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6480BDA-09D8-4EE7-A8C3-229A126524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131" i="1" l="1"/>
  <c r="X2135" i="1" s="1"/>
  <c r="X2041" i="1"/>
  <c r="X2043" i="1" s="1"/>
  <c r="AJ92" i="1" l="1"/>
  <c r="AJ81" i="1" s="1"/>
  <c r="AJ78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J79" i="1"/>
  <c r="AJ80" i="1" l="1"/>
  <c r="AJ82" i="1" s="1"/>
  <c r="AL14" i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12" i="1"/>
  <c r="AC160" i="1" s="1"/>
  <c r="AB160" i="1" s="1"/>
  <c r="AD160" i="1" s="1"/>
  <c r="X12" i="1" s="1"/>
  <c r="AB161" i="1"/>
  <c r="AD161" i="1" s="1"/>
  <c r="X13" i="1" s="1"/>
  <c r="AG12" i="1" s="1"/>
  <c r="T12" i="1" s="1"/>
  <c r="T13" i="1" s="1"/>
  <c r="Q12" i="1"/>
  <c r="R12" i="1" s="1"/>
  <c r="C13" i="1" s="1"/>
  <c r="B1" i="1"/>
  <c r="AJ46" i="1"/>
  <c r="AJ42" i="1"/>
  <c r="AJ16" i="1"/>
  <c r="AM13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Y12" i="1"/>
  <c r="S12" i="1"/>
  <c r="S13" i="1" s="1"/>
  <c r="L12" i="1"/>
  <c r="M12" i="1" s="1"/>
  <c r="G12" i="1"/>
  <c r="G13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66" i="1" l="1"/>
  <c r="AB96" i="1"/>
  <c r="AB90" i="1"/>
  <c r="AB76" i="1"/>
  <c r="AB68" i="1"/>
  <c r="AB94" i="1"/>
  <c r="AB79" i="1"/>
  <c r="AB73" i="1"/>
  <c r="AB70" i="1"/>
  <c r="AB87" i="1"/>
  <c r="AB84" i="1"/>
  <c r="AB95" i="1"/>
  <c r="AB92" i="1"/>
  <c r="AB81" i="1"/>
  <c r="AB78" i="1"/>
  <c r="AB75" i="1"/>
  <c r="AB69" i="1"/>
  <c r="AB72" i="1"/>
  <c r="AB89" i="1"/>
  <c r="AB86" i="1"/>
  <c r="AB97" i="1"/>
  <c r="AB83" i="1"/>
  <c r="AB77" i="1"/>
  <c r="AB74" i="1"/>
  <c r="AB91" i="1"/>
  <c r="AB85" i="1"/>
  <c r="AB80" i="1"/>
  <c r="AB93" i="1"/>
  <c r="AB88" i="1"/>
  <c r="AB82" i="1"/>
  <c r="AB71" i="1"/>
  <c r="D12" i="1"/>
  <c r="E12" i="1" s="1"/>
  <c r="F13" i="1" s="1"/>
  <c r="H13" i="1" s="1"/>
  <c r="A13" i="1"/>
  <c r="A14" i="1" s="1"/>
  <c r="A15" i="1" s="1"/>
  <c r="D15" i="1" s="1"/>
  <c r="AB58" i="1"/>
  <c r="AB21" i="1"/>
  <c r="AB55" i="1"/>
  <c r="AB56" i="1"/>
  <c r="AB43" i="1"/>
  <c r="AB33" i="1"/>
  <c r="AB31" i="1"/>
  <c r="AB26" i="1"/>
  <c r="AB29" i="1"/>
  <c r="AB63" i="1"/>
  <c r="AB16" i="1"/>
  <c r="AB23" i="1"/>
  <c r="AB41" i="1"/>
  <c r="AB61" i="1"/>
  <c r="AB35" i="1"/>
  <c r="AB57" i="1"/>
  <c r="AM35" i="1"/>
  <c r="AM26" i="1"/>
  <c r="AB167" i="1"/>
  <c r="AD167" i="1" s="1"/>
  <c r="AN19" i="1" s="1"/>
  <c r="AB187" i="1"/>
  <c r="AD187" i="1" s="1"/>
  <c r="AN39" i="1" s="1"/>
  <c r="AB181" i="1"/>
  <c r="AD181" i="1" s="1"/>
  <c r="X33" i="1" s="1"/>
  <c r="AG32" i="1" s="1"/>
  <c r="AM24" i="1"/>
  <c r="AB166" i="1"/>
  <c r="AD166" i="1" s="1"/>
  <c r="AN18" i="1" s="1"/>
  <c r="AB44" i="1"/>
  <c r="AB40" i="1"/>
  <c r="AB32" i="1"/>
  <c r="AB28" i="1"/>
  <c r="AM14" i="1"/>
  <c r="AB64" i="1"/>
  <c r="AB46" i="1"/>
  <c r="AB190" i="1"/>
  <c r="AD190" i="1" s="1"/>
  <c r="X42" i="1" s="1"/>
  <c r="AB184" i="1"/>
  <c r="AD184" i="1" s="1"/>
  <c r="AN36" i="1" s="1"/>
  <c r="AM27" i="1"/>
  <c r="AB169" i="1"/>
  <c r="AD169" i="1" s="1"/>
  <c r="AN21" i="1" s="1"/>
  <c r="AB163" i="1"/>
  <c r="AD163" i="1" s="1"/>
  <c r="AN15" i="1" s="1"/>
  <c r="AB162" i="1"/>
  <c r="AD162" i="1" s="1"/>
  <c r="AN14" i="1" s="1"/>
  <c r="AB36" i="1"/>
  <c r="AB13" i="1"/>
  <c r="Y13" i="1" s="1"/>
  <c r="AB48" i="1"/>
  <c r="AB51" i="1"/>
  <c r="AB54" i="1"/>
  <c r="AM41" i="1"/>
  <c r="AB168" i="1"/>
  <c r="AD168" i="1" s="1"/>
  <c r="AN20" i="1" s="1"/>
  <c r="AB183" i="1"/>
  <c r="AD183" i="1" s="1"/>
  <c r="X35" i="1" s="1"/>
  <c r="AG34" i="1" s="1"/>
  <c r="AM44" i="1"/>
  <c r="AM38" i="1"/>
  <c r="AM29" i="1"/>
  <c r="AM23" i="1"/>
  <c r="AM17" i="1"/>
  <c r="AB25" i="1"/>
  <c r="AB39" i="1"/>
  <c r="AB24" i="1"/>
  <c r="AB27" i="1"/>
  <c r="AB49" i="1"/>
  <c r="AB65" i="1"/>
  <c r="AB45" i="1"/>
  <c r="AB188" i="1"/>
  <c r="AD188" i="1" s="1"/>
  <c r="AN40" i="1" s="1"/>
  <c r="AB173" i="1"/>
  <c r="AD173" i="1" s="1"/>
  <c r="AN25" i="1" s="1"/>
  <c r="AB191" i="1"/>
  <c r="AD191" i="1" s="1"/>
  <c r="X43" i="1" s="1"/>
  <c r="AG42" i="1" s="1"/>
  <c r="AM36" i="1"/>
  <c r="AM28" i="1"/>
  <c r="AB170" i="1"/>
  <c r="AD170" i="1" s="1"/>
  <c r="X22" i="1" s="1"/>
  <c r="AG21" i="1" s="1"/>
  <c r="AM16" i="1"/>
  <c r="AB18" i="1"/>
  <c r="AB37" i="1"/>
  <c r="AB14" i="1"/>
  <c r="AB15" i="1"/>
  <c r="AB52" i="1"/>
  <c r="AB50" i="1"/>
  <c r="AB47" i="1"/>
  <c r="H12" i="1"/>
  <c r="N12" i="1" s="1"/>
  <c r="P12" i="1" s="1"/>
  <c r="B12" i="1" s="1"/>
  <c r="Z13" i="1"/>
  <c r="AA13" i="1" s="1"/>
  <c r="AB192" i="1"/>
  <c r="AD192" i="1" s="1"/>
  <c r="AM42" i="1"/>
  <c r="AM40" i="1"/>
  <c r="AM39" i="1"/>
  <c r="AM37" i="1"/>
  <c r="AM34" i="1"/>
  <c r="AM32" i="1"/>
  <c r="AM31" i="1"/>
  <c r="AM30" i="1"/>
  <c r="AB177" i="1"/>
  <c r="AD177" i="1" s="1"/>
  <c r="X29" i="1" s="1"/>
  <c r="AB174" i="1"/>
  <c r="AD174" i="1" s="1"/>
  <c r="AN26" i="1" s="1"/>
  <c r="AB171" i="1"/>
  <c r="AD171" i="1" s="1"/>
  <c r="AM20" i="1"/>
  <c r="AM18" i="1"/>
  <c r="AM43" i="1"/>
  <c r="AB189" i="1"/>
  <c r="AD189" i="1" s="1"/>
  <c r="X41" i="1" s="1"/>
  <c r="AB186" i="1"/>
  <c r="AD186" i="1" s="1"/>
  <c r="AB185" i="1"/>
  <c r="AD185" i="1" s="1"/>
  <c r="AN37" i="1" s="1"/>
  <c r="AB182" i="1"/>
  <c r="AD182" i="1" s="1"/>
  <c r="X34" i="1" s="1"/>
  <c r="AM33" i="1"/>
  <c r="AB180" i="1"/>
  <c r="AD180" i="1" s="1"/>
  <c r="AN32" i="1" s="1"/>
  <c r="AB179" i="1"/>
  <c r="AD179" i="1" s="1"/>
  <c r="AB178" i="1"/>
  <c r="AD178" i="1" s="1"/>
  <c r="AN30" i="1" s="1"/>
  <c r="AB176" i="1"/>
  <c r="AD176" i="1" s="1"/>
  <c r="AB175" i="1"/>
  <c r="AD175" i="1" s="1"/>
  <c r="AM25" i="1"/>
  <c r="AB172" i="1"/>
  <c r="AD172" i="1" s="1"/>
  <c r="AM22" i="1"/>
  <c r="AM21" i="1"/>
  <c r="AM19" i="1"/>
  <c r="AB165" i="1"/>
  <c r="AD165" i="1" s="1"/>
  <c r="AB164" i="1"/>
  <c r="AD164" i="1" s="1"/>
  <c r="AM15" i="1"/>
  <c r="AB17" i="1"/>
  <c r="AB19" i="1"/>
  <c r="AB42" i="1"/>
  <c r="AB38" i="1"/>
  <c r="AB34" i="1"/>
  <c r="AB20" i="1"/>
  <c r="AB30" i="1"/>
  <c r="AB22" i="1"/>
  <c r="AB67" i="1"/>
  <c r="AB62" i="1"/>
  <c r="AB59" i="1"/>
  <c r="AB60" i="1"/>
  <c r="AB53" i="1"/>
  <c r="A16" i="1"/>
  <c r="D16" i="1" s="1"/>
  <c r="I25" i="1"/>
  <c r="AC194" i="1"/>
  <c r="AM45" i="1"/>
  <c r="AB193" i="1"/>
  <c r="AD193" i="1" s="1"/>
  <c r="J12" i="1"/>
  <c r="J13" i="1" s="1"/>
  <c r="K13" i="1" s="1"/>
  <c r="L13" i="1" s="1"/>
  <c r="M13" i="1" s="1"/>
  <c r="AN13" i="1"/>
  <c r="D13" i="1"/>
  <c r="D14" i="1" l="1"/>
  <c r="E14" i="1" s="1"/>
  <c r="Z34" i="1"/>
  <c r="X19" i="1"/>
  <c r="AG18" i="1" s="1"/>
  <c r="X39" i="1"/>
  <c r="AG38" i="1" s="1"/>
  <c r="AN41" i="1"/>
  <c r="AN42" i="1"/>
  <c r="X18" i="1"/>
  <c r="AG17" i="1" s="1"/>
  <c r="X40" i="1"/>
  <c r="AG39" i="1" s="1"/>
  <c r="X30" i="1"/>
  <c r="Z30" i="1" s="1"/>
  <c r="X15" i="1"/>
  <c r="AG14" i="1" s="1"/>
  <c r="AN33" i="1"/>
  <c r="X21" i="1"/>
  <c r="X37" i="1"/>
  <c r="AG36" i="1" s="1"/>
  <c r="AN29" i="1"/>
  <c r="AN43" i="1"/>
  <c r="AN35" i="1"/>
  <c r="X25" i="1"/>
  <c r="AG24" i="1" s="1"/>
  <c r="X26" i="1"/>
  <c r="X14" i="1"/>
  <c r="Z14" i="1" s="1"/>
  <c r="Y14" i="1"/>
  <c r="Y15" i="1" s="1"/>
  <c r="Y16" i="1" s="1"/>
  <c r="Y17" i="1" s="1"/>
  <c r="Y18" i="1" s="1"/>
  <c r="Y19" i="1" s="1"/>
  <c r="Y20" i="1" s="1"/>
  <c r="Y21" i="1" s="1"/>
  <c r="AN22" i="1"/>
  <c r="X20" i="1"/>
  <c r="AG19" i="1" s="1"/>
  <c r="X36" i="1"/>
  <c r="Z36" i="1" s="1"/>
  <c r="X32" i="1"/>
  <c r="AG31" i="1" s="1"/>
  <c r="AN17" i="1"/>
  <c r="X17" i="1"/>
  <c r="AG16" i="1" s="1"/>
  <c r="X24" i="1"/>
  <c r="AN24" i="1"/>
  <c r="AN34" i="1"/>
  <c r="X31" i="1"/>
  <c r="AN31" i="1"/>
  <c r="AN27" i="1"/>
  <c r="X27" i="1"/>
  <c r="AN38" i="1"/>
  <c r="X38" i="1"/>
  <c r="AN23" i="1"/>
  <c r="X23" i="1"/>
  <c r="AN44" i="1"/>
  <c r="X44" i="1"/>
  <c r="X16" i="1"/>
  <c r="AN16" i="1"/>
  <c r="X28" i="1"/>
  <c r="AG27" i="1" s="1"/>
  <c r="AN28" i="1"/>
  <c r="X45" i="1"/>
  <c r="AN45" i="1"/>
  <c r="I26" i="1"/>
  <c r="Z42" i="1"/>
  <c r="AG40" i="1"/>
  <c r="AG41" i="1"/>
  <c r="Z43" i="1"/>
  <c r="AG28" i="1"/>
  <c r="Z35" i="1"/>
  <c r="AG33" i="1"/>
  <c r="AB194" i="1"/>
  <c r="AD194" i="1" s="1"/>
  <c r="AM46" i="1"/>
  <c r="AC195" i="1"/>
  <c r="A17" i="1"/>
  <c r="D17" i="1" s="1"/>
  <c r="E16" i="1"/>
  <c r="E13" i="1"/>
  <c r="E15" i="1"/>
  <c r="N13" i="1"/>
  <c r="AA14" i="1" l="1"/>
  <c r="AD14" i="1" s="1"/>
  <c r="Z19" i="1"/>
  <c r="Z38" i="1"/>
  <c r="Z33" i="1"/>
  <c r="Z40" i="1"/>
  <c r="Z41" i="1"/>
  <c r="AG29" i="1"/>
  <c r="AG13" i="1"/>
  <c r="Z21" i="1"/>
  <c r="AG20" i="1"/>
  <c r="Z22" i="1"/>
  <c r="Z26" i="1"/>
  <c r="Z18" i="1"/>
  <c r="Y22" i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Z20" i="1"/>
  <c r="Z27" i="1"/>
  <c r="AG25" i="1"/>
  <c r="Z15" i="1"/>
  <c r="AG35" i="1"/>
  <c r="Z37" i="1"/>
  <c r="Z29" i="1"/>
  <c r="Z44" i="1"/>
  <c r="AA44" i="1" s="1"/>
  <c r="AG43" i="1"/>
  <c r="AG23" i="1"/>
  <c r="Z25" i="1"/>
  <c r="AG15" i="1"/>
  <c r="Z16" i="1"/>
  <c r="Z17" i="1"/>
  <c r="AG26" i="1"/>
  <c r="Z28" i="1"/>
  <c r="AA28" i="1" s="1"/>
  <c r="AG30" i="1"/>
  <c r="Z32" i="1"/>
  <c r="Z31" i="1"/>
  <c r="Z24" i="1"/>
  <c r="AG22" i="1"/>
  <c r="Z23" i="1"/>
  <c r="AG37" i="1"/>
  <c r="Z39" i="1"/>
  <c r="AA39" i="1" s="1"/>
  <c r="AB195" i="1"/>
  <c r="AD195" i="1" s="1"/>
  <c r="AM47" i="1"/>
  <c r="AC196" i="1"/>
  <c r="I27" i="1"/>
  <c r="AN46" i="1"/>
  <c r="X46" i="1"/>
  <c r="Z46" i="1" s="1"/>
  <c r="A18" i="1"/>
  <c r="D18" i="1" s="1"/>
  <c r="E17" i="1"/>
  <c r="AG44" i="1"/>
  <c r="Z45" i="1"/>
  <c r="F16" i="1"/>
  <c r="F17" i="1"/>
  <c r="F14" i="1"/>
  <c r="F15" i="1"/>
  <c r="P13" i="1"/>
  <c r="AA45" i="1" l="1"/>
  <c r="AA32" i="1"/>
  <c r="AA23" i="1"/>
  <c r="AA27" i="1"/>
  <c r="AA41" i="1"/>
  <c r="AD41" i="1" s="1"/>
  <c r="AA29" i="1"/>
  <c r="AD29" i="1" s="1"/>
  <c r="AA37" i="1"/>
  <c r="AD37" i="1" s="1"/>
  <c r="AA26" i="1"/>
  <c r="AD26" i="1" s="1"/>
  <c r="AA33" i="1"/>
  <c r="AD33" i="1" s="1"/>
  <c r="AA38" i="1"/>
  <c r="AD38" i="1" s="1"/>
  <c r="AA24" i="1"/>
  <c r="AD24" i="1" s="1"/>
  <c r="AA31" i="1"/>
  <c r="AD31" i="1" s="1"/>
  <c r="AA25" i="1"/>
  <c r="AD25" i="1" s="1"/>
  <c r="AA40" i="1"/>
  <c r="AD40" i="1" s="1"/>
  <c r="AA35" i="1"/>
  <c r="AD35" i="1" s="1"/>
  <c r="AA42" i="1"/>
  <c r="AD42" i="1" s="1"/>
  <c r="AA36" i="1"/>
  <c r="AD36" i="1" s="1"/>
  <c r="AA43" i="1"/>
  <c r="AD43" i="1" s="1"/>
  <c r="AA30" i="1"/>
  <c r="AD30" i="1" s="1"/>
  <c r="AA34" i="1"/>
  <c r="AD34" i="1" s="1"/>
  <c r="AA46" i="1"/>
  <c r="AD46" i="1" s="1"/>
  <c r="Y68" i="1"/>
  <c r="AA22" i="1"/>
  <c r="AD22" i="1" s="1"/>
  <c r="AA15" i="1"/>
  <c r="AD15" i="1" s="1"/>
  <c r="AA21" i="1"/>
  <c r="AD21" i="1" s="1"/>
  <c r="AA19" i="1"/>
  <c r="AD19" i="1" s="1"/>
  <c r="AA20" i="1"/>
  <c r="AD20" i="1" s="1"/>
  <c r="AA17" i="1"/>
  <c r="AD17" i="1" s="1"/>
  <c r="AA16" i="1"/>
  <c r="AD16" i="1" s="1"/>
  <c r="AA18" i="1"/>
  <c r="AD18" i="1" s="1"/>
  <c r="AD39" i="1"/>
  <c r="AD28" i="1"/>
  <c r="AD45" i="1"/>
  <c r="AD32" i="1"/>
  <c r="AD44" i="1"/>
  <c r="AD23" i="1"/>
  <c r="AD27" i="1"/>
  <c r="I28" i="1"/>
  <c r="F18" i="1"/>
  <c r="AC197" i="1"/>
  <c r="AM48" i="1"/>
  <c r="AB196" i="1"/>
  <c r="AD196" i="1" s="1"/>
  <c r="AG45" i="1"/>
  <c r="A19" i="1"/>
  <c r="D19" i="1" s="1"/>
  <c r="E18" i="1"/>
  <c r="AN47" i="1"/>
  <c r="X47" i="1"/>
  <c r="B13" i="1"/>
  <c r="Y69" i="1" l="1"/>
  <c r="AM49" i="1"/>
  <c r="AC198" i="1"/>
  <c r="AB197" i="1"/>
  <c r="AD197" i="1" s="1"/>
  <c r="F19" i="1"/>
  <c r="AG46" i="1"/>
  <c r="X48" i="1"/>
  <c r="AN48" i="1"/>
  <c r="I29" i="1"/>
  <c r="A20" i="1"/>
  <c r="D20" i="1" s="1"/>
  <c r="E19" i="1"/>
  <c r="Z47" i="1"/>
  <c r="Y70" i="1" l="1"/>
  <c r="AA47" i="1"/>
  <c r="AD47" i="1" s="1"/>
  <c r="I30" i="1"/>
  <c r="AB198" i="1"/>
  <c r="AD198" i="1" s="1"/>
  <c r="AM50" i="1"/>
  <c r="AC199" i="1"/>
  <c r="AC200" i="1" s="1"/>
  <c r="A21" i="1"/>
  <c r="D21" i="1" s="1"/>
  <c r="E20" i="1"/>
  <c r="F20" i="1"/>
  <c r="AG47" i="1"/>
  <c r="Z48" i="1"/>
  <c r="AN49" i="1"/>
  <c r="X49" i="1"/>
  <c r="Z49" i="1" s="1"/>
  <c r="AB200" i="1" l="1"/>
  <c r="AD200" i="1" s="1"/>
  <c r="AC201" i="1"/>
  <c r="Y71" i="1"/>
  <c r="AA48" i="1"/>
  <c r="AD48" i="1" s="1"/>
  <c r="AA49" i="1"/>
  <c r="AD49" i="1" s="1"/>
  <c r="AN50" i="1"/>
  <c r="X50" i="1"/>
  <c r="I31" i="1"/>
  <c r="AG48" i="1"/>
  <c r="F21" i="1"/>
  <c r="A22" i="1"/>
  <c r="D22" i="1" s="1"/>
  <c r="E21" i="1"/>
  <c r="AM51" i="1"/>
  <c r="AB199" i="1"/>
  <c r="AD199" i="1" s="1"/>
  <c r="Z50" i="1" l="1"/>
  <c r="AA50" i="1" s="1"/>
  <c r="AD50" i="1" s="1"/>
  <c r="AC202" i="1"/>
  <c r="AB201" i="1"/>
  <c r="AD201" i="1" s="1"/>
  <c r="Y72" i="1"/>
  <c r="AN51" i="1"/>
  <c r="X51" i="1"/>
  <c r="Z51" i="1" s="1"/>
  <c r="AM52" i="1"/>
  <c r="AG49" i="1"/>
  <c r="A23" i="1"/>
  <c r="D23" i="1" s="1"/>
  <c r="E22" i="1"/>
  <c r="I32" i="1"/>
  <c r="F22" i="1"/>
  <c r="AC203" i="1" l="1"/>
  <c r="AB202" i="1"/>
  <c r="AD202" i="1" s="1"/>
  <c r="Y73" i="1"/>
  <c r="AA51" i="1"/>
  <c r="AD51" i="1" s="1"/>
  <c r="I33" i="1"/>
  <c r="A24" i="1"/>
  <c r="D24" i="1" s="1"/>
  <c r="E23" i="1"/>
  <c r="AN52" i="1"/>
  <c r="X52" i="1"/>
  <c r="Z52" i="1" s="1"/>
  <c r="F23" i="1"/>
  <c r="AG50" i="1"/>
  <c r="AM53" i="1"/>
  <c r="AB203" i="1" l="1"/>
  <c r="AD203" i="1" s="1"/>
  <c r="AC204" i="1"/>
  <c r="F24" i="1"/>
  <c r="Y74" i="1"/>
  <c r="AA52" i="1"/>
  <c r="AD52" i="1" s="1"/>
  <c r="X53" i="1"/>
  <c r="Z53" i="1" s="1"/>
  <c r="AN53" i="1"/>
  <c r="AM54" i="1"/>
  <c r="AG51" i="1"/>
  <c r="A25" i="1"/>
  <c r="D25" i="1" s="1"/>
  <c r="E24" i="1"/>
  <c r="I34" i="1"/>
  <c r="AC205" i="1" l="1"/>
  <c r="AB204" i="1"/>
  <c r="AD204" i="1" s="1"/>
  <c r="F25" i="1"/>
  <c r="Y75" i="1"/>
  <c r="AA53" i="1"/>
  <c r="AD53" i="1" s="1"/>
  <c r="I35" i="1"/>
  <c r="A26" i="1"/>
  <c r="D26" i="1" s="1"/>
  <c r="E25" i="1"/>
  <c r="F26" i="1" s="1"/>
  <c r="AM55" i="1"/>
  <c r="X54" i="1"/>
  <c r="Z54" i="1" s="1"/>
  <c r="AN54" i="1"/>
  <c r="AG52" i="1"/>
  <c r="AC206" i="1" l="1"/>
  <c r="AB205" i="1"/>
  <c r="AD205" i="1" s="1"/>
  <c r="Y76" i="1"/>
  <c r="AA54" i="1"/>
  <c r="AD54" i="1" s="1"/>
  <c r="X55" i="1"/>
  <c r="AN55" i="1"/>
  <c r="I36" i="1"/>
  <c r="A27" i="1"/>
  <c r="D27" i="1" s="1"/>
  <c r="E26" i="1"/>
  <c r="AG53" i="1"/>
  <c r="AM56" i="1"/>
  <c r="AB206" i="1" l="1"/>
  <c r="AD206" i="1" s="1"/>
  <c r="AC207" i="1"/>
  <c r="F27" i="1"/>
  <c r="Y77" i="1"/>
  <c r="AM57" i="1"/>
  <c r="AN56" i="1"/>
  <c r="X56" i="1"/>
  <c r="A28" i="1"/>
  <c r="D28" i="1" s="1"/>
  <c r="E27" i="1"/>
  <c r="AG54" i="1"/>
  <c r="Z55" i="1"/>
  <c r="I37" i="1"/>
  <c r="Z56" i="1" l="1"/>
  <c r="AA56" i="1" s="1"/>
  <c r="AD56" i="1" s="1"/>
  <c r="AC208" i="1"/>
  <c r="AB207" i="1"/>
  <c r="AD207" i="1" s="1"/>
  <c r="F28" i="1"/>
  <c r="Y78" i="1"/>
  <c r="AA55" i="1"/>
  <c r="AD55" i="1" s="1"/>
  <c r="AM58" i="1"/>
  <c r="I38" i="1"/>
  <c r="A29" i="1"/>
  <c r="D29" i="1" s="1"/>
  <c r="E28" i="1"/>
  <c r="AG55" i="1"/>
  <c r="X57" i="1"/>
  <c r="Z57" i="1" s="1"/>
  <c r="AN57" i="1"/>
  <c r="AB208" i="1" l="1"/>
  <c r="AD208" i="1" s="1"/>
  <c r="AC209" i="1"/>
  <c r="F29" i="1"/>
  <c r="Y79" i="1"/>
  <c r="AA57" i="1"/>
  <c r="AD57" i="1" s="1"/>
  <c r="A30" i="1"/>
  <c r="D30" i="1" s="1"/>
  <c r="E29" i="1"/>
  <c r="AG56" i="1"/>
  <c r="AM59" i="1"/>
  <c r="I39" i="1"/>
  <c r="X58" i="1"/>
  <c r="Z58" i="1" s="1"/>
  <c r="AN58" i="1"/>
  <c r="AB209" i="1" l="1"/>
  <c r="AD209" i="1" s="1"/>
  <c r="AC210" i="1"/>
  <c r="F30" i="1"/>
  <c r="Y80" i="1"/>
  <c r="AA58" i="1"/>
  <c r="AD58" i="1" s="1"/>
  <c r="AN59" i="1"/>
  <c r="X59" i="1"/>
  <c r="Z59" i="1" s="1"/>
  <c r="I40" i="1"/>
  <c r="AG57" i="1"/>
  <c r="AM60" i="1"/>
  <c r="A31" i="1"/>
  <c r="D31" i="1" s="1"/>
  <c r="E30" i="1"/>
  <c r="AC211" i="1" l="1"/>
  <c r="AB210" i="1"/>
  <c r="AD210" i="1" s="1"/>
  <c r="F31" i="1"/>
  <c r="Y81" i="1"/>
  <c r="AA59" i="1"/>
  <c r="AD59" i="1" s="1"/>
  <c r="AN60" i="1"/>
  <c r="X60" i="1"/>
  <c r="A32" i="1"/>
  <c r="D32" i="1" s="1"/>
  <c r="E31" i="1"/>
  <c r="AM61" i="1"/>
  <c r="AG58" i="1"/>
  <c r="I41" i="1"/>
  <c r="Z60" i="1" l="1"/>
  <c r="AA60" i="1" s="1"/>
  <c r="AD60" i="1" s="1"/>
  <c r="AC212" i="1"/>
  <c r="AB211" i="1"/>
  <c r="AD211" i="1" s="1"/>
  <c r="F32" i="1"/>
  <c r="Y82" i="1"/>
  <c r="AG59" i="1"/>
  <c r="X61" i="1"/>
  <c r="AN61" i="1"/>
  <c r="I42" i="1"/>
  <c r="AM62" i="1"/>
  <c r="A33" i="1"/>
  <c r="D33" i="1" s="1"/>
  <c r="E32" i="1"/>
  <c r="AB212" i="1" l="1"/>
  <c r="AD212" i="1" s="1"/>
  <c r="AC213" i="1"/>
  <c r="F33" i="1"/>
  <c r="Y83" i="1"/>
  <c r="AG60" i="1"/>
  <c r="AN62" i="1"/>
  <c r="X62" i="1"/>
  <c r="AM63" i="1"/>
  <c r="A34" i="1"/>
  <c r="D34" i="1" s="1"/>
  <c r="E33" i="1"/>
  <c r="F34" i="1" s="1"/>
  <c r="I43" i="1"/>
  <c r="Z61" i="1"/>
  <c r="AB213" i="1" l="1"/>
  <c r="AD213" i="1" s="1"/>
  <c r="AC214" i="1"/>
  <c r="Y84" i="1"/>
  <c r="AA61" i="1"/>
  <c r="AD61" i="1" s="1"/>
  <c r="A35" i="1"/>
  <c r="D35" i="1" s="1"/>
  <c r="E34" i="1"/>
  <c r="F35" i="1" s="1"/>
  <c r="X63" i="1"/>
  <c r="Z63" i="1" s="1"/>
  <c r="AN63" i="1"/>
  <c r="AG61" i="1"/>
  <c r="I44" i="1"/>
  <c r="AM64" i="1"/>
  <c r="Z62" i="1"/>
  <c r="AB214" i="1" l="1"/>
  <c r="AD214" i="1" s="1"/>
  <c r="AC215" i="1"/>
  <c r="Y85" i="1"/>
  <c r="AA63" i="1"/>
  <c r="AD63" i="1" s="1"/>
  <c r="AA62" i="1"/>
  <c r="AD62" i="1" s="1"/>
  <c r="AM65" i="1"/>
  <c r="E35" i="1"/>
  <c r="A36" i="1"/>
  <c r="D36" i="1" s="1"/>
  <c r="I45" i="1"/>
  <c r="AN64" i="1"/>
  <c r="X64" i="1"/>
  <c r="AG62" i="1"/>
  <c r="AC216" i="1" l="1"/>
  <c r="AB215" i="1"/>
  <c r="AD215" i="1" s="1"/>
  <c r="F36" i="1"/>
  <c r="Y86" i="1"/>
  <c r="AM66" i="1"/>
  <c r="I46" i="1"/>
  <c r="X65" i="1"/>
  <c r="AN65" i="1"/>
  <c r="AG63" i="1"/>
  <c r="Z64" i="1"/>
  <c r="A37" i="1"/>
  <c r="D37" i="1" s="1"/>
  <c r="E36" i="1"/>
  <c r="AC217" i="1" l="1"/>
  <c r="AM69" i="1" s="1"/>
  <c r="AB216" i="1"/>
  <c r="AD216" i="1" s="1"/>
  <c r="X68" i="1" s="1"/>
  <c r="F37" i="1"/>
  <c r="Y87" i="1"/>
  <c r="AA64" i="1"/>
  <c r="AD64" i="1" s="1"/>
  <c r="AG64" i="1"/>
  <c r="Z65" i="1"/>
  <c r="A38" i="1"/>
  <c r="D38" i="1" s="1"/>
  <c r="E37" i="1"/>
  <c r="AM67" i="1"/>
  <c r="I47" i="1"/>
  <c r="X66" i="1"/>
  <c r="Z66" i="1" s="1"/>
  <c r="AN66" i="1"/>
  <c r="AC218" i="1" l="1"/>
  <c r="AM70" i="1" s="1"/>
  <c r="AB217" i="1"/>
  <c r="AD217" i="1" s="1"/>
  <c r="F38" i="1"/>
  <c r="Y88" i="1"/>
  <c r="AA66" i="1"/>
  <c r="AD66" i="1" s="1"/>
  <c r="AA65" i="1"/>
  <c r="AD65" i="1" s="1"/>
  <c r="AM68" i="1"/>
  <c r="I48" i="1"/>
  <c r="AN67" i="1"/>
  <c r="X67" i="1"/>
  <c r="AG65" i="1"/>
  <c r="E38" i="1"/>
  <c r="A39" i="1"/>
  <c r="D39" i="1" s="1"/>
  <c r="X69" i="1" l="1"/>
  <c r="Z69" i="1" s="1"/>
  <c r="AA69" i="1" s="1"/>
  <c r="AD69" i="1" s="1"/>
  <c r="AN69" i="1"/>
  <c r="Z67" i="1"/>
  <c r="AA67" i="1" s="1"/>
  <c r="AD67" i="1" s="1"/>
  <c r="Z68" i="1"/>
  <c r="AA68" i="1" s="1"/>
  <c r="AD68" i="1" s="1"/>
  <c r="AC219" i="1"/>
  <c r="AM71" i="1" s="1"/>
  <c r="AB218" i="1"/>
  <c r="AD218" i="1" s="1"/>
  <c r="F39" i="1"/>
  <c r="Y89" i="1"/>
  <c r="AG66" i="1"/>
  <c r="A40" i="1"/>
  <c r="D40" i="1" s="1"/>
  <c r="E39" i="1"/>
  <c r="F40" i="1" s="1"/>
  <c r="I49" i="1"/>
  <c r="AN68" i="1"/>
  <c r="AG67" i="1"/>
  <c r="AG68" i="1" l="1"/>
  <c r="X70" i="1"/>
  <c r="Z70" i="1" s="1"/>
  <c r="AA70" i="1" s="1"/>
  <c r="AD70" i="1" s="1"/>
  <c r="AN70" i="1"/>
  <c r="AB219" i="1"/>
  <c r="AD219" i="1" s="1"/>
  <c r="AC220" i="1"/>
  <c r="AM72" i="1" s="1"/>
  <c r="Y90" i="1"/>
  <c r="I50" i="1"/>
  <c r="E40" i="1"/>
  <c r="F41" i="1" s="1"/>
  <c r="A41" i="1"/>
  <c r="D41" i="1" s="1"/>
  <c r="AG69" i="1" l="1"/>
  <c r="X71" i="1"/>
  <c r="AN71" i="1"/>
  <c r="AC221" i="1"/>
  <c r="AM73" i="1" s="1"/>
  <c r="AB220" i="1"/>
  <c r="AD220" i="1" s="1"/>
  <c r="Y91" i="1"/>
  <c r="E41" i="1"/>
  <c r="F42" i="1" s="1"/>
  <c r="A42" i="1"/>
  <c r="D42" i="1" s="1"/>
  <c r="I51" i="1"/>
  <c r="Z71" i="1" l="1"/>
  <c r="AA71" i="1" s="1"/>
  <c r="AD71" i="1" s="1"/>
  <c r="AG70" i="1"/>
  <c r="X72" i="1"/>
  <c r="Z72" i="1" s="1"/>
  <c r="AA72" i="1" s="1"/>
  <c r="AD72" i="1" s="1"/>
  <c r="AN72" i="1"/>
  <c r="AC222" i="1"/>
  <c r="AM74" i="1" s="1"/>
  <c r="AB221" i="1"/>
  <c r="AD221" i="1" s="1"/>
  <c r="Y92" i="1"/>
  <c r="I52" i="1"/>
  <c r="E42" i="1"/>
  <c r="A43" i="1"/>
  <c r="D43" i="1" s="1"/>
  <c r="AG71" i="1" l="1"/>
  <c r="X73" i="1"/>
  <c r="Z73" i="1" s="1"/>
  <c r="AA73" i="1" s="1"/>
  <c r="AD73" i="1" s="1"/>
  <c r="AN73" i="1"/>
  <c r="AC223" i="1"/>
  <c r="AM75" i="1" s="1"/>
  <c r="AB222" i="1"/>
  <c r="AD222" i="1" s="1"/>
  <c r="F43" i="1"/>
  <c r="Y93" i="1"/>
  <c r="E43" i="1"/>
  <c r="F44" i="1" s="1"/>
  <c r="A44" i="1"/>
  <c r="D44" i="1" s="1"/>
  <c r="I53" i="1"/>
  <c r="AG72" i="1" l="1"/>
  <c r="X74" i="1"/>
  <c r="Z74" i="1" s="1"/>
  <c r="AA74" i="1" s="1"/>
  <c r="AD74" i="1" s="1"/>
  <c r="AN74" i="1"/>
  <c r="AC224" i="1"/>
  <c r="AM76" i="1" s="1"/>
  <c r="AB223" i="1"/>
  <c r="AD223" i="1" s="1"/>
  <c r="Y94" i="1"/>
  <c r="I54" i="1"/>
  <c r="A45" i="1"/>
  <c r="D45" i="1" s="1"/>
  <c r="E44" i="1"/>
  <c r="F45" i="1" s="1"/>
  <c r="AG73" i="1" l="1"/>
  <c r="X75" i="1"/>
  <c r="Z75" i="1" s="1"/>
  <c r="AA75" i="1" s="1"/>
  <c r="AD75" i="1" s="1"/>
  <c r="AN75" i="1"/>
  <c r="AC225" i="1"/>
  <c r="AM77" i="1" s="1"/>
  <c r="AB224" i="1"/>
  <c r="AD224" i="1" s="1"/>
  <c r="Y95" i="1"/>
  <c r="I55" i="1"/>
  <c r="A46" i="1"/>
  <c r="D46" i="1" s="1"/>
  <c r="AG74" i="1" l="1"/>
  <c r="X76" i="1"/>
  <c r="Z76" i="1" s="1"/>
  <c r="AA76" i="1" s="1"/>
  <c r="AD76" i="1" s="1"/>
  <c r="AN76" i="1"/>
  <c r="AB225" i="1"/>
  <c r="AD225" i="1" s="1"/>
  <c r="AC226" i="1"/>
  <c r="AM78" i="1" s="1"/>
  <c r="Y96" i="1"/>
  <c r="A47" i="1"/>
  <c r="D47" i="1" s="1"/>
  <c r="E45" i="1"/>
  <c r="I56" i="1"/>
  <c r="AG75" i="1" l="1"/>
  <c r="X77" i="1"/>
  <c r="AG76" i="1" s="1"/>
  <c r="AN77" i="1"/>
  <c r="AC227" i="1"/>
  <c r="AM79" i="1" s="1"/>
  <c r="AB226" i="1"/>
  <c r="AD226" i="1" s="1"/>
  <c r="F46" i="1"/>
  <c r="Y97" i="1"/>
  <c r="E47" i="1"/>
  <c r="A48" i="1"/>
  <c r="D48" i="1" s="1"/>
  <c r="E46" i="1"/>
  <c r="I57" i="1"/>
  <c r="Z77" i="1" l="1"/>
  <c r="AA77" i="1" s="1"/>
  <c r="AD77" i="1" s="1"/>
  <c r="X78" i="1"/>
  <c r="Z78" i="1" s="1"/>
  <c r="AA78" i="1" s="1"/>
  <c r="AD78" i="1" s="1"/>
  <c r="AN78" i="1"/>
  <c r="AB227" i="1"/>
  <c r="AD227" i="1" s="1"/>
  <c r="AC228" i="1"/>
  <c r="AM80" i="1" s="1"/>
  <c r="F47" i="1"/>
  <c r="F48" i="1"/>
  <c r="I58" i="1"/>
  <c r="A49" i="1"/>
  <c r="D49" i="1" s="1"/>
  <c r="E48" i="1"/>
  <c r="AG77" i="1" l="1"/>
  <c r="X79" i="1"/>
  <c r="AN79" i="1"/>
  <c r="AB228" i="1"/>
  <c r="AD228" i="1" s="1"/>
  <c r="AC229" i="1"/>
  <c r="AM81" i="1" s="1"/>
  <c r="F49" i="1"/>
  <c r="I59" i="1"/>
  <c r="E49" i="1"/>
  <c r="A50" i="1"/>
  <c r="D50" i="1" s="1"/>
  <c r="AG78" i="1" l="1"/>
  <c r="AJ18" i="1"/>
  <c r="Z79" i="1"/>
  <c r="AA79" i="1" s="1"/>
  <c r="AD79" i="1" s="1"/>
  <c r="X80" i="1"/>
  <c r="Z80" i="1" s="1"/>
  <c r="AA80" i="1" s="1"/>
  <c r="AD80" i="1" s="1"/>
  <c r="AN80" i="1"/>
  <c r="AC230" i="1"/>
  <c r="AM82" i="1" s="1"/>
  <c r="AB229" i="1"/>
  <c r="AD229" i="1" s="1"/>
  <c r="F50" i="1"/>
  <c r="E50" i="1"/>
  <c r="F51" i="1" s="1"/>
  <c r="A51" i="1"/>
  <c r="D51" i="1" s="1"/>
  <c r="I60" i="1"/>
  <c r="AG79" i="1" l="1"/>
  <c r="X81" i="1"/>
  <c r="Z81" i="1" s="1"/>
  <c r="AA81" i="1" s="1"/>
  <c r="AD81" i="1" s="1"/>
  <c r="AN81" i="1"/>
  <c r="AB230" i="1"/>
  <c r="AD230" i="1" s="1"/>
  <c r="AC231" i="1"/>
  <c r="AM83" i="1" s="1"/>
  <c r="I61" i="1"/>
  <c r="E51" i="1"/>
  <c r="A52" i="1"/>
  <c r="D52" i="1" s="1"/>
  <c r="O39" i="1" l="1"/>
  <c r="Q39" i="1" s="1"/>
  <c r="R39" i="1" s="1"/>
  <c r="O35" i="1"/>
  <c r="Q35" i="1" s="1"/>
  <c r="R35" i="1" s="1"/>
  <c r="O33" i="1"/>
  <c r="Q33" i="1" s="1"/>
  <c r="R33" i="1" s="1"/>
  <c r="O32" i="1"/>
  <c r="Q32" i="1" s="1"/>
  <c r="R32" i="1" s="1"/>
  <c r="O27" i="1"/>
  <c r="Q27" i="1" s="1"/>
  <c r="R27" i="1" s="1"/>
  <c r="O25" i="1"/>
  <c r="Q25" i="1" s="1"/>
  <c r="R25" i="1" s="1"/>
  <c r="O34" i="1"/>
  <c r="Q34" i="1" s="1"/>
  <c r="R34" i="1" s="1"/>
  <c r="O18" i="1"/>
  <c r="Q18" i="1" s="1"/>
  <c r="R18" i="1" s="1"/>
  <c r="O43" i="1"/>
  <c r="Q43" i="1" s="1"/>
  <c r="R43" i="1" s="1"/>
  <c r="O49" i="1"/>
  <c r="Q49" i="1" s="1"/>
  <c r="R49" i="1" s="1"/>
  <c r="O48" i="1"/>
  <c r="Q48" i="1" s="1"/>
  <c r="R48" i="1" s="1"/>
  <c r="O14" i="1"/>
  <c r="Q14" i="1" s="1"/>
  <c r="R14" i="1" s="1"/>
  <c r="O47" i="1"/>
  <c r="Q47" i="1" s="1"/>
  <c r="R47" i="1" s="1"/>
  <c r="O50" i="1"/>
  <c r="Q50" i="1" s="1"/>
  <c r="R50" i="1" s="1"/>
  <c r="O41" i="1"/>
  <c r="Q41" i="1" s="1"/>
  <c r="R41" i="1" s="1"/>
  <c r="O24" i="1"/>
  <c r="Q24" i="1" s="1"/>
  <c r="R24" i="1" s="1"/>
  <c r="O23" i="1"/>
  <c r="Q23" i="1" s="1"/>
  <c r="R23" i="1" s="1"/>
  <c r="O19" i="1"/>
  <c r="Q19" i="1" s="1"/>
  <c r="R19" i="1" s="1"/>
  <c r="O40" i="1"/>
  <c r="Q40" i="1" s="1"/>
  <c r="R40" i="1" s="1"/>
  <c r="O26" i="1"/>
  <c r="Q26" i="1" s="1"/>
  <c r="R26" i="1" s="1"/>
  <c r="O17" i="1"/>
  <c r="Q17" i="1" s="1"/>
  <c r="R17" i="1" s="1"/>
  <c r="O42" i="1"/>
  <c r="Q42" i="1" s="1"/>
  <c r="R42" i="1" s="1"/>
  <c r="O31" i="1"/>
  <c r="Q31" i="1" s="1"/>
  <c r="R31" i="1" s="1"/>
  <c r="O15" i="1"/>
  <c r="Q15" i="1" s="1"/>
  <c r="R15" i="1" s="1"/>
  <c r="O46" i="1"/>
  <c r="Q46" i="1" s="1"/>
  <c r="R46" i="1" s="1"/>
  <c r="O45" i="1"/>
  <c r="Q45" i="1" s="1"/>
  <c r="R45" i="1" s="1"/>
  <c r="O37" i="1"/>
  <c r="Q37" i="1" s="1"/>
  <c r="R37" i="1" s="1"/>
  <c r="O29" i="1"/>
  <c r="Q29" i="1" s="1"/>
  <c r="R29" i="1" s="1"/>
  <c r="O21" i="1"/>
  <c r="Q21" i="1" s="1"/>
  <c r="R21" i="1" s="1"/>
  <c r="O16" i="1"/>
  <c r="Q16" i="1" s="1"/>
  <c r="R16" i="1" s="1"/>
  <c r="O51" i="1"/>
  <c r="Q51" i="1" s="1"/>
  <c r="R51" i="1" s="1"/>
  <c r="O38" i="1"/>
  <c r="Q38" i="1" s="1"/>
  <c r="R38" i="1" s="1"/>
  <c r="O30" i="1"/>
  <c r="Q30" i="1" s="1"/>
  <c r="R30" i="1" s="1"/>
  <c r="O22" i="1"/>
  <c r="Q22" i="1" s="1"/>
  <c r="R22" i="1" s="1"/>
  <c r="O13" i="1"/>
  <c r="G14" i="1" s="1"/>
  <c r="H14" i="1" s="1"/>
  <c r="O44" i="1"/>
  <c r="Q44" i="1" s="1"/>
  <c r="R44" i="1" s="1"/>
  <c r="O36" i="1"/>
  <c r="Q36" i="1" s="1"/>
  <c r="R36" i="1" s="1"/>
  <c r="O28" i="1"/>
  <c r="Q28" i="1" s="1"/>
  <c r="R28" i="1" s="1"/>
  <c r="O20" i="1"/>
  <c r="Q20" i="1" s="1"/>
  <c r="R20" i="1" s="1"/>
  <c r="AG80" i="1"/>
  <c r="X82" i="1"/>
  <c r="Z82" i="1" s="1"/>
  <c r="AA82" i="1" s="1"/>
  <c r="AD82" i="1" s="1"/>
  <c r="AN82" i="1"/>
  <c r="AC232" i="1"/>
  <c r="AM84" i="1" s="1"/>
  <c r="AB231" i="1"/>
  <c r="AD231" i="1" s="1"/>
  <c r="F52" i="1"/>
  <c r="I62" i="1"/>
  <c r="E52" i="1"/>
  <c r="O52" i="1"/>
  <c r="A53" i="1"/>
  <c r="D53" i="1" s="1"/>
  <c r="S14" i="1" l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J14" i="1"/>
  <c r="K14" i="1" s="1"/>
  <c r="L14" i="1" s="1"/>
  <c r="M14" i="1" s="1"/>
  <c r="N14" i="1" s="1"/>
  <c r="Q13" i="1"/>
  <c r="R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AG81" i="1"/>
  <c r="J31" i="1"/>
  <c r="K31" i="1" s="1"/>
  <c r="S31" i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G31" i="1"/>
  <c r="H31" i="1" s="1"/>
  <c r="T31" i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X83" i="1"/>
  <c r="AG82" i="1" s="1"/>
  <c r="AN83" i="1"/>
  <c r="G15" i="1"/>
  <c r="AB232" i="1"/>
  <c r="AD232" i="1" s="1"/>
  <c r="AC233" i="1"/>
  <c r="AM85" i="1" s="1"/>
  <c r="F53" i="1"/>
  <c r="Q52" i="1"/>
  <c r="R52" i="1" s="1"/>
  <c r="E53" i="1"/>
  <c r="F54" i="1" s="1"/>
  <c r="A54" i="1"/>
  <c r="D54" i="1" s="1"/>
  <c r="O53" i="1"/>
  <c r="I63" i="1"/>
  <c r="P14" i="1" l="1"/>
  <c r="B14" i="1" s="1"/>
  <c r="J15" i="1"/>
  <c r="K15" i="1" s="1"/>
  <c r="L15" i="1" s="1"/>
  <c r="M15" i="1" s="1"/>
  <c r="Z83" i="1"/>
  <c r="AA83" i="1" s="1"/>
  <c r="AD83" i="1" s="1"/>
  <c r="J32" i="1"/>
  <c r="K32" i="1" s="1"/>
  <c r="L32" i="1" s="1"/>
  <c r="M32" i="1" s="1"/>
  <c r="G32" i="1"/>
  <c r="H32" i="1" s="1"/>
  <c r="X84" i="1"/>
  <c r="Z84" i="1" s="1"/>
  <c r="AA84" i="1" s="1"/>
  <c r="AD84" i="1" s="1"/>
  <c r="AN84" i="1"/>
  <c r="C53" i="1"/>
  <c r="AB233" i="1"/>
  <c r="AD233" i="1" s="1"/>
  <c r="AC234" i="1"/>
  <c r="AM86" i="1" s="1"/>
  <c r="H15" i="1"/>
  <c r="G16" i="1"/>
  <c r="A55" i="1"/>
  <c r="D55" i="1" s="1"/>
  <c r="O54" i="1"/>
  <c r="E54" i="1"/>
  <c r="F55" i="1" s="1"/>
  <c r="I64" i="1"/>
  <c r="T54" i="1"/>
  <c r="Q53" i="1"/>
  <c r="R53" i="1" s="1"/>
  <c r="S54" i="1"/>
  <c r="J16" i="1" l="1"/>
  <c r="K16" i="1" s="1"/>
  <c r="L16" i="1" s="1"/>
  <c r="M16" i="1" s="1"/>
  <c r="J33" i="1"/>
  <c r="K33" i="1" s="1"/>
  <c r="L33" i="1" s="1"/>
  <c r="M33" i="1" s="1"/>
  <c r="C54" i="1"/>
  <c r="G33" i="1"/>
  <c r="N32" i="1"/>
  <c r="P32" i="1" s="1"/>
  <c r="B32" i="1" s="1"/>
  <c r="AG83" i="1"/>
  <c r="X85" i="1"/>
  <c r="AG84" i="1" s="1"/>
  <c r="AN85" i="1"/>
  <c r="AC235" i="1"/>
  <c r="AM87" i="1" s="1"/>
  <c r="AB234" i="1"/>
  <c r="AD234" i="1" s="1"/>
  <c r="H16" i="1"/>
  <c r="G17" i="1"/>
  <c r="N15" i="1"/>
  <c r="P15" i="1" s="1"/>
  <c r="B15" i="1" s="1"/>
  <c r="I65" i="1"/>
  <c r="E55" i="1"/>
  <c r="O55" i="1"/>
  <c r="A56" i="1"/>
  <c r="D56" i="1" s="1"/>
  <c r="T55" i="1"/>
  <c r="Q54" i="1"/>
  <c r="R54" i="1" s="1"/>
  <c r="S55" i="1"/>
  <c r="J17" i="1" l="1"/>
  <c r="J18" i="1" s="1"/>
  <c r="J34" i="1"/>
  <c r="K34" i="1" s="1"/>
  <c r="L34" i="1" s="1"/>
  <c r="M34" i="1" s="1"/>
  <c r="C55" i="1"/>
  <c r="G34" i="1"/>
  <c r="H33" i="1"/>
  <c r="N33" i="1" s="1"/>
  <c r="P33" i="1" s="1"/>
  <c r="B33" i="1" s="1"/>
  <c r="Z85" i="1"/>
  <c r="AA85" i="1" s="1"/>
  <c r="AD85" i="1" s="1"/>
  <c r="X86" i="1"/>
  <c r="Z86" i="1" s="1"/>
  <c r="AA86" i="1" s="1"/>
  <c r="AD86" i="1" s="1"/>
  <c r="AN86" i="1"/>
  <c r="H17" i="1"/>
  <c r="G18" i="1"/>
  <c r="AB235" i="1"/>
  <c r="AD235" i="1" s="1"/>
  <c r="AC236" i="1"/>
  <c r="AM88" i="1" s="1"/>
  <c r="N16" i="1"/>
  <c r="P16" i="1" s="1"/>
  <c r="B16" i="1" s="1"/>
  <c r="F56" i="1"/>
  <c r="S56" i="1"/>
  <c r="Q55" i="1"/>
  <c r="R55" i="1" s="1"/>
  <c r="T56" i="1"/>
  <c r="E56" i="1"/>
  <c r="O56" i="1"/>
  <c r="A57" i="1"/>
  <c r="D57" i="1" s="1"/>
  <c r="I66" i="1"/>
  <c r="K17" i="1" l="1"/>
  <c r="L17" i="1" s="1"/>
  <c r="M17" i="1" s="1"/>
  <c r="N17" i="1" s="1"/>
  <c r="P17" i="1" s="1"/>
  <c r="B17" i="1" s="1"/>
  <c r="J35" i="1"/>
  <c r="J36" i="1" s="1"/>
  <c r="C56" i="1"/>
  <c r="H34" i="1"/>
  <c r="N34" i="1" s="1"/>
  <c r="P34" i="1" s="1"/>
  <c r="B34" i="1" s="1"/>
  <c r="G35" i="1"/>
  <c r="AG85" i="1"/>
  <c r="X87" i="1"/>
  <c r="Z87" i="1" s="1"/>
  <c r="AA87" i="1" s="1"/>
  <c r="AD87" i="1" s="1"/>
  <c r="AN87" i="1"/>
  <c r="AB236" i="1"/>
  <c r="AD236" i="1" s="1"/>
  <c r="AC237" i="1"/>
  <c r="AM89" i="1" s="1"/>
  <c r="H18" i="1"/>
  <c r="G19" i="1"/>
  <c r="K18" i="1"/>
  <c r="J19" i="1"/>
  <c r="F57" i="1"/>
  <c r="S57" i="1"/>
  <c r="Q56" i="1"/>
  <c r="R56" i="1" s="1"/>
  <c r="T57" i="1"/>
  <c r="I67" i="1"/>
  <c r="E57" i="1"/>
  <c r="F58" i="1" s="1"/>
  <c r="A58" i="1"/>
  <c r="D58" i="1" s="1"/>
  <c r="O57" i="1"/>
  <c r="L18" i="1" l="1"/>
  <c r="M18" i="1" s="1"/>
  <c r="N18" i="1" s="1"/>
  <c r="P18" i="1" s="1"/>
  <c r="B18" i="1" s="1"/>
  <c r="K35" i="1"/>
  <c r="L35" i="1" s="1"/>
  <c r="M35" i="1" s="1"/>
  <c r="C57" i="1"/>
  <c r="AG86" i="1"/>
  <c r="H35" i="1"/>
  <c r="G36" i="1"/>
  <c r="X88" i="1"/>
  <c r="Z88" i="1" s="1"/>
  <c r="AA88" i="1" s="1"/>
  <c r="AD88" i="1" s="1"/>
  <c r="AN88" i="1"/>
  <c r="K19" i="1"/>
  <c r="L19" i="1" s="1"/>
  <c r="M19" i="1" s="1"/>
  <c r="J20" i="1"/>
  <c r="AC238" i="1"/>
  <c r="AM90" i="1" s="1"/>
  <c r="AB237" i="1"/>
  <c r="AD237" i="1" s="1"/>
  <c r="H19" i="1"/>
  <c r="G20" i="1"/>
  <c r="K36" i="1"/>
  <c r="J37" i="1"/>
  <c r="Q57" i="1"/>
  <c r="R57" i="1" s="1"/>
  <c r="S58" i="1"/>
  <c r="T58" i="1"/>
  <c r="A59" i="1"/>
  <c r="D59" i="1" s="1"/>
  <c r="E58" i="1"/>
  <c r="O58" i="1"/>
  <c r="I68" i="1"/>
  <c r="L36" i="1" l="1"/>
  <c r="M36" i="1" s="1"/>
  <c r="N35" i="1"/>
  <c r="P35" i="1" s="1"/>
  <c r="B35" i="1" s="1"/>
  <c r="C58" i="1"/>
  <c r="AG87" i="1"/>
  <c r="H36" i="1"/>
  <c r="G37" i="1"/>
  <c r="X89" i="1"/>
  <c r="AG88" i="1" s="1"/>
  <c r="AN89" i="1"/>
  <c r="AB238" i="1"/>
  <c r="AD238" i="1" s="1"/>
  <c r="AC239" i="1"/>
  <c r="AM91" i="1" s="1"/>
  <c r="K20" i="1"/>
  <c r="L20" i="1" s="1"/>
  <c r="M20" i="1" s="1"/>
  <c r="J21" i="1"/>
  <c r="K37" i="1"/>
  <c r="L37" i="1" s="1"/>
  <c r="M37" i="1" s="1"/>
  <c r="J38" i="1"/>
  <c r="H20" i="1"/>
  <c r="G21" i="1"/>
  <c r="N19" i="1"/>
  <c r="P19" i="1" s="1"/>
  <c r="B19" i="1" s="1"/>
  <c r="F59" i="1"/>
  <c r="I69" i="1"/>
  <c r="Q58" i="1"/>
  <c r="R58" i="1" s="1"/>
  <c r="S59" i="1"/>
  <c r="T59" i="1"/>
  <c r="E59" i="1"/>
  <c r="A60" i="1"/>
  <c r="D60" i="1" s="1"/>
  <c r="O59" i="1"/>
  <c r="N36" i="1" l="1"/>
  <c r="P36" i="1" s="1"/>
  <c r="B36" i="1" s="1"/>
  <c r="Z89" i="1"/>
  <c r="AA89" i="1" s="1"/>
  <c r="AD89" i="1" s="1"/>
  <c r="C59" i="1"/>
  <c r="G38" i="1"/>
  <c r="H37" i="1"/>
  <c r="N37" i="1" s="1"/>
  <c r="P37" i="1" s="1"/>
  <c r="B37" i="1" s="1"/>
  <c r="X90" i="1"/>
  <c r="AG89" i="1" s="1"/>
  <c r="AN90" i="1"/>
  <c r="K38" i="1"/>
  <c r="L38" i="1" s="1"/>
  <c r="M38" i="1" s="1"/>
  <c r="J39" i="1"/>
  <c r="K21" i="1"/>
  <c r="L21" i="1" s="1"/>
  <c r="M21" i="1" s="1"/>
  <c r="J22" i="1"/>
  <c r="AC240" i="1"/>
  <c r="AM92" i="1" s="1"/>
  <c r="AB239" i="1"/>
  <c r="AD239" i="1" s="1"/>
  <c r="H21" i="1"/>
  <c r="G22" i="1"/>
  <c r="N20" i="1"/>
  <c r="P20" i="1" s="1"/>
  <c r="B20" i="1" s="1"/>
  <c r="F60" i="1"/>
  <c r="I70" i="1"/>
  <c r="Q59" i="1"/>
  <c r="R59" i="1" s="1"/>
  <c r="T60" i="1"/>
  <c r="S60" i="1"/>
  <c r="E60" i="1"/>
  <c r="A61" i="1"/>
  <c r="D61" i="1" s="1"/>
  <c r="O60" i="1"/>
  <c r="C60" i="1" l="1"/>
  <c r="Z90" i="1"/>
  <c r="AA90" i="1" s="1"/>
  <c r="AD90" i="1" s="1"/>
  <c r="H38" i="1"/>
  <c r="N38" i="1" s="1"/>
  <c r="P38" i="1" s="1"/>
  <c r="B38" i="1" s="1"/>
  <c r="G39" i="1"/>
  <c r="X91" i="1"/>
  <c r="Z91" i="1" s="1"/>
  <c r="AA91" i="1" s="1"/>
  <c r="AD91" i="1" s="1"/>
  <c r="AN91" i="1"/>
  <c r="AC241" i="1"/>
  <c r="AM93" i="1" s="1"/>
  <c r="AB240" i="1"/>
  <c r="AD240" i="1" s="1"/>
  <c r="H22" i="1"/>
  <c r="G23" i="1"/>
  <c r="N21" i="1"/>
  <c r="P21" i="1" s="1"/>
  <c r="B21" i="1" s="1"/>
  <c r="K22" i="1"/>
  <c r="L22" i="1" s="1"/>
  <c r="M22" i="1" s="1"/>
  <c r="J23" i="1"/>
  <c r="K39" i="1"/>
  <c r="L39" i="1" s="1"/>
  <c r="M39" i="1" s="1"/>
  <c r="J40" i="1"/>
  <c r="F61" i="1"/>
  <c r="T61" i="1"/>
  <c r="Q60" i="1"/>
  <c r="R60" i="1" s="1"/>
  <c r="S61" i="1"/>
  <c r="A62" i="1"/>
  <c r="D62" i="1" s="1"/>
  <c r="E61" i="1"/>
  <c r="O61" i="1"/>
  <c r="I71" i="1"/>
  <c r="C61" i="1" l="1"/>
  <c r="AG90" i="1"/>
  <c r="H39" i="1"/>
  <c r="N39" i="1" s="1"/>
  <c r="P39" i="1" s="1"/>
  <c r="B39" i="1" s="1"/>
  <c r="G40" i="1"/>
  <c r="AP91" i="1"/>
  <c r="AR91" i="1"/>
  <c r="X92" i="1"/>
  <c r="Z92" i="1" s="1"/>
  <c r="AA92" i="1" s="1"/>
  <c r="AD92" i="1" s="1"/>
  <c r="AN92" i="1"/>
  <c r="K40" i="1"/>
  <c r="L40" i="1" s="1"/>
  <c r="M40" i="1" s="1"/>
  <c r="J41" i="1"/>
  <c r="H23" i="1"/>
  <c r="G24" i="1"/>
  <c r="N22" i="1"/>
  <c r="P22" i="1" s="1"/>
  <c r="B22" i="1" s="1"/>
  <c r="AC242" i="1"/>
  <c r="AM94" i="1" s="1"/>
  <c r="AB241" i="1"/>
  <c r="AD241" i="1" s="1"/>
  <c r="K23" i="1"/>
  <c r="L23" i="1" s="1"/>
  <c r="M23" i="1" s="1"/>
  <c r="J24" i="1"/>
  <c r="F62" i="1"/>
  <c r="I72" i="1"/>
  <c r="E62" i="1"/>
  <c r="A63" i="1"/>
  <c r="D63" i="1" s="1"/>
  <c r="O62" i="1"/>
  <c r="T62" i="1"/>
  <c r="Q61" i="1"/>
  <c r="R61" i="1" s="1"/>
  <c r="J62" i="1"/>
  <c r="K62" i="1" s="1"/>
  <c r="S62" i="1"/>
  <c r="G62" i="1"/>
  <c r="C62" i="1" l="1"/>
  <c r="AG91" i="1"/>
  <c r="G41" i="1"/>
  <c r="H40" i="1"/>
  <c r="N40" i="1" s="1"/>
  <c r="P40" i="1" s="1"/>
  <c r="B40" i="1" s="1"/>
  <c r="X93" i="1"/>
  <c r="AG92" i="1" s="1"/>
  <c r="AN93" i="1"/>
  <c r="AR92" i="1"/>
  <c r="AP92" i="1"/>
  <c r="AC243" i="1"/>
  <c r="AM95" i="1" s="1"/>
  <c r="AB242" i="1"/>
  <c r="AD242" i="1" s="1"/>
  <c r="K24" i="1"/>
  <c r="L24" i="1" s="1"/>
  <c r="M24" i="1" s="1"/>
  <c r="J25" i="1"/>
  <c r="H24" i="1"/>
  <c r="G25" i="1"/>
  <c r="N23" i="1"/>
  <c r="P23" i="1" s="1"/>
  <c r="B23" i="1" s="1"/>
  <c r="K41" i="1"/>
  <c r="L41" i="1" s="1"/>
  <c r="M41" i="1" s="1"/>
  <c r="J42" i="1"/>
  <c r="F63" i="1"/>
  <c r="G63" i="1"/>
  <c r="A64" i="1"/>
  <c r="D64" i="1" s="1"/>
  <c r="O63" i="1"/>
  <c r="E63" i="1"/>
  <c r="Q62" i="1"/>
  <c r="R62" i="1" s="1"/>
  <c r="S63" i="1"/>
  <c r="J63" i="1"/>
  <c r="K63" i="1" s="1"/>
  <c r="L63" i="1" s="1"/>
  <c r="M63" i="1" s="1"/>
  <c r="T63" i="1"/>
  <c r="I73" i="1"/>
  <c r="H62" i="1"/>
  <c r="C63" i="1" l="1"/>
  <c r="Z93" i="1"/>
  <c r="AA93" i="1" s="1"/>
  <c r="AD93" i="1" s="1"/>
  <c r="G42" i="1"/>
  <c r="H41" i="1"/>
  <c r="N41" i="1" s="1"/>
  <c r="P41" i="1" s="1"/>
  <c r="B41" i="1" s="1"/>
  <c r="X94" i="1"/>
  <c r="Z94" i="1" s="1"/>
  <c r="AA94" i="1" s="1"/>
  <c r="AD94" i="1" s="1"/>
  <c r="AN94" i="1"/>
  <c r="AP93" i="1"/>
  <c r="AR93" i="1"/>
  <c r="K42" i="1"/>
  <c r="L42" i="1" s="1"/>
  <c r="M42" i="1" s="1"/>
  <c r="J43" i="1"/>
  <c r="N24" i="1"/>
  <c r="P24" i="1" s="1"/>
  <c r="B24" i="1" s="1"/>
  <c r="K25" i="1"/>
  <c r="L25" i="1" s="1"/>
  <c r="M25" i="1" s="1"/>
  <c r="J26" i="1"/>
  <c r="AC244" i="1"/>
  <c r="AM96" i="1" s="1"/>
  <c r="AB243" i="1"/>
  <c r="AD243" i="1" s="1"/>
  <c r="H25" i="1"/>
  <c r="G26" i="1"/>
  <c r="H63" i="1"/>
  <c r="N63" i="1" s="1"/>
  <c r="F64" i="1"/>
  <c r="G64" i="1"/>
  <c r="I74" i="1"/>
  <c r="Q63" i="1"/>
  <c r="R63" i="1" s="1"/>
  <c r="S64" i="1"/>
  <c r="J64" i="1"/>
  <c r="K64" i="1" s="1"/>
  <c r="L64" i="1" s="1"/>
  <c r="M64" i="1" s="1"/>
  <c r="T64" i="1"/>
  <c r="E64" i="1"/>
  <c r="F65" i="1" s="1"/>
  <c r="O64" i="1"/>
  <c r="A65" i="1"/>
  <c r="D65" i="1" s="1"/>
  <c r="P63" i="1" l="1"/>
  <c r="B63" i="1" s="1"/>
  <c r="C64" i="1"/>
  <c r="AG93" i="1"/>
  <c r="G43" i="1"/>
  <c r="H42" i="1"/>
  <c r="N42" i="1" s="1"/>
  <c r="P42" i="1" s="1"/>
  <c r="B42" i="1" s="1"/>
  <c r="X95" i="1"/>
  <c r="Z95" i="1" s="1"/>
  <c r="AA95" i="1" s="1"/>
  <c r="AD95" i="1" s="1"/>
  <c r="AN95" i="1"/>
  <c r="AR94" i="1"/>
  <c r="AP94" i="1"/>
  <c r="H26" i="1"/>
  <c r="G27" i="1"/>
  <c r="N25" i="1"/>
  <c r="P25" i="1" s="1"/>
  <c r="B25" i="1" s="1"/>
  <c r="K26" i="1"/>
  <c r="L26" i="1" s="1"/>
  <c r="M26" i="1" s="1"/>
  <c r="J27" i="1"/>
  <c r="AB244" i="1"/>
  <c r="AD244" i="1" s="1"/>
  <c r="AC245" i="1"/>
  <c r="K43" i="1"/>
  <c r="L43" i="1" s="1"/>
  <c r="M43" i="1" s="1"/>
  <c r="J44" i="1"/>
  <c r="H64" i="1"/>
  <c r="N64" i="1" s="1"/>
  <c r="Q64" i="1"/>
  <c r="R64" i="1" s="1"/>
  <c r="S65" i="1"/>
  <c r="T65" i="1"/>
  <c r="J65" i="1"/>
  <c r="K65" i="1" s="1"/>
  <c r="L65" i="1" s="1"/>
  <c r="M65" i="1" s="1"/>
  <c r="G65" i="1"/>
  <c r="H65" i="1" s="1"/>
  <c r="I75" i="1"/>
  <c r="E65" i="1"/>
  <c r="O65" i="1"/>
  <c r="A66" i="1"/>
  <c r="D66" i="1" s="1"/>
  <c r="C65" i="1" l="1"/>
  <c r="P64" i="1"/>
  <c r="B64" i="1" s="1"/>
  <c r="AG94" i="1"/>
  <c r="H43" i="1"/>
  <c r="N43" i="1" s="1"/>
  <c r="P43" i="1" s="1"/>
  <c r="B43" i="1" s="1"/>
  <c r="G44" i="1"/>
  <c r="AB245" i="1"/>
  <c r="AD245" i="1" s="1"/>
  <c r="AM97" i="1"/>
  <c r="X96" i="1"/>
  <c r="AG95" i="1" s="1"/>
  <c r="AN96" i="1"/>
  <c r="AP95" i="1"/>
  <c r="AR95" i="1"/>
  <c r="K27" i="1"/>
  <c r="L27" i="1" s="1"/>
  <c r="M27" i="1" s="1"/>
  <c r="J28" i="1"/>
  <c r="K44" i="1"/>
  <c r="L44" i="1" s="1"/>
  <c r="M44" i="1" s="1"/>
  <c r="J45" i="1"/>
  <c r="H27" i="1"/>
  <c r="G28" i="1"/>
  <c r="N26" i="1"/>
  <c r="P26" i="1" s="1"/>
  <c r="B26" i="1" s="1"/>
  <c r="F66" i="1"/>
  <c r="E66" i="1"/>
  <c r="O66" i="1"/>
  <c r="A67" i="1"/>
  <c r="D67" i="1" s="1"/>
  <c r="N65" i="1"/>
  <c r="I76" i="1"/>
  <c r="Q65" i="1"/>
  <c r="R65" i="1" s="1"/>
  <c r="C66" i="1" s="1"/>
  <c r="S66" i="1"/>
  <c r="J66" i="1"/>
  <c r="K66" i="1" s="1"/>
  <c r="L66" i="1" s="1"/>
  <c r="M66" i="1" s="1"/>
  <c r="T66" i="1"/>
  <c r="G66" i="1"/>
  <c r="P65" i="1" l="1"/>
  <c r="B65" i="1" s="1"/>
  <c r="Z96" i="1"/>
  <c r="AA96" i="1" s="1"/>
  <c r="AD96" i="1" s="1"/>
  <c r="G45" i="1"/>
  <c r="H44" i="1"/>
  <c r="N44" i="1" s="1"/>
  <c r="P44" i="1" s="1"/>
  <c r="B44" i="1" s="1"/>
  <c r="AR96" i="1"/>
  <c r="AP96" i="1"/>
  <c r="X97" i="1"/>
  <c r="AN97" i="1"/>
  <c r="H28" i="1"/>
  <c r="G29" i="1"/>
  <c r="N27" i="1"/>
  <c r="P27" i="1" s="1"/>
  <c r="B27" i="1" s="1"/>
  <c r="K45" i="1"/>
  <c r="L45" i="1" s="1"/>
  <c r="M45" i="1" s="1"/>
  <c r="J46" i="1"/>
  <c r="K28" i="1"/>
  <c r="L28" i="1" s="1"/>
  <c r="M28" i="1" s="1"/>
  <c r="J29" i="1"/>
  <c r="F67" i="1"/>
  <c r="S67" i="1"/>
  <c r="Q66" i="1"/>
  <c r="R66" i="1" s="1"/>
  <c r="C67" i="1" s="1"/>
  <c r="T67" i="1"/>
  <c r="J67" i="1"/>
  <c r="K67" i="1" s="1"/>
  <c r="L67" i="1" s="1"/>
  <c r="M67" i="1" s="1"/>
  <c r="A68" i="1"/>
  <c r="D68" i="1" s="1"/>
  <c r="E67" i="1"/>
  <c r="O67" i="1"/>
  <c r="G67" i="1"/>
  <c r="I77" i="1"/>
  <c r="H66" i="1"/>
  <c r="N66" i="1" s="1"/>
  <c r="P66" i="1" s="1"/>
  <c r="B66" i="1" s="1"/>
  <c r="H45" i="1" l="1"/>
  <c r="N45" i="1" s="1"/>
  <c r="P45" i="1" s="1"/>
  <c r="B45" i="1" s="1"/>
  <c r="G46" i="1"/>
  <c r="AR97" i="1"/>
  <c r="AP97" i="1"/>
  <c r="AG96" i="1"/>
  <c r="Z97" i="1"/>
  <c r="AA97" i="1" s="1"/>
  <c r="AD97" i="1" s="1"/>
  <c r="K46" i="1"/>
  <c r="L46" i="1" s="1"/>
  <c r="M46" i="1" s="1"/>
  <c r="J47" i="1"/>
  <c r="K29" i="1"/>
  <c r="L29" i="1" s="1"/>
  <c r="M29" i="1" s="1"/>
  <c r="J30" i="1"/>
  <c r="K30" i="1" s="1"/>
  <c r="H29" i="1"/>
  <c r="G30" i="1"/>
  <c r="H30" i="1" s="1"/>
  <c r="N28" i="1"/>
  <c r="P28" i="1" s="1"/>
  <c r="B28" i="1" s="1"/>
  <c r="H67" i="1"/>
  <c r="N67" i="1" s="1"/>
  <c r="P67" i="1" s="1"/>
  <c r="B67" i="1" s="1"/>
  <c r="F68" i="1"/>
  <c r="Q67" i="1"/>
  <c r="R67" i="1" s="1"/>
  <c r="C68" i="1" s="1"/>
  <c r="S68" i="1"/>
  <c r="T68" i="1"/>
  <c r="J68" i="1"/>
  <c r="K68" i="1" s="1"/>
  <c r="L68" i="1" s="1"/>
  <c r="M68" i="1" s="1"/>
  <c r="G68" i="1"/>
  <c r="I78" i="1"/>
  <c r="E68" i="1"/>
  <c r="O68" i="1"/>
  <c r="A69" i="1"/>
  <c r="D69" i="1" s="1"/>
  <c r="G47" i="1" l="1"/>
  <c r="H46" i="1"/>
  <c r="N46" i="1" s="1"/>
  <c r="P46" i="1" s="1"/>
  <c r="B46" i="1" s="1"/>
  <c r="N29" i="1"/>
  <c r="P29" i="1" s="1"/>
  <c r="B29" i="1" s="1"/>
  <c r="L30" i="1"/>
  <c r="M30" i="1" s="1"/>
  <c r="N30" i="1" s="1"/>
  <c r="P30" i="1" s="1"/>
  <c r="B30" i="1" s="1"/>
  <c r="L31" i="1"/>
  <c r="M31" i="1" s="1"/>
  <c r="N31" i="1" s="1"/>
  <c r="P31" i="1" s="1"/>
  <c r="B31" i="1" s="1"/>
  <c r="K47" i="1"/>
  <c r="L47" i="1" s="1"/>
  <c r="M47" i="1" s="1"/>
  <c r="J48" i="1"/>
  <c r="F69" i="1"/>
  <c r="G69" i="1"/>
  <c r="H68" i="1"/>
  <c r="N68" i="1" s="1"/>
  <c r="P68" i="1" s="1"/>
  <c r="B68" i="1" s="1"/>
  <c r="A70" i="1"/>
  <c r="D70" i="1" s="1"/>
  <c r="O69" i="1"/>
  <c r="E69" i="1"/>
  <c r="Q68" i="1"/>
  <c r="R68" i="1" s="1"/>
  <c r="C69" i="1" s="1"/>
  <c r="S69" i="1"/>
  <c r="J69" i="1"/>
  <c r="K69" i="1" s="1"/>
  <c r="L69" i="1" s="1"/>
  <c r="M69" i="1" s="1"/>
  <c r="T69" i="1"/>
  <c r="I79" i="1"/>
  <c r="H47" i="1" l="1"/>
  <c r="N47" i="1" s="1"/>
  <c r="P47" i="1" s="1"/>
  <c r="B47" i="1" s="1"/>
  <c r="G48" i="1"/>
  <c r="H69" i="1"/>
  <c r="N69" i="1" s="1"/>
  <c r="P69" i="1" s="1"/>
  <c r="B69" i="1" s="1"/>
  <c r="K48" i="1"/>
  <c r="L48" i="1" s="1"/>
  <c r="M48" i="1" s="1"/>
  <c r="J49" i="1"/>
  <c r="F70" i="1"/>
  <c r="G70" i="1"/>
  <c r="I80" i="1"/>
  <c r="Q69" i="1"/>
  <c r="R69" i="1" s="1"/>
  <c r="C70" i="1" s="1"/>
  <c r="S70" i="1"/>
  <c r="T70" i="1"/>
  <c r="J70" i="1"/>
  <c r="K70" i="1" s="1"/>
  <c r="L70" i="1" s="1"/>
  <c r="M70" i="1" s="1"/>
  <c r="E70" i="1"/>
  <c r="O70" i="1"/>
  <c r="A71" i="1"/>
  <c r="D71" i="1" s="1"/>
  <c r="H48" i="1" l="1"/>
  <c r="N48" i="1" s="1"/>
  <c r="P48" i="1" s="1"/>
  <c r="B48" i="1" s="1"/>
  <c r="G49" i="1"/>
  <c r="K49" i="1"/>
  <c r="L49" i="1" s="1"/>
  <c r="M49" i="1" s="1"/>
  <c r="J50" i="1"/>
  <c r="H70" i="1"/>
  <c r="N70" i="1" s="1"/>
  <c r="P70" i="1" s="1"/>
  <c r="B70" i="1" s="1"/>
  <c r="F71" i="1"/>
  <c r="G71" i="1"/>
  <c r="I81" i="1"/>
  <c r="O71" i="1"/>
  <c r="E71" i="1"/>
  <c r="A72" i="1"/>
  <c r="D72" i="1" s="1"/>
  <c r="Q70" i="1"/>
  <c r="R70" i="1" s="1"/>
  <c r="C71" i="1" s="1"/>
  <c r="S71" i="1"/>
  <c r="J71" i="1"/>
  <c r="K71" i="1" s="1"/>
  <c r="L71" i="1" s="1"/>
  <c r="M71" i="1" s="1"/>
  <c r="T71" i="1"/>
  <c r="H49" i="1" l="1"/>
  <c r="N49" i="1" s="1"/>
  <c r="P49" i="1" s="1"/>
  <c r="B49" i="1" s="1"/>
  <c r="G50" i="1"/>
  <c r="K50" i="1"/>
  <c r="L50" i="1" s="1"/>
  <c r="M50" i="1" s="1"/>
  <c r="J51" i="1"/>
  <c r="F72" i="1"/>
  <c r="G72" i="1"/>
  <c r="H71" i="1"/>
  <c r="N71" i="1" s="1"/>
  <c r="P71" i="1" s="1"/>
  <c r="B71" i="1" s="1"/>
  <c r="I82" i="1"/>
  <c r="T72" i="1"/>
  <c r="S72" i="1"/>
  <c r="J72" i="1"/>
  <c r="K72" i="1" s="1"/>
  <c r="L72" i="1" s="1"/>
  <c r="M72" i="1" s="1"/>
  <c r="Q71" i="1"/>
  <c r="R71" i="1" s="1"/>
  <c r="C72" i="1" s="1"/>
  <c r="E72" i="1"/>
  <c r="A73" i="1"/>
  <c r="D73" i="1" s="1"/>
  <c r="O72" i="1"/>
  <c r="G51" i="1" l="1"/>
  <c r="H50" i="1"/>
  <c r="N50" i="1" s="1"/>
  <c r="P50" i="1" s="1"/>
  <c r="B50" i="1" s="1"/>
  <c r="K51" i="1"/>
  <c r="L51" i="1" s="1"/>
  <c r="M51" i="1" s="1"/>
  <c r="J52" i="1"/>
  <c r="H72" i="1"/>
  <c r="N72" i="1" s="1"/>
  <c r="P72" i="1" s="1"/>
  <c r="B72" i="1" s="1"/>
  <c r="F73" i="1"/>
  <c r="I83" i="1"/>
  <c r="T73" i="1"/>
  <c r="Q72" i="1"/>
  <c r="R72" i="1" s="1"/>
  <c r="C73" i="1" s="1"/>
  <c r="S73" i="1"/>
  <c r="J73" i="1"/>
  <c r="K73" i="1" s="1"/>
  <c r="L73" i="1" s="1"/>
  <c r="M73" i="1" s="1"/>
  <c r="G73" i="1"/>
  <c r="E73" i="1"/>
  <c r="A74" i="1"/>
  <c r="D74" i="1" s="1"/>
  <c r="O73" i="1"/>
  <c r="G52" i="1" l="1"/>
  <c r="H51" i="1"/>
  <c r="N51" i="1" s="1"/>
  <c r="P51" i="1" s="1"/>
  <c r="B51" i="1" s="1"/>
  <c r="K52" i="1"/>
  <c r="L52" i="1" s="1"/>
  <c r="M52" i="1" s="1"/>
  <c r="J53" i="1"/>
  <c r="H73" i="1"/>
  <c r="N73" i="1" s="1"/>
  <c r="P73" i="1" s="1"/>
  <c r="B73" i="1" s="1"/>
  <c r="F74" i="1"/>
  <c r="Q73" i="1"/>
  <c r="R73" i="1" s="1"/>
  <c r="C74" i="1" s="1"/>
  <c r="T74" i="1"/>
  <c r="J74" i="1"/>
  <c r="K74" i="1" s="1"/>
  <c r="L74" i="1" s="1"/>
  <c r="M74" i="1" s="1"/>
  <c r="S74" i="1"/>
  <c r="G74" i="1"/>
  <c r="I84" i="1"/>
  <c r="E74" i="1"/>
  <c r="O74" i="1"/>
  <c r="A75" i="1"/>
  <c r="D75" i="1" s="1"/>
  <c r="H52" i="1" l="1"/>
  <c r="N52" i="1" s="1"/>
  <c r="P52" i="1" s="1"/>
  <c r="B52" i="1" s="1"/>
  <c r="G53" i="1"/>
  <c r="K53" i="1"/>
  <c r="L53" i="1" s="1"/>
  <c r="M53" i="1" s="1"/>
  <c r="J54" i="1"/>
  <c r="F75" i="1"/>
  <c r="H74" i="1"/>
  <c r="N74" i="1" s="1"/>
  <c r="P74" i="1" s="1"/>
  <c r="B74" i="1" s="1"/>
  <c r="G75" i="1"/>
  <c r="S75" i="1"/>
  <c r="J75" i="1"/>
  <c r="K75" i="1" s="1"/>
  <c r="L75" i="1" s="1"/>
  <c r="M75" i="1" s="1"/>
  <c r="T75" i="1"/>
  <c r="Q74" i="1"/>
  <c r="R74" i="1" s="1"/>
  <c r="C75" i="1" s="1"/>
  <c r="A76" i="1"/>
  <c r="D76" i="1" s="1"/>
  <c r="E75" i="1"/>
  <c r="O75" i="1"/>
  <c r="I85" i="1"/>
  <c r="H53" i="1" l="1"/>
  <c r="N53" i="1" s="1"/>
  <c r="P53" i="1" s="1"/>
  <c r="B53" i="1" s="1"/>
  <c r="G54" i="1"/>
  <c r="K54" i="1"/>
  <c r="L54" i="1" s="1"/>
  <c r="M54" i="1" s="1"/>
  <c r="J55" i="1"/>
  <c r="H75" i="1"/>
  <c r="N75" i="1" s="1"/>
  <c r="P75" i="1" s="1"/>
  <c r="B75" i="1" s="1"/>
  <c r="F76" i="1"/>
  <c r="G76" i="1"/>
  <c r="S76" i="1"/>
  <c r="Q75" i="1"/>
  <c r="R75" i="1" s="1"/>
  <c r="C76" i="1" s="1"/>
  <c r="J76" i="1"/>
  <c r="K76" i="1" s="1"/>
  <c r="L76" i="1" s="1"/>
  <c r="M76" i="1" s="1"/>
  <c r="T76" i="1"/>
  <c r="I86" i="1"/>
  <c r="E76" i="1"/>
  <c r="A77" i="1"/>
  <c r="D77" i="1" s="1"/>
  <c r="O76" i="1"/>
  <c r="H54" i="1" l="1"/>
  <c r="N54" i="1" s="1"/>
  <c r="P54" i="1" s="1"/>
  <c r="B54" i="1" s="1"/>
  <c r="G55" i="1"/>
  <c r="K55" i="1"/>
  <c r="L55" i="1" s="1"/>
  <c r="M55" i="1" s="1"/>
  <c r="J56" i="1"/>
  <c r="F77" i="1"/>
  <c r="A78" i="1"/>
  <c r="D78" i="1" s="1"/>
  <c r="E77" i="1"/>
  <c r="O77" i="1"/>
  <c r="G77" i="1"/>
  <c r="H76" i="1"/>
  <c r="N76" i="1" s="1"/>
  <c r="P76" i="1" s="1"/>
  <c r="B76" i="1" s="1"/>
  <c r="T77" i="1"/>
  <c r="Q76" i="1"/>
  <c r="R76" i="1" s="1"/>
  <c r="C77" i="1" s="1"/>
  <c r="J77" i="1"/>
  <c r="K77" i="1" s="1"/>
  <c r="L77" i="1" s="1"/>
  <c r="M77" i="1" s="1"/>
  <c r="S77" i="1"/>
  <c r="I87" i="1"/>
  <c r="H55" i="1" l="1"/>
  <c r="N55" i="1" s="1"/>
  <c r="P55" i="1" s="1"/>
  <c r="B55" i="1" s="1"/>
  <c r="G56" i="1"/>
  <c r="K56" i="1"/>
  <c r="L56" i="1" s="1"/>
  <c r="M56" i="1" s="1"/>
  <c r="J57" i="1"/>
  <c r="F78" i="1"/>
  <c r="G78" i="1"/>
  <c r="I88" i="1"/>
  <c r="E78" i="1"/>
  <c r="O78" i="1"/>
  <c r="A79" i="1"/>
  <c r="D79" i="1" s="1"/>
  <c r="H77" i="1"/>
  <c r="N77" i="1" s="1"/>
  <c r="P77" i="1" s="1"/>
  <c r="B77" i="1" s="1"/>
  <c r="Q77" i="1"/>
  <c r="R77" i="1" s="1"/>
  <c r="C78" i="1" s="1"/>
  <c r="T78" i="1"/>
  <c r="J78" i="1"/>
  <c r="K78" i="1" s="1"/>
  <c r="L78" i="1" s="1"/>
  <c r="M78" i="1" s="1"/>
  <c r="S78" i="1"/>
  <c r="G57" i="1" l="1"/>
  <c r="H56" i="1"/>
  <c r="N56" i="1" s="1"/>
  <c r="P56" i="1" s="1"/>
  <c r="B56" i="1" s="1"/>
  <c r="K57" i="1"/>
  <c r="L57" i="1" s="1"/>
  <c r="M57" i="1" s="1"/>
  <c r="J58" i="1"/>
  <c r="F79" i="1"/>
  <c r="H78" i="1"/>
  <c r="N78" i="1" s="1"/>
  <c r="P78" i="1" s="1"/>
  <c r="B78" i="1" s="1"/>
  <c r="S79" i="1"/>
  <c r="Q78" i="1"/>
  <c r="R78" i="1" s="1"/>
  <c r="C79" i="1" s="1"/>
  <c r="J79" i="1"/>
  <c r="K79" i="1" s="1"/>
  <c r="L79" i="1" s="1"/>
  <c r="M79" i="1" s="1"/>
  <c r="T79" i="1"/>
  <c r="G79" i="1"/>
  <c r="E79" i="1"/>
  <c r="F80" i="1" s="1"/>
  <c r="A80" i="1"/>
  <c r="D80" i="1" s="1"/>
  <c r="O79" i="1"/>
  <c r="I89" i="1"/>
  <c r="H57" i="1" l="1"/>
  <c r="N57" i="1" s="1"/>
  <c r="P57" i="1" s="1"/>
  <c r="B57" i="1" s="1"/>
  <c r="G58" i="1"/>
  <c r="K58" i="1"/>
  <c r="L58" i="1" s="1"/>
  <c r="M58" i="1" s="1"/>
  <c r="J59" i="1"/>
  <c r="H79" i="1"/>
  <c r="N79" i="1" s="1"/>
  <c r="P79" i="1" s="1"/>
  <c r="B79" i="1" s="1"/>
  <c r="Q79" i="1"/>
  <c r="R79" i="1" s="1"/>
  <c r="C80" i="1" s="1"/>
  <c r="S80" i="1"/>
  <c r="J80" i="1"/>
  <c r="K80" i="1" s="1"/>
  <c r="L80" i="1" s="1"/>
  <c r="M80" i="1" s="1"/>
  <c r="T80" i="1"/>
  <c r="G80" i="1"/>
  <c r="H80" i="1" s="1"/>
  <c r="I90" i="1"/>
  <c r="E80" i="1"/>
  <c r="O80" i="1"/>
  <c r="A81" i="1"/>
  <c r="D81" i="1" s="1"/>
  <c r="H58" i="1" l="1"/>
  <c r="N58" i="1" s="1"/>
  <c r="P58" i="1" s="1"/>
  <c r="B58" i="1" s="1"/>
  <c r="G59" i="1"/>
  <c r="K59" i="1"/>
  <c r="L59" i="1" s="1"/>
  <c r="M59" i="1" s="1"/>
  <c r="J60" i="1"/>
  <c r="F81" i="1"/>
  <c r="A82" i="1"/>
  <c r="D82" i="1" s="1"/>
  <c r="E81" i="1"/>
  <c r="O81" i="1"/>
  <c r="N80" i="1"/>
  <c r="P80" i="1" s="1"/>
  <c r="B80" i="1" s="1"/>
  <c r="T81" i="1"/>
  <c r="Q80" i="1"/>
  <c r="R80" i="1" s="1"/>
  <c r="C81" i="1" s="1"/>
  <c r="J81" i="1"/>
  <c r="K81" i="1" s="1"/>
  <c r="L81" i="1" s="1"/>
  <c r="M81" i="1" s="1"/>
  <c r="S81" i="1"/>
  <c r="G81" i="1"/>
  <c r="I91" i="1"/>
  <c r="G60" i="1" l="1"/>
  <c r="H59" i="1"/>
  <c r="N59" i="1" s="1"/>
  <c r="P59" i="1" s="1"/>
  <c r="B59" i="1" s="1"/>
  <c r="K60" i="1"/>
  <c r="L60" i="1" s="1"/>
  <c r="M60" i="1" s="1"/>
  <c r="J61" i="1"/>
  <c r="K61" i="1" s="1"/>
  <c r="F82" i="1"/>
  <c r="G82" i="1"/>
  <c r="H81" i="1"/>
  <c r="N81" i="1" s="1"/>
  <c r="P81" i="1" s="1"/>
  <c r="B81" i="1" s="1"/>
  <c r="I92" i="1"/>
  <c r="E82" i="1"/>
  <c r="O82" i="1"/>
  <c r="A83" i="1"/>
  <c r="D83" i="1" s="1"/>
  <c r="T82" i="1"/>
  <c r="Q81" i="1"/>
  <c r="R81" i="1" s="1"/>
  <c r="C82" i="1" s="1"/>
  <c r="S82" i="1"/>
  <c r="J82" i="1"/>
  <c r="K82" i="1" s="1"/>
  <c r="L82" i="1" s="1"/>
  <c r="M82" i="1" s="1"/>
  <c r="G61" i="1" l="1"/>
  <c r="H61" i="1" s="1"/>
  <c r="H60" i="1"/>
  <c r="N60" i="1" s="1"/>
  <c r="P60" i="1" s="1"/>
  <c r="B60" i="1" s="1"/>
  <c r="L61" i="1"/>
  <c r="M61" i="1" s="1"/>
  <c r="L62" i="1"/>
  <c r="M62" i="1" s="1"/>
  <c r="N62" i="1" s="1"/>
  <c r="P62" i="1" s="1"/>
  <c r="B62" i="1" s="1"/>
  <c r="H82" i="1"/>
  <c r="N82" i="1" s="1"/>
  <c r="P82" i="1" s="1"/>
  <c r="B82" i="1" s="1"/>
  <c r="F83" i="1"/>
  <c r="G83" i="1"/>
  <c r="O83" i="1"/>
  <c r="E83" i="1"/>
  <c r="F84" i="1" s="1"/>
  <c r="A84" i="1"/>
  <c r="D84" i="1" s="1"/>
  <c r="I93" i="1"/>
  <c r="Q82" i="1"/>
  <c r="R82" i="1" s="1"/>
  <c r="C83" i="1" s="1"/>
  <c r="T83" i="1"/>
  <c r="J83" i="1"/>
  <c r="K83" i="1" s="1"/>
  <c r="L83" i="1" s="1"/>
  <c r="M83" i="1" s="1"/>
  <c r="S83" i="1"/>
  <c r="N61" i="1" l="1"/>
  <c r="P61" i="1" s="1"/>
  <c r="B61" i="1" s="1"/>
  <c r="H83" i="1"/>
  <c r="N83" i="1" s="1"/>
  <c r="P83" i="1" s="1"/>
  <c r="B83" i="1" s="1"/>
  <c r="G84" i="1"/>
  <c r="H84" i="1" s="1"/>
  <c r="E84" i="1"/>
  <c r="A85" i="1"/>
  <c r="D85" i="1" s="1"/>
  <c r="O84" i="1"/>
  <c r="I94" i="1"/>
  <c r="T84" i="1"/>
  <c r="S84" i="1"/>
  <c r="Q83" i="1"/>
  <c r="R83" i="1" s="1"/>
  <c r="C84" i="1" s="1"/>
  <c r="J84" i="1"/>
  <c r="K84" i="1" s="1"/>
  <c r="L84" i="1" s="1"/>
  <c r="M84" i="1" s="1"/>
  <c r="F85" i="1" l="1"/>
  <c r="G85" i="1"/>
  <c r="I95" i="1"/>
  <c r="A86" i="1"/>
  <c r="D86" i="1" s="1"/>
  <c r="E85" i="1"/>
  <c r="O85" i="1"/>
  <c r="N84" i="1"/>
  <c r="P84" i="1" s="1"/>
  <c r="B84" i="1" s="1"/>
  <c r="Q84" i="1"/>
  <c r="R84" i="1" s="1"/>
  <c r="C85" i="1" s="1"/>
  <c r="T85" i="1"/>
  <c r="J85" i="1"/>
  <c r="K85" i="1" s="1"/>
  <c r="L85" i="1" s="1"/>
  <c r="M85" i="1" s="1"/>
  <c r="S85" i="1"/>
  <c r="H85" i="1" l="1"/>
  <c r="N85" i="1" s="1"/>
  <c r="P85" i="1" s="1"/>
  <c r="B85" i="1" s="1"/>
  <c r="F86" i="1"/>
  <c r="Q85" i="1"/>
  <c r="R85" i="1" s="1"/>
  <c r="C86" i="1" s="1"/>
  <c r="T86" i="1"/>
  <c r="J86" i="1"/>
  <c r="K86" i="1" s="1"/>
  <c r="L86" i="1" s="1"/>
  <c r="M86" i="1" s="1"/>
  <c r="S86" i="1"/>
  <c r="I96" i="1"/>
  <c r="E86" i="1"/>
  <c r="A87" i="1"/>
  <c r="D87" i="1" s="1"/>
  <c r="O86" i="1"/>
  <c r="G86" i="1"/>
  <c r="F87" i="1" l="1"/>
  <c r="G87" i="1"/>
  <c r="A88" i="1"/>
  <c r="D88" i="1" s="1"/>
  <c r="O87" i="1"/>
  <c r="E87" i="1"/>
  <c r="I97" i="1"/>
  <c r="H86" i="1"/>
  <c r="N86" i="1" s="1"/>
  <c r="P86" i="1" s="1"/>
  <c r="B86" i="1" s="1"/>
  <c r="T87" i="1"/>
  <c r="S87" i="1"/>
  <c r="J87" i="1"/>
  <c r="K87" i="1" s="1"/>
  <c r="L87" i="1" s="1"/>
  <c r="M87" i="1" s="1"/>
  <c r="Q86" i="1"/>
  <c r="R86" i="1" s="1"/>
  <c r="C87" i="1" s="1"/>
  <c r="F88" i="1" l="1"/>
  <c r="H87" i="1"/>
  <c r="N87" i="1" s="1"/>
  <c r="P87" i="1" s="1"/>
  <c r="B87" i="1" s="1"/>
  <c r="I98" i="1"/>
  <c r="T88" i="1"/>
  <c r="Q87" i="1"/>
  <c r="R87" i="1" s="1"/>
  <c r="C88" i="1" s="1"/>
  <c r="J88" i="1"/>
  <c r="K88" i="1" s="1"/>
  <c r="L88" i="1" s="1"/>
  <c r="M88" i="1" s="1"/>
  <c r="S88" i="1"/>
  <c r="E88" i="1"/>
  <c r="O88" i="1"/>
  <c r="A89" i="1"/>
  <c r="D89" i="1" s="1"/>
  <c r="G88" i="1"/>
  <c r="F89" i="1" l="1"/>
  <c r="G89" i="1"/>
  <c r="E89" i="1"/>
  <c r="A90" i="1"/>
  <c r="D90" i="1" s="1"/>
  <c r="O89" i="1"/>
  <c r="I99" i="1"/>
  <c r="H88" i="1"/>
  <c r="N88" i="1" s="1"/>
  <c r="P88" i="1" s="1"/>
  <c r="B88" i="1" s="1"/>
  <c r="T89" i="1"/>
  <c r="Q88" i="1"/>
  <c r="R88" i="1" s="1"/>
  <c r="C89" i="1" s="1"/>
  <c r="S89" i="1"/>
  <c r="J89" i="1"/>
  <c r="K89" i="1" s="1"/>
  <c r="L89" i="1" s="1"/>
  <c r="M89" i="1" s="1"/>
  <c r="H89" i="1" l="1"/>
  <c r="N89" i="1" s="1"/>
  <c r="P89" i="1" s="1"/>
  <c r="B89" i="1" s="1"/>
  <c r="F90" i="1"/>
  <c r="G90" i="1"/>
  <c r="I100" i="1"/>
  <c r="T90" i="1"/>
  <c r="Q89" i="1"/>
  <c r="R89" i="1" s="1"/>
  <c r="C90" i="1" s="1"/>
  <c r="J90" i="1"/>
  <c r="K90" i="1" s="1"/>
  <c r="L90" i="1" s="1"/>
  <c r="M90" i="1" s="1"/>
  <c r="S90" i="1"/>
  <c r="E90" i="1"/>
  <c r="A91" i="1"/>
  <c r="D91" i="1" s="1"/>
  <c r="O90" i="1"/>
  <c r="F91" i="1" l="1"/>
  <c r="H90" i="1"/>
  <c r="N90" i="1" s="1"/>
  <c r="P90" i="1" s="1"/>
  <c r="B90" i="1" s="1"/>
  <c r="E91" i="1"/>
  <c r="O91" i="1"/>
  <c r="A92" i="1"/>
  <c r="D92" i="1" s="1"/>
  <c r="I101" i="1"/>
  <c r="T91" i="1"/>
  <c r="Q90" i="1"/>
  <c r="R90" i="1" s="1"/>
  <c r="C91" i="1" s="1"/>
  <c r="J91" i="1"/>
  <c r="K91" i="1" s="1"/>
  <c r="L91" i="1" s="1"/>
  <c r="M91" i="1" s="1"/>
  <c r="S91" i="1"/>
  <c r="G91" i="1"/>
  <c r="F92" i="1" l="1"/>
  <c r="G92" i="1"/>
  <c r="H91" i="1"/>
  <c r="N91" i="1" s="1"/>
  <c r="P91" i="1" s="1"/>
  <c r="B91" i="1" s="1"/>
  <c r="T92" i="1"/>
  <c r="Q91" i="1"/>
  <c r="R91" i="1" s="1"/>
  <c r="C92" i="1" s="1"/>
  <c r="S92" i="1"/>
  <c r="J92" i="1"/>
  <c r="K92" i="1" s="1"/>
  <c r="L92" i="1" s="1"/>
  <c r="M92" i="1" s="1"/>
  <c r="E92" i="1"/>
  <c r="O92" i="1"/>
  <c r="A93" i="1"/>
  <c r="D93" i="1" s="1"/>
  <c r="I102" i="1"/>
  <c r="H92" i="1" l="1"/>
  <c r="N92" i="1" s="1"/>
  <c r="P92" i="1" s="1"/>
  <c r="B92" i="1" s="1"/>
  <c r="F93" i="1"/>
  <c r="G93" i="1"/>
  <c r="I103" i="1"/>
  <c r="E93" i="1"/>
  <c r="O93" i="1"/>
  <c r="A94" i="1"/>
  <c r="D94" i="1" s="1"/>
  <c r="T93" i="1"/>
  <c r="Q92" i="1"/>
  <c r="R92" i="1" s="1"/>
  <c r="C93" i="1" s="1"/>
  <c r="J93" i="1"/>
  <c r="K93" i="1" s="1"/>
  <c r="L93" i="1" s="1"/>
  <c r="M93" i="1" s="1"/>
  <c r="S93" i="1"/>
  <c r="H93" i="1" l="1"/>
  <c r="N93" i="1" s="1"/>
  <c r="P93" i="1" s="1"/>
  <c r="B93" i="1" s="1"/>
  <c r="F94" i="1"/>
  <c r="I104" i="1"/>
  <c r="E94" i="1"/>
  <c r="F95" i="1" s="1"/>
  <c r="A95" i="1"/>
  <c r="D95" i="1" s="1"/>
  <c r="O94" i="1"/>
  <c r="Q93" i="1"/>
  <c r="R93" i="1" s="1"/>
  <c r="C94" i="1" s="1"/>
  <c r="T94" i="1"/>
  <c r="S94" i="1"/>
  <c r="J94" i="1"/>
  <c r="K94" i="1" s="1"/>
  <c r="L94" i="1" s="1"/>
  <c r="M94" i="1" s="1"/>
  <c r="G94" i="1"/>
  <c r="H94" i="1" l="1"/>
  <c r="N94" i="1" s="1"/>
  <c r="P94" i="1" s="1"/>
  <c r="B94" i="1" s="1"/>
  <c r="T95" i="1"/>
  <c r="J95" i="1"/>
  <c r="K95" i="1" s="1"/>
  <c r="L95" i="1" s="1"/>
  <c r="M95" i="1" s="1"/>
  <c r="S95" i="1"/>
  <c r="Q94" i="1"/>
  <c r="R94" i="1" s="1"/>
  <c r="C95" i="1" s="1"/>
  <c r="G95" i="1"/>
  <c r="H95" i="1" s="1"/>
  <c r="E95" i="1"/>
  <c r="O95" i="1"/>
  <c r="A96" i="1"/>
  <c r="D96" i="1" s="1"/>
  <c r="I105" i="1"/>
  <c r="F96" i="1" l="1"/>
  <c r="I106" i="1"/>
  <c r="N95" i="1"/>
  <c r="P95" i="1" s="1"/>
  <c r="B95" i="1" s="1"/>
  <c r="O96" i="1"/>
  <c r="A97" i="1"/>
  <c r="D97" i="1" s="1"/>
  <c r="E96" i="1"/>
  <c r="G96" i="1"/>
  <c r="Q95" i="1"/>
  <c r="R95" i="1" s="1"/>
  <c r="C96" i="1" s="1"/>
  <c r="J96" i="1"/>
  <c r="K96" i="1" s="1"/>
  <c r="L96" i="1" s="1"/>
  <c r="M96" i="1" s="1"/>
  <c r="T96" i="1"/>
  <c r="S96" i="1"/>
  <c r="F97" i="1" l="1"/>
  <c r="H96" i="1"/>
  <c r="N96" i="1" s="1"/>
  <c r="P96" i="1" s="1"/>
  <c r="B96" i="1" s="1"/>
  <c r="I107" i="1"/>
  <c r="G97" i="1"/>
  <c r="O97" i="1"/>
  <c r="A98" i="1"/>
  <c r="D98" i="1" s="1"/>
  <c r="E97" i="1"/>
  <c r="S97" i="1"/>
  <c r="J97" i="1"/>
  <c r="K97" i="1" s="1"/>
  <c r="L97" i="1" s="1"/>
  <c r="M97" i="1" s="1"/>
  <c r="Q96" i="1"/>
  <c r="R96" i="1" s="1"/>
  <c r="C97" i="1" s="1"/>
  <c r="T97" i="1"/>
  <c r="H97" i="1" l="1"/>
  <c r="N97" i="1" s="1"/>
  <c r="P97" i="1" s="1"/>
  <c r="B97" i="1" s="1"/>
  <c r="F98" i="1"/>
  <c r="Q97" i="1"/>
  <c r="R97" i="1" s="1"/>
  <c r="C98" i="1" s="1"/>
  <c r="T98" i="1"/>
  <c r="S98" i="1"/>
  <c r="J98" i="1"/>
  <c r="K98" i="1" s="1"/>
  <c r="L98" i="1" s="1"/>
  <c r="M98" i="1" s="1"/>
  <c r="A99" i="1"/>
  <c r="D99" i="1" s="1"/>
  <c r="O98" i="1"/>
  <c r="G98" i="1"/>
  <c r="I108" i="1"/>
  <c r="G99" i="1" l="1"/>
  <c r="E98" i="1"/>
  <c r="I109" i="1"/>
  <c r="J99" i="1"/>
  <c r="K99" i="1" s="1"/>
  <c r="L99" i="1" s="1"/>
  <c r="M99" i="1" s="1"/>
  <c r="Q98" i="1"/>
  <c r="R98" i="1" s="1"/>
  <c r="C99" i="1" s="1"/>
  <c r="S99" i="1"/>
  <c r="T99" i="1"/>
  <c r="E99" i="1"/>
  <c r="O99" i="1"/>
  <c r="A100" i="1"/>
  <c r="D100" i="1" s="1"/>
  <c r="H98" i="1"/>
  <c r="N98" i="1" s="1"/>
  <c r="P98" i="1" s="1"/>
  <c r="B98" i="1" s="1"/>
  <c r="F99" i="1" l="1"/>
  <c r="H99" i="1" s="1"/>
  <c r="N99" i="1" s="1"/>
  <c r="P99" i="1" s="1"/>
  <c r="B99" i="1" s="1"/>
  <c r="F100" i="1"/>
  <c r="G100" i="1"/>
  <c r="T100" i="1"/>
  <c r="Q99" i="1"/>
  <c r="R99" i="1" s="1"/>
  <c r="C100" i="1" s="1"/>
  <c r="J100" i="1"/>
  <c r="K100" i="1" s="1"/>
  <c r="L100" i="1" s="1"/>
  <c r="M100" i="1" s="1"/>
  <c r="S100" i="1"/>
  <c r="A101" i="1"/>
  <c r="D101" i="1" s="1"/>
  <c r="E100" i="1"/>
  <c r="F101" i="1" s="1"/>
  <c r="O100" i="1"/>
  <c r="I110" i="1"/>
  <c r="I111" i="1" l="1"/>
  <c r="G101" i="1"/>
  <c r="H101" i="1" s="1"/>
  <c r="H100" i="1"/>
  <c r="N100" i="1" s="1"/>
  <c r="P100" i="1" s="1"/>
  <c r="B100" i="1" s="1"/>
  <c r="Q100" i="1"/>
  <c r="R100" i="1" s="1"/>
  <c r="C101" i="1" s="1"/>
  <c r="S101" i="1"/>
  <c r="T101" i="1"/>
  <c r="J101" i="1"/>
  <c r="K101" i="1" s="1"/>
  <c r="L101" i="1" s="1"/>
  <c r="M101" i="1" s="1"/>
  <c r="O101" i="1"/>
  <c r="E101" i="1"/>
  <c r="F102" i="1" s="1"/>
  <c r="A102" i="1"/>
  <c r="D102" i="1" s="1"/>
  <c r="Q101" i="1" l="1"/>
  <c r="R101" i="1" s="1"/>
  <c r="C102" i="1" s="1"/>
  <c r="T102" i="1"/>
  <c r="J102" i="1"/>
  <c r="K102" i="1" s="1"/>
  <c r="L102" i="1" s="1"/>
  <c r="M102" i="1" s="1"/>
  <c r="S102" i="1"/>
  <c r="N101" i="1"/>
  <c r="P101" i="1" s="1"/>
  <c r="B101" i="1" s="1"/>
  <c r="G102" i="1"/>
  <c r="H102" i="1" s="1"/>
  <c r="O102" i="1"/>
  <c r="A103" i="1"/>
  <c r="D103" i="1" s="1"/>
  <c r="E102" i="1"/>
  <c r="I112" i="1"/>
  <c r="F103" i="1" l="1"/>
  <c r="Q102" i="1"/>
  <c r="R102" i="1" s="1"/>
  <c r="C103" i="1" s="1"/>
  <c r="S103" i="1"/>
  <c r="J103" i="1"/>
  <c r="K103" i="1" s="1"/>
  <c r="L103" i="1" s="1"/>
  <c r="M103" i="1" s="1"/>
  <c r="T103" i="1"/>
  <c r="N102" i="1"/>
  <c r="P102" i="1" s="1"/>
  <c r="B102" i="1" s="1"/>
  <c r="I113" i="1"/>
  <c r="G103" i="1"/>
  <c r="A104" i="1"/>
  <c r="D104" i="1" s="1"/>
  <c r="E103" i="1"/>
  <c r="O103" i="1"/>
  <c r="F104" i="1" l="1"/>
  <c r="Q103" i="1"/>
  <c r="R103" i="1" s="1"/>
  <c r="C104" i="1" s="1"/>
  <c r="S104" i="1"/>
  <c r="T104" i="1"/>
  <c r="J104" i="1"/>
  <c r="K104" i="1" s="1"/>
  <c r="L104" i="1" s="1"/>
  <c r="M104" i="1" s="1"/>
  <c r="O104" i="1"/>
  <c r="E104" i="1"/>
  <c r="A105" i="1"/>
  <c r="D105" i="1" s="1"/>
  <c r="I114" i="1"/>
  <c r="G104" i="1"/>
  <c r="H103" i="1"/>
  <c r="N103" i="1" s="1"/>
  <c r="P103" i="1" s="1"/>
  <c r="B103" i="1" s="1"/>
  <c r="F105" i="1" l="1"/>
  <c r="G105" i="1"/>
  <c r="I115" i="1"/>
  <c r="H104" i="1"/>
  <c r="N104" i="1" s="1"/>
  <c r="P104" i="1" s="1"/>
  <c r="B104" i="1" s="1"/>
  <c r="A106" i="1"/>
  <c r="D106" i="1" s="1"/>
  <c r="O105" i="1"/>
  <c r="E105" i="1"/>
  <c r="F106" i="1" s="1"/>
  <c r="Q104" i="1"/>
  <c r="R104" i="1" s="1"/>
  <c r="C105" i="1" s="1"/>
  <c r="T105" i="1"/>
  <c r="S105" i="1"/>
  <c r="J105" i="1"/>
  <c r="K105" i="1" s="1"/>
  <c r="L105" i="1" s="1"/>
  <c r="M105" i="1" s="1"/>
  <c r="H105" i="1" l="1"/>
  <c r="N105" i="1" s="1"/>
  <c r="P105" i="1" s="1"/>
  <c r="B105" i="1" s="1"/>
  <c r="Q105" i="1"/>
  <c r="R105" i="1" s="1"/>
  <c r="C106" i="1" s="1"/>
  <c r="S106" i="1"/>
  <c r="J106" i="1"/>
  <c r="K106" i="1" s="1"/>
  <c r="L106" i="1" s="1"/>
  <c r="M106" i="1" s="1"/>
  <c r="T106" i="1"/>
  <c r="E106" i="1"/>
  <c r="O106" i="1"/>
  <c r="A107" i="1"/>
  <c r="D107" i="1" s="1"/>
  <c r="I116" i="1"/>
  <c r="G106" i="1"/>
  <c r="F107" i="1" l="1"/>
  <c r="G107" i="1"/>
  <c r="S107" i="1"/>
  <c r="J107" i="1"/>
  <c r="K107" i="1" s="1"/>
  <c r="L107" i="1" s="1"/>
  <c r="M107" i="1" s="1"/>
  <c r="Q106" i="1"/>
  <c r="R106" i="1" s="1"/>
  <c r="C107" i="1" s="1"/>
  <c r="T107" i="1"/>
  <c r="H106" i="1"/>
  <c r="N106" i="1" s="1"/>
  <c r="P106" i="1" s="1"/>
  <c r="B106" i="1" s="1"/>
  <c r="I117" i="1"/>
  <c r="O107" i="1"/>
  <c r="A108" i="1"/>
  <c r="D108" i="1" s="1"/>
  <c r="E107" i="1"/>
  <c r="F108" i="1" l="1"/>
  <c r="H107" i="1"/>
  <c r="N107" i="1" s="1"/>
  <c r="P107" i="1" s="1"/>
  <c r="B107" i="1" s="1"/>
  <c r="O108" i="1"/>
  <c r="A109" i="1"/>
  <c r="D109" i="1" s="1"/>
  <c r="E108" i="1"/>
  <c r="F109" i="1" s="1"/>
  <c r="Q107" i="1"/>
  <c r="R107" i="1" s="1"/>
  <c r="C108" i="1" s="1"/>
  <c r="T108" i="1"/>
  <c r="J108" i="1"/>
  <c r="K108" i="1" s="1"/>
  <c r="L108" i="1" s="1"/>
  <c r="M108" i="1" s="1"/>
  <c r="S108" i="1"/>
  <c r="G108" i="1"/>
  <c r="I118" i="1"/>
  <c r="G109" i="1" l="1"/>
  <c r="H109" i="1" s="1"/>
  <c r="H108" i="1"/>
  <c r="N108" i="1" s="1"/>
  <c r="P108" i="1" s="1"/>
  <c r="B108" i="1" s="1"/>
  <c r="E109" i="1"/>
  <c r="O109" i="1"/>
  <c r="A110" i="1"/>
  <c r="D110" i="1" s="1"/>
  <c r="J109" i="1"/>
  <c r="K109" i="1" s="1"/>
  <c r="L109" i="1" s="1"/>
  <c r="M109" i="1" s="1"/>
  <c r="Q108" i="1"/>
  <c r="R108" i="1" s="1"/>
  <c r="C109" i="1" s="1"/>
  <c r="S109" i="1"/>
  <c r="T109" i="1"/>
  <c r="I119" i="1"/>
  <c r="F110" i="1" l="1"/>
  <c r="G110" i="1"/>
  <c r="A111" i="1"/>
  <c r="D111" i="1" s="1"/>
  <c r="O110" i="1"/>
  <c r="N109" i="1"/>
  <c r="P109" i="1" s="1"/>
  <c r="B109" i="1" s="1"/>
  <c r="I120" i="1"/>
  <c r="J110" i="1"/>
  <c r="K110" i="1" s="1"/>
  <c r="L110" i="1" s="1"/>
  <c r="M110" i="1" s="1"/>
  <c r="Q109" i="1"/>
  <c r="R109" i="1" s="1"/>
  <c r="C110" i="1" s="1"/>
  <c r="S110" i="1"/>
  <c r="T110" i="1"/>
  <c r="H110" i="1" l="1"/>
  <c r="N110" i="1" s="1"/>
  <c r="P110" i="1" s="1"/>
  <c r="B110" i="1" s="1"/>
  <c r="Q110" i="1"/>
  <c r="R110" i="1" s="1"/>
  <c r="C111" i="1" s="1"/>
  <c r="S111" i="1"/>
  <c r="J111" i="1"/>
  <c r="K111" i="1" s="1"/>
  <c r="L111" i="1" s="1"/>
  <c r="M111" i="1" s="1"/>
  <c r="T111" i="1"/>
  <c r="A112" i="1"/>
  <c r="D112" i="1" s="1"/>
  <c r="O111" i="1"/>
  <c r="E111" i="1"/>
  <c r="I121" i="1"/>
  <c r="E110" i="1"/>
  <c r="G111" i="1"/>
  <c r="F111" i="1" l="1"/>
  <c r="H111" i="1" s="1"/>
  <c r="N111" i="1" s="1"/>
  <c r="P111" i="1" s="1"/>
  <c r="B111" i="1" s="1"/>
  <c r="G112" i="1"/>
  <c r="I122" i="1"/>
  <c r="Q111" i="1"/>
  <c r="R111" i="1" s="1"/>
  <c r="C112" i="1" s="1"/>
  <c r="S112" i="1"/>
  <c r="T112" i="1"/>
  <c r="J112" i="1"/>
  <c r="K112" i="1" s="1"/>
  <c r="L112" i="1" s="1"/>
  <c r="M112" i="1" s="1"/>
  <c r="O112" i="1"/>
  <c r="E112" i="1"/>
  <c r="A113" i="1"/>
  <c r="D113" i="1" s="1"/>
  <c r="F112" i="1"/>
  <c r="F113" i="1" l="1"/>
  <c r="H112" i="1"/>
  <c r="N112" i="1" s="1"/>
  <c r="P112" i="1" s="1"/>
  <c r="B112" i="1" s="1"/>
  <c r="A114" i="1"/>
  <c r="D114" i="1" s="1"/>
  <c r="O113" i="1"/>
  <c r="E113" i="1"/>
  <c r="Q112" i="1"/>
  <c r="R112" i="1" s="1"/>
  <c r="C113" i="1" s="1"/>
  <c r="S113" i="1"/>
  <c r="J113" i="1"/>
  <c r="K113" i="1" s="1"/>
  <c r="L113" i="1" s="1"/>
  <c r="M113" i="1" s="1"/>
  <c r="T113" i="1"/>
  <c r="I123" i="1"/>
  <c r="G113" i="1"/>
  <c r="F114" i="1" l="1"/>
  <c r="G114" i="1"/>
  <c r="H113" i="1"/>
  <c r="N113" i="1" s="1"/>
  <c r="P113" i="1" s="1"/>
  <c r="B113" i="1" s="1"/>
  <c r="Q113" i="1"/>
  <c r="R113" i="1" s="1"/>
  <c r="C114" i="1" s="1"/>
  <c r="T114" i="1"/>
  <c r="S114" i="1"/>
  <c r="J114" i="1"/>
  <c r="K114" i="1" s="1"/>
  <c r="L114" i="1" s="1"/>
  <c r="M114" i="1" s="1"/>
  <c r="O114" i="1"/>
  <c r="A115" i="1"/>
  <c r="D115" i="1" s="1"/>
  <c r="E114" i="1"/>
  <c r="I124" i="1"/>
  <c r="H114" i="1" l="1"/>
  <c r="N114" i="1" s="1"/>
  <c r="P114" i="1" s="1"/>
  <c r="B114" i="1" s="1"/>
  <c r="F115" i="1"/>
  <c r="G115" i="1"/>
  <c r="O115" i="1"/>
  <c r="E115" i="1"/>
  <c r="A116" i="1"/>
  <c r="D116" i="1" s="1"/>
  <c r="Q114" i="1"/>
  <c r="R114" i="1" s="1"/>
  <c r="C115" i="1" s="1"/>
  <c r="J115" i="1"/>
  <c r="K115" i="1" s="1"/>
  <c r="L115" i="1" s="1"/>
  <c r="M115" i="1" s="1"/>
  <c r="T115" i="1"/>
  <c r="S115" i="1"/>
  <c r="I125" i="1"/>
  <c r="F116" i="1" l="1"/>
  <c r="H115" i="1"/>
  <c r="N115" i="1" s="1"/>
  <c r="P115" i="1" s="1"/>
  <c r="B115" i="1" s="1"/>
  <c r="Q115" i="1"/>
  <c r="R115" i="1" s="1"/>
  <c r="C116" i="1" s="1"/>
  <c r="S116" i="1"/>
  <c r="J116" i="1"/>
  <c r="K116" i="1" s="1"/>
  <c r="L116" i="1" s="1"/>
  <c r="M116" i="1" s="1"/>
  <c r="T116" i="1"/>
  <c r="I126" i="1"/>
  <c r="A117" i="1"/>
  <c r="D117" i="1" s="1"/>
  <c r="O116" i="1"/>
  <c r="G116" i="1"/>
  <c r="H116" i="1" l="1"/>
  <c r="N116" i="1" s="1"/>
  <c r="P116" i="1" s="1"/>
  <c r="B116" i="1" s="1"/>
  <c r="G117" i="1"/>
  <c r="O117" i="1"/>
  <c r="E117" i="1"/>
  <c r="A118" i="1"/>
  <c r="D118" i="1" s="1"/>
  <c r="E116" i="1"/>
  <c r="Q116" i="1"/>
  <c r="R116" i="1" s="1"/>
  <c r="C117" i="1" s="1"/>
  <c r="T117" i="1"/>
  <c r="J117" i="1"/>
  <c r="K117" i="1" s="1"/>
  <c r="L117" i="1" s="1"/>
  <c r="M117" i="1" s="1"/>
  <c r="S117" i="1"/>
  <c r="I127" i="1"/>
  <c r="F117" i="1" l="1"/>
  <c r="H117" i="1" s="1"/>
  <c r="N117" i="1" s="1"/>
  <c r="P117" i="1" s="1"/>
  <c r="B117" i="1" s="1"/>
  <c r="G118" i="1"/>
  <c r="I128" i="1"/>
  <c r="F118" i="1"/>
  <c r="Q117" i="1"/>
  <c r="R117" i="1" s="1"/>
  <c r="C118" i="1" s="1"/>
  <c r="S118" i="1"/>
  <c r="J118" i="1"/>
  <c r="K118" i="1" s="1"/>
  <c r="L118" i="1" s="1"/>
  <c r="M118" i="1" s="1"/>
  <c r="T118" i="1"/>
  <c r="O118" i="1"/>
  <c r="A119" i="1"/>
  <c r="D119" i="1" s="1"/>
  <c r="E118" i="1"/>
  <c r="F119" i="1" l="1"/>
  <c r="H118" i="1"/>
  <c r="N118" i="1" s="1"/>
  <c r="P118" i="1" s="1"/>
  <c r="B118" i="1" s="1"/>
  <c r="I129" i="1"/>
  <c r="Q118" i="1"/>
  <c r="R118" i="1" s="1"/>
  <c r="C119" i="1" s="1"/>
  <c r="S119" i="1"/>
  <c r="J119" i="1"/>
  <c r="K119" i="1" s="1"/>
  <c r="L119" i="1" s="1"/>
  <c r="M119" i="1" s="1"/>
  <c r="T119" i="1"/>
  <c r="A120" i="1"/>
  <c r="D120" i="1" s="1"/>
  <c r="O119" i="1"/>
  <c r="E119" i="1"/>
  <c r="G119" i="1"/>
  <c r="F120" i="1" l="1"/>
  <c r="G120" i="1"/>
  <c r="A121" i="1"/>
  <c r="D121" i="1" s="1"/>
  <c r="O120" i="1"/>
  <c r="E120" i="1"/>
  <c r="Q119" i="1"/>
  <c r="R119" i="1" s="1"/>
  <c r="C120" i="1" s="1"/>
  <c r="J120" i="1"/>
  <c r="K120" i="1" s="1"/>
  <c r="L120" i="1" s="1"/>
  <c r="M120" i="1" s="1"/>
  <c r="S120" i="1"/>
  <c r="T120" i="1"/>
  <c r="H119" i="1"/>
  <c r="N119" i="1" s="1"/>
  <c r="P119" i="1" s="1"/>
  <c r="B119" i="1" s="1"/>
  <c r="I130" i="1"/>
  <c r="F121" i="1" l="1"/>
  <c r="H120" i="1"/>
  <c r="N120" i="1" s="1"/>
  <c r="P120" i="1" s="1"/>
  <c r="B120" i="1" s="1"/>
  <c r="Q120" i="1"/>
  <c r="R120" i="1" s="1"/>
  <c r="C121" i="1" s="1"/>
  <c r="J121" i="1"/>
  <c r="K121" i="1" s="1"/>
  <c r="L121" i="1" s="1"/>
  <c r="M121" i="1" s="1"/>
  <c r="S121" i="1"/>
  <c r="T121" i="1"/>
  <c r="O121" i="1"/>
  <c r="A122" i="1"/>
  <c r="D122" i="1" s="1"/>
  <c r="E121" i="1"/>
  <c r="I131" i="1"/>
  <c r="G121" i="1"/>
  <c r="F122" i="1" l="1"/>
  <c r="H121" i="1"/>
  <c r="N121" i="1" s="1"/>
  <c r="P121" i="1" s="1"/>
  <c r="Q121" i="1"/>
  <c r="R121" i="1" s="1"/>
  <c r="C122" i="1" s="1"/>
  <c r="T122" i="1"/>
  <c r="J122" i="1"/>
  <c r="K122" i="1" s="1"/>
  <c r="L122" i="1" s="1"/>
  <c r="M122" i="1" s="1"/>
  <c r="S122" i="1"/>
  <c r="G122" i="1"/>
  <c r="I132" i="1"/>
  <c r="A123" i="1"/>
  <c r="D123" i="1" s="1"/>
  <c r="O122" i="1"/>
  <c r="E122" i="1"/>
  <c r="F123" i="1" l="1"/>
  <c r="B121" i="1"/>
  <c r="Q122" i="1"/>
  <c r="R122" i="1" s="1"/>
  <c r="C123" i="1" s="1"/>
  <c r="T123" i="1"/>
  <c r="J123" i="1"/>
  <c r="K123" i="1" s="1"/>
  <c r="L123" i="1" s="1"/>
  <c r="M123" i="1" s="1"/>
  <c r="S123" i="1"/>
  <c r="O123" i="1"/>
  <c r="A124" i="1"/>
  <c r="D124" i="1" s="1"/>
  <c r="G123" i="1"/>
  <c r="H122" i="1"/>
  <c r="N122" i="1" s="1"/>
  <c r="P122" i="1" s="1"/>
  <c r="B122" i="1" s="1"/>
  <c r="I133" i="1"/>
  <c r="G124" i="1" l="1"/>
  <c r="E123" i="1"/>
  <c r="Q123" i="1"/>
  <c r="R123" i="1" s="1"/>
  <c r="C124" i="1" s="1"/>
  <c r="T124" i="1"/>
  <c r="J124" i="1"/>
  <c r="K124" i="1" s="1"/>
  <c r="L124" i="1" s="1"/>
  <c r="M124" i="1" s="1"/>
  <c r="S124" i="1"/>
  <c r="I134" i="1"/>
  <c r="A125" i="1"/>
  <c r="D125" i="1" s="1"/>
  <c r="O124" i="1"/>
  <c r="E124" i="1"/>
  <c r="H123" i="1"/>
  <c r="N123" i="1" s="1"/>
  <c r="P123" i="1" s="1"/>
  <c r="B123" i="1" s="1"/>
  <c r="F124" i="1" l="1"/>
  <c r="H124" i="1" s="1"/>
  <c r="N124" i="1" s="1"/>
  <c r="P124" i="1" s="1"/>
  <c r="B124" i="1" s="1"/>
  <c r="F125" i="1"/>
  <c r="G125" i="1"/>
  <c r="O125" i="1"/>
  <c r="E125" i="1"/>
  <c r="A126" i="1"/>
  <c r="D126" i="1" s="1"/>
  <c r="Q124" i="1"/>
  <c r="R124" i="1" s="1"/>
  <c r="C125" i="1" s="1"/>
  <c r="T125" i="1"/>
  <c r="J125" i="1"/>
  <c r="K125" i="1" s="1"/>
  <c r="L125" i="1" s="1"/>
  <c r="M125" i="1" s="1"/>
  <c r="S125" i="1"/>
  <c r="I135" i="1"/>
  <c r="F126" i="1" l="1"/>
  <c r="H125" i="1"/>
  <c r="N125" i="1" s="1"/>
  <c r="P125" i="1" s="1"/>
  <c r="B125" i="1" s="1"/>
  <c r="I136" i="1"/>
  <c r="Q125" i="1"/>
  <c r="R125" i="1" s="1"/>
  <c r="C126" i="1" s="1"/>
  <c r="J126" i="1"/>
  <c r="K126" i="1" s="1"/>
  <c r="L126" i="1" s="1"/>
  <c r="M126" i="1" s="1"/>
  <c r="S126" i="1"/>
  <c r="T126" i="1"/>
  <c r="O126" i="1"/>
  <c r="A127" i="1"/>
  <c r="D127" i="1" s="1"/>
  <c r="E126" i="1"/>
  <c r="G126" i="1"/>
  <c r="F127" i="1" l="1"/>
  <c r="G127" i="1"/>
  <c r="H126" i="1"/>
  <c r="N126" i="1" s="1"/>
  <c r="P126" i="1" s="1"/>
  <c r="B126" i="1" s="1"/>
  <c r="O127" i="1"/>
  <c r="E127" i="1"/>
  <c r="A128" i="1"/>
  <c r="D128" i="1" s="1"/>
  <c r="Q126" i="1"/>
  <c r="R126" i="1" s="1"/>
  <c r="C127" i="1" s="1"/>
  <c r="T127" i="1"/>
  <c r="S127" i="1"/>
  <c r="J127" i="1"/>
  <c r="K127" i="1" s="1"/>
  <c r="L127" i="1" s="1"/>
  <c r="M127" i="1" s="1"/>
  <c r="I137" i="1"/>
  <c r="H127" i="1" l="1"/>
  <c r="N127" i="1" s="1"/>
  <c r="P127" i="1" s="1"/>
  <c r="B127" i="1" s="1"/>
  <c r="F128" i="1"/>
  <c r="G128" i="1"/>
  <c r="I138" i="1"/>
  <c r="O128" i="1"/>
  <c r="E128" i="1"/>
  <c r="A129" i="1"/>
  <c r="D129" i="1" s="1"/>
  <c r="Q127" i="1"/>
  <c r="R127" i="1" s="1"/>
  <c r="C128" i="1" s="1"/>
  <c r="S128" i="1"/>
  <c r="T128" i="1"/>
  <c r="J128" i="1"/>
  <c r="K128" i="1" s="1"/>
  <c r="L128" i="1" s="1"/>
  <c r="M128" i="1" s="1"/>
  <c r="H128" i="1" l="1"/>
  <c r="N128" i="1" s="1"/>
  <c r="P128" i="1" s="1"/>
  <c r="B128" i="1" s="1"/>
  <c r="F129" i="1"/>
  <c r="Q128" i="1"/>
  <c r="R128" i="1" s="1"/>
  <c r="C129" i="1" s="1"/>
  <c r="T129" i="1"/>
  <c r="S129" i="1"/>
  <c r="J129" i="1"/>
  <c r="K129" i="1" s="1"/>
  <c r="L129" i="1" s="1"/>
  <c r="M129" i="1" s="1"/>
  <c r="A130" i="1"/>
  <c r="D130" i="1" s="1"/>
  <c r="O129" i="1"/>
  <c r="E129" i="1"/>
  <c r="I139" i="1"/>
  <c r="G129" i="1"/>
  <c r="F130" i="1" l="1"/>
  <c r="G130" i="1"/>
  <c r="H129" i="1"/>
  <c r="N129" i="1" s="1"/>
  <c r="P129" i="1" s="1"/>
  <c r="B129" i="1" s="1"/>
  <c r="O130" i="1"/>
  <c r="A131" i="1"/>
  <c r="D131" i="1" s="1"/>
  <c r="E130" i="1"/>
  <c r="I140" i="1"/>
  <c r="Q129" i="1"/>
  <c r="R129" i="1" s="1"/>
  <c r="C130" i="1" s="1"/>
  <c r="T130" i="1"/>
  <c r="J130" i="1"/>
  <c r="K130" i="1" s="1"/>
  <c r="L130" i="1" s="1"/>
  <c r="M130" i="1" s="1"/>
  <c r="S130" i="1"/>
  <c r="H130" i="1" l="1"/>
  <c r="N130" i="1" s="1"/>
  <c r="P130" i="1" s="1"/>
  <c r="B130" i="1" s="1"/>
  <c r="F131" i="1"/>
  <c r="G131" i="1"/>
  <c r="A132" i="1"/>
  <c r="D132" i="1" s="1"/>
  <c r="O131" i="1"/>
  <c r="E131" i="1"/>
  <c r="I141" i="1"/>
  <c r="Q130" i="1"/>
  <c r="R130" i="1" s="1"/>
  <c r="C131" i="1" s="1"/>
  <c r="J131" i="1"/>
  <c r="K131" i="1" s="1"/>
  <c r="L131" i="1" s="1"/>
  <c r="M131" i="1" s="1"/>
  <c r="T131" i="1"/>
  <c r="S131" i="1"/>
  <c r="H131" i="1" l="1"/>
  <c r="N131" i="1" s="1"/>
  <c r="P131" i="1" s="1"/>
  <c r="B131" i="1" s="1"/>
  <c r="F132" i="1"/>
  <c r="Q131" i="1"/>
  <c r="R131" i="1" s="1"/>
  <c r="C132" i="1" s="1"/>
  <c r="T132" i="1"/>
  <c r="S132" i="1"/>
  <c r="J132" i="1"/>
  <c r="K132" i="1" s="1"/>
  <c r="L132" i="1" s="1"/>
  <c r="M132" i="1" s="1"/>
  <c r="G132" i="1"/>
  <c r="I142" i="1"/>
  <c r="O132" i="1"/>
  <c r="E132" i="1"/>
  <c r="A133" i="1"/>
  <c r="D133" i="1" s="1"/>
  <c r="F133" i="1" l="1"/>
  <c r="O133" i="1"/>
  <c r="A134" i="1"/>
  <c r="D134" i="1" s="1"/>
  <c r="E133" i="1"/>
  <c r="I143" i="1"/>
  <c r="G133" i="1"/>
  <c r="Q132" i="1"/>
  <c r="R132" i="1" s="1"/>
  <c r="C133" i="1" s="1"/>
  <c r="S133" i="1"/>
  <c r="J133" i="1"/>
  <c r="K133" i="1" s="1"/>
  <c r="L133" i="1" s="1"/>
  <c r="M133" i="1" s="1"/>
  <c r="T133" i="1"/>
  <c r="H132" i="1"/>
  <c r="N132" i="1" s="1"/>
  <c r="P132" i="1" s="1"/>
  <c r="B132" i="1" s="1"/>
  <c r="F134" i="1" l="1"/>
  <c r="G134" i="1"/>
  <c r="I144" i="1"/>
  <c r="A135" i="1"/>
  <c r="D135" i="1" s="1"/>
  <c r="O134" i="1"/>
  <c r="E134" i="1"/>
  <c r="Q133" i="1"/>
  <c r="R133" i="1" s="1"/>
  <c r="C134" i="1" s="1"/>
  <c r="S134" i="1"/>
  <c r="J134" i="1"/>
  <c r="K134" i="1" s="1"/>
  <c r="L134" i="1" s="1"/>
  <c r="M134" i="1" s="1"/>
  <c r="T134" i="1"/>
  <c r="H133" i="1"/>
  <c r="N133" i="1" s="1"/>
  <c r="P133" i="1" s="1"/>
  <c r="B133" i="1" s="1"/>
  <c r="H134" i="1" l="1"/>
  <c r="N134" i="1" s="1"/>
  <c r="P134" i="1" s="1"/>
  <c r="B134" i="1" s="1"/>
  <c r="F135" i="1"/>
  <c r="G135" i="1"/>
  <c r="I145" i="1"/>
  <c r="Q134" i="1"/>
  <c r="R134" i="1" s="1"/>
  <c r="C135" i="1" s="1"/>
  <c r="J135" i="1"/>
  <c r="K135" i="1" s="1"/>
  <c r="L135" i="1" s="1"/>
  <c r="M135" i="1" s="1"/>
  <c r="T135" i="1"/>
  <c r="S135" i="1"/>
  <c r="A136" i="1"/>
  <c r="D136" i="1" s="1"/>
  <c r="O135" i="1"/>
  <c r="E135" i="1"/>
  <c r="H135" i="1" l="1"/>
  <c r="N135" i="1" s="1"/>
  <c r="P135" i="1" s="1"/>
  <c r="B135" i="1" s="1"/>
  <c r="F136" i="1"/>
  <c r="I146" i="1"/>
  <c r="A137" i="1"/>
  <c r="D137" i="1" s="1"/>
  <c r="O136" i="1"/>
  <c r="E136" i="1"/>
  <c r="Q135" i="1"/>
  <c r="R135" i="1" s="1"/>
  <c r="C136" i="1" s="1"/>
  <c r="S136" i="1"/>
  <c r="J136" i="1"/>
  <c r="K136" i="1" s="1"/>
  <c r="L136" i="1" s="1"/>
  <c r="M136" i="1" s="1"/>
  <c r="T136" i="1"/>
  <c r="G136" i="1"/>
  <c r="F137" i="1" l="1"/>
  <c r="G137" i="1"/>
  <c r="H136" i="1"/>
  <c r="N136" i="1" s="1"/>
  <c r="P136" i="1" s="1"/>
  <c r="B136" i="1" s="1"/>
  <c r="I147" i="1"/>
  <c r="A138" i="1"/>
  <c r="D138" i="1" s="1"/>
  <c r="O137" i="1"/>
  <c r="E137" i="1"/>
  <c r="Q136" i="1"/>
  <c r="R136" i="1" s="1"/>
  <c r="C137" i="1" s="1"/>
  <c r="S137" i="1"/>
  <c r="J137" i="1"/>
  <c r="K137" i="1" s="1"/>
  <c r="L137" i="1" s="1"/>
  <c r="M137" i="1" s="1"/>
  <c r="T137" i="1"/>
  <c r="H137" i="1" l="1"/>
  <c r="N137" i="1" s="1"/>
  <c r="P137" i="1" s="1"/>
  <c r="B137" i="1" s="1"/>
  <c r="F138" i="1"/>
  <c r="G138" i="1"/>
  <c r="I148" i="1"/>
  <c r="Q137" i="1"/>
  <c r="R137" i="1" s="1"/>
  <c r="C138" i="1" s="1"/>
  <c r="S138" i="1"/>
  <c r="J138" i="1"/>
  <c r="K138" i="1" s="1"/>
  <c r="L138" i="1" s="1"/>
  <c r="M138" i="1" s="1"/>
  <c r="T138" i="1"/>
  <c r="O138" i="1"/>
  <c r="A139" i="1"/>
  <c r="D139" i="1" s="1"/>
  <c r="E138" i="1"/>
  <c r="F139" i="1" l="1"/>
  <c r="H138" i="1"/>
  <c r="N138" i="1" s="1"/>
  <c r="P138" i="1" s="1"/>
  <c r="B138" i="1" s="1"/>
  <c r="G139" i="1"/>
  <c r="O139" i="1"/>
  <c r="A140" i="1"/>
  <c r="D140" i="1" s="1"/>
  <c r="E139" i="1"/>
  <c r="Q138" i="1"/>
  <c r="R138" i="1" s="1"/>
  <c r="C139" i="1" s="1"/>
  <c r="T139" i="1"/>
  <c r="S139" i="1"/>
  <c r="J139" i="1"/>
  <c r="K139" i="1" s="1"/>
  <c r="L139" i="1" s="1"/>
  <c r="M139" i="1" s="1"/>
  <c r="I149" i="1"/>
  <c r="H139" i="1" l="1"/>
  <c r="N139" i="1" s="1"/>
  <c r="P139" i="1" s="1"/>
  <c r="B139" i="1" s="1"/>
  <c r="F140" i="1"/>
  <c r="Q139" i="1"/>
  <c r="R139" i="1" s="1"/>
  <c r="C140" i="1" s="1"/>
  <c r="T140" i="1"/>
  <c r="J140" i="1"/>
  <c r="K140" i="1" s="1"/>
  <c r="L140" i="1" s="1"/>
  <c r="M140" i="1" s="1"/>
  <c r="S140" i="1"/>
  <c r="G140" i="1"/>
  <c r="I150" i="1"/>
  <c r="O140" i="1"/>
  <c r="E140" i="1"/>
  <c r="A141" i="1"/>
  <c r="D141" i="1" s="1"/>
  <c r="F141" i="1" l="1"/>
  <c r="H140" i="1"/>
  <c r="N140" i="1" s="1"/>
  <c r="P140" i="1" s="1"/>
  <c r="B140" i="1" s="1"/>
  <c r="T141" i="1"/>
  <c r="Q140" i="1"/>
  <c r="R140" i="1" s="1"/>
  <c r="C141" i="1" s="1"/>
  <c r="J141" i="1"/>
  <c r="K141" i="1" s="1"/>
  <c r="L141" i="1" s="1"/>
  <c r="M141" i="1" s="1"/>
  <c r="S141" i="1"/>
  <c r="O141" i="1"/>
  <c r="A142" i="1"/>
  <c r="D142" i="1" s="1"/>
  <c r="E141" i="1"/>
  <c r="I151" i="1"/>
  <c r="G141" i="1"/>
  <c r="F142" i="1" l="1"/>
  <c r="G142" i="1"/>
  <c r="I152" i="1"/>
  <c r="H141" i="1"/>
  <c r="N141" i="1" s="1"/>
  <c r="P141" i="1" s="1"/>
  <c r="B141" i="1" s="1"/>
  <c r="O142" i="1"/>
  <c r="E142" i="1"/>
  <c r="A143" i="1"/>
  <c r="D143" i="1" s="1"/>
  <c r="Q141" i="1"/>
  <c r="R141" i="1" s="1"/>
  <c r="C142" i="1" s="1"/>
  <c r="T142" i="1"/>
  <c r="J142" i="1"/>
  <c r="K142" i="1" s="1"/>
  <c r="L142" i="1" s="1"/>
  <c r="M142" i="1" s="1"/>
  <c r="S142" i="1"/>
  <c r="F143" i="1" l="1"/>
  <c r="H142" i="1"/>
  <c r="N142" i="1" s="1"/>
  <c r="P142" i="1" s="1"/>
  <c r="B142" i="1" s="1"/>
  <c r="O143" i="1"/>
  <c r="E143" i="1"/>
  <c r="A144" i="1"/>
  <c r="D144" i="1" s="1"/>
  <c r="T143" i="1"/>
  <c r="Q142" i="1"/>
  <c r="R142" i="1" s="1"/>
  <c r="C143" i="1" s="1"/>
  <c r="J143" i="1"/>
  <c r="K143" i="1" s="1"/>
  <c r="L143" i="1" s="1"/>
  <c r="M143" i="1" s="1"/>
  <c r="S143" i="1"/>
  <c r="I153" i="1"/>
  <c r="G143" i="1"/>
  <c r="F144" i="1" l="1"/>
  <c r="G144" i="1"/>
  <c r="J144" i="1"/>
  <c r="K144" i="1" s="1"/>
  <c r="L144" i="1" s="1"/>
  <c r="M144" i="1" s="1"/>
  <c r="S144" i="1"/>
  <c r="Q143" i="1"/>
  <c r="R143" i="1" s="1"/>
  <c r="C144" i="1" s="1"/>
  <c r="T144" i="1"/>
  <c r="O144" i="1"/>
  <c r="E144" i="1"/>
  <c r="A145" i="1"/>
  <c r="D145" i="1" s="1"/>
  <c r="H143" i="1"/>
  <c r="N143" i="1" s="1"/>
  <c r="P143" i="1" s="1"/>
  <c r="B143" i="1" s="1"/>
  <c r="I154" i="1"/>
  <c r="H144" i="1" l="1"/>
  <c r="N144" i="1" s="1"/>
  <c r="P144" i="1" s="1"/>
  <c r="B144" i="1" s="1"/>
  <c r="F145" i="1"/>
  <c r="G145" i="1"/>
  <c r="O145" i="1"/>
  <c r="E145" i="1"/>
  <c r="A146" i="1"/>
  <c r="D146" i="1" s="1"/>
  <c r="I155" i="1"/>
  <c r="T145" i="1"/>
  <c r="J145" i="1"/>
  <c r="K145" i="1" s="1"/>
  <c r="L145" i="1" s="1"/>
  <c r="M145" i="1" s="1"/>
  <c r="S145" i="1"/>
  <c r="Q144" i="1"/>
  <c r="R144" i="1" s="1"/>
  <c r="C145" i="1" s="1"/>
  <c r="F146" i="1" l="1"/>
  <c r="H145" i="1"/>
  <c r="N145" i="1" s="1"/>
  <c r="P145" i="1" s="1"/>
  <c r="B145" i="1" s="1"/>
  <c r="G146" i="1"/>
  <c r="T146" i="1"/>
  <c r="Q145" i="1"/>
  <c r="R145" i="1" s="1"/>
  <c r="C146" i="1" s="1"/>
  <c r="J146" i="1"/>
  <c r="K146" i="1" s="1"/>
  <c r="L146" i="1" s="1"/>
  <c r="M146" i="1" s="1"/>
  <c r="S146" i="1"/>
  <c r="I156" i="1"/>
  <c r="O146" i="1"/>
  <c r="A147" i="1"/>
  <c r="D147" i="1" s="1"/>
  <c r="E146" i="1"/>
  <c r="F147" i="1" l="1"/>
  <c r="H146" i="1"/>
  <c r="N146" i="1" s="1"/>
  <c r="P146" i="1" s="1"/>
  <c r="B146" i="1" s="1"/>
  <c r="O147" i="1"/>
  <c r="E147" i="1"/>
  <c r="A148" i="1"/>
  <c r="D148" i="1" s="1"/>
  <c r="Q146" i="1"/>
  <c r="R146" i="1" s="1"/>
  <c r="C147" i="1" s="1"/>
  <c r="T147" i="1"/>
  <c r="J147" i="1"/>
  <c r="K147" i="1" s="1"/>
  <c r="L147" i="1" s="1"/>
  <c r="M147" i="1" s="1"/>
  <c r="S147" i="1"/>
  <c r="I157" i="1"/>
  <c r="G147" i="1"/>
  <c r="F148" i="1" l="1"/>
  <c r="H147" i="1"/>
  <c r="N147" i="1" s="1"/>
  <c r="P147" i="1" s="1"/>
  <c r="B147" i="1" s="1"/>
  <c r="I158" i="1"/>
  <c r="S148" i="1"/>
  <c r="T148" i="1"/>
  <c r="J148" i="1"/>
  <c r="K148" i="1" s="1"/>
  <c r="L148" i="1" s="1"/>
  <c r="M148" i="1" s="1"/>
  <c r="Q147" i="1"/>
  <c r="R147" i="1" s="1"/>
  <c r="C148" i="1" s="1"/>
  <c r="O148" i="1"/>
  <c r="A149" i="1"/>
  <c r="D149" i="1" s="1"/>
  <c r="E148" i="1"/>
  <c r="G148" i="1"/>
  <c r="F149" i="1" l="1"/>
  <c r="G149" i="1"/>
  <c r="H148" i="1"/>
  <c r="N148" i="1" s="1"/>
  <c r="P148" i="1" s="1"/>
  <c r="B148" i="1" s="1"/>
  <c r="O149" i="1"/>
  <c r="A150" i="1"/>
  <c r="D150" i="1" s="1"/>
  <c r="E149" i="1"/>
  <c r="F150" i="1" s="1"/>
  <c r="I159" i="1"/>
  <c r="S149" i="1"/>
  <c r="Q148" i="1"/>
  <c r="R148" i="1" s="1"/>
  <c r="C149" i="1" s="1"/>
  <c r="J149" i="1"/>
  <c r="K149" i="1" s="1"/>
  <c r="L149" i="1" s="1"/>
  <c r="M149" i="1" s="1"/>
  <c r="T149" i="1"/>
  <c r="H149" i="1" l="1"/>
  <c r="N149" i="1" s="1"/>
  <c r="P149" i="1" s="1"/>
  <c r="B149" i="1" s="1"/>
  <c r="I160" i="1"/>
  <c r="O150" i="1"/>
  <c r="E150" i="1"/>
  <c r="A151" i="1"/>
  <c r="D151" i="1" s="1"/>
  <c r="S150" i="1"/>
  <c r="Q149" i="1"/>
  <c r="R149" i="1" s="1"/>
  <c r="C150" i="1" s="1"/>
  <c r="J150" i="1"/>
  <c r="K150" i="1" s="1"/>
  <c r="L150" i="1" s="1"/>
  <c r="M150" i="1" s="1"/>
  <c r="T150" i="1"/>
  <c r="G150" i="1"/>
  <c r="H150" i="1" s="1"/>
  <c r="F151" i="1" l="1"/>
  <c r="N150" i="1"/>
  <c r="P150" i="1" s="1"/>
  <c r="B150" i="1" s="1"/>
  <c r="O151" i="1"/>
  <c r="E151" i="1"/>
  <c r="A152" i="1"/>
  <c r="D152" i="1" s="1"/>
  <c r="S151" i="1"/>
  <c r="J151" i="1"/>
  <c r="K151" i="1" s="1"/>
  <c r="L151" i="1" s="1"/>
  <c r="M151" i="1" s="1"/>
  <c r="Q150" i="1"/>
  <c r="R150" i="1" s="1"/>
  <c r="C151" i="1" s="1"/>
  <c r="T151" i="1"/>
  <c r="I161" i="1"/>
  <c r="G151" i="1"/>
  <c r="F152" i="1" l="1"/>
  <c r="G152" i="1"/>
  <c r="I162" i="1"/>
  <c r="H151" i="1"/>
  <c r="N151" i="1" s="1"/>
  <c r="P151" i="1" s="1"/>
  <c r="B151" i="1" s="1"/>
  <c r="J152" i="1"/>
  <c r="K152" i="1" s="1"/>
  <c r="L152" i="1" s="1"/>
  <c r="M152" i="1" s="1"/>
  <c r="T152" i="1"/>
  <c r="Q151" i="1"/>
  <c r="R151" i="1" s="1"/>
  <c r="C152" i="1" s="1"/>
  <c r="S152" i="1"/>
  <c r="O152" i="1"/>
  <c r="A153" i="1"/>
  <c r="D153" i="1" s="1"/>
  <c r="E152" i="1"/>
  <c r="F153" i="1" l="1"/>
  <c r="H152" i="1"/>
  <c r="N152" i="1" s="1"/>
  <c r="P152" i="1" s="1"/>
  <c r="B152" i="1" s="1"/>
  <c r="S153" i="1"/>
  <c r="T153" i="1"/>
  <c r="J153" i="1"/>
  <c r="K153" i="1" s="1"/>
  <c r="L153" i="1" s="1"/>
  <c r="M153" i="1" s="1"/>
  <c r="Q152" i="1"/>
  <c r="R152" i="1" s="1"/>
  <c r="C153" i="1" s="1"/>
  <c r="G153" i="1"/>
  <c r="I163" i="1"/>
  <c r="O153" i="1"/>
  <c r="A154" i="1"/>
  <c r="D154" i="1" s="1"/>
  <c r="E153" i="1"/>
  <c r="F154" i="1" s="1"/>
  <c r="H153" i="1" l="1"/>
  <c r="N153" i="1" s="1"/>
  <c r="P153" i="1" s="1"/>
  <c r="B153" i="1" s="1"/>
  <c r="I164" i="1"/>
  <c r="O154" i="1"/>
  <c r="A155" i="1"/>
  <c r="D155" i="1" s="1"/>
  <c r="E154" i="1"/>
  <c r="G154" i="1"/>
  <c r="J154" i="1"/>
  <c r="K154" i="1" s="1"/>
  <c r="L154" i="1" s="1"/>
  <c r="M154" i="1" s="1"/>
  <c r="Q153" i="1"/>
  <c r="R153" i="1" s="1"/>
  <c r="C154" i="1" s="1"/>
  <c r="T154" i="1"/>
  <c r="S154" i="1"/>
  <c r="F155" i="1" l="1"/>
  <c r="G155" i="1"/>
  <c r="O155" i="1"/>
  <c r="A156" i="1"/>
  <c r="D156" i="1" s="1"/>
  <c r="E155" i="1"/>
  <c r="F156" i="1" s="1"/>
  <c r="I165" i="1"/>
  <c r="S155" i="1"/>
  <c r="Q154" i="1"/>
  <c r="R154" i="1" s="1"/>
  <c r="C155" i="1" s="1"/>
  <c r="J155" i="1"/>
  <c r="K155" i="1" s="1"/>
  <c r="L155" i="1" s="1"/>
  <c r="M155" i="1" s="1"/>
  <c r="T155" i="1"/>
  <c r="H154" i="1"/>
  <c r="N154" i="1" s="1"/>
  <c r="P154" i="1" s="1"/>
  <c r="B154" i="1" s="1"/>
  <c r="H155" i="1" l="1"/>
  <c r="N155" i="1" s="1"/>
  <c r="P155" i="1" s="1"/>
  <c r="B155" i="1" s="1"/>
  <c r="G156" i="1"/>
  <c r="H156" i="1" s="1"/>
  <c r="I166" i="1"/>
  <c r="O156" i="1"/>
  <c r="E156" i="1"/>
  <c r="A157" i="1"/>
  <c r="D157" i="1" s="1"/>
  <c r="S156" i="1"/>
  <c r="J156" i="1"/>
  <c r="K156" i="1" s="1"/>
  <c r="L156" i="1" s="1"/>
  <c r="M156" i="1" s="1"/>
  <c r="Q155" i="1"/>
  <c r="R155" i="1" s="1"/>
  <c r="C156" i="1" s="1"/>
  <c r="T156" i="1"/>
  <c r="F157" i="1" l="1"/>
  <c r="G157" i="1"/>
  <c r="O157" i="1"/>
  <c r="E157" i="1"/>
  <c r="A158" i="1"/>
  <c r="D158" i="1" s="1"/>
  <c r="I167" i="1"/>
  <c r="N156" i="1"/>
  <c r="P156" i="1" s="1"/>
  <c r="B156" i="1" s="1"/>
  <c r="J157" i="1"/>
  <c r="K157" i="1" s="1"/>
  <c r="L157" i="1" s="1"/>
  <c r="M157" i="1" s="1"/>
  <c r="S157" i="1"/>
  <c r="Q156" i="1"/>
  <c r="R156" i="1" s="1"/>
  <c r="C157" i="1" s="1"/>
  <c r="T157" i="1"/>
  <c r="F158" i="1" l="1"/>
  <c r="H157" i="1"/>
  <c r="N157" i="1" s="1"/>
  <c r="P157" i="1" s="1"/>
  <c r="B157" i="1" s="1"/>
  <c r="O158" i="1"/>
  <c r="E158" i="1"/>
  <c r="A159" i="1"/>
  <c r="D159" i="1" s="1"/>
  <c r="T158" i="1"/>
  <c r="Q157" i="1"/>
  <c r="R157" i="1" s="1"/>
  <c r="C158" i="1" s="1"/>
  <c r="J158" i="1"/>
  <c r="K158" i="1" s="1"/>
  <c r="L158" i="1" s="1"/>
  <c r="M158" i="1" s="1"/>
  <c r="S158" i="1"/>
  <c r="G158" i="1"/>
  <c r="I168" i="1"/>
  <c r="F159" i="1" l="1"/>
  <c r="G159" i="1"/>
  <c r="H158" i="1"/>
  <c r="N158" i="1" s="1"/>
  <c r="P158" i="1" s="1"/>
  <c r="B158" i="1" s="1"/>
  <c r="J159" i="1"/>
  <c r="K159" i="1" s="1"/>
  <c r="L159" i="1" s="1"/>
  <c r="M159" i="1" s="1"/>
  <c r="T159" i="1"/>
  <c r="Q158" i="1"/>
  <c r="R158" i="1" s="1"/>
  <c r="C159" i="1" s="1"/>
  <c r="S159" i="1"/>
  <c r="O159" i="1"/>
  <c r="E159" i="1"/>
  <c r="A160" i="1"/>
  <c r="D160" i="1" s="1"/>
  <c r="I169" i="1"/>
  <c r="F160" i="1" l="1"/>
  <c r="H159" i="1"/>
  <c r="N159" i="1" s="1"/>
  <c r="P159" i="1" s="1"/>
  <c r="B159" i="1" s="1"/>
  <c r="G160" i="1"/>
  <c r="T160" i="1"/>
  <c r="J160" i="1"/>
  <c r="K160" i="1" s="1"/>
  <c r="L160" i="1" s="1"/>
  <c r="M160" i="1" s="1"/>
  <c r="Q159" i="1"/>
  <c r="R159" i="1" s="1"/>
  <c r="C160" i="1" s="1"/>
  <c r="S160" i="1"/>
  <c r="O160" i="1"/>
  <c r="E160" i="1"/>
  <c r="A161" i="1"/>
  <c r="D161" i="1" s="1"/>
  <c r="I170" i="1"/>
  <c r="H160" i="1" l="1"/>
  <c r="N160" i="1" s="1"/>
  <c r="P160" i="1" s="1"/>
  <c r="B160" i="1" s="1"/>
  <c r="F161" i="1"/>
  <c r="T161" i="1"/>
  <c r="J161" i="1"/>
  <c r="K161" i="1" s="1"/>
  <c r="L161" i="1" s="1"/>
  <c r="M161" i="1" s="1"/>
  <c r="S161" i="1"/>
  <c r="Q160" i="1"/>
  <c r="R160" i="1" s="1"/>
  <c r="C161" i="1" s="1"/>
  <c r="G161" i="1"/>
  <c r="I171" i="1"/>
  <c r="O161" i="1"/>
  <c r="E161" i="1"/>
  <c r="A162" i="1"/>
  <c r="D162" i="1" s="1"/>
  <c r="F162" i="1" l="1"/>
  <c r="Q161" i="1"/>
  <c r="R161" i="1" s="1"/>
  <c r="C162" i="1" s="1"/>
  <c r="S162" i="1"/>
  <c r="T162" i="1"/>
  <c r="J162" i="1"/>
  <c r="K162" i="1" s="1"/>
  <c r="L162" i="1" s="1"/>
  <c r="M162" i="1" s="1"/>
  <c r="G162" i="1"/>
  <c r="H161" i="1"/>
  <c r="N161" i="1" s="1"/>
  <c r="P161" i="1" s="1"/>
  <c r="B161" i="1" s="1"/>
  <c r="O162" i="1"/>
  <c r="E162" i="1"/>
  <c r="A163" i="1"/>
  <c r="D163" i="1" s="1"/>
  <c r="I172" i="1"/>
  <c r="F163" i="1" l="1"/>
  <c r="O163" i="1"/>
  <c r="A164" i="1"/>
  <c r="D164" i="1" s="1"/>
  <c r="E163" i="1"/>
  <c r="I173" i="1"/>
  <c r="G163" i="1"/>
  <c r="T163" i="1"/>
  <c r="J163" i="1"/>
  <c r="K163" i="1" s="1"/>
  <c r="L163" i="1" s="1"/>
  <c r="M163" i="1" s="1"/>
  <c r="Q162" i="1"/>
  <c r="R162" i="1" s="1"/>
  <c r="C163" i="1" s="1"/>
  <c r="S163" i="1"/>
  <c r="H162" i="1"/>
  <c r="N162" i="1" s="1"/>
  <c r="P162" i="1" s="1"/>
  <c r="B162" i="1" s="1"/>
  <c r="F164" i="1" l="1"/>
  <c r="G164" i="1"/>
  <c r="H163" i="1"/>
  <c r="N163" i="1" s="1"/>
  <c r="P163" i="1" s="1"/>
  <c r="B163" i="1" s="1"/>
  <c r="O164" i="1"/>
  <c r="A165" i="1"/>
  <c r="D165" i="1" s="1"/>
  <c r="T164" i="1"/>
  <c r="J164" i="1"/>
  <c r="K164" i="1" s="1"/>
  <c r="L164" i="1" s="1"/>
  <c r="M164" i="1" s="1"/>
  <c r="S164" i="1"/>
  <c r="Q163" i="1"/>
  <c r="R163" i="1" s="1"/>
  <c r="C164" i="1" s="1"/>
  <c r="I174" i="1"/>
  <c r="H164" i="1" l="1"/>
  <c r="N164" i="1" s="1"/>
  <c r="P164" i="1" s="1"/>
  <c r="B164" i="1" s="1"/>
  <c r="S165" i="1"/>
  <c r="J165" i="1"/>
  <c r="K165" i="1" s="1"/>
  <c r="L165" i="1" s="1"/>
  <c r="M165" i="1" s="1"/>
  <c r="T165" i="1"/>
  <c r="Q164" i="1"/>
  <c r="R164" i="1" s="1"/>
  <c r="C165" i="1" s="1"/>
  <c r="I175" i="1"/>
  <c r="G165" i="1"/>
  <c r="O165" i="1"/>
  <c r="E165" i="1"/>
  <c r="A166" i="1"/>
  <c r="D166" i="1" s="1"/>
  <c r="E164" i="1"/>
  <c r="F165" i="1" l="1"/>
  <c r="H165" i="1" s="1"/>
  <c r="N165" i="1" s="1"/>
  <c r="P165" i="1" s="1"/>
  <c r="B165" i="1" s="1"/>
  <c r="F166" i="1"/>
  <c r="Q165" i="1"/>
  <c r="R165" i="1" s="1"/>
  <c r="C166" i="1" s="1"/>
  <c r="S166" i="1"/>
  <c r="T166" i="1"/>
  <c r="J166" i="1"/>
  <c r="K166" i="1" s="1"/>
  <c r="L166" i="1" s="1"/>
  <c r="M166" i="1" s="1"/>
  <c r="I176" i="1"/>
  <c r="G166" i="1"/>
  <c r="O166" i="1"/>
  <c r="E166" i="1"/>
  <c r="A167" i="1"/>
  <c r="D167" i="1" s="1"/>
  <c r="F167" i="1" l="1"/>
  <c r="G167" i="1"/>
  <c r="O167" i="1"/>
  <c r="A168" i="1"/>
  <c r="D168" i="1" s="1"/>
  <c r="E167" i="1"/>
  <c r="Q166" i="1"/>
  <c r="R166" i="1" s="1"/>
  <c r="C167" i="1" s="1"/>
  <c r="T167" i="1"/>
  <c r="S167" i="1"/>
  <c r="J167" i="1"/>
  <c r="K167" i="1" s="1"/>
  <c r="L167" i="1" s="1"/>
  <c r="M167" i="1" s="1"/>
  <c r="I177" i="1"/>
  <c r="H166" i="1"/>
  <c r="N166" i="1" s="1"/>
  <c r="P166" i="1" s="1"/>
  <c r="B166" i="1" s="1"/>
  <c r="F168" i="1" l="1"/>
  <c r="H167" i="1"/>
  <c r="N167" i="1" s="1"/>
  <c r="P167" i="1" s="1"/>
  <c r="B167" i="1" s="1"/>
  <c r="I178" i="1"/>
  <c r="O168" i="1"/>
  <c r="E168" i="1"/>
  <c r="A169" i="1"/>
  <c r="D169" i="1" s="1"/>
  <c r="S168" i="1"/>
  <c r="T168" i="1"/>
  <c r="J168" i="1"/>
  <c r="K168" i="1" s="1"/>
  <c r="L168" i="1" s="1"/>
  <c r="M168" i="1" s="1"/>
  <c r="Q167" i="1"/>
  <c r="R167" i="1" s="1"/>
  <c r="C168" i="1" s="1"/>
  <c r="G168" i="1"/>
  <c r="F169" i="1" l="1"/>
  <c r="G169" i="1"/>
  <c r="H168" i="1"/>
  <c r="N168" i="1" s="1"/>
  <c r="P168" i="1" s="1"/>
  <c r="B168" i="1" s="1"/>
  <c r="O169" i="1"/>
  <c r="E169" i="1"/>
  <c r="A170" i="1"/>
  <c r="D170" i="1" s="1"/>
  <c r="I179" i="1"/>
  <c r="S169" i="1"/>
  <c r="J169" i="1"/>
  <c r="K169" i="1" s="1"/>
  <c r="L169" i="1" s="1"/>
  <c r="M169" i="1" s="1"/>
  <c r="T169" i="1"/>
  <c r="Q168" i="1"/>
  <c r="R168" i="1" s="1"/>
  <c r="C169" i="1" s="1"/>
  <c r="H169" i="1" l="1"/>
  <c r="N169" i="1" s="1"/>
  <c r="P169" i="1" s="1"/>
  <c r="B169" i="1" s="1"/>
  <c r="F170" i="1"/>
  <c r="O170" i="1"/>
  <c r="A171" i="1"/>
  <c r="D171" i="1" s="1"/>
  <c r="E170" i="1"/>
  <c r="Q169" i="1"/>
  <c r="R169" i="1" s="1"/>
  <c r="C170" i="1" s="1"/>
  <c r="S170" i="1"/>
  <c r="J170" i="1"/>
  <c r="K170" i="1" s="1"/>
  <c r="L170" i="1" s="1"/>
  <c r="M170" i="1" s="1"/>
  <c r="T170" i="1"/>
  <c r="I180" i="1"/>
  <c r="G170" i="1"/>
  <c r="F171" i="1" l="1"/>
  <c r="G171" i="1"/>
  <c r="H170" i="1"/>
  <c r="N170" i="1" s="1"/>
  <c r="P170" i="1" s="1"/>
  <c r="B170" i="1" s="1"/>
  <c r="O171" i="1"/>
  <c r="E171" i="1"/>
  <c r="A172" i="1"/>
  <c r="D172" i="1" s="1"/>
  <c r="Q170" i="1"/>
  <c r="R170" i="1" s="1"/>
  <c r="C171" i="1" s="1"/>
  <c r="T171" i="1"/>
  <c r="S171" i="1"/>
  <c r="J171" i="1"/>
  <c r="K171" i="1" s="1"/>
  <c r="L171" i="1" s="1"/>
  <c r="M171" i="1" s="1"/>
  <c r="I181" i="1"/>
  <c r="H171" i="1" l="1"/>
  <c r="N171" i="1" s="1"/>
  <c r="P171" i="1" s="1"/>
  <c r="B171" i="1" s="1"/>
  <c r="F172" i="1"/>
  <c r="G172" i="1"/>
  <c r="I182" i="1"/>
  <c r="S172" i="1"/>
  <c r="T172" i="1"/>
  <c r="J172" i="1"/>
  <c r="K172" i="1" s="1"/>
  <c r="L172" i="1" s="1"/>
  <c r="M172" i="1" s="1"/>
  <c r="Q171" i="1"/>
  <c r="R171" i="1" s="1"/>
  <c r="C172" i="1" s="1"/>
  <c r="O172" i="1"/>
  <c r="E172" i="1"/>
  <c r="A173" i="1"/>
  <c r="D173" i="1" s="1"/>
  <c r="F173" i="1" l="1"/>
  <c r="H172" i="1"/>
  <c r="N172" i="1" s="1"/>
  <c r="P172" i="1" s="1"/>
  <c r="B172" i="1" s="1"/>
  <c r="G173" i="1"/>
  <c r="T173" i="1"/>
  <c r="J173" i="1"/>
  <c r="K173" i="1" s="1"/>
  <c r="L173" i="1" s="1"/>
  <c r="M173" i="1" s="1"/>
  <c r="Q172" i="1"/>
  <c r="R172" i="1" s="1"/>
  <c r="C173" i="1" s="1"/>
  <c r="S173" i="1"/>
  <c r="I183" i="1"/>
  <c r="O173" i="1"/>
  <c r="E173" i="1"/>
  <c r="A174" i="1"/>
  <c r="D174" i="1" s="1"/>
  <c r="H173" i="1" l="1"/>
  <c r="N173" i="1" s="1"/>
  <c r="P173" i="1" s="1"/>
  <c r="B173" i="1" s="1"/>
  <c r="F174" i="1"/>
  <c r="O174" i="1"/>
  <c r="E174" i="1"/>
  <c r="A175" i="1"/>
  <c r="D175" i="1" s="1"/>
  <c r="Q173" i="1"/>
  <c r="R173" i="1" s="1"/>
  <c r="C174" i="1" s="1"/>
  <c r="T174" i="1"/>
  <c r="S174" i="1"/>
  <c r="J174" i="1"/>
  <c r="K174" i="1" s="1"/>
  <c r="L174" i="1" s="1"/>
  <c r="M174" i="1" s="1"/>
  <c r="I184" i="1"/>
  <c r="G174" i="1"/>
  <c r="F175" i="1" l="1"/>
  <c r="I185" i="1"/>
  <c r="Q174" i="1"/>
  <c r="R174" i="1" s="1"/>
  <c r="C175" i="1" s="1"/>
  <c r="T175" i="1"/>
  <c r="J175" i="1"/>
  <c r="K175" i="1" s="1"/>
  <c r="L175" i="1" s="1"/>
  <c r="M175" i="1" s="1"/>
  <c r="S175" i="1"/>
  <c r="G175" i="1"/>
  <c r="A176" i="1"/>
  <c r="D176" i="1" s="1"/>
  <c r="O175" i="1"/>
  <c r="E175" i="1"/>
  <c r="H174" i="1"/>
  <c r="N174" i="1" s="1"/>
  <c r="P174" i="1" s="1"/>
  <c r="B174" i="1" s="1"/>
  <c r="H175" i="1" l="1"/>
  <c r="N175" i="1" s="1"/>
  <c r="P175" i="1" s="1"/>
  <c r="B175" i="1" s="1"/>
  <c r="F176" i="1"/>
  <c r="O176" i="1"/>
  <c r="E176" i="1"/>
  <c r="A177" i="1"/>
  <c r="D177" i="1" s="1"/>
  <c r="I186" i="1"/>
  <c r="Q175" i="1"/>
  <c r="R175" i="1" s="1"/>
  <c r="C176" i="1" s="1"/>
  <c r="T176" i="1"/>
  <c r="J176" i="1"/>
  <c r="K176" i="1" s="1"/>
  <c r="L176" i="1" s="1"/>
  <c r="M176" i="1" s="1"/>
  <c r="S176" i="1"/>
  <c r="G176" i="1"/>
  <c r="F177" i="1" l="1"/>
  <c r="G177" i="1"/>
  <c r="Q176" i="1"/>
  <c r="R176" i="1" s="1"/>
  <c r="C177" i="1" s="1"/>
  <c r="J177" i="1"/>
  <c r="K177" i="1" s="1"/>
  <c r="L177" i="1" s="1"/>
  <c r="M177" i="1" s="1"/>
  <c r="T177" i="1"/>
  <c r="S177" i="1"/>
  <c r="H176" i="1"/>
  <c r="N176" i="1" s="1"/>
  <c r="P176" i="1" s="1"/>
  <c r="B176" i="1" s="1"/>
  <c r="E177" i="1"/>
  <c r="A178" i="1"/>
  <c r="D178" i="1" s="1"/>
  <c r="O177" i="1"/>
  <c r="I187" i="1"/>
  <c r="F178" i="1" l="1"/>
  <c r="H177" i="1"/>
  <c r="N177" i="1" s="1"/>
  <c r="P177" i="1" s="1"/>
  <c r="B177" i="1" s="1"/>
  <c r="G178" i="1"/>
  <c r="I188" i="1"/>
  <c r="O178" i="1"/>
  <c r="A179" i="1"/>
  <c r="D179" i="1" s="1"/>
  <c r="Q177" i="1"/>
  <c r="R177" i="1" s="1"/>
  <c r="C178" i="1" s="1"/>
  <c r="T178" i="1"/>
  <c r="S178" i="1"/>
  <c r="J178" i="1"/>
  <c r="K178" i="1" s="1"/>
  <c r="L178" i="1" s="1"/>
  <c r="M178" i="1" s="1"/>
  <c r="H178" i="1" l="1"/>
  <c r="N178" i="1" s="1"/>
  <c r="P178" i="1" s="1"/>
  <c r="B178" i="1" s="1"/>
  <c r="O179" i="1"/>
  <c r="A180" i="1"/>
  <c r="D180" i="1" s="1"/>
  <c r="Q178" i="1"/>
  <c r="R178" i="1" s="1"/>
  <c r="C179" i="1" s="1"/>
  <c r="T179" i="1"/>
  <c r="J179" i="1"/>
  <c r="K179" i="1" s="1"/>
  <c r="L179" i="1" s="1"/>
  <c r="M179" i="1" s="1"/>
  <c r="S179" i="1"/>
  <c r="E178" i="1"/>
  <c r="I189" i="1"/>
  <c r="G179" i="1"/>
  <c r="F179" i="1" l="1"/>
  <c r="H179" i="1" s="1"/>
  <c r="N179" i="1" s="1"/>
  <c r="P179" i="1" s="1"/>
  <c r="B179" i="1" s="1"/>
  <c r="G180" i="1"/>
  <c r="O180" i="1"/>
  <c r="A181" i="1"/>
  <c r="D181" i="1" s="1"/>
  <c r="I190" i="1"/>
  <c r="J180" i="1"/>
  <c r="K180" i="1" s="1"/>
  <c r="L180" i="1" s="1"/>
  <c r="M180" i="1" s="1"/>
  <c r="T180" i="1"/>
  <c r="Q179" i="1"/>
  <c r="R179" i="1" s="1"/>
  <c r="C180" i="1" s="1"/>
  <c r="S180" i="1"/>
  <c r="E179" i="1"/>
  <c r="F180" i="1" l="1"/>
  <c r="H180" i="1" s="1"/>
  <c r="N180" i="1" s="1"/>
  <c r="P180" i="1" s="1"/>
  <c r="I191" i="1"/>
  <c r="T181" i="1"/>
  <c r="Q180" i="1"/>
  <c r="R180" i="1" s="1"/>
  <c r="C181" i="1" s="1"/>
  <c r="J181" i="1"/>
  <c r="K181" i="1" s="1"/>
  <c r="L181" i="1" s="1"/>
  <c r="M181" i="1" s="1"/>
  <c r="S181" i="1"/>
  <c r="O181" i="1"/>
  <c r="A182" i="1"/>
  <c r="D182" i="1" s="1"/>
  <c r="E181" i="1"/>
  <c r="E180" i="1"/>
  <c r="G181" i="1" l="1"/>
  <c r="G182" i="1" s="1"/>
  <c r="F181" i="1"/>
  <c r="F182" i="1"/>
  <c r="B180" i="1"/>
  <c r="O182" i="1"/>
  <c r="E182" i="1"/>
  <c r="A183" i="1"/>
  <c r="D183" i="1" s="1"/>
  <c r="Q181" i="1"/>
  <c r="R181" i="1" s="1"/>
  <c r="C182" i="1" s="1"/>
  <c r="T182" i="1"/>
  <c r="S182" i="1"/>
  <c r="J182" i="1"/>
  <c r="K182" i="1" s="1"/>
  <c r="L182" i="1" s="1"/>
  <c r="M182" i="1" s="1"/>
  <c r="I192" i="1"/>
  <c r="H181" i="1" l="1"/>
  <c r="N181" i="1" s="1"/>
  <c r="P181" i="1" s="1"/>
  <c r="B181" i="1" s="1"/>
  <c r="F183" i="1"/>
  <c r="H182" i="1"/>
  <c r="N182" i="1" s="1"/>
  <c r="P182" i="1" s="1"/>
  <c r="B182" i="1" s="1"/>
  <c r="G183" i="1"/>
  <c r="A184" i="1"/>
  <c r="D184" i="1" s="1"/>
  <c r="O183" i="1"/>
  <c r="E183" i="1"/>
  <c r="I193" i="1"/>
  <c r="Q182" i="1"/>
  <c r="R182" i="1" s="1"/>
  <c r="C183" i="1" s="1"/>
  <c r="S183" i="1"/>
  <c r="T183" i="1"/>
  <c r="J183" i="1"/>
  <c r="K183" i="1" s="1"/>
  <c r="L183" i="1" s="1"/>
  <c r="M183" i="1" s="1"/>
  <c r="H183" i="1" l="1"/>
  <c r="N183" i="1" s="1"/>
  <c r="P183" i="1" s="1"/>
  <c r="B183" i="1" s="1"/>
  <c r="F184" i="1"/>
  <c r="O184" i="1"/>
  <c r="A185" i="1"/>
  <c r="D185" i="1" s="1"/>
  <c r="Q183" i="1"/>
  <c r="R183" i="1" s="1"/>
  <c r="C184" i="1" s="1"/>
  <c r="J184" i="1"/>
  <c r="K184" i="1" s="1"/>
  <c r="L184" i="1" s="1"/>
  <c r="M184" i="1" s="1"/>
  <c r="T184" i="1"/>
  <c r="S184" i="1"/>
  <c r="G184" i="1"/>
  <c r="I194" i="1"/>
  <c r="I195" i="1" l="1"/>
  <c r="E184" i="1"/>
  <c r="G185" i="1"/>
  <c r="E185" i="1"/>
  <c r="O185" i="1"/>
  <c r="A186" i="1"/>
  <c r="D186" i="1" s="1"/>
  <c r="Q184" i="1"/>
  <c r="R184" i="1" s="1"/>
  <c r="C185" i="1" s="1"/>
  <c r="S185" i="1"/>
  <c r="T185" i="1"/>
  <c r="J185" i="1"/>
  <c r="K185" i="1" s="1"/>
  <c r="L185" i="1" s="1"/>
  <c r="M185" i="1" s="1"/>
  <c r="H184" i="1"/>
  <c r="N184" i="1" s="1"/>
  <c r="P184" i="1" s="1"/>
  <c r="B184" i="1" s="1"/>
  <c r="F185" i="1" l="1"/>
  <c r="H185" i="1" s="1"/>
  <c r="N185" i="1" s="1"/>
  <c r="P185" i="1" s="1"/>
  <c r="B185" i="1" s="1"/>
  <c r="F186" i="1"/>
  <c r="G186" i="1"/>
  <c r="I196" i="1"/>
  <c r="A187" i="1"/>
  <c r="D187" i="1" s="1"/>
  <c r="O186" i="1"/>
  <c r="S186" i="1"/>
  <c r="J186" i="1"/>
  <c r="K186" i="1" s="1"/>
  <c r="L186" i="1" s="1"/>
  <c r="M186" i="1" s="1"/>
  <c r="T186" i="1"/>
  <c r="Q185" i="1"/>
  <c r="R185" i="1" s="1"/>
  <c r="C186" i="1" s="1"/>
  <c r="I197" i="1" l="1"/>
  <c r="G187" i="1"/>
  <c r="E186" i="1"/>
  <c r="H186" i="1"/>
  <c r="N186" i="1" s="1"/>
  <c r="P186" i="1" s="1"/>
  <c r="B186" i="1" s="1"/>
  <c r="Q186" i="1"/>
  <c r="R186" i="1" s="1"/>
  <c r="C187" i="1" s="1"/>
  <c r="T187" i="1"/>
  <c r="J187" i="1"/>
  <c r="K187" i="1" s="1"/>
  <c r="L187" i="1" s="1"/>
  <c r="M187" i="1" s="1"/>
  <c r="S187" i="1"/>
  <c r="E187" i="1"/>
  <c r="A188" i="1"/>
  <c r="D188" i="1" s="1"/>
  <c r="O187" i="1"/>
  <c r="F187" i="1" l="1"/>
  <c r="H187" i="1" s="1"/>
  <c r="N187" i="1" s="1"/>
  <c r="P187" i="1" s="1"/>
  <c r="B187" i="1" s="1"/>
  <c r="F188" i="1"/>
  <c r="G188" i="1"/>
  <c r="T188" i="1"/>
  <c r="J188" i="1"/>
  <c r="K188" i="1" s="1"/>
  <c r="L188" i="1" s="1"/>
  <c r="M188" i="1" s="1"/>
  <c r="S188" i="1"/>
  <c r="Q187" i="1"/>
  <c r="R187" i="1" s="1"/>
  <c r="C188" i="1" s="1"/>
  <c r="I198" i="1"/>
  <c r="A189" i="1"/>
  <c r="D189" i="1" s="1"/>
  <c r="O188" i="1"/>
  <c r="Q188" i="1" l="1"/>
  <c r="R188" i="1" s="1"/>
  <c r="C189" i="1" s="1"/>
  <c r="S189" i="1"/>
  <c r="J189" i="1"/>
  <c r="K189" i="1" s="1"/>
  <c r="L189" i="1" s="1"/>
  <c r="M189" i="1" s="1"/>
  <c r="T189" i="1"/>
  <c r="E188" i="1"/>
  <c r="G189" i="1"/>
  <c r="I199" i="1"/>
  <c r="O189" i="1"/>
  <c r="A190" i="1"/>
  <c r="D190" i="1" s="1"/>
  <c r="E189" i="1"/>
  <c r="H188" i="1"/>
  <c r="N188" i="1" s="1"/>
  <c r="P188" i="1" s="1"/>
  <c r="B188" i="1" s="1"/>
  <c r="F189" i="1" l="1"/>
  <c r="H189" i="1" s="1"/>
  <c r="N189" i="1" s="1"/>
  <c r="P189" i="1" s="1"/>
  <c r="B189" i="1" s="1"/>
  <c r="F190" i="1"/>
  <c r="G190" i="1"/>
  <c r="A191" i="1"/>
  <c r="D191" i="1" s="1"/>
  <c r="E190" i="1"/>
  <c r="O190" i="1"/>
  <c r="T190" i="1"/>
  <c r="Q189" i="1"/>
  <c r="R189" i="1" s="1"/>
  <c r="C190" i="1" s="1"/>
  <c r="S190" i="1"/>
  <c r="J190" i="1"/>
  <c r="K190" i="1" s="1"/>
  <c r="L190" i="1" s="1"/>
  <c r="M190" i="1" s="1"/>
  <c r="I200" i="1"/>
  <c r="F191" i="1" l="1"/>
  <c r="H190" i="1"/>
  <c r="N190" i="1" s="1"/>
  <c r="P190" i="1" s="1"/>
  <c r="B190" i="1" s="1"/>
  <c r="I201" i="1"/>
  <c r="T191" i="1"/>
  <c r="J191" i="1"/>
  <c r="K191" i="1" s="1"/>
  <c r="L191" i="1" s="1"/>
  <c r="M191" i="1" s="1"/>
  <c r="Q190" i="1"/>
  <c r="R190" i="1" s="1"/>
  <c r="C191" i="1" s="1"/>
  <c r="S191" i="1"/>
  <c r="A192" i="1"/>
  <c r="D192" i="1" s="1"/>
  <c r="O191" i="1"/>
  <c r="E191" i="1"/>
  <c r="G191" i="1"/>
  <c r="F192" i="1" l="1"/>
  <c r="G192" i="1"/>
  <c r="Q191" i="1"/>
  <c r="R191" i="1" s="1"/>
  <c r="C192" i="1" s="1"/>
  <c r="S192" i="1"/>
  <c r="J192" i="1"/>
  <c r="K192" i="1" s="1"/>
  <c r="L192" i="1" s="1"/>
  <c r="M192" i="1" s="1"/>
  <c r="T192" i="1"/>
  <c r="I202" i="1"/>
  <c r="H191" i="1"/>
  <c r="N191" i="1" s="1"/>
  <c r="P191" i="1" s="1"/>
  <c r="B191" i="1" s="1"/>
  <c r="O192" i="1"/>
  <c r="A193" i="1"/>
  <c r="D193" i="1" s="1"/>
  <c r="H192" i="1" l="1"/>
  <c r="N192" i="1" s="1"/>
  <c r="P192" i="1" s="1"/>
  <c r="B192" i="1" s="1"/>
  <c r="S193" i="1"/>
  <c r="J193" i="1"/>
  <c r="K193" i="1" s="1"/>
  <c r="L193" i="1" s="1"/>
  <c r="M193" i="1" s="1"/>
  <c r="Q192" i="1"/>
  <c r="R192" i="1" s="1"/>
  <c r="C193" i="1" s="1"/>
  <c r="T193" i="1"/>
  <c r="G193" i="1"/>
  <c r="E192" i="1"/>
  <c r="E193" i="1"/>
  <c r="O193" i="1"/>
  <c r="A194" i="1"/>
  <c r="D194" i="1" s="1"/>
  <c r="I203" i="1"/>
  <c r="F193" i="1" l="1"/>
  <c r="H193" i="1" s="1"/>
  <c r="N193" i="1" s="1"/>
  <c r="P193" i="1" s="1"/>
  <c r="B193" i="1" s="1"/>
  <c r="F194" i="1"/>
  <c r="I204" i="1"/>
  <c r="T194" i="1"/>
  <c r="Q193" i="1"/>
  <c r="R193" i="1" s="1"/>
  <c r="C194" i="1" s="1"/>
  <c r="S194" i="1"/>
  <c r="J194" i="1"/>
  <c r="K194" i="1" s="1"/>
  <c r="L194" i="1" s="1"/>
  <c r="M194" i="1" s="1"/>
  <c r="G194" i="1"/>
  <c r="O194" i="1"/>
  <c r="E194" i="1"/>
  <c r="A195" i="1"/>
  <c r="D195" i="1" s="1"/>
  <c r="F195" i="1" l="1"/>
  <c r="Q194" i="1"/>
  <c r="R194" i="1" s="1"/>
  <c r="C195" i="1" s="1"/>
  <c r="T195" i="1"/>
  <c r="J195" i="1"/>
  <c r="K195" i="1" s="1"/>
  <c r="L195" i="1" s="1"/>
  <c r="M195" i="1" s="1"/>
  <c r="S195" i="1"/>
  <c r="G195" i="1"/>
  <c r="I205" i="1"/>
  <c r="E195" i="1"/>
  <c r="A196" i="1"/>
  <c r="D196" i="1" s="1"/>
  <c r="O195" i="1"/>
  <c r="H194" i="1"/>
  <c r="N194" i="1" s="1"/>
  <c r="P194" i="1" s="1"/>
  <c r="B194" i="1" s="1"/>
  <c r="F196" i="1" l="1"/>
  <c r="G196" i="1"/>
  <c r="H195" i="1"/>
  <c r="N195" i="1" s="1"/>
  <c r="P195" i="1" s="1"/>
  <c r="B195" i="1" s="1"/>
  <c r="Q195" i="1"/>
  <c r="R195" i="1" s="1"/>
  <c r="C196" i="1" s="1"/>
  <c r="J196" i="1"/>
  <c r="K196" i="1" s="1"/>
  <c r="L196" i="1" s="1"/>
  <c r="M196" i="1" s="1"/>
  <c r="T196" i="1"/>
  <c r="S196" i="1"/>
  <c r="O196" i="1"/>
  <c r="A197" i="1"/>
  <c r="D197" i="1" s="1"/>
  <c r="I206" i="1"/>
  <c r="H196" i="1" l="1"/>
  <c r="N196" i="1" s="1"/>
  <c r="P196" i="1" s="1"/>
  <c r="B196" i="1" s="1"/>
  <c r="Q196" i="1"/>
  <c r="R196" i="1" s="1"/>
  <c r="C197" i="1" s="1"/>
  <c r="S197" i="1"/>
  <c r="J197" i="1"/>
  <c r="K197" i="1" s="1"/>
  <c r="L197" i="1" s="1"/>
  <c r="M197" i="1" s="1"/>
  <c r="T197" i="1"/>
  <c r="I207" i="1"/>
  <c r="G197" i="1"/>
  <c r="O197" i="1"/>
  <c r="A198" i="1"/>
  <c r="D198" i="1" s="1"/>
  <c r="E197" i="1"/>
  <c r="E196" i="1"/>
  <c r="F197" i="1" l="1"/>
  <c r="H197" i="1" s="1"/>
  <c r="N197" i="1" s="1"/>
  <c r="P197" i="1" s="1"/>
  <c r="B197" i="1" s="1"/>
  <c r="G198" i="1"/>
  <c r="A199" i="1"/>
  <c r="D199" i="1" s="1"/>
  <c r="O198" i="1"/>
  <c r="E198" i="1"/>
  <c r="T198" i="1"/>
  <c r="Q197" i="1"/>
  <c r="R197" i="1" s="1"/>
  <c r="C198" i="1" s="1"/>
  <c r="S198" i="1"/>
  <c r="J198" i="1"/>
  <c r="K198" i="1" s="1"/>
  <c r="L198" i="1" s="1"/>
  <c r="M198" i="1" s="1"/>
  <c r="I208" i="1"/>
  <c r="F198" i="1"/>
  <c r="F199" i="1" l="1"/>
  <c r="H198" i="1"/>
  <c r="N198" i="1" s="1"/>
  <c r="P198" i="1" s="1"/>
  <c r="B198" i="1" s="1"/>
  <c r="G199" i="1"/>
  <c r="I209" i="1"/>
  <c r="T199" i="1"/>
  <c r="J199" i="1"/>
  <c r="K199" i="1" s="1"/>
  <c r="L199" i="1" s="1"/>
  <c r="M199" i="1" s="1"/>
  <c r="Q198" i="1"/>
  <c r="R198" i="1" s="1"/>
  <c r="C199" i="1" s="1"/>
  <c r="S199" i="1"/>
  <c r="A200" i="1"/>
  <c r="D200" i="1" s="1"/>
  <c r="E199" i="1"/>
  <c r="O199" i="1"/>
  <c r="H199" i="1" l="1"/>
  <c r="N199" i="1" s="1"/>
  <c r="P199" i="1" s="1"/>
  <c r="B199" i="1" s="1"/>
  <c r="F200" i="1"/>
  <c r="Q199" i="1"/>
  <c r="R199" i="1" s="1"/>
  <c r="C200" i="1" s="1"/>
  <c r="S200" i="1"/>
  <c r="J200" i="1"/>
  <c r="K200" i="1" s="1"/>
  <c r="L200" i="1" s="1"/>
  <c r="M200" i="1" s="1"/>
  <c r="T200" i="1"/>
  <c r="O200" i="1"/>
  <c r="A201" i="1"/>
  <c r="D201" i="1" s="1"/>
  <c r="I210" i="1"/>
  <c r="G200" i="1"/>
  <c r="G201" i="1" l="1"/>
  <c r="Q200" i="1"/>
  <c r="R200" i="1" s="1"/>
  <c r="C201" i="1" s="1"/>
  <c r="S201" i="1"/>
  <c r="J201" i="1"/>
  <c r="K201" i="1" s="1"/>
  <c r="L201" i="1" s="1"/>
  <c r="M201" i="1" s="1"/>
  <c r="T201" i="1"/>
  <c r="I211" i="1"/>
  <c r="H200" i="1"/>
  <c r="N200" i="1" s="1"/>
  <c r="P200" i="1" s="1"/>
  <c r="B200" i="1" s="1"/>
  <c r="E200" i="1"/>
  <c r="A202" i="1"/>
  <c r="D202" i="1" s="1"/>
  <c r="O201" i="1"/>
  <c r="F201" i="1" l="1"/>
  <c r="H201" i="1" s="1"/>
  <c r="N201" i="1" s="1"/>
  <c r="P201" i="1" s="1"/>
  <c r="B201" i="1" s="1"/>
  <c r="G202" i="1"/>
  <c r="E201" i="1"/>
  <c r="I212" i="1"/>
  <c r="O202" i="1"/>
  <c r="A203" i="1"/>
  <c r="D203" i="1" s="1"/>
  <c r="E202" i="1"/>
  <c r="T202" i="1"/>
  <c r="S202" i="1"/>
  <c r="Q201" i="1"/>
  <c r="R201" i="1" s="1"/>
  <c r="C202" i="1" s="1"/>
  <c r="J202" i="1"/>
  <c r="K202" i="1" s="1"/>
  <c r="L202" i="1" s="1"/>
  <c r="M202" i="1" s="1"/>
  <c r="F202" i="1" l="1"/>
  <c r="H202" i="1" s="1"/>
  <c r="N202" i="1" s="1"/>
  <c r="P202" i="1" s="1"/>
  <c r="B202" i="1" s="1"/>
  <c r="F203" i="1"/>
  <c r="E203" i="1"/>
  <c r="O203" i="1"/>
  <c r="A204" i="1"/>
  <c r="D204" i="1" s="1"/>
  <c r="T203" i="1"/>
  <c r="J203" i="1"/>
  <c r="K203" i="1" s="1"/>
  <c r="L203" i="1" s="1"/>
  <c r="M203" i="1" s="1"/>
  <c r="S203" i="1"/>
  <c r="Q202" i="1"/>
  <c r="R202" i="1" s="1"/>
  <c r="C203" i="1" s="1"/>
  <c r="G203" i="1"/>
  <c r="I213" i="1"/>
  <c r="F204" i="1" l="1"/>
  <c r="G204" i="1"/>
  <c r="Q203" i="1"/>
  <c r="R203" i="1" s="1"/>
  <c r="C204" i="1" s="1"/>
  <c r="J204" i="1"/>
  <c r="K204" i="1" s="1"/>
  <c r="L204" i="1" s="1"/>
  <c r="M204" i="1" s="1"/>
  <c r="T204" i="1"/>
  <c r="S204" i="1"/>
  <c r="O204" i="1"/>
  <c r="A205" i="1"/>
  <c r="D205" i="1" s="1"/>
  <c r="I214" i="1"/>
  <c r="H203" i="1"/>
  <c r="N203" i="1" s="1"/>
  <c r="P203" i="1" s="1"/>
  <c r="B203" i="1" s="1"/>
  <c r="H204" i="1" l="1"/>
  <c r="N204" i="1" s="1"/>
  <c r="P204" i="1" s="1"/>
  <c r="B204" i="1" s="1"/>
  <c r="E205" i="1"/>
  <c r="A206" i="1"/>
  <c r="D206" i="1" s="1"/>
  <c r="O205" i="1"/>
  <c r="S205" i="1"/>
  <c r="J205" i="1"/>
  <c r="K205" i="1" s="1"/>
  <c r="L205" i="1" s="1"/>
  <c r="M205" i="1" s="1"/>
  <c r="Q204" i="1"/>
  <c r="R204" i="1" s="1"/>
  <c r="C205" i="1" s="1"/>
  <c r="T205" i="1"/>
  <c r="G205" i="1"/>
  <c r="E204" i="1"/>
  <c r="I215" i="1"/>
  <c r="F205" i="1" l="1"/>
  <c r="H205" i="1" s="1"/>
  <c r="N205" i="1" s="1"/>
  <c r="P205" i="1" s="1"/>
  <c r="B205" i="1" s="1"/>
  <c r="G206" i="1"/>
  <c r="F206" i="1"/>
  <c r="I216" i="1"/>
  <c r="Q205" i="1"/>
  <c r="R205" i="1" s="1"/>
  <c r="C206" i="1" s="1"/>
  <c r="T206" i="1"/>
  <c r="S206" i="1"/>
  <c r="J206" i="1"/>
  <c r="K206" i="1" s="1"/>
  <c r="L206" i="1" s="1"/>
  <c r="M206" i="1" s="1"/>
  <c r="O206" i="1"/>
  <c r="A207" i="1"/>
  <c r="D207" i="1" s="1"/>
  <c r="E206" i="1"/>
  <c r="F207" i="1" l="1"/>
  <c r="H206" i="1"/>
  <c r="N206" i="1" s="1"/>
  <c r="P206" i="1" s="1"/>
  <c r="B206" i="1" s="1"/>
  <c r="Q206" i="1"/>
  <c r="R206" i="1" s="1"/>
  <c r="C207" i="1" s="1"/>
  <c r="T207" i="1"/>
  <c r="J207" i="1"/>
  <c r="K207" i="1" s="1"/>
  <c r="L207" i="1" s="1"/>
  <c r="M207" i="1" s="1"/>
  <c r="S207" i="1"/>
  <c r="I217" i="1"/>
  <c r="A208" i="1"/>
  <c r="D208" i="1" s="1"/>
  <c r="O207" i="1"/>
  <c r="G207" i="1"/>
  <c r="G208" i="1" l="1"/>
  <c r="H207" i="1"/>
  <c r="N207" i="1" s="1"/>
  <c r="P207" i="1" s="1"/>
  <c r="B207" i="1" s="1"/>
  <c r="O208" i="1"/>
  <c r="A209" i="1"/>
  <c r="D209" i="1" s="1"/>
  <c r="I218" i="1"/>
  <c r="Q207" i="1"/>
  <c r="R207" i="1" s="1"/>
  <c r="C208" i="1" s="1"/>
  <c r="S208" i="1"/>
  <c r="J208" i="1"/>
  <c r="K208" i="1" s="1"/>
  <c r="L208" i="1" s="1"/>
  <c r="M208" i="1" s="1"/>
  <c r="T208" i="1"/>
  <c r="E207" i="1"/>
  <c r="F208" i="1" l="1"/>
  <c r="H208" i="1" s="1"/>
  <c r="N208" i="1" s="1"/>
  <c r="P208" i="1" s="1"/>
  <c r="B208" i="1" s="1"/>
  <c r="G209" i="1"/>
  <c r="E209" i="1"/>
  <c r="O209" i="1"/>
  <c r="A210" i="1"/>
  <c r="D210" i="1" s="1"/>
  <c r="Q208" i="1"/>
  <c r="R208" i="1" s="1"/>
  <c r="C209" i="1" s="1"/>
  <c r="S209" i="1"/>
  <c r="J209" i="1"/>
  <c r="K209" i="1" s="1"/>
  <c r="L209" i="1" s="1"/>
  <c r="M209" i="1" s="1"/>
  <c r="T209" i="1"/>
  <c r="I219" i="1"/>
  <c r="E208" i="1"/>
  <c r="F209" i="1" s="1"/>
  <c r="H209" i="1" l="1"/>
  <c r="N209" i="1" s="1"/>
  <c r="P209" i="1" s="1"/>
  <c r="B209" i="1" s="1"/>
  <c r="T210" i="1"/>
  <c r="S210" i="1"/>
  <c r="Q209" i="1"/>
  <c r="R209" i="1" s="1"/>
  <c r="C210" i="1" s="1"/>
  <c r="J210" i="1"/>
  <c r="K210" i="1" s="1"/>
  <c r="L210" i="1" s="1"/>
  <c r="M210" i="1" s="1"/>
  <c r="F210" i="1"/>
  <c r="G210" i="1"/>
  <c r="I220" i="1"/>
  <c r="A211" i="1"/>
  <c r="D211" i="1" s="1"/>
  <c r="O210" i="1"/>
  <c r="Q210" i="1" l="1"/>
  <c r="R210" i="1" s="1"/>
  <c r="C211" i="1" s="1"/>
  <c r="T211" i="1"/>
  <c r="J211" i="1"/>
  <c r="K211" i="1" s="1"/>
  <c r="L211" i="1" s="1"/>
  <c r="M211" i="1" s="1"/>
  <c r="S211" i="1"/>
  <c r="G211" i="1"/>
  <c r="E210" i="1"/>
  <c r="I221" i="1"/>
  <c r="E211" i="1"/>
  <c r="A212" i="1"/>
  <c r="D212" i="1" s="1"/>
  <c r="O211" i="1"/>
  <c r="H210" i="1"/>
  <c r="N210" i="1" s="1"/>
  <c r="P210" i="1" s="1"/>
  <c r="F211" i="1" l="1"/>
  <c r="H211" i="1" s="1"/>
  <c r="N211" i="1" s="1"/>
  <c r="P211" i="1" s="1"/>
  <c r="B211" i="1" s="1"/>
  <c r="B210" i="1"/>
  <c r="Q211" i="1"/>
  <c r="R211" i="1" s="1"/>
  <c r="C212" i="1" s="1"/>
  <c r="J212" i="1"/>
  <c r="K212" i="1" s="1"/>
  <c r="L212" i="1" s="1"/>
  <c r="M212" i="1" s="1"/>
  <c r="T212" i="1"/>
  <c r="S212" i="1"/>
  <c r="F212" i="1"/>
  <c r="G212" i="1"/>
  <c r="O212" i="1"/>
  <c r="A213" i="1"/>
  <c r="D213" i="1" s="1"/>
  <c r="I222" i="1"/>
  <c r="H212" i="1" l="1"/>
  <c r="N212" i="1" s="1"/>
  <c r="P212" i="1" s="1"/>
  <c r="B212" i="1" s="1"/>
  <c r="O213" i="1"/>
  <c r="A214" i="1"/>
  <c r="D214" i="1" s="1"/>
  <c r="E213" i="1"/>
  <c r="I223" i="1"/>
  <c r="S213" i="1"/>
  <c r="Q212" i="1"/>
  <c r="R212" i="1" s="1"/>
  <c r="C213" i="1" s="1"/>
  <c r="J213" i="1"/>
  <c r="K213" i="1" s="1"/>
  <c r="L213" i="1" s="1"/>
  <c r="M213" i="1" s="1"/>
  <c r="T213" i="1"/>
  <c r="E212" i="1"/>
  <c r="G213" i="1"/>
  <c r="F213" i="1" l="1"/>
  <c r="H213" i="1" s="1"/>
  <c r="N213" i="1" s="1"/>
  <c r="P213" i="1" s="1"/>
  <c r="B213" i="1" s="1"/>
  <c r="G214" i="1"/>
  <c r="I224" i="1"/>
  <c r="O214" i="1"/>
  <c r="A215" i="1"/>
  <c r="D215" i="1" s="1"/>
  <c r="F214" i="1"/>
  <c r="T214" i="1"/>
  <c r="S214" i="1"/>
  <c r="J214" i="1"/>
  <c r="K214" i="1" s="1"/>
  <c r="L214" i="1" s="1"/>
  <c r="M214" i="1" s="1"/>
  <c r="Q213" i="1"/>
  <c r="R213" i="1" s="1"/>
  <c r="C214" i="1" s="1"/>
  <c r="H214" i="1" l="1"/>
  <c r="N214" i="1" s="1"/>
  <c r="P214" i="1" s="1"/>
  <c r="B214" i="1" s="1"/>
  <c r="G215" i="1"/>
  <c r="O215" i="1"/>
  <c r="A216" i="1"/>
  <c r="D216" i="1" s="1"/>
  <c r="E215" i="1"/>
  <c r="E214" i="1"/>
  <c r="Q214" i="1"/>
  <c r="R214" i="1" s="1"/>
  <c r="C215" i="1" s="1"/>
  <c r="T215" i="1"/>
  <c r="J215" i="1"/>
  <c r="K215" i="1" s="1"/>
  <c r="L215" i="1" s="1"/>
  <c r="M215" i="1" s="1"/>
  <c r="S215" i="1"/>
  <c r="I225" i="1"/>
  <c r="F215" i="1" l="1"/>
  <c r="H215" i="1" s="1"/>
  <c r="N215" i="1" s="1"/>
  <c r="P215" i="1" s="1"/>
  <c r="B215" i="1" s="1"/>
  <c r="F216" i="1"/>
  <c r="G216" i="1"/>
  <c r="Q215" i="1"/>
  <c r="R215" i="1" s="1"/>
  <c r="C216" i="1" s="1"/>
  <c r="S216" i="1"/>
  <c r="J216" i="1"/>
  <c r="K216" i="1" s="1"/>
  <c r="L216" i="1" s="1"/>
  <c r="M216" i="1" s="1"/>
  <c r="T216" i="1"/>
  <c r="I226" i="1"/>
  <c r="A217" i="1"/>
  <c r="D217" i="1" s="1"/>
  <c r="O216" i="1"/>
  <c r="E216" i="1"/>
  <c r="F217" i="1" s="1"/>
  <c r="H216" i="1" l="1"/>
  <c r="N216" i="1" s="1"/>
  <c r="P216" i="1" s="1"/>
  <c r="B216" i="1" s="1"/>
  <c r="A218" i="1"/>
  <c r="D218" i="1" s="1"/>
  <c r="E217" i="1"/>
  <c r="O217" i="1"/>
  <c r="S217" i="1"/>
  <c r="J217" i="1"/>
  <c r="K217" i="1" s="1"/>
  <c r="L217" i="1" s="1"/>
  <c r="M217" i="1" s="1"/>
  <c r="T217" i="1"/>
  <c r="Q216" i="1"/>
  <c r="R216" i="1" s="1"/>
  <c r="C217" i="1" s="1"/>
  <c r="I227" i="1"/>
  <c r="G217" i="1"/>
  <c r="F218" i="1" l="1"/>
  <c r="G218" i="1"/>
  <c r="H217" i="1"/>
  <c r="N217" i="1" s="1"/>
  <c r="P217" i="1" s="1"/>
  <c r="B217" i="1" s="1"/>
  <c r="O218" i="1"/>
  <c r="A219" i="1"/>
  <c r="D219" i="1" s="1"/>
  <c r="I228" i="1"/>
  <c r="Q217" i="1"/>
  <c r="R217" i="1" s="1"/>
  <c r="C218" i="1" s="1"/>
  <c r="T218" i="1"/>
  <c r="S218" i="1"/>
  <c r="J218" i="1"/>
  <c r="K218" i="1" s="1"/>
  <c r="L218" i="1" s="1"/>
  <c r="M218" i="1" s="1"/>
  <c r="H218" i="1" l="1"/>
  <c r="N218" i="1" s="1"/>
  <c r="P218" i="1" s="1"/>
  <c r="B218" i="1" s="1"/>
  <c r="Q218" i="1"/>
  <c r="R218" i="1" s="1"/>
  <c r="C219" i="1" s="1"/>
  <c r="T219" i="1"/>
  <c r="J219" i="1"/>
  <c r="K219" i="1" s="1"/>
  <c r="L219" i="1" s="1"/>
  <c r="M219" i="1" s="1"/>
  <c r="S219" i="1"/>
  <c r="I229" i="1"/>
  <c r="E218" i="1"/>
  <c r="G219" i="1"/>
  <c r="E219" i="1"/>
  <c r="A220" i="1"/>
  <c r="D220" i="1" s="1"/>
  <c r="O219" i="1"/>
  <c r="F219" i="1" l="1"/>
  <c r="H219" i="1" s="1"/>
  <c r="N219" i="1" s="1"/>
  <c r="P219" i="1" s="1"/>
  <c r="B219" i="1" s="1"/>
  <c r="F220" i="1"/>
  <c r="G220" i="1"/>
  <c r="I230" i="1"/>
  <c r="J220" i="1"/>
  <c r="K220" i="1" s="1"/>
  <c r="L220" i="1" s="1"/>
  <c r="M220" i="1" s="1"/>
  <c r="T220" i="1"/>
  <c r="S220" i="1"/>
  <c r="Q219" i="1"/>
  <c r="R219" i="1" s="1"/>
  <c r="C220" i="1" s="1"/>
  <c r="O220" i="1"/>
  <c r="A221" i="1"/>
  <c r="D221" i="1" s="1"/>
  <c r="H220" i="1" l="1"/>
  <c r="N220" i="1" s="1"/>
  <c r="P220" i="1" s="1"/>
  <c r="B220" i="1" s="1"/>
  <c r="E220" i="1"/>
  <c r="S221" i="1"/>
  <c r="J221" i="1"/>
  <c r="K221" i="1" s="1"/>
  <c r="L221" i="1" s="1"/>
  <c r="M221" i="1" s="1"/>
  <c r="Q220" i="1"/>
  <c r="R220" i="1" s="1"/>
  <c r="C221" i="1" s="1"/>
  <c r="T221" i="1"/>
  <c r="G221" i="1"/>
  <c r="E221" i="1"/>
  <c r="O221" i="1"/>
  <c r="A222" i="1"/>
  <c r="D222" i="1" s="1"/>
  <c r="I231" i="1"/>
  <c r="F221" i="1" l="1"/>
  <c r="H221" i="1" s="1"/>
  <c r="N221" i="1" s="1"/>
  <c r="P221" i="1" s="1"/>
  <c r="B221" i="1" s="1"/>
  <c r="F222" i="1"/>
  <c r="T222" i="1"/>
  <c r="Q221" i="1"/>
  <c r="R221" i="1" s="1"/>
  <c r="C222" i="1" s="1"/>
  <c r="S222" i="1"/>
  <c r="J222" i="1"/>
  <c r="K222" i="1" s="1"/>
  <c r="L222" i="1" s="1"/>
  <c r="M222" i="1" s="1"/>
  <c r="O222" i="1"/>
  <c r="A223" i="1"/>
  <c r="D223" i="1" s="1"/>
  <c r="I232" i="1"/>
  <c r="G222" i="1"/>
  <c r="G223" i="1" l="1"/>
  <c r="H222" i="1"/>
  <c r="N222" i="1" s="1"/>
  <c r="P222" i="1" s="1"/>
  <c r="B222" i="1" s="1"/>
  <c r="T223" i="1"/>
  <c r="J223" i="1"/>
  <c r="K223" i="1" s="1"/>
  <c r="L223" i="1" s="1"/>
  <c r="M223" i="1" s="1"/>
  <c r="Q222" i="1"/>
  <c r="R222" i="1" s="1"/>
  <c r="C223" i="1" s="1"/>
  <c r="S223" i="1"/>
  <c r="E222" i="1"/>
  <c r="I233" i="1"/>
  <c r="E223" i="1"/>
  <c r="O223" i="1"/>
  <c r="A224" i="1"/>
  <c r="D224" i="1" s="1"/>
  <c r="F223" i="1" l="1"/>
  <c r="H223" i="1" s="1"/>
  <c r="N223" i="1" s="1"/>
  <c r="P223" i="1" s="1"/>
  <c r="B223" i="1" s="1"/>
  <c r="F224" i="1"/>
  <c r="O224" i="1"/>
  <c r="A225" i="1"/>
  <c r="D225" i="1" s="1"/>
  <c r="E224" i="1"/>
  <c r="F225" i="1" s="1"/>
  <c r="Q223" i="1"/>
  <c r="R223" i="1" s="1"/>
  <c r="C224" i="1" s="1"/>
  <c r="S224" i="1"/>
  <c r="T224" i="1"/>
  <c r="J224" i="1"/>
  <c r="K224" i="1" s="1"/>
  <c r="L224" i="1" s="1"/>
  <c r="M224" i="1" s="1"/>
  <c r="I234" i="1"/>
  <c r="G224" i="1"/>
  <c r="G225" i="1" l="1"/>
  <c r="H225" i="1" s="1"/>
  <c r="I235" i="1"/>
  <c r="A226" i="1"/>
  <c r="D226" i="1" s="1"/>
  <c r="O225" i="1"/>
  <c r="E225" i="1"/>
  <c r="S225" i="1"/>
  <c r="Q224" i="1"/>
  <c r="R224" i="1" s="1"/>
  <c r="C225" i="1" s="1"/>
  <c r="T225" i="1"/>
  <c r="J225" i="1"/>
  <c r="K225" i="1" s="1"/>
  <c r="L225" i="1" s="1"/>
  <c r="M225" i="1" s="1"/>
  <c r="H224" i="1"/>
  <c r="N224" i="1" s="1"/>
  <c r="P224" i="1" s="1"/>
  <c r="B224" i="1" s="1"/>
  <c r="F226" i="1" l="1"/>
  <c r="G226" i="1"/>
  <c r="I236" i="1"/>
  <c r="T226" i="1"/>
  <c r="S226" i="1"/>
  <c r="Q225" i="1"/>
  <c r="R225" i="1" s="1"/>
  <c r="C226" i="1" s="1"/>
  <c r="J226" i="1"/>
  <c r="K226" i="1" s="1"/>
  <c r="L226" i="1" s="1"/>
  <c r="M226" i="1" s="1"/>
  <c r="N225" i="1"/>
  <c r="P225" i="1" s="1"/>
  <c r="B225" i="1" s="1"/>
  <c r="A227" i="1"/>
  <c r="D227" i="1" s="1"/>
  <c r="E226" i="1"/>
  <c r="O226" i="1"/>
  <c r="F227" i="1" l="1"/>
  <c r="H226" i="1"/>
  <c r="N226" i="1" s="1"/>
  <c r="P226" i="1" s="1"/>
  <c r="B226" i="1" s="1"/>
  <c r="G227" i="1"/>
  <c r="I237" i="1"/>
  <c r="Q226" i="1"/>
  <c r="R226" i="1" s="1"/>
  <c r="C227" i="1" s="1"/>
  <c r="T227" i="1"/>
  <c r="S227" i="1"/>
  <c r="J227" i="1"/>
  <c r="K227" i="1" s="1"/>
  <c r="L227" i="1" s="1"/>
  <c r="M227" i="1" s="1"/>
  <c r="O227" i="1"/>
  <c r="A228" i="1"/>
  <c r="D228" i="1" s="1"/>
  <c r="H227" i="1" l="1"/>
  <c r="N227" i="1" s="1"/>
  <c r="P227" i="1" s="1"/>
  <c r="B227" i="1" s="1"/>
  <c r="E227" i="1"/>
  <c r="Q227" i="1"/>
  <c r="R227" i="1" s="1"/>
  <c r="C228" i="1" s="1"/>
  <c r="T228" i="1"/>
  <c r="S228" i="1"/>
  <c r="J228" i="1"/>
  <c r="K228" i="1" s="1"/>
  <c r="L228" i="1" s="1"/>
  <c r="M228" i="1" s="1"/>
  <c r="O228" i="1"/>
  <c r="A229" i="1"/>
  <c r="D229" i="1" s="1"/>
  <c r="I238" i="1"/>
  <c r="G228" i="1"/>
  <c r="F228" i="1" l="1"/>
  <c r="H228" i="1" s="1"/>
  <c r="N228" i="1" s="1"/>
  <c r="P228" i="1" s="1"/>
  <c r="B228" i="1" s="1"/>
  <c r="G229" i="1"/>
  <c r="O229" i="1"/>
  <c r="A230" i="1"/>
  <c r="D230" i="1" s="1"/>
  <c r="I239" i="1"/>
  <c r="S229" i="1"/>
  <c r="J229" i="1"/>
  <c r="K229" i="1" s="1"/>
  <c r="L229" i="1" s="1"/>
  <c r="M229" i="1" s="1"/>
  <c r="T229" i="1"/>
  <c r="Q228" i="1"/>
  <c r="R228" i="1" s="1"/>
  <c r="C229" i="1" s="1"/>
  <c r="E228" i="1"/>
  <c r="F229" i="1" l="1"/>
  <c r="H229" i="1" s="1"/>
  <c r="N229" i="1" s="1"/>
  <c r="P229" i="1" s="1"/>
  <c r="B229" i="1" s="1"/>
  <c r="G230" i="1"/>
  <c r="I240" i="1"/>
  <c r="E229" i="1"/>
  <c r="E230" i="1"/>
  <c r="O230" i="1"/>
  <c r="A231" i="1"/>
  <c r="D231" i="1" s="1"/>
  <c r="T230" i="1"/>
  <c r="S230" i="1"/>
  <c r="Q229" i="1"/>
  <c r="R229" i="1" s="1"/>
  <c r="C230" i="1" s="1"/>
  <c r="J230" i="1"/>
  <c r="K230" i="1" s="1"/>
  <c r="L230" i="1" s="1"/>
  <c r="M230" i="1" s="1"/>
  <c r="F230" i="1" l="1"/>
  <c r="H230" i="1" s="1"/>
  <c r="N230" i="1" s="1"/>
  <c r="P230" i="1" s="1"/>
  <c r="B230" i="1" s="1"/>
  <c r="F231" i="1"/>
  <c r="G231" i="1"/>
  <c r="I241" i="1"/>
  <c r="Q230" i="1"/>
  <c r="R230" i="1" s="1"/>
  <c r="C231" i="1" s="1"/>
  <c r="T231" i="1"/>
  <c r="J231" i="1"/>
  <c r="K231" i="1" s="1"/>
  <c r="L231" i="1" s="1"/>
  <c r="M231" i="1" s="1"/>
  <c r="S231" i="1"/>
  <c r="A232" i="1"/>
  <c r="D232" i="1" s="1"/>
  <c r="O231" i="1"/>
  <c r="H231" i="1" l="1"/>
  <c r="N231" i="1" s="1"/>
  <c r="P231" i="1" s="1"/>
  <c r="B231" i="1" s="1"/>
  <c r="Q231" i="1"/>
  <c r="R231" i="1" s="1"/>
  <c r="C232" i="1" s="1"/>
  <c r="S232" i="1"/>
  <c r="T232" i="1"/>
  <c r="J232" i="1"/>
  <c r="K232" i="1" s="1"/>
  <c r="L232" i="1" s="1"/>
  <c r="M232" i="1" s="1"/>
  <c r="E232" i="1"/>
  <c r="A233" i="1"/>
  <c r="D233" i="1" s="1"/>
  <c r="O232" i="1"/>
  <c r="E231" i="1"/>
  <c r="I242" i="1"/>
  <c r="G232" i="1"/>
  <c r="F232" i="1" l="1"/>
  <c r="H232" i="1" s="1"/>
  <c r="N232" i="1" s="1"/>
  <c r="P232" i="1" s="1"/>
  <c r="B232" i="1" s="1"/>
  <c r="F233" i="1"/>
  <c r="I243" i="1"/>
  <c r="S233" i="1"/>
  <c r="T233" i="1"/>
  <c r="J233" i="1"/>
  <c r="K233" i="1" s="1"/>
  <c r="L233" i="1" s="1"/>
  <c r="M233" i="1" s="1"/>
  <c r="Q232" i="1"/>
  <c r="R232" i="1" s="1"/>
  <c r="C233" i="1" s="1"/>
  <c r="G233" i="1"/>
  <c r="O233" i="1"/>
  <c r="E233" i="1"/>
  <c r="A234" i="1"/>
  <c r="D234" i="1" s="1"/>
  <c r="F234" i="1" l="1"/>
  <c r="G234" i="1"/>
  <c r="H233" i="1"/>
  <c r="N233" i="1" s="1"/>
  <c r="P233" i="1" s="1"/>
  <c r="B233" i="1" s="1"/>
  <c r="A235" i="1"/>
  <c r="D235" i="1" s="1"/>
  <c r="O234" i="1"/>
  <c r="E234" i="1"/>
  <c r="Q233" i="1"/>
  <c r="R233" i="1" s="1"/>
  <c r="C234" i="1" s="1"/>
  <c r="T234" i="1"/>
  <c r="S234" i="1"/>
  <c r="J234" i="1"/>
  <c r="K234" i="1" s="1"/>
  <c r="L234" i="1" s="1"/>
  <c r="M234" i="1" s="1"/>
  <c r="I244" i="1"/>
  <c r="H234" i="1" l="1"/>
  <c r="N234" i="1" s="1"/>
  <c r="P234" i="1" s="1"/>
  <c r="B234" i="1" s="1"/>
  <c r="F235" i="1"/>
  <c r="G235" i="1"/>
  <c r="I245" i="1"/>
  <c r="T235" i="1"/>
  <c r="S235" i="1"/>
  <c r="J235" i="1"/>
  <c r="K235" i="1" s="1"/>
  <c r="L235" i="1" s="1"/>
  <c r="M235" i="1" s="1"/>
  <c r="Q234" i="1"/>
  <c r="R234" i="1" s="1"/>
  <c r="C235" i="1" s="1"/>
  <c r="A236" i="1"/>
  <c r="D236" i="1" s="1"/>
  <c r="O235" i="1"/>
  <c r="H235" i="1" l="1"/>
  <c r="N235" i="1" s="1"/>
  <c r="P235" i="1" s="1"/>
  <c r="B235" i="1" s="1"/>
  <c r="T236" i="1"/>
  <c r="Q235" i="1"/>
  <c r="R235" i="1" s="1"/>
  <c r="C236" i="1" s="1"/>
  <c r="J236" i="1"/>
  <c r="K236" i="1" s="1"/>
  <c r="L236" i="1" s="1"/>
  <c r="M236" i="1" s="1"/>
  <c r="S236" i="1"/>
  <c r="I246" i="1"/>
  <c r="O236" i="1"/>
  <c r="E236" i="1"/>
  <c r="A237" i="1"/>
  <c r="D237" i="1" s="1"/>
  <c r="E235" i="1"/>
  <c r="G236" i="1"/>
  <c r="F236" i="1" l="1"/>
  <c r="H236" i="1" s="1"/>
  <c r="N236" i="1" s="1"/>
  <c r="P236" i="1" s="1"/>
  <c r="B236" i="1" s="1"/>
  <c r="I247" i="1"/>
  <c r="G237" i="1"/>
  <c r="A238" i="1"/>
  <c r="D238" i="1" s="1"/>
  <c r="O237" i="1"/>
  <c r="E237" i="1"/>
  <c r="Q236" i="1"/>
  <c r="R236" i="1" s="1"/>
  <c r="C237" i="1" s="1"/>
  <c r="S237" i="1"/>
  <c r="J237" i="1"/>
  <c r="K237" i="1" s="1"/>
  <c r="L237" i="1" s="1"/>
  <c r="M237" i="1" s="1"/>
  <c r="T237" i="1"/>
  <c r="F237" i="1"/>
  <c r="F238" i="1" l="1"/>
  <c r="H237" i="1"/>
  <c r="N237" i="1" s="1"/>
  <c r="P237" i="1" s="1"/>
  <c r="B237" i="1" s="1"/>
  <c r="G238" i="1"/>
  <c r="T238" i="1"/>
  <c r="Q237" i="1"/>
  <c r="R237" i="1" s="1"/>
  <c r="C238" i="1" s="1"/>
  <c r="S238" i="1"/>
  <c r="J238" i="1"/>
  <c r="K238" i="1" s="1"/>
  <c r="L238" i="1" s="1"/>
  <c r="M238" i="1" s="1"/>
  <c r="I248" i="1"/>
  <c r="A239" i="1"/>
  <c r="D239" i="1" s="1"/>
  <c r="O238" i="1"/>
  <c r="H238" i="1" l="1"/>
  <c r="N238" i="1" s="1"/>
  <c r="P238" i="1" s="1"/>
  <c r="B238" i="1" s="1"/>
  <c r="G239" i="1"/>
  <c r="I249" i="1"/>
  <c r="E238" i="1"/>
  <c r="E239" i="1"/>
  <c r="O239" i="1"/>
  <c r="A240" i="1"/>
  <c r="D240" i="1" s="1"/>
  <c r="Q238" i="1"/>
  <c r="R238" i="1" s="1"/>
  <c r="C239" i="1" s="1"/>
  <c r="T239" i="1"/>
  <c r="J239" i="1"/>
  <c r="K239" i="1" s="1"/>
  <c r="L239" i="1" s="1"/>
  <c r="M239" i="1" s="1"/>
  <c r="S239" i="1"/>
  <c r="F239" i="1" l="1"/>
  <c r="H239" i="1" s="1"/>
  <c r="N239" i="1" s="1"/>
  <c r="P239" i="1" s="1"/>
  <c r="B239" i="1" s="1"/>
  <c r="F240" i="1"/>
  <c r="Q239" i="1"/>
  <c r="R239" i="1" s="1"/>
  <c r="C240" i="1" s="1"/>
  <c r="S240" i="1"/>
  <c r="J240" i="1"/>
  <c r="K240" i="1" s="1"/>
  <c r="L240" i="1" s="1"/>
  <c r="M240" i="1" s="1"/>
  <c r="T240" i="1"/>
  <c r="I250" i="1"/>
  <c r="A241" i="1"/>
  <c r="D241" i="1" s="1"/>
  <c r="O240" i="1"/>
  <c r="E240" i="1"/>
  <c r="G240" i="1"/>
  <c r="F241" i="1" l="1"/>
  <c r="G241" i="1"/>
  <c r="H240" i="1"/>
  <c r="N240" i="1" s="1"/>
  <c r="P240" i="1" s="1"/>
  <c r="B240" i="1" s="1"/>
  <c r="Q240" i="1"/>
  <c r="R240" i="1" s="1"/>
  <c r="C241" i="1" s="1"/>
  <c r="S241" i="1"/>
  <c r="T241" i="1"/>
  <c r="J241" i="1"/>
  <c r="K241" i="1" s="1"/>
  <c r="L241" i="1" s="1"/>
  <c r="M241" i="1" s="1"/>
  <c r="O241" i="1"/>
  <c r="A242" i="1"/>
  <c r="D242" i="1" s="1"/>
  <c r="I251" i="1"/>
  <c r="H241" i="1" l="1"/>
  <c r="N241" i="1" s="1"/>
  <c r="P241" i="1" s="1"/>
  <c r="B241" i="1" s="1"/>
  <c r="T242" i="1"/>
  <c r="S242" i="1"/>
  <c r="Q241" i="1"/>
  <c r="R241" i="1" s="1"/>
  <c r="C242" i="1" s="1"/>
  <c r="J242" i="1"/>
  <c r="K242" i="1" s="1"/>
  <c r="L242" i="1" s="1"/>
  <c r="M242" i="1" s="1"/>
  <c r="E241" i="1"/>
  <c r="G242" i="1"/>
  <c r="I252" i="1"/>
  <c r="A243" i="1"/>
  <c r="D243" i="1" s="1"/>
  <c r="O242" i="1"/>
  <c r="F242" i="1" l="1"/>
  <c r="H242" i="1" s="1"/>
  <c r="N242" i="1" s="1"/>
  <c r="P242" i="1" s="1"/>
  <c r="B242" i="1" s="1"/>
  <c r="E242" i="1"/>
  <c r="Q242" i="1"/>
  <c r="R242" i="1" s="1"/>
  <c r="C243" i="1" s="1"/>
  <c r="T243" i="1"/>
  <c r="S243" i="1"/>
  <c r="J243" i="1"/>
  <c r="K243" i="1" s="1"/>
  <c r="L243" i="1" s="1"/>
  <c r="M243" i="1" s="1"/>
  <c r="O243" i="1"/>
  <c r="A244" i="1"/>
  <c r="D244" i="1" s="1"/>
  <c r="G243" i="1"/>
  <c r="I253" i="1"/>
  <c r="F243" i="1" l="1"/>
  <c r="H243" i="1" s="1"/>
  <c r="N243" i="1" s="1"/>
  <c r="P243" i="1" s="1"/>
  <c r="T244" i="1"/>
  <c r="S244" i="1"/>
  <c r="Q243" i="1"/>
  <c r="R243" i="1" s="1"/>
  <c r="C244" i="1" s="1"/>
  <c r="J244" i="1"/>
  <c r="K244" i="1" s="1"/>
  <c r="L244" i="1" s="1"/>
  <c r="M244" i="1" s="1"/>
  <c r="E243" i="1"/>
  <c r="I254" i="1"/>
  <c r="O244" i="1"/>
  <c r="A245" i="1"/>
  <c r="D245" i="1" s="1"/>
  <c r="G244" i="1" l="1"/>
  <c r="G245" i="1" s="1"/>
  <c r="F244" i="1"/>
  <c r="B243" i="1"/>
  <c r="O245" i="1"/>
  <c r="A246" i="1"/>
  <c r="D246" i="1" s="1"/>
  <c r="E244" i="1"/>
  <c r="I255" i="1"/>
  <c r="Q244" i="1"/>
  <c r="R244" i="1" s="1"/>
  <c r="C245" i="1" s="1"/>
  <c r="S245" i="1"/>
  <c r="J245" i="1"/>
  <c r="K245" i="1" s="1"/>
  <c r="L245" i="1" s="1"/>
  <c r="M245" i="1" s="1"/>
  <c r="T245" i="1"/>
  <c r="H244" i="1" l="1"/>
  <c r="N244" i="1" s="1"/>
  <c r="P244" i="1" s="1"/>
  <c r="B244" i="1" s="1"/>
  <c r="F245" i="1"/>
  <c r="H245" i="1" s="1"/>
  <c r="N245" i="1" s="1"/>
  <c r="P245" i="1" s="1"/>
  <c r="B245" i="1" s="1"/>
  <c r="I256" i="1"/>
  <c r="E246" i="1"/>
  <c r="A247" i="1"/>
  <c r="D247" i="1" s="1"/>
  <c r="O246" i="1"/>
  <c r="E245" i="1"/>
  <c r="T246" i="1"/>
  <c r="S246" i="1"/>
  <c r="Q245" i="1"/>
  <c r="R245" i="1" s="1"/>
  <c r="C246" i="1" s="1"/>
  <c r="J246" i="1"/>
  <c r="K246" i="1" s="1"/>
  <c r="L246" i="1" s="1"/>
  <c r="M246" i="1" s="1"/>
  <c r="G246" i="1"/>
  <c r="F246" i="1" l="1"/>
  <c r="H246" i="1" s="1"/>
  <c r="N246" i="1" s="1"/>
  <c r="P246" i="1" s="1"/>
  <c r="B246" i="1" s="1"/>
  <c r="G247" i="1"/>
  <c r="Q246" i="1"/>
  <c r="R246" i="1" s="1"/>
  <c r="C247" i="1" s="1"/>
  <c r="T247" i="1"/>
  <c r="J247" i="1"/>
  <c r="K247" i="1" s="1"/>
  <c r="L247" i="1" s="1"/>
  <c r="M247" i="1" s="1"/>
  <c r="S247" i="1"/>
  <c r="F247" i="1"/>
  <c r="I257" i="1"/>
  <c r="O247" i="1"/>
  <c r="A248" i="1"/>
  <c r="D248" i="1" s="1"/>
  <c r="E247" i="1"/>
  <c r="F248" i="1" l="1"/>
  <c r="H247" i="1"/>
  <c r="N247" i="1" s="1"/>
  <c r="P247" i="1" s="1"/>
  <c r="B247" i="1" s="1"/>
  <c r="Q247" i="1"/>
  <c r="R247" i="1" s="1"/>
  <c r="C248" i="1" s="1"/>
  <c r="S248" i="1"/>
  <c r="T248" i="1"/>
  <c r="J248" i="1"/>
  <c r="K248" i="1" s="1"/>
  <c r="L248" i="1" s="1"/>
  <c r="M248" i="1" s="1"/>
  <c r="G248" i="1"/>
  <c r="E248" i="1"/>
  <c r="A249" i="1"/>
  <c r="D249" i="1" s="1"/>
  <c r="O248" i="1"/>
  <c r="I258" i="1"/>
  <c r="H248" i="1" l="1"/>
  <c r="N248" i="1" s="1"/>
  <c r="P248" i="1" s="1"/>
  <c r="B248" i="1" s="1"/>
  <c r="F249" i="1"/>
  <c r="S249" i="1"/>
  <c r="Q248" i="1"/>
  <c r="R248" i="1" s="1"/>
  <c r="C249" i="1" s="1"/>
  <c r="T249" i="1"/>
  <c r="J249" i="1"/>
  <c r="K249" i="1" s="1"/>
  <c r="L249" i="1" s="1"/>
  <c r="M249" i="1" s="1"/>
  <c r="I259" i="1"/>
  <c r="O249" i="1"/>
  <c r="A250" i="1"/>
  <c r="D250" i="1" s="1"/>
  <c r="E249" i="1"/>
  <c r="G249" i="1"/>
  <c r="F250" i="1" l="1"/>
  <c r="G250" i="1"/>
  <c r="H249" i="1"/>
  <c r="N249" i="1" s="1"/>
  <c r="P249" i="1" s="1"/>
  <c r="B249" i="1" s="1"/>
  <c r="O250" i="1"/>
  <c r="A251" i="1"/>
  <c r="D251" i="1" s="1"/>
  <c r="E250" i="1"/>
  <c r="T250" i="1"/>
  <c r="Q249" i="1"/>
  <c r="R249" i="1" s="1"/>
  <c r="C250" i="1" s="1"/>
  <c r="S250" i="1"/>
  <c r="J250" i="1"/>
  <c r="K250" i="1" s="1"/>
  <c r="L250" i="1" s="1"/>
  <c r="M250" i="1" s="1"/>
  <c r="I260" i="1"/>
  <c r="F251" i="1" l="1"/>
  <c r="H250" i="1"/>
  <c r="N250" i="1" s="1"/>
  <c r="P250" i="1" s="1"/>
  <c r="B250" i="1" s="1"/>
  <c r="G251" i="1"/>
  <c r="I261" i="1"/>
  <c r="E251" i="1"/>
  <c r="A252" i="1"/>
  <c r="D252" i="1" s="1"/>
  <c r="O251" i="1"/>
  <c r="T251" i="1"/>
  <c r="Q250" i="1"/>
  <c r="R250" i="1" s="1"/>
  <c r="C251" i="1" s="1"/>
  <c r="S251" i="1"/>
  <c r="J251" i="1"/>
  <c r="K251" i="1" s="1"/>
  <c r="L251" i="1" s="1"/>
  <c r="M251" i="1" s="1"/>
  <c r="H251" i="1" l="1"/>
  <c r="N251" i="1" s="1"/>
  <c r="P251" i="1" s="1"/>
  <c r="B251" i="1" s="1"/>
  <c r="F252" i="1"/>
  <c r="Q251" i="1"/>
  <c r="R251" i="1" s="1"/>
  <c r="C252" i="1" s="1"/>
  <c r="T252" i="1"/>
  <c r="J252" i="1"/>
  <c r="K252" i="1" s="1"/>
  <c r="L252" i="1" s="1"/>
  <c r="M252" i="1" s="1"/>
  <c r="S252" i="1"/>
  <c r="G252" i="1"/>
  <c r="I262" i="1"/>
  <c r="O252" i="1"/>
  <c r="A253" i="1"/>
  <c r="D253" i="1" s="1"/>
  <c r="E252" i="1"/>
  <c r="H252" i="1" l="1"/>
  <c r="N252" i="1" s="1"/>
  <c r="P252" i="1" s="1"/>
  <c r="B252" i="1" s="1"/>
  <c r="F253" i="1"/>
  <c r="I263" i="1"/>
  <c r="E253" i="1"/>
  <c r="O253" i="1"/>
  <c r="A254" i="1"/>
  <c r="D254" i="1" s="1"/>
  <c r="G253" i="1"/>
  <c r="S253" i="1"/>
  <c r="Q252" i="1"/>
  <c r="R252" i="1" s="1"/>
  <c r="C253" i="1" s="1"/>
  <c r="J253" i="1"/>
  <c r="K253" i="1" s="1"/>
  <c r="L253" i="1" s="1"/>
  <c r="M253" i="1" s="1"/>
  <c r="T253" i="1"/>
  <c r="F254" i="1" l="1"/>
  <c r="H253" i="1"/>
  <c r="N253" i="1" s="1"/>
  <c r="P253" i="1" s="1"/>
  <c r="B253" i="1" s="1"/>
  <c r="I264" i="1"/>
  <c r="O254" i="1"/>
  <c r="A255" i="1"/>
  <c r="D255" i="1" s="1"/>
  <c r="E254" i="1"/>
  <c r="F255" i="1" s="1"/>
  <c r="T254" i="1"/>
  <c r="S254" i="1"/>
  <c r="Q253" i="1"/>
  <c r="R253" i="1" s="1"/>
  <c r="C254" i="1" s="1"/>
  <c r="J254" i="1"/>
  <c r="K254" i="1" s="1"/>
  <c r="L254" i="1" s="1"/>
  <c r="M254" i="1" s="1"/>
  <c r="G254" i="1"/>
  <c r="G255" i="1" l="1"/>
  <c r="H255" i="1" s="1"/>
  <c r="H254" i="1"/>
  <c r="N254" i="1" s="1"/>
  <c r="P254" i="1" s="1"/>
  <c r="B254" i="1" s="1"/>
  <c r="E255" i="1"/>
  <c r="A256" i="1"/>
  <c r="D256" i="1" s="1"/>
  <c r="O255" i="1"/>
  <c r="Q254" i="1"/>
  <c r="R254" i="1" s="1"/>
  <c r="C255" i="1" s="1"/>
  <c r="T255" i="1"/>
  <c r="J255" i="1"/>
  <c r="K255" i="1" s="1"/>
  <c r="L255" i="1" s="1"/>
  <c r="M255" i="1" s="1"/>
  <c r="S255" i="1"/>
  <c r="I265" i="1"/>
  <c r="F256" i="1" l="1"/>
  <c r="N255" i="1"/>
  <c r="P255" i="1" s="1"/>
  <c r="B255" i="1" s="1"/>
  <c r="S256" i="1"/>
  <c r="J256" i="1"/>
  <c r="K256" i="1" s="1"/>
  <c r="L256" i="1" s="1"/>
  <c r="M256" i="1" s="1"/>
  <c r="T256" i="1"/>
  <c r="Q255" i="1"/>
  <c r="R255" i="1" s="1"/>
  <c r="C256" i="1" s="1"/>
  <c r="I266" i="1"/>
  <c r="A257" i="1"/>
  <c r="D257" i="1" s="1"/>
  <c r="O256" i="1"/>
  <c r="G256" i="1"/>
  <c r="H256" i="1" l="1"/>
  <c r="N256" i="1" s="1"/>
  <c r="P256" i="1" s="1"/>
  <c r="B256" i="1" s="1"/>
  <c r="I267" i="1"/>
  <c r="G257" i="1"/>
  <c r="E256" i="1"/>
  <c r="Q256" i="1"/>
  <c r="R256" i="1" s="1"/>
  <c r="C257" i="1" s="1"/>
  <c r="S257" i="1"/>
  <c r="T257" i="1"/>
  <c r="J257" i="1"/>
  <c r="K257" i="1" s="1"/>
  <c r="L257" i="1" s="1"/>
  <c r="M257" i="1" s="1"/>
  <c r="O257" i="1"/>
  <c r="A258" i="1"/>
  <c r="D258" i="1" s="1"/>
  <c r="E257" i="1"/>
  <c r="F257" i="1" l="1"/>
  <c r="H257" i="1" s="1"/>
  <c r="N257" i="1" s="1"/>
  <c r="P257" i="1" s="1"/>
  <c r="B257" i="1" s="1"/>
  <c r="F258" i="1"/>
  <c r="I268" i="1"/>
  <c r="G258" i="1"/>
  <c r="T258" i="1"/>
  <c r="S258" i="1"/>
  <c r="Q257" i="1"/>
  <c r="R257" i="1" s="1"/>
  <c r="C258" i="1" s="1"/>
  <c r="J258" i="1"/>
  <c r="K258" i="1" s="1"/>
  <c r="L258" i="1" s="1"/>
  <c r="M258" i="1" s="1"/>
  <c r="A259" i="1"/>
  <c r="D259" i="1" s="1"/>
  <c r="O258" i="1"/>
  <c r="I269" i="1" l="1"/>
  <c r="O259" i="1"/>
  <c r="A260" i="1"/>
  <c r="D260" i="1" s="1"/>
  <c r="E259" i="1"/>
  <c r="G259" i="1"/>
  <c r="E258" i="1"/>
  <c r="Q258" i="1"/>
  <c r="R258" i="1" s="1"/>
  <c r="C259" i="1" s="1"/>
  <c r="T259" i="1"/>
  <c r="S259" i="1"/>
  <c r="J259" i="1"/>
  <c r="K259" i="1" s="1"/>
  <c r="L259" i="1" s="1"/>
  <c r="M259" i="1" s="1"/>
  <c r="H258" i="1"/>
  <c r="N258" i="1" s="1"/>
  <c r="P258" i="1" s="1"/>
  <c r="B258" i="1" s="1"/>
  <c r="F259" i="1" l="1"/>
  <c r="H259" i="1" s="1"/>
  <c r="N259" i="1" s="1"/>
  <c r="P259" i="1" s="1"/>
  <c r="B259" i="1" s="1"/>
  <c r="Q259" i="1"/>
  <c r="R259" i="1" s="1"/>
  <c r="C260" i="1" s="1"/>
  <c r="T260" i="1"/>
  <c r="S260" i="1"/>
  <c r="J260" i="1"/>
  <c r="K260" i="1" s="1"/>
  <c r="L260" i="1" s="1"/>
  <c r="M260" i="1" s="1"/>
  <c r="F260" i="1"/>
  <c r="G260" i="1"/>
  <c r="I270" i="1"/>
  <c r="E260" i="1"/>
  <c r="F261" i="1" s="1"/>
  <c r="A261" i="1"/>
  <c r="D261" i="1" s="1"/>
  <c r="O260" i="1"/>
  <c r="H260" i="1" l="1"/>
  <c r="N260" i="1" s="1"/>
  <c r="P260" i="1" s="1"/>
  <c r="B260" i="1" s="1"/>
  <c r="S261" i="1"/>
  <c r="J261" i="1"/>
  <c r="K261" i="1" s="1"/>
  <c r="L261" i="1" s="1"/>
  <c r="M261" i="1" s="1"/>
  <c r="Q260" i="1"/>
  <c r="R260" i="1" s="1"/>
  <c r="C261" i="1" s="1"/>
  <c r="T261" i="1"/>
  <c r="O261" i="1"/>
  <c r="A262" i="1"/>
  <c r="D262" i="1" s="1"/>
  <c r="I271" i="1"/>
  <c r="G261" i="1"/>
  <c r="G262" i="1" l="1"/>
  <c r="H261" i="1"/>
  <c r="N261" i="1" s="1"/>
  <c r="P261" i="1" s="1"/>
  <c r="B261" i="1" s="1"/>
  <c r="I272" i="1"/>
  <c r="E262" i="1"/>
  <c r="O262" i="1"/>
  <c r="A263" i="1"/>
  <c r="D263" i="1" s="1"/>
  <c r="E261" i="1"/>
  <c r="T262" i="1"/>
  <c r="Q261" i="1"/>
  <c r="R261" i="1" s="1"/>
  <c r="C262" i="1" s="1"/>
  <c r="S262" i="1"/>
  <c r="J262" i="1"/>
  <c r="K262" i="1" s="1"/>
  <c r="L262" i="1" s="1"/>
  <c r="M262" i="1" s="1"/>
  <c r="F262" i="1" l="1"/>
  <c r="H262" i="1" s="1"/>
  <c r="N262" i="1" s="1"/>
  <c r="P262" i="1" s="1"/>
  <c r="B262" i="1" s="1"/>
  <c r="F263" i="1"/>
  <c r="O263" i="1"/>
  <c r="A264" i="1"/>
  <c r="D264" i="1" s="1"/>
  <c r="E263" i="1"/>
  <c r="T263" i="1"/>
  <c r="Q262" i="1"/>
  <c r="R262" i="1" s="1"/>
  <c r="C263" i="1" s="1"/>
  <c r="J263" i="1"/>
  <c r="K263" i="1" s="1"/>
  <c r="L263" i="1" s="1"/>
  <c r="M263" i="1" s="1"/>
  <c r="S263" i="1"/>
  <c r="I273" i="1"/>
  <c r="G263" i="1"/>
  <c r="F264" i="1" l="1"/>
  <c r="G264" i="1"/>
  <c r="H263" i="1"/>
  <c r="N263" i="1" s="1"/>
  <c r="P263" i="1" s="1"/>
  <c r="B263" i="1" s="1"/>
  <c r="E264" i="1"/>
  <c r="A265" i="1"/>
  <c r="D265" i="1" s="1"/>
  <c r="O264" i="1"/>
  <c r="I274" i="1"/>
  <c r="Q263" i="1"/>
  <c r="R263" i="1" s="1"/>
  <c r="C264" i="1" s="1"/>
  <c r="S264" i="1"/>
  <c r="T264" i="1"/>
  <c r="J264" i="1"/>
  <c r="K264" i="1" s="1"/>
  <c r="L264" i="1" s="1"/>
  <c r="M264" i="1" s="1"/>
  <c r="F265" i="1" l="1"/>
  <c r="H264" i="1"/>
  <c r="N264" i="1" s="1"/>
  <c r="P264" i="1" s="1"/>
  <c r="B264" i="1" s="1"/>
  <c r="S265" i="1"/>
  <c r="T265" i="1"/>
  <c r="J265" i="1"/>
  <c r="K265" i="1" s="1"/>
  <c r="L265" i="1" s="1"/>
  <c r="M265" i="1" s="1"/>
  <c r="Q264" i="1"/>
  <c r="R264" i="1" s="1"/>
  <c r="C265" i="1" s="1"/>
  <c r="I275" i="1"/>
  <c r="O265" i="1"/>
  <c r="A266" i="1"/>
  <c r="D266" i="1" s="1"/>
  <c r="E265" i="1"/>
  <c r="G265" i="1"/>
  <c r="F266" i="1" l="1"/>
  <c r="G266" i="1"/>
  <c r="H265" i="1"/>
  <c r="N265" i="1" s="1"/>
  <c r="P265" i="1" s="1"/>
  <c r="B265" i="1" s="1"/>
  <c r="E266" i="1"/>
  <c r="A267" i="1"/>
  <c r="D267" i="1" s="1"/>
  <c r="O266" i="1"/>
  <c r="I276" i="1"/>
  <c r="T266" i="1"/>
  <c r="Q265" i="1"/>
  <c r="R265" i="1" s="1"/>
  <c r="C266" i="1" s="1"/>
  <c r="S266" i="1"/>
  <c r="J266" i="1"/>
  <c r="K266" i="1" s="1"/>
  <c r="L266" i="1" s="1"/>
  <c r="M266" i="1" s="1"/>
  <c r="F267" i="1" l="1"/>
  <c r="H266" i="1"/>
  <c r="N266" i="1" s="1"/>
  <c r="P266" i="1" s="1"/>
  <c r="B266" i="1" s="1"/>
  <c r="G267" i="1"/>
  <c r="I277" i="1"/>
  <c r="O267" i="1"/>
  <c r="A268" i="1"/>
  <c r="D268" i="1" s="1"/>
  <c r="E267" i="1"/>
  <c r="T267" i="1"/>
  <c r="Q266" i="1"/>
  <c r="R266" i="1" s="1"/>
  <c r="C267" i="1" s="1"/>
  <c r="S267" i="1"/>
  <c r="J267" i="1"/>
  <c r="K267" i="1" s="1"/>
  <c r="L267" i="1" s="1"/>
  <c r="M267" i="1" s="1"/>
  <c r="H267" i="1" l="1"/>
  <c r="N267" i="1" s="1"/>
  <c r="P267" i="1" s="1"/>
  <c r="B267" i="1" s="1"/>
  <c r="F268" i="1"/>
  <c r="Q267" i="1"/>
  <c r="R267" i="1" s="1"/>
  <c r="C268" i="1" s="1"/>
  <c r="T268" i="1"/>
  <c r="J268" i="1"/>
  <c r="K268" i="1" s="1"/>
  <c r="L268" i="1" s="1"/>
  <c r="M268" i="1" s="1"/>
  <c r="S268" i="1"/>
  <c r="G268" i="1"/>
  <c r="I278" i="1"/>
  <c r="E268" i="1"/>
  <c r="A269" i="1"/>
  <c r="D269" i="1" s="1"/>
  <c r="O268" i="1"/>
  <c r="H268" i="1" l="1"/>
  <c r="N268" i="1" s="1"/>
  <c r="P268" i="1" s="1"/>
  <c r="B268" i="1" s="1"/>
  <c r="F269" i="1"/>
  <c r="S269" i="1"/>
  <c r="J269" i="1"/>
  <c r="K269" i="1" s="1"/>
  <c r="L269" i="1" s="1"/>
  <c r="M269" i="1" s="1"/>
  <c r="Q268" i="1"/>
  <c r="R268" i="1" s="1"/>
  <c r="C269" i="1" s="1"/>
  <c r="T269" i="1"/>
  <c r="I279" i="1"/>
  <c r="O269" i="1"/>
  <c r="A270" i="1"/>
  <c r="D270" i="1" s="1"/>
  <c r="E269" i="1"/>
  <c r="G269" i="1"/>
  <c r="F270" i="1" l="1"/>
  <c r="G270" i="1"/>
  <c r="I280" i="1"/>
  <c r="H269" i="1"/>
  <c r="N269" i="1" s="1"/>
  <c r="P269" i="1" s="1"/>
  <c r="B269" i="1" s="1"/>
  <c r="O270" i="1"/>
  <c r="E270" i="1"/>
  <c r="A271" i="1"/>
  <c r="D271" i="1" s="1"/>
  <c r="Q269" i="1"/>
  <c r="R269" i="1" s="1"/>
  <c r="C270" i="1" s="1"/>
  <c r="T270" i="1"/>
  <c r="S270" i="1"/>
  <c r="J270" i="1"/>
  <c r="K270" i="1" s="1"/>
  <c r="L270" i="1" s="1"/>
  <c r="M270" i="1" s="1"/>
  <c r="F271" i="1" l="1"/>
  <c r="H270" i="1"/>
  <c r="N270" i="1" s="1"/>
  <c r="P270" i="1" s="1"/>
  <c r="B270" i="1" s="1"/>
  <c r="G271" i="1"/>
  <c r="E271" i="1"/>
  <c r="A272" i="1"/>
  <c r="D272" i="1" s="1"/>
  <c r="O271" i="1"/>
  <c r="Q270" i="1"/>
  <c r="R270" i="1" s="1"/>
  <c r="C271" i="1" s="1"/>
  <c r="T271" i="1"/>
  <c r="S271" i="1"/>
  <c r="J271" i="1"/>
  <c r="K271" i="1" s="1"/>
  <c r="L271" i="1" s="1"/>
  <c r="M271" i="1" s="1"/>
  <c r="I281" i="1"/>
  <c r="H271" i="1" l="1"/>
  <c r="N271" i="1" s="1"/>
  <c r="P271" i="1" s="1"/>
  <c r="B271" i="1" s="1"/>
  <c r="F272" i="1"/>
  <c r="S272" i="1"/>
  <c r="Q271" i="1"/>
  <c r="R271" i="1" s="1"/>
  <c r="C272" i="1" s="1"/>
  <c r="J272" i="1"/>
  <c r="K272" i="1" s="1"/>
  <c r="L272" i="1" s="1"/>
  <c r="M272" i="1" s="1"/>
  <c r="T272" i="1"/>
  <c r="G272" i="1"/>
  <c r="I282" i="1"/>
  <c r="O272" i="1"/>
  <c r="A273" i="1"/>
  <c r="D273" i="1" s="1"/>
  <c r="E272" i="1"/>
  <c r="F273" i="1" l="1"/>
  <c r="Q272" i="1"/>
  <c r="R272" i="1" s="1"/>
  <c r="C273" i="1" s="1"/>
  <c r="T273" i="1"/>
  <c r="J273" i="1"/>
  <c r="K273" i="1" s="1"/>
  <c r="L273" i="1" s="1"/>
  <c r="M273" i="1" s="1"/>
  <c r="S273" i="1"/>
  <c r="G273" i="1"/>
  <c r="H272" i="1"/>
  <c r="N272" i="1" s="1"/>
  <c r="P272" i="1" s="1"/>
  <c r="B272" i="1" s="1"/>
  <c r="I283" i="1"/>
  <c r="E273" i="1"/>
  <c r="A274" i="1"/>
  <c r="D274" i="1" s="1"/>
  <c r="O273" i="1"/>
  <c r="F274" i="1" l="1"/>
  <c r="H273" i="1"/>
  <c r="N273" i="1" s="1"/>
  <c r="P273" i="1" s="1"/>
  <c r="B273" i="1" s="1"/>
  <c r="O274" i="1"/>
  <c r="A275" i="1"/>
  <c r="D275" i="1" s="1"/>
  <c r="E274" i="1"/>
  <c r="F275" i="1" s="1"/>
  <c r="G274" i="1"/>
  <c r="S274" i="1"/>
  <c r="T274" i="1"/>
  <c r="Q273" i="1"/>
  <c r="R273" i="1" s="1"/>
  <c r="C274" i="1" s="1"/>
  <c r="J274" i="1"/>
  <c r="K274" i="1" s="1"/>
  <c r="L274" i="1" s="1"/>
  <c r="M274" i="1" s="1"/>
  <c r="I284" i="1"/>
  <c r="Q274" i="1" l="1"/>
  <c r="R274" i="1" s="1"/>
  <c r="C275" i="1" s="1"/>
  <c r="S275" i="1"/>
  <c r="T275" i="1"/>
  <c r="J275" i="1"/>
  <c r="K275" i="1" s="1"/>
  <c r="L275" i="1" s="1"/>
  <c r="M275" i="1" s="1"/>
  <c r="I285" i="1"/>
  <c r="G275" i="1"/>
  <c r="H275" i="1" s="1"/>
  <c r="H274" i="1"/>
  <c r="N274" i="1" s="1"/>
  <c r="P274" i="1" s="1"/>
  <c r="B274" i="1" s="1"/>
  <c r="E275" i="1"/>
  <c r="F276" i="1" s="1"/>
  <c r="A276" i="1"/>
  <c r="D276" i="1" s="1"/>
  <c r="O275" i="1"/>
  <c r="N275" i="1" l="1"/>
  <c r="P275" i="1" s="1"/>
  <c r="B275" i="1" s="1"/>
  <c r="I286" i="1"/>
  <c r="S276" i="1"/>
  <c r="Q275" i="1"/>
  <c r="R275" i="1" s="1"/>
  <c r="C276" i="1" s="1"/>
  <c r="J276" i="1"/>
  <c r="K276" i="1" s="1"/>
  <c r="L276" i="1" s="1"/>
  <c r="M276" i="1" s="1"/>
  <c r="T276" i="1"/>
  <c r="O276" i="1"/>
  <c r="A277" i="1"/>
  <c r="D277" i="1" s="1"/>
  <c r="E276" i="1"/>
  <c r="G276" i="1"/>
  <c r="F277" i="1" l="1"/>
  <c r="G277" i="1"/>
  <c r="E277" i="1"/>
  <c r="A278" i="1"/>
  <c r="D278" i="1" s="1"/>
  <c r="O277" i="1"/>
  <c r="Q276" i="1"/>
  <c r="R276" i="1" s="1"/>
  <c r="C277" i="1" s="1"/>
  <c r="T277" i="1"/>
  <c r="J277" i="1"/>
  <c r="K277" i="1" s="1"/>
  <c r="L277" i="1" s="1"/>
  <c r="M277" i="1" s="1"/>
  <c r="S277" i="1"/>
  <c r="I287" i="1"/>
  <c r="H276" i="1"/>
  <c r="N276" i="1" s="1"/>
  <c r="P276" i="1" s="1"/>
  <c r="B276" i="1" s="1"/>
  <c r="F278" i="1" l="1"/>
  <c r="H277" i="1"/>
  <c r="N277" i="1" s="1"/>
  <c r="P277" i="1" s="1"/>
  <c r="B277" i="1" s="1"/>
  <c r="O278" i="1"/>
  <c r="A279" i="1"/>
  <c r="D279" i="1" s="1"/>
  <c r="E278" i="1"/>
  <c r="F279" i="1" s="1"/>
  <c r="I288" i="1"/>
  <c r="G278" i="1"/>
  <c r="T278" i="1"/>
  <c r="S278" i="1"/>
  <c r="J278" i="1"/>
  <c r="K278" i="1" s="1"/>
  <c r="L278" i="1" s="1"/>
  <c r="M278" i="1" s="1"/>
  <c r="Q277" i="1"/>
  <c r="R277" i="1" s="1"/>
  <c r="C278" i="1" s="1"/>
  <c r="G279" i="1" l="1"/>
  <c r="H279" i="1" s="1"/>
  <c r="Q278" i="1"/>
  <c r="R278" i="1" s="1"/>
  <c r="C279" i="1" s="1"/>
  <c r="S279" i="1"/>
  <c r="T279" i="1"/>
  <c r="J279" i="1"/>
  <c r="K279" i="1" s="1"/>
  <c r="L279" i="1" s="1"/>
  <c r="M279" i="1" s="1"/>
  <c r="H278" i="1"/>
  <c r="N278" i="1" s="1"/>
  <c r="P278" i="1" s="1"/>
  <c r="B278" i="1" s="1"/>
  <c r="E279" i="1"/>
  <c r="A280" i="1"/>
  <c r="D280" i="1" s="1"/>
  <c r="O279" i="1"/>
  <c r="I289" i="1"/>
  <c r="F280" i="1" l="1"/>
  <c r="G280" i="1"/>
  <c r="S280" i="1"/>
  <c r="Q279" i="1"/>
  <c r="R279" i="1" s="1"/>
  <c r="C280" i="1" s="1"/>
  <c r="T280" i="1"/>
  <c r="J280" i="1"/>
  <c r="K280" i="1" s="1"/>
  <c r="L280" i="1" s="1"/>
  <c r="M280" i="1" s="1"/>
  <c r="I290" i="1"/>
  <c r="O280" i="1"/>
  <c r="E280" i="1"/>
  <c r="A281" i="1"/>
  <c r="D281" i="1" s="1"/>
  <c r="N279" i="1"/>
  <c r="P279" i="1" s="1"/>
  <c r="B279" i="1" s="1"/>
  <c r="F281" i="1" l="1"/>
  <c r="H280" i="1"/>
  <c r="N280" i="1" s="1"/>
  <c r="P280" i="1" s="1"/>
  <c r="B280" i="1" s="1"/>
  <c r="I291" i="1"/>
  <c r="E281" i="1"/>
  <c r="A282" i="1"/>
  <c r="D282" i="1" s="1"/>
  <c r="O281" i="1"/>
  <c r="Q280" i="1"/>
  <c r="R280" i="1" s="1"/>
  <c r="C281" i="1" s="1"/>
  <c r="T281" i="1"/>
  <c r="J281" i="1"/>
  <c r="K281" i="1" s="1"/>
  <c r="L281" i="1" s="1"/>
  <c r="M281" i="1" s="1"/>
  <c r="S281" i="1"/>
  <c r="G281" i="1"/>
  <c r="F282" i="1" l="1"/>
  <c r="G282" i="1"/>
  <c r="T282" i="1"/>
  <c r="S282" i="1"/>
  <c r="J282" i="1"/>
  <c r="K282" i="1" s="1"/>
  <c r="L282" i="1" s="1"/>
  <c r="M282" i="1" s="1"/>
  <c r="Q281" i="1"/>
  <c r="R281" i="1" s="1"/>
  <c r="C282" i="1" s="1"/>
  <c r="I292" i="1"/>
  <c r="O282" i="1"/>
  <c r="A283" i="1"/>
  <c r="D283" i="1" s="1"/>
  <c r="E282" i="1"/>
  <c r="H281" i="1"/>
  <c r="N281" i="1" s="1"/>
  <c r="P281" i="1" s="1"/>
  <c r="B281" i="1" s="1"/>
  <c r="F283" i="1" l="1"/>
  <c r="H282" i="1"/>
  <c r="N282" i="1" s="1"/>
  <c r="P282" i="1" s="1"/>
  <c r="B282" i="1" s="1"/>
  <c r="G283" i="1"/>
  <c r="E283" i="1"/>
  <c r="A284" i="1"/>
  <c r="D284" i="1" s="1"/>
  <c r="O283" i="1"/>
  <c r="I293" i="1"/>
  <c r="Q282" i="1"/>
  <c r="R282" i="1" s="1"/>
  <c r="C283" i="1" s="1"/>
  <c r="S283" i="1"/>
  <c r="T283" i="1"/>
  <c r="J283" i="1"/>
  <c r="K283" i="1" s="1"/>
  <c r="L283" i="1" s="1"/>
  <c r="M283" i="1" s="1"/>
  <c r="F284" i="1" l="1"/>
  <c r="H283" i="1"/>
  <c r="N283" i="1" s="1"/>
  <c r="P283" i="1" s="1"/>
  <c r="B283" i="1" s="1"/>
  <c r="S284" i="1"/>
  <c r="Q283" i="1"/>
  <c r="R283" i="1" s="1"/>
  <c r="C284" i="1" s="1"/>
  <c r="J284" i="1"/>
  <c r="K284" i="1" s="1"/>
  <c r="L284" i="1" s="1"/>
  <c r="M284" i="1" s="1"/>
  <c r="T284" i="1"/>
  <c r="I294" i="1"/>
  <c r="O284" i="1"/>
  <c r="E284" i="1"/>
  <c r="A285" i="1"/>
  <c r="D285" i="1" s="1"/>
  <c r="G284" i="1"/>
  <c r="F285" i="1" l="1"/>
  <c r="G285" i="1"/>
  <c r="H284" i="1"/>
  <c r="N284" i="1" s="1"/>
  <c r="P284" i="1" s="1"/>
  <c r="B284" i="1" s="1"/>
  <c r="I295" i="1"/>
  <c r="E285" i="1"/>
  <c r="A286" i="1"/>
  <c r="D286" i="1" s="1"/>
  <c r="O285" i="1"/>
  <c r="Q284" i="1"/>
  <c r="R284" i="1" s="1"/>
  <c r="C285" i="1" s="1"/>
  <c r="S285" i="1"/>
  <c r="T285" i="1"/>
  <c r="J285" i="1"/>
  <c r="K285" i="1" s="1"/>
  <c r="L285" i="1" s="1"/>
  <c r="M285" i="1" s="1"/>
  <c r="H285" i="1" l="1"/>
  <c r="N285" i="1" s="1"/>
  <c r="P285" i="1" s="1"/>
  <c r="B285" i="1" s="1"/>
  <c r="F286" i="1"/>
  <c r="O286" i="1"/>
  <c r="A287" i="1"/>
  <c r="D287" i="1" s="1"/>
  <c r="E286" i="1"/>
  <c r="I296" i="1"/>
  <c r="S286" i="1"/>
  <c r="T286" i="1"/>
  <c r="J286" i="1"/>
  <c r="K286" i="1" s="1"/>
  <c r="L286" i="1" s="1"/>
  <c r="M286" i="1" s="1"/>
  <c r="Q285" i="1"/>
  <c r="R285" i="1" s="1"/>
  <c r="C286" i="1" s="1"/>
  <c r="G286" i="1"/>
  <c r="F287" i="1" l="1"/>
  <c r="G287" i="1"/>
  <c r="I297" i="1"/>
  <c r="Q286" i="1"/>
  <c r="R286" i="1" s="1"/>
  <c r="C287" i="1" s="1"/>
  <c r="S287" i="1"/>
  <c r="T287" i="1"/>
  <c r="J287" i="1"/>
  <c r="K287" i="1" s="1"/>
  <c r="L287" i="1" s="1"/>
  <c r="M287" i="1" s="1"/>
  <c r="H286" i="1"/>
  <c r="N286" i="1" s="1"/>
  <c r="P286" i="1" s="1"/>
  <c r="B286" i="1" s="1"/>
  <c r="E287" i="1"/>
  <c r="A288" i="1"/>
  <c r="D288" i="1" s="1"/>
  <c r="O287" i="1"/>
  <c r="H287" i="1" l="1"/>
  <c r="N287" i="1" s="1"/>
  <c r="P287" i="1" s="1"/>
  <c r="B287" i="1" s="1"/>
  <c r="F288" i="1"/>
  <c r="G288" i="1"/>
  <c r="O288" i="1"/>
  <c r="E288" i="1"/>
  <c r="A289" i="1"/>
  <c r="D289" i="1" s="1"/>
  <c r="I298" i="1"/>
  <c r="T288" i="1"/>
  <c r="S288" i="1"/>
  <c r="Q287" i="1"/>
  <c r="R287" i="1" s="1"/>
  <c r="C288" i="1" s="1"/>
  <c r="J288" i="1"/>
  <c r="K288" i="1" s="1"/>
  <c r="L288" i="1" s="1"/>
  <c r="M288" i="1" s="1"/>
  <c r="H288" i="1" l="1"/>
  <c r="N288" i="1" s="1"/>
  <c r="P288" i="1" s="1"/>
  <c r="B288" i="1" s="1"/>
  <c r="F289" i="1"/>
  <c r="I299" i="1"/>
  <c r="E289" i="1"/>
  <c r="A290" i="1"/>
  <c r="D290" i="1" s="1"/>
  <c r="O289" i="1"/>
  <c r="Q288" i="1"/>
  <c r="R288" i="1" s="1"/>
  <c r="C289" i="1" s="1"/>
  <c r="S289" i="1"/>
  <c r="J289" i="1"/>
  <c r="K289" i="1" s="1"/>
  <c r="L289" i="1" s="1"/>
  <c r="M289" i="1" s="1"/>
  <c r="T289" i="1"/>
  <c r="G289" i="1"/>
  <c r="F290" i="1" l="1"/>
  <c r="G290" i="1"/>
  <c r="H289" i="1"/>
  <c r="N289" i="1" s="1"/>
  <c r="P289" i="1" s="1"/>
  <c r="B289" i="1" s="1"/>
  <c r="O290" i="1"/>
  <c r="A291" i="1"/>
  <c r="D291" i="1" s="1"/>
  <c r="E290" i="1"/>
  <c r="I300" i="1"/>
  <c r="T290" i="1"/>
  <c r="S290" i="1"/>
  <c r="J290" i="1"/>
  <c r="K290" i="1" s="1"/>
  <c r="L290" i="1" s="1"/>
  <c r="M290" i="1" s="1"/>
  <c r="Q289" i="1"/>
  <c r="R289" i="1" s="1"/>
  <c r="C290" i="1" s="1"/>
  <c r="F291" i="1" l="1"/>
  <c r="H290" i="1"/>
  <c r="N290" i="1" s="1"/>
  <c r="P290" i="1" s="1"/>
  <c r="B290" i="1" s="1"/>
  <c r="G291" i="1"/>
  <c r="I301" i="1"/>
  <c r="E291" i="1"/>
  <c r="F292" i="1" s="1"/>
  <c r="A292" i="1"/>
  <c r="D292" i="1" s="1"/>
  <c r="O291" i="1"/>
  <c r="Q290" i="1"/>
  <c r="R290" i="1" s="1"/>
  <c r="C291" i="1" s="1"/>
  <c r="S291" i="1"/>
  <c r="T291" i="1"/>
  <c r="J291" i="1"/>
  <c r="K291" i="1" s="1"/>
  <c r="L291" i="1" s="1"/>
  <c r="M291" i="1" s="1"/>
  <c r="H291" i="1" l="1"/>
  <c r="N291" i="1" s="1"/>
  <c r="P291" i="1" s="1"/>
  <c r="B291" i="1" s="1"/>
  <c r="T292" i="1"/>
  <c r="S292" i="1"/>
  <c r="Q291" i="1"/>
  <c r="R291" i="1" s="1"/>
  <c r="C292" i="1" s="1"/>
  <c r="J292" i="1"/>
  <c r="K292" i="1" s="1"/>
  <c r="L292" i="1" s="1"/>
  <c r="M292" i="1" s="1"/>
  <c r="G292" i="1"/>
  <c r="H292" i="1" s="1"/>
  <c r="O292" i="1"/>
  <c r="E292" i="1"/>
  <c r="A293" i="1"/>
  <c r="D293" i="1" s="1"/>
  <c r="I302" i="1"/>
  <c r="F293" i="1" l="1"/>
  <c r="N292" i="1"/>
  <c r="P292" i="1" s="1"/>
  <c r="B292" i="1" s="1"/>
  <c r="I303" i="1"/>
  <c r="E293" i="1"/>
  <c r="A294" i="1"/>
  <c r="D294" i="1" s="1"/>
  <c r="O293" i="1"/>
  <c r="Q292" i="1"/>
  <c r="R292" i="1" s="1"/>
  <c r="C293" i="1" s="1"/>
  <c r="S293" i="1"/>
  <c r="J293" i="1"/>
  <c r="K293" i="1" s="1"/>
  <c r="L293" i="1" s="1"/>
  <c r="M293" i="1" s="1"/>
  <c r="T293" i="1"/>
  <c r="G293" i="1"/>
  <c r="F294" i="1" l="1"/>
  <c r="G294" i="1"/>
  <c r="O294" i="1"/>
  <c r="A295" i="1"/>
  <c r="D295" i="1" s="1"/>
  <c r="E294" i="1"/>
  <c r="H293" i="1"/>
  <c r="N293" i="1" s="1"/>
  <c r="P293" i="1" s="1"/>
  <c r="B293" i="1" s="1"/>
  <c r="T294" i="1"/>
  <c r="S294" i="1"/>
  <c r="J294" i="1"/>
  <c r="K294" i="1" s="1"/>
  <c r="L294" i="1" s="1"/>
  <c r="M294" i="1" s="1"/>
  <c r="Q293" i="1"/>
  <c r="R293" i="1" s="1"/>
  <c r="C294" i="1" s="1"/>
  <c r="I304" i="1"/>
  <c r="F295" i="1" l="1"/>
  <c r="H294" i="1"/>
  <c r="N294" i="1" s="1"/>
  <c r="P294" i="1" s="1"/>
  <c r="B294" i="1" s="1"/>
  <c r="Q294" i="1"/>
  <c r="R294" i="1" s="1"/>
  <c r="C295" i="1" s="1"/>
  <c r="S295" i="1"/>
  <c r="T295" i="1"/>
  <c r="J295" i="1"/>
  <c r="K295" i="1" s="1"/>
  <c r="L295" i="1" s="1"/>
  <c r="M295" i="1" s="1"/>
  <c r="I305" i="1"/>
  <c r="E295" i="1"/>
  <c r="A296" i="1"/>
  <c r="D296" i="1" s="1"/>
  <c r="O295" i="1"/>
  <c r="G295" i="1"/>
  <c r="F296" i="1" l="1"/>
  <c r="G296" i="1"/>
  <c r="H295" i="1"/>
  <c r="N295" i="1" s="1"/>
  <c r="P295" i="1" s="1"/>
  <c r="B295" i="1" s="1"/>
  <c r="O296" i="1"/>
  <c r="E296" i="1"/>
  <c r="A297" i="1"/>
  <c r="D297" i="1" s="1"/>
  <c r="I306" i="1"/>
  <c r="T296" i="1"/>
  <c r="S296" i="1"/>
  <c r="Q295" i="1"/>
  <c r="R295" i="1" s="1"/>
  <c r="C296" i="1" s="1"/>
  <c r="J296" i="1"/>
  <c r="K296" i="1" s="1"/>
  <c r="L296" i="1" s="1"/>
  <c r="M296" i="1" s="1"/>
  <c r="H296" i="1" l="1"/>
  <c r="N296" i="1" s="1"/>
  <c r="P296" i="1" s="1"/>
  <c r="B296" i="1" s="1"/>
  <c r="F297" i="1"/>
  <c r="E297" i="1"/>
  <c r="A298" i="1"/>
  <c r="D298" i="1" s="1"/>
  <c r="O297" i="1"/>
  <c r="Q296" i="1"/>
  <c r="R296" i="1" s="1"/>
  <c r="C297" i="1" s="1"/>
  <c r="S297" i="1"/>
  <c r="J297" i="1"/>
  <c r="K297" i="1" s="1"/>
  <c r="L297" i="1" s="1"/>
  <c r="M297" i="1" s="1"/>
  <c r="T297" i="1"/>
  <c r="G297" i="1"/>
  <c r="I307" i="1"/>
  <c r="H297" i="1" l="1"/>
  <c r="N297" i="1" s="1"/>
  <c r="P297" i="1" s="1"/>
  <c r="B297" i="1" s="1"/>
  <c r="F298" i="1"/>
  <c r="I308" i="1"/>
  <c r="G298" i="1"/>
  <c r="O298" i="1"/>
  <c r="A299" i="1"/>
  <c r="D299" i="1" s="1"/>
  <c r="E298" i="1"/>
  <c r="T298" i="1"/>
  <c r="S298" i="1"/>
  <c r="J298" i="1"/>
  <c r="K298" i="1" s="1"/>
  <c r="L298" i="1" s="1"/>
  <c r="M298" i="1" s="1"/>
  <c r="Q297" i="1"/>
  <c r="R297" i="1" s="1"/>
  <c r="C298" i="1" s="1"/>
  <c r="H298" i="1" l="1"/>
  <c r="N298" i="1" s="1"/>
  <c r="P298" i="1" s="1"/>
  <c r="B298" i="1" s="1"/>
  <c r="F299" i="1"/>
  <c r="Q298" i="1"/>
  <c r="R298" i="1" s="1"/>
  <c r="C299" i="1" s="1"/>
  <c r="T299" i="1"/>
  <c r="J299" i="1"/>
  <c r="K299" i="1" s="1"/>
  <c r="L299" i="1" s="1"/>
  <c r="M299" i="1" s="1"/>
  <c r="S299" i="1"/>
  <c r="I309" i="1"/>
  <c r="G299" i="1"/>
  <c r="E299" i="1"/>
  <c r="A300" i="1"/>
  <c r="D300" i="1" s="1"/>
  <c r="O299" i="1"/>
  <c r="F300" i="1" l="1"/>
  <c r="T300" i="1"/>
  <c r="Q299" i="1"/>
  <c r="R299" i="1" s="1"/>
  <c r="C300" i="1" s="1"/>
  <c r="S300" i="1"/>
  <c r="J300" i="1"/>
  <c r="K300" i="1" s="1"/>
  <c r="L300" i="1" s="1"/>
  <c r="M300" i="1" s="1"/>
  <c r="G300" i="1"/>
  <c r="H299" i="1"/>
  <c r="N299" i="1" s="1"/>
  <c r="P299" i="1" s="1"/>
  <c r="B299" i="1" s="1"/>
  <c r="O300" i="1"/>
  <c r="A301" i="1"/>
  <c r="D301" i="1" s="1"/>
  <c r="E300" i="1"/>
  <c r="I310" i="1"/>
  <c r="F301" i="1" l="1"/>
  <c r="I311" i="1"/>
  <c r="G301" i="1"/>
  <c r="Q300" i="1"/>
  <c r="R300" i="1" s="1"/>
  <c r="C301" i="1" s="1"/>
  <c r="T301" i="1"/>
  <c r="J301" i="1"/>
  <c r="K301" i="1" s="1"/>
  <c r="L301" i="1" s="1"/>
  <c r="M301" i="1" s="1"/>
  <c r="S301" i="1"/>
  <c r="H300" i="1"/>
  <c r="N300" i="1" s="1"/>
  <c r="P300" i="1" s="1"/>
  <c r="B300" i="1" s="1"/>
  <c r="E301" i="1"/>
  <c r="A302" i="1"/>
  <c r="D302" i="1" s="1"/>
  <c r="O301" i="1"/>
  <c r="F302" i="1" l="1"/>
  <c r="G302" i="1"/>
  <c r="O302" i="1"/>
  <c r="A303" i="1"/>
  <c r="D303" i="1" s="1"/>
  <c r="E302" i="1"/>
  <c r="S302" i="1"/>
  <c r="J302" i="1"/>
  <c r="K302" i="1" s="1"/>
  <c r="L302" i="1" s="1"/>
  <c r="M302" i="1" s="1"/>
  <c r="Q301" i="1"/>
  <c r="R301" i="1" s="1"/>
  <c r="C302" i="1" s="1"/>
  <c r="T302" i="1"/>
  <c r="H301" i="1"/>
  <c r="N301" i="1" s="1"/>
  <c r="P301" i="1" s="1"/>
  <c r="B301" i="1" s="1"/>
  <c r="I312" i="1"/>
  <c r="F303" i="1" l="1"/>
  <c r="H302" i="1"/>
  <c r="N302" i="1" s="1"/>
  <c r="P302" i="1" s="1"/>
  <c r="T303" i="1"/>
  <c r="Q302" i="1"/>
  <c r="R302" i="1" s="1"/>
  <c r="C303" i="1" s="1"/>
  <c r="S303" i="1"/>
  <c r="J303" i="1"/>
  <c r="K303" i="1" s="1"/>
  <c r="L303" i="1" s="1"/>
  <c r="M303" i="1" s="1"/>
  <c r="G303" i="1"/>
  <c r="E303" i="1"/>
  <c r="A304" i="1"/>
  <c r="D304" i="1" s="1"/>
  <c r="O303" i="1"/>
  <c r="I313" i="1"/>
  <c r="F304" i="1" l="1"/>
  <c r="H303" i="1"/>
  <c r="N303" i="1" s="1"/>
  <c r="P303" i="1" s="1"/>
  <c r="B303" i="1" s="1"/>
  <c r="B302" i="1"/>
  <c r="T304" i="1"/>
  <c r="J304" i="1"/>
  <c r="K304" i="1" s="1"/>
  <c r="L304" i="1" s="1"/>
  <c r="M304" i="1" s="1"/>
  <c r="Q303" i="1"/>
  <c r="R303" i="1" s="1"/>
  <c r="C304" i="1" s="1"/>
  <c r="S304" i="1"/>
  <c r="G304" i="1"/>
  <c r="I314" i="1"/>
  <c r="O304" i="1"/>
  <c r="E304" i="1"/>
  <c r="A305" i="1"/>
  <c r="D305" i="1" s="1"/>
  <c r="F305" i="1" l="1"/>
  <c r="G305" i="1"/>
  <c r="Q304" i="1"/>
  <c r="R304" i="1" s="1"/>
  <c r="C305" i="1" s="1"/>
  <c r="T305" i="1"/>
  <c r="S305" i="1"/>
  <c r="J305" i="1"/>
  <c r="K305" i="1" s="1"/>
  <c r="L305" i="1" s="1"/>
  <c r="M305" i="1" s="1"/>
  <c r="H304" i="1"/>
  <c r="N304" i="1" s="1"/>
  <c r="P304" i="1" s="1"/>
  <c r="B304" i="1" s="1"/>
  <c r="E305" i="1"/>
  <c r="A306" i="1"/>
  <c r="D306" i="1" s="1"/>
  <c r="O305" i="1"/>
  <c r="I315" i="1"/>
  <c r="F306" i="1" l="1"/>
  <c r="H305" i="1"/>
  <c r="N305" i="1" s="1"/>
  <c r="P305" i="1" s="1"/>
  <c r="B305" i="1" s="1"/>
  <c r="I316" i="1"/>
  <c r="O306" i="1"/>
  <c r="A307" i="1"/>
  <c r="D307" i="1" s="1"/>
  <c r="E306" i="1"/>
  <c r="G306" i="1"/>
  <c r="S306" i="1"/>
  <c r="J306" i="1"/>
  <c r="K306" i="1" s="1"/>
  <c r="L306" i="1" s="1"/>
  <c r="M306" i="1" s="1"/>
  <c r="T306" i="1"/>
  <c r="Q305" i="1"/>
  <c r="R305" i="1" s="1"/>
  <c r="C306" i="1" s="1"/>
  <c r="F307" i="1" l="1"/>
  <c r="G307" i="1"/>
  <c r="H306" i="1"/>
  <c r="N306" i="1" s="1"/>
  <c r="P306" i="1" s="1"/>
  <c r="B306" i="1" s="1"/>
  <c r="E307" i="1"/>
  <c r="O307" i="1"/>
  <c r="A308" i="1"/>
  <c r="D308" i="1" s="1"/>
  <c r="I317" i="1"/>
  <c r="Q306" i="1"/>
  <c r="R306" i="1" s="1"/>
  <c r="C307" i="1" s="1"/>
  <c r="T307" i="1"/>
  <c r="J307" i="1"/>
  <c r="K307" i="1" s="1"/>
  <c r="L307" i="1" s="1"/>
  <c r="M307" i="1" s="1"/>
  <c r="S307" i="1"/>
  <c r="F308" i="1" l="1"/>
  <c r="H307" i="1"/>
  <c r="N307" i="1" s="1"/>
  <c r="P307" i="1" s="1"/>
  <c r="B307" i="1" s="1"/>
  <c r="G308" i="1"/>
  <c r="O308" i="1"/>
  <c r="A309" i="1"/>
  <c r="D309" i="1" s="1"/>
  <c r="E308" i="1"/>
  <c r="I318" i="1"/>
  <c r="S308" i="1"/>
  <c r="T308" i="1"/>
  <c r="Q307" i="1"/>
  <c r="R307" i="1" s="1"/>
  <c r="C308" i="1" s="1"/>
  <c r="J308" i="1"/>
  <c r="K308" i="1" s="1"/>
  <c r="L308" i="1" s="1"/>
  <c r="M308" i="1" s="1"/>
  <c r="H308" i="1" l="1"/>
  <c r="N308" i="1" s="1"/>
  <c r="P308" i="1" s="1"/>
  <c r="B308" i="1" s="1"/>
  <c r="F309" i="1"/>
  <c r="I319" i="1"/>
  <c r="E309" i="1"/>
  <c r="A310" i="1"/>
  <c r="D310" i="1" s="1"/>
  <c r="O309" i="1"/>
  <c r="T309" i="1"/>
  <c r="Q308" i="1"/>
  <c r="R308" i="1" s="1"/>
  <c r="C309" i="1" s="1"/>
  <c r="S309" i="1"/>
  <c r="J309" i="1"/>
  <c r="K309" i="1" s="1"/>
  <c r="L309" i="1" s="1"/>
  <c r="M309" i="1" s="1"/>
  <c r="G309" i="1"/>
  <c r="F310" i="1" l="1"/>
  <c r="G310" i="1"/>
  <c r="H309" i="1"/>
  <c r="N309" i="1" s="1"/>
  <c r="P309" i="1" s="1"/>
  <c r="B309" i="1" s="1"/>
  <c r="O310" i="1"/>
  <c r="E310" i="1"/>
  <c r="A311" i="1"/>
  <c r="D311" i="1" s="1"/>
  <c r="I320" i="1"/>
  <c r="T310" i="1"/>
  <c r="J310" i="1"/>
  <c r="K310" i="1" s="1"/>
  <c r="L310" i="1" s="1"/>
  <c r="M310" i="1" s="1"/>
  <c r="Q309" i="1"/>
  <c r="R309" i="1" s="1"/>
  <c r="C310" i="1" s="1"/>
  <c r="S310" i="1"/>
  <c r="H310" i="1" l="1"/>
  <c r="N310" i="1" s="1"/>
  <c r="P310" i="1" s="1"/>
  <c r="B310" i="1" s="1"/>
  <c r="F311" i="1"/>
  <c r="J311" i="1"/>
  <c r="K311" i="1" s="1"/>
  <c r="L311" i="1" s="1"/>
  <c r="M311" i="1" s="1"/>
  <c r="Q310" i="1"/>
  <c r="R310" i="1" s="1"/>
  <c r="C311" i="1" s="1"/>
  <c r="T311" i="1"/>
  <c r="S311" i="1"/>
  <c r="G311" i="1"/>
  <c r="E311" i="1"/>
  <c r="O311" i="1"/>
  <c r="A312" i="1"/>
  <c r="D312" i="1" s="1"/>
  <c r="I321" i="1"/>
  <c r="F312" i="1" l="1"/>
  <c r="H311" i="1"/>
  <c r="N311" i="1" s="1"/>
  <c r="P311" i="1" s="1"/>
  <c r="B311" i="1" s="1"/>
  <c r="S312" i="1"/>
  <c r="J312" i="1"/>
  <c r="K312" i="1" s="1"/>
  <c r="L312" i="1" s="1"/>
  <c r="M312" i="1" s="1"/>
  <c r="T312" i="1"/>
  <c r="Q311" i="1"/>
  <c r="R311" i="1" s="1"/>
  <c r="C312" i="1" s="1"/>
  <c r="G312" i="1"/>
  <c r="I322" i="1"/>
  <c r="O312" i="1"/>
  <c r="A313" i="1"/>
  <c r="D313" i="1" s="1"/>
  <c r="E312" i="1"/>
  <c r="F313" i="1" l="1"/>
  <c r="I323" i="1"/>
  <c r="T313" i="1"/>
  <c r="Q312" i="1"/>
  <c r="R312" i="1" s="1"/>
  <c r="C313" i="1" s="1"/>
  <c r="S313" i="1"/>
  <c r="J313" i="1"/>
  <c r="K313" i="1" s="1"/>
  <c r="L313" i="1" s="1"/>
  <c r="M313" i="1" s="1"/>
  <c r="G313" i="1"/>
  <c r="H312" i="1"/>
  <c r="N312" i="1" s="1"/>
  <c r="P312" i="1" s="1"/>
  <c r="B312" i="1" s="1"/>
  <c r="E313" i="1"/>
  <c r="A314" i="1"/>
  <c r="D314" i="1" s="1"/>
  <c r="O313" i="1"/>
  <c r="F314" i="1" l="1"/>
  <c r="G314" i="1"/>
  <c r="H313" i="1"/>
  <c r="N313" i="1" s="1"/>
  <c r="P313" i="1" s="1"/>
  <c r="B313" i="1" s="1"/>
  <c r="I324" i="1"/>
  <c r="O314" i="1"/>
  <c r="E314" i="1"/>
  <c r="A315" i="1"/>
  <c r="D315" i="1" s="1"/>
  <c r="J314" i="1"/>
  <c r="K314" i="1" s="1"/>
  <c r="L314" i="1" s="1"/>
  <c r="M314" i="1" s="1"/>
  <c r="T314" i="1"/>
  <c r="S314" i="1"/>
  <c r="Q313" i="1"/>
  <c r="R313" i="1" s="1"/>
  <c r="C314" i="1" s="1"/>
  <c r="H314" i="1" l="1"/>
  <c r="N314" i="1" s="1"/>
  <c r="P314" i="1" s="1"/>
  <c r="B314" i="1" s="1"/>
  <c r="F315" i="1"/>
  <c r="E315" i="1"/>
  <c r="O315" i="1"/>
  <c r="A316" i="1"/>
  <c r="D316" i="1" s="1"/>
  <c r="Q314" i="1"/>
  <c r="R314" i="1" s="1"/>
  <c r="C315" i="1" s="1"/>
  <c r="T315" i="1"/>
  <c r="S315" i="1"/>
  <c r="J315" i="1"/>
  <c r="K315" i="1" s="1"/>
  <c r="L315" i="1" s="1"/>
  <c r="M315" i="1" s="1"/>
  <c r="G315" i="1"/>
  <c r="I325" i="1"/>
  <c r="F316" i="1" l="1"/>
  <c r="G316" i="1"/>
  <c r="O316" i="1"/>
  <c r="A317" i="1"/>
  <c r="D317" i="1" s="1"/>
  <c r="E316" i="1"/>
  <c r="I326" i="1"/>
  <c r="H315" i="1"/>
  <c r="N315" i="1" s="1"/>
  <c r="P315" i="1" s="1"/>
  <c r="B315" i="1" s="1"/>
  <c r="J316" i="1"/>
  <c r="K316" i="1" s="1"/>
  <c r="L316" i="1" s="1"/>
  <c r="M316" i="1" s="1"/>
  <c r="S316" i="1"/>
  <c r="T316" i="1"/>
  <c r="Q315" i="1"/>
  <c r="R315" i="1" s="1"/>
  <c r="C316" i="1" s="1"/>
  <c r="F317" i="1" l="1"/>
  <c r="H316" i="1"/>
  <c r="N316" i="1" s="1"/>
  <c r="P316" i="1" s="1"/>
  <c r="B316" i="1" s="1"/>
  <c r="G317" i="1"/>
  <c r="I327" i="1"/>
  <c r="E317" i="1"/>
  <c r="A318" i="1"/>
  <c r="D318" i="1" s="1"/>
  <c r="O317" i="1"/>
  <c r="Q316" i="1"/>
  <c r="R316" i="1" s="1"/>
  <c r="C317" i="1" s="1"/>
  <c r="T317" i="1"/>
  <c r="J317" i="1"/>
  <c r="K317" i="1" s="1"/>
  <c r="L317" i="1" s="1"/>
  <c r="M317" i="1" s="1"/>
  <c r="S317" i="1"/>
  <c r="F318" i="1" l="1"/>
  <c r="H317" i="1"/>
  <c r="N317" i="1" s="1"/>
  <c r="P317" i="1" s="1"/>
  <c r="B317" i="1" s="1"/>
  <c r="S318" i="1"/>
  <c r="J318" i="1"/>
  <c r="K318" i="1" s="1"/>
  <c r="L318" i="1" s="1"/>
  <c r="M318" i="1" s="1"/>
  <c r="Q317" i="1"/>
  <c r="R317" i="1" s="1"/>
  <c r="C318" i="1" s="1"/>
  <c r="T318" i="1"/>
  <c r="G318" i="1"/>
  <c r="O318" i="1"/>
  <c r="E318" i="1"/>
  <c r="A319" i="1"/>
  <c r="D319" i="1" s="1"/>
  <c r="I328" i="1"/>
  <c r="F319" i="1" l="1"/>
  <c r="G319" i="1"/>
  <c r="E319" i="1"/>
  <c r="O319" i="1"/>
  <c r="A320" i="1"/>
  <c r="D320" i="1" s="1"/>
  <c r="I329" i="1"/>
  <c r="H318" i="1"/>
  <c r="N318" i="1" s="1"/>
  <c r="P318" i="1" s="1"/>
  <c r="B318" i="1" s="1"/>
  <c r="Q318" i="1"/>
  <c r="R318" i="1" s="1"/>
  <c r="C319" i="1" s="1"/>
  <c r="T319" i="1"/>
  <c r="J319" i="1"/>
  <c r="K319" i="1" s="1"/>
  <c r="L319" i="1" s="1"/>
  <c r="M319" i="1" s="1"/>
  <c r="S319" i="1"/>
  <c r="H319" i="1" l="1"/>
  <c r="N319" i="1" s="1"/>
  <c r="P319" i="1" s="1"/>
  <c r="B319" i="1" s="1"/>
  <c r="F320" i="1"/>
  <c r="G320" i="1"/>
  <c r="O320" i="1"/>
  <c r="A321" i="1"/>
  <c r="D321" i="1" s="1"/>
  <c r="E320" i="1"/>
  <c r="I330" i="1"/>
  <c r="S320" i="1"/>
  <c r="Q319" i="1"/>
  <c r="R319" i="1" s="1"/>
  <c r="C320" i="1" s="1"/>
  <c r="J320" i="1"/>
  <c r="K320" i="1" s="1"/>
  <c r="L320" i="1" s="1"/>
  <c r="M320" i="1" s="1"/>
  <c r="T320" i="1"/>
  <c r="F321" i="1" l="1"/>
  <c r="H320" i="1"/>
  <c r="N320" i="1" s="1"/>
  <c r="P320" i="1" s="1"/>
  <c r="B320" i="1" s="1"/>
  <c r="G321" i="1"/>
  <c r="I331" i="1"/>
  <c r="E321" i="1"/>
  <c r="A322" i="1"/>
  <c r="D322" i="1" s="1"/>
  <c r="O321" i="1"/>
  <c r="Q320" i="1"/>
  <c r="R320" i="1" s="1"/>
  <c r="C321" i="1" s="1"/>
  <c r="J321" i="1"/>
  <c r="K321" i="1" s="1"/>
  <c r="L321" i="1" s="1"/>
  <c r="M321" i="1" s="1"/>
  <c r="S321" i="1"/>
  <c r="T321" i="1"/>
  <c r="H321" i="1" l="1"/>
  <c r="N321" i="1" s="1"/>
  <c r="P321" i="1" s="1"/>
  <c r="B321" i="1" s="1"/>
  <c r="F322" i="1"/>
  <c r="I332" i="1"/>
  <c r="S322" i="1"/>
  <c r="T322" i="1"/>
  <c r="J322" i="1"/>
  <c r="K322" i="1" s="1"/>
  <c r="L322" i="1" s="1"/>
  <c r="M322" i="1" s="1"/>
  <c r="Q321" i="1"/>
  <c r="R321" i="1" s="1"/>
  <c r="C322" i="1" s="1"/>
  <c r="G322" i="1"/>
  <c r="O322" i="1"/>
  <c r="E322" i="1"/>
  <c r="A323" i="1"/>
  <c r="D323" i="1" s="1"/>
  <c r="F323" i="1" l="1"/>
  <c r="I333" i="1"/>
  <c r="E323" i="1"/>
  <c r="A324" i="1"/>
  <c r="D324" i="1" s="1"/>
  <c r="O323" i="1"/>
  <c r="Q322" i="1"/>
  <c r="R322" i="1" s="1"/>
  <c r="C323" i="1" s="1"/>
  <c r="J323" i="1"/>
  <c r="K323" i="1" s="1"/>
  <c r="L323" i="1" s="1"/>
  <c r="M323" i="1" s="1"/>
  <c r="T323" i="1"/>
  <c r="S323" i="1"/>
  <c r="G323" i="1"/>
  <c r="H322" i="1"/>
  <c r="N322" i="1" s="1"/>
  <c r="P322" i="1" s="1"/>
  <c r="B322" i="1" s="1"/>
  <c r="H323" i="1" l="1"/>
  <c r="N323" i="1" s="1"/>
  <c r="P323" i="1" s="1"/>
  <c r="B323" i="1" s="1"/>
  <c r="F324" i="1"/>
  <c r="T324" i="1"/>
  <c r="S324" i="1"/>
  <c r="Q323" i="1"/>
  <c r="R323" i="1" s="1"/>
  <c r="C324" i="1" s="1"/>
  <c r="J324" i="1"/>
  <c r="K324" i="1" s="1"/>
  <c r="L324" i="1" s="1"/>
  <c r="M324" i="1" s="1"/>
  <c r="I334" i="1"/>
  <c r="G324" i="1"/>
  <c r="O324" i="1"/>
  <c r="A325" i="1"/>
  <c r="D325" i="1" s="1"/>
  <c r="E324" i="1"/>
  <c r="F325" i="1" l="1"/>
  <c r="I335" i="1"/>
  <c r="S325" i="1"/>
  <c r="Q324" i="1"/>
  <c r="R324" i="1" s="1"/>
  <c r="C325" i="1" s="1"/>
  <c r="T325" i="1"/>
  <c r="J325" i="1"/>
  <c r="K325" i="1" s="1"/>
  <c r="L325" i="1" s="1"/>
  <c r="M325" i="1" s="1"/>
  <c r="G325" i="1"/>
  <c r="H324" i="1"/>
  <c r="N324" i="1" s="1"/>
  <c r="P324" i="1" s="1"/>
  <c r="B324" i="1" s="1"/>
  <c r="E325" i="1"/>
  <c r="A326" i="1"/>
  <c r="D326" i="1" s="1"/>
  <c r="O325" i="1"/>
  <c r="H325" i="1" l="1"/>
  <c r="N325" i="1" s="1"/>
  <c r="P325" i="1" s="1"/>
  <c r="B325" i="1" s="1"/>
  <c r="F326" i="1"/>
  <c r="I336" i="1"/>
  <c r="T326" i="1"/>
  <c r="J326" i="1"/>
  <c r="K326" i="1" s="1"/>
  <c r="L326" i="1" s="1"/>
  <c r="M326" i="1" s="1"/>
  <c r="Q325" i="1"/>
  <c r="R325" i="1" s="1"/>
  <c r="C326" i="1" s="1"/>
  <c r="S326" i="1"/>
  <c r="O326" i="1"/>
  <c r="E326" i="1"/>
  <c r="A327" i="1"/>
  <c r="D327" i="1" s="1"/>
  <c r="G326" i="1"/>
  <c r="F327" i="1" l="1"/>
  <c r="G327" i="1"/>
  <c r="I337" i="1"/>
  <c r="E327" i="1"/>
  <c r="O327" i="1"/>
  <c r="A328" i="1"/>
  <c r="D328" i="1" s="1"/>
  <c r="T327" i="1"/>
  <c r="Q326" i="1"/>
  <c r="R326" i="1" s="1"/>
  <c r="C327" i="1" s="1"/>
  <c r="S327" i="1"/>
  <c r="J327" i="1"/>
  <c r="K327" i="1" s="1"/>
  <c r="L327" i="1" s="1"/>
  <c r="M327" i="1" s="1"/>
  <c r="H326" i="1"/>
  <c r="N326" i="1" s="1"/>
  <c r="P326" i="1" s="1"/>
  <c r="B326" i="1" s="1"/>
  <c r="F328" i="1" l="1"/>
  <c r="H327" i="1"/>
  <c r="N327" i="1" s="1"/>
  <c r="P327" i="1" s="1"/>
  <c r="B327" i="1" s="1"/>
  <c r="S328" i="1"/>
  <c r="Q327" i="1"/>
  <c r="R327" i="1" s="1"/>
  <c r="C328" i="1" s="1"/>
  <c r="J328" i="1"/>
  <c r="K328" i="1" s="1"/>
  <c r="L328" i="1" s="1"/>
  <c r="M328" i="1" s="1"/>
  <c r="T328" i="1"/>
  <c r="O328" i="1"/>
  <c r="A329" i="1"/>
  <c r="D329" i="1" s="1"/>
  <c r="E328" i="1"/>
  <c r="G328" i="1"/>
  <c r="I338" i="1"/>
  <c r="F329" i="1" l="1"/>
  <c r="G329" i="1"/>
  <c r="J329" i="1"/>
  <c r="K329" i="1" s="1"/>
  <c r="L329" i="1" s="1"/>
  <c r="M329" i="1" s="1"/>
  <c r="Q328" i="1"/>
  <c r="R328" i="1" s="1"/>
  <c r="C329" i="1" s="1"/>
  <c r="S329" i="1"/>
  <c r="T329" i="1"/>
  <c r="I339" i="1"/>
  <c r="H328" i="1"/>
  <c r="N328" i="1" s="1"/>
  <c r="P328" i="1" s="1"/>
  <c r="B328" i="1" s="1"/>
  <c r="E329" i="1"/>
  <c r="A330" i="1"/>
  <c r="D330" i="1" s="1"/>
  <c r="O329" i="1"/>
  <c r="F330" i="1" l="1"/>
  <c r="H329" i="1"/>
  <c r="N329" i="1" s="1"/>
  <c r="P329" i="1" s="1"/>
  <c r="B329" i="1" s="1"/>
  <c r="S330" i="1"/>
  <c r="J330" i="1"/>
  <c r="K330" i="1" s="1"/>
  <c r="L330" i="1" s="1"/>
  <c r="M330" i="1" s="1"/>
  <c r="T330" i="1"/>
  <c r="Q329" i="1"/>
  <c r="R329" i="1" s="1"/>
  <c r="C330" i="1" s="1"/>
  <c r="I340" i="1"/>
  <c r="G330" i="1"/>
  <c r="O330" i="1"/>
  <c r="E330" i="1"/>
  <c r="A331" i="1"/>
  <c r="D331" i="1" s="1"/>
  <c r="F331" i="1" l="1"/>
  <c r="G331" i="1"/>
  <c r="I341" i="1"/>
  <c r="H330" i="1"/>
  <c r="N330" i="1" s="1"/>
  <c r="P330" i="1" s="1"/>
  <c r="B330" i="1" s="1"/>
  <c r="E331" i="1"/>
  <c r="O331" i="1"/>
  <c r="A332" i="1"/>
  <c r="D332" i="1" s="1"/>
  <c r="Q330" i="1"/>
  <c r="R330" i="1" s="1"/>
  <c r="C331" i="1" s="1"/>
  <c r="T331" i="1"/>
  <c r="S331" i="1"/>
  <c r="J331" i="1"/>
  <c r="K331" i="1" s="1"/>
  <c r="L331" i="1" s="1"/>
  <c r="M331" i="1" s="1"/>
  <c r="F332" i="1" l="1"/>
  <c r="H331" i="1"/>
  <c r="N331" i="1" s="1"/>
  <c r="P331" i="1" s="1"/>
  <c r="B331" i="1" s="1"/>
  <c r="G332" i="1"/>
  <c r="I342" i="1"/>
  <c r="T332" i="1"/>
  <c r="J332" i="1"/>
  <c r="K332" i="1" s="1"/>
  <c r="L332" i="1" s="1"/>
  <c r="M332" i="1" s="1"/>
  <c r="S332" i="1"/>
  <c r="Q331" i="1"/>
  <c r="R331" i="1" s="1"/>
  <c r="C332" i="1" s="1"/>
  <c r="O332" i="1"/>
  <c r="A333" i="1"/>
  <c r="D333" i="1" s="1"/>
  <c r="E332" i="1"/>
  <c r="F333" i="1" l="1"/>
  <c r="H332" i="1"/>
  <c r="N332" i="1" s="1"/>
  <c r="P332" i="1" s="1"/>
  <c r="B332" i="1" s="1"/>
  <c r="Q332" i="1"/>
  <c r="R332" i="1" s="1"/>
  <c r="C333" i="1" s="1"/>
  <c r="S333" i="1"/>
  <c r="T333" i="1"/>
  <c r="J333" i="1"/>
  <c r="K333" i="1" s="1"/>
  <c r="L333" i="1" s="1"/>
  <c r="M333" i="1" s="1"/>
  <c r="E333" i="1"/>
  <c r="A334" i="1"/>
  <c r="D334" i="1" s="1"/>
  <c r="O333" i="1"/>
  <c r="I343" i="1"/>
  <c r="G333" i="1"/>
  <c r="F334" i="1" l="1"/>
  <c r="G334" i="1"/>
  <c r="O334" i="1"/>
  <c r="E334" i="1"/>
  <c r="A335" i="1"/>
  <c r="D335" i="1" s="1"/>
  <c r="S334" i="1"/>
  <c r="T334" i="1"/>
  <c r="Q333" i="1"/>
  <c r="R333" i="1" s="1"/>
  <c r="C334" i="1" s="1"/>
  <c r="J334" i="1"/>
  <c r="K334" i="1" s="1"/>
  <c r="L334" i="1" s="1"/>
  <c r="M334" i="1" s="1"/>
  <c r="I344" i="1"/>
  <c r="H333" i="1"/>
  <c r="N333" i="1" s="1"/>
  <c r="P333" i="1" s="1"/>
  <c r="B333" i="1" s="1"/>
  <c r="F335" i="1" l="1"/>
  <c r="H334" i="1"/>
  <c r="N334" i="1" s="1"/>
  <c r="P334" i="1" s="1"/>
  <c r="Q334" i="1"/>
  <c r="R334" i="1" s="1"/>
  <c r="C335" i="1" s="1"/>
  <c r="T335" i="1"/>
  <c r="J335" i="1"/>
  <c r="K335" i="1" s="1"/>
  <c r="L335" i="1" s="1"/>
  <c r="M335" i="1" s="1"/>
  <c r="S335" i="1"/>
  <c r="G335" i="1"/>
  <c r="I345" i="1"/>
  <c r="E335" i="1"/>
  <c r="O335" i="1"/>
  <c r="A336" i="1"/>
  <c r="D336" i="1" s="1"/>
  <c r="F336" i="1" l="1"/>
  <c r="B334" i="1"/>
  <c r="O336" i="1"/>
  <c r="A337" i="1"/>
  <c r="D337" i="1" s="1"/>
  <c r="E336" i="1"/>
  <c r="G336" i="1"/>
  <c r="I346" i="1"/>
  <c r="H335" i="1"/>
  <c r="N335" i="1" s="1"/>
  <c r="P335" i="1" s="1"/>
  <c r="B335" i="1" s="1"/>
  <c r="T336" i="1"/>
  <c r="S336" i="1"/>
  <c r="J336" i="1"/>
  <c r="K336" i="1" s="1"/>
  <c r="L336" i="1" s="1"/>
  <c r="M336" i="1" s="1"/>
  <c r="Q335" i="1"/>
  <c r="R335" i="1" s="1"/>
  <c r="C336" i="1" s="1"/>
  <c r="F337" i="1" l="1"/>
  <c r="H336" i="1"/>
  <c r="N336" i="1" s="1"/>
  <c r="P336" i="1" s="1"/>
  <c r="B336" i="1" s="1"/>
  <c r="G337" i="1"/>
  <c r="I347" i="1"/>
  <c r="E337" i="1"/>
  <c r="A338" i="1"/>
  <c r="D338" i="1" s="1"/>
  <c r="O337" i="1"/>
  <c r="J337" i="1"/>
  <c r="K337" i="1" s="1"/>
  <c r="L337" i="1" s="1"/>
  <c r="M337" i="1" s="1"/>
  <c r="Q336" i="1"/>
  <c r="R336" i="1" s="1"/>
  <c r="C337" i="1" s="1"/>
  <c r="S337" i="1"/>
  <c r="T337" i="1"/>
  <c r="H337" i="1" l="1"/>
  <c r="N337" i="1" s="1"/>
  <c r="P337" i="1" s="1"/>
  <c r="B337" i="1" s="1"/>
  <c r="F338" i="1"/>
  <c r="G338" i="1"/>
  <c r="O338" i="1"/>
  <c r="E338" i="1"/>
  <c r="A339" i="1"/>
  <c r="D339" i="1" s="1"/>
  <c r="I348" i="1"/>
  <c r="T338" i="1"/>
  <c r="J338" i="1"/>
  <c r="K338" i="1" s="1"/>
  <c r="L338" i="1" s="1"/>
  <c r="M338" i="1" s="1"/>
  <c r="S338" i="1"/>
  <c r="Q337" i="1"/>
  <c r="R337" i="1" s="1"/>
  <c r="C338" i="1" s="1"/>
  <c r="F339" i="1" l="1"/>
  <c r="G339" i="1"/>
  <c r="H338" i="1"/>
  <c r="N338" i="1" s="1"/>
  <c r="P338" i="1" s="1"/>
  <c r="B338" i="1" s="1"/>
  <c r="E339" i="1"/>
  <c r="A340" i="1"/>
  <c r="D340" i="1" s="1"/>
  <c r="O339" i="1"/>
  <c r="I349" i="1"/>
  <c r="T339" i="1"/>
  <c r="Q338" i="1"/>
  <c r="R338" i="1" s="1"/>
  <c r="C339" i="1" s="1"/>
  <c r="S339" i="1"/>
  <c r="J339" i="1"/>
  <c r="K339" i="1" s="1"/>
  <c r="L339" i="1" s="1"/>
  <c r="M339" i="1" s="1"/>
  <c r="F340" i="1" l="1"/>
  <c r="S340" i="1"/>
  <c r="J340" i="1"/>
  <c r="K340" i="1" s="1"/>
  <c r="L340" i="1" s="1"/>
  <c r="M340" i="1" s="1"/>
  <c r="Q339" i="1"/>
  <c r="R339" i="1" s="1"/>
  <c r="C340" i="1" s="1"/>
  <c r="T340" i="1"/>
  <c r="G340" i="1"/>
  <c r="O340" i="1"/>
  <c r="A341" i="1"/>
  <c r="D341" i="1" s="1"/>
  <c r="E340" i="1"/>
  <c r="H339" i="1"/>
  <c r="N339" i="1" s="1"/>
  <c r="P339" i="1" s="1"/>
  <c r="B339" i="1" s="1"/>
  <c r="I350" i="1"/>
  <c r="F341" i="1" l="1"/>
  <c r="H340" i="1"/>
  <c r="N340" i="1" s="1"/>
  <c r="P340" i="1" s="1"/>
  <c r="B340" i="1" s="1"/>
  <c r="G341" i="1"/>
  <c r="Q340" i="1"/>
  <c r="R340" i="1" s="1"/>
  <c r="C341" i="1" s="1"/>
  <c r="T341" i="1"/>
  <c r="S341" i="1"/>
  <c r="J341" i="1"/>
  <c r="K341" i="1" s="1"/>
  <c r="L341" i="1" s="1"/>
  <c r="M341" i="1" s="1"/>
  <c r="I351" i="1"/>
  <c r="E341" i="1"/>
  <c r="A342" i="1"/>
  <c r="D342" i="1" s="1"/>
  <c r="O341" i="1"/>
  <c r="H341" i="1" l="1"/>
  <c r="N341" i="1" s="1"/>
  <c r="P341" i="1" s="1"/>
  <c r="B341" i="1" s="1"/>
  <c r="F342" i="1"/>
  <c r="S342" i="1"/>
  <c r="T342" i="1"/>
  <c r="J342" i="1"/>
  <c r="K342" i="1" s="1"/>
  <c r="L342" i="1" s="1"/>
  <c r="M342" i="1" s="1"/>
  <c r="Q341" i="1"/>
  <c r="R341" i="1" s="1"/>
  <c r="C342" i="1" s="1"/>
  <c r="I352" i="1"/>
  <c r="O342" i="1"/>
  <c r="E342" i="1"/>
  <c r="A343" i="1"/>
  <c r="D343" i="1" s="1"/>
  <c r="G342" i="1"/>
  <c r="F343" i="1" l="1"/>
  <c r="G343" i="1"/>
  <c r="I353" i="1"/>
  <c r="H342" i="1"/>
  <c r="N342" i="1" s="1"/>
  <c r="P342" i="1" s="1"/>
  <c r="B342" i="1" s="1"/>
  <c r="E343" i="1"/>
  <c r="A344" i="1"/>
  <c r="D344" i="1" s="1"/>
  <c r="O343" i="1"/>
  <c r="Q342" i="1"/>
  <c r="R342" i="1" s="1"/>
  <c r="C343" i="1" s="1"/>
  <c r="T343" i="1"/>
  <c r="S343" i="1"/>
  <c r="J343" i="1"/>
  <c r="K343" i="1" s="1"/>
  <c r="L343" i="1" s="1"/>
  <c r="M343" i="1" s="1"/>
  <c r="H343" i="1" l="1"/>
  <c r="N343" i="1" s="1"/>
  <c r="P343" i="1" s="1"/>
  <c r="B343" i="1" s="1"/>
  <c r="F344" i="1"/>
  <c r="G344" i="1"/>
  <c r="O344" i="1"/>
  <c r="E344" i="1"/>
  <c r="A345" i="1"/>
  <c r="D345" i="1" s="1"/>
  <c r="I354" i="1"/>
  <c r="S344" i="1"/>
  <c r="J344" i="1"/>
  <c r="K344" i="1" s="1"/>
  <c r="L344" i="1" s="1"/>
  <c r="M344" i="1" s="1"/>
  <c r="Q343" i="1"/>
  <c r="R343" i="1" s="1"/>
  <c r="C344" i="1" s="1"/>
  <c r="T344" i="1"/>
  <c r="H344" i="1" l="1"/>
  <c r="N344" i="1" s="1"/>
  <c r="P344" i="1" s="1"/>
  <c r="B344" i="1" s="1"/>
  <c r="F345" i="1"/>
  <c r="E345" i="1"/>
  <c r="A346" i="1"/>
  <c r="D346" i="1" s="1"/>
  <c r="O345" i="1"/>
  <c r="Q344" i="1"/>
  <c r="R344" i="1" s="1"/>
  <c r="C345" i="1" s="1"/>
  <c r="T345" i="1"/>
  <c r="S345" i="1"/>
  <c r="J345" i="1"/>
  <c r="K345" i="1" s="1"/>
  <c r="L345" i="1" s="1"/>
  <c r="M345" i="1" s="1"/>
  <c r="G345" i="1"/>
  <c r="I355" i="1"/>
  <c r="F346" i="1" l="1"/>
  <c r="H345" i="1"/>
  <c r="N345" i="1" s="1"/>
  <c r="P345" i="1" s="1"/>
  <c r="B345" i="1" s="1"/>
  <c r="G346" i="1"/>
  <c r="O346" i="1"/>
  <c r="E346" i="1"/>
  <c r="A347" i="1"/>
  <c r="D347" i="1" s="1"/>
  <c r="I356" i="1"/>
  <c r="S346" i="1"/>
  <c r="T346" i="1"/>
  <c r="J346" i="1"/>
  <c r="K346" i="1" s="1"/>
  <c r="L346" i="1" s="1"/>
  <c r="M346" i="1" s="1"/>
  <c r="Q345" i="1"/>
  <c r="R345" i="1" s="1"/>
  <c r="C346" i="1" s="1"/>
  <c r="F347" i="1" l="1"/>
  <c r="H346" i="1"/>
  <c r="N346" i="1" s="1"/>
  <c r="P346" i="1" s="1"/>
  <c r="B346" i="1" s="1"/>
  <c r="I357" i="1"/>
  <c r="G347" i="1"/>
  <c r="E347" i="1"/>
  <c r="A348" i="1"/>
  <c r="D348" i="1" s="1"/>
  <c r="O347" i="1"/>
  <c r="Q346" i="1"/>
  <c r="R346" i="1" s="1"/>
  <c r="C347" i="1" s="1"/>
  <c r="T347" i="1"/>
  <c r="S347" i="1"/>
  <c r="J347" i="1"/>
  <c r="K347" i="1" s="1"/>
  <c r="L347" i="1" s="1"/>
  <c r="M347" i="1" s="1"/>
  <c r="H347" i="1" l="1"/>
  <c r="N347" i="1" s="1"/>
  <c r="P347" i="1" s="1"/>
  <c r="B347" i="1" s="1"/>
  <c r="F348" i="1"/>
  <c r="O348" i="1"/>
  <c r="A349" i="1"/>
  <c r="D349" i="1" s="1"/>
  <c r="E348" i="1"/>
  <c r="I358" i="1"/>
  <c r="S348" i="1"/>
  <c r="J348" i="1"/>
  <c r="K348" i="1" s="1"/>
  <c r="L348" i="1" s="1"/>
  <c r="M348" i="1" s="1"/>
  <c r="Q347" i="1"/>
  <c r="R347" i="1" s="1"/>
  <c r="C348" i="1" s="1"/>
  <c r="T348" i="1"/>
  <c r="G348" i="1"/>
  <c r="F349" i="1" l="1"/>
  <c r="G349" i="1"/>
  <c r="H348" i="1"/>
  <c r="N348" i="1" s="1"/>
  <c r="P348" i="1" s="1"/>
  <c r="B348" i="1" s="1"/>
  <c r="A350" i="1"/>
  <c r="D350" i="1" s="1"/>
  <c r="O349" i="1"/>
  <c r="Q348" i="1"/>
  <c r="R348" i="1" s="1"/>
  <c r="C349" i="1" s="1"/>
  <c r="T349" i="1"/>
  <c r="S349" i="1"/>
  <c r="J349" i="1"/>
  <c r="K349" i="1" s="1"/>
  <c r="L349" i="1" s="1"/>
  <c r="M349" i="1" s="1"/>
  <c r="I359" i="1"/>
  <c r="H349" i="1" l="1"/>
  <c r="N349" i="1" s="1"/>
  <c r="P349" i="1" s="1"/>
  <c r="B349" i="1" s="1"/>
  <c r="J350" i="1"/>
  <c r="K350" i="1" s="1"/>
  <c r="L350" i="1" s="1"/>
  <c r="M350" i="1" s="1"/>
  <c r="S350" i="1"/>
  <c r="Q349" i="1"/>
  <c r="R349" i="1" s="1"/>
  <c r="C350" i="1" s="1"/>
  <c r="T350" i="1"/>
  <c r="E349" i="1"/>
  <c r="I360" i="1"/>
  <c r="O350" i="1"/>
  <c r="E350" i="1"/>
  <c r="A351" i="1"/>
  <c r="D351" i="1" s="1"/>
  <c r="G350" i="1"/>
  <c r="F350" i="1" l="1"/>
  <c r="H350" i="1" s="1"/>
  <c r="N350" i="1" s="1"/>
  <c r="P350" i="1" s="1"/>
  <c r="B350" i="1" s="1"/>
  <c r="F351" i="1"/>
  <c r="T351" i="1"/>
  <c r="Q350" i="1"/>
  <c r="R350" i="1" s="1"/>
  <c r="C351" i="1" s="1"/>
  <c r="S351" i="1"/>
  <c r="J351" i="1"/>
  <c r="K351" i="1" s="1"/>
  <c r="L351" i="1" s="1"/>
  <c r="M351" i="1" s="1"/>
  <c r="I361" i="1"/>
  <c r="E351" i="1"/>
  <c r="O351" i="1"/>
  <c r="A352" i="1"/>
  <c r="D352" i="1" s="1"/>
  <c r="G351" i="1"/>
  <c r="F352" i="1" l="1"/>
  <c r="G352" i="1"/>
  <c r="H351" i="1"/>
  <c r="N351" i="1" s="1"/>
  <c r="P351" i="1" s="1"/>
  <c r="B351" i="1" s="1"/>
  <c r="Q351" i="1"/>
  <c r="R351" i="1" s="1"/>
  <c r="C352" i="1" s="1"/>
  <c r="T352" i="1"/>
  <c r="S352" i="1"/>
  <c r="J352" i="1"/>
  <c r="K352" i="1" s="1"/>
  <c r="L352" i="1" s="1"/>
  <c r="M352" i="1" s="1"/>
  <c r="E352" i="1"/>
  <c r="A353" i="1"/>
  <c r="D353" i="1" s="1"/>
  <c r="O352" i="1"/>
  <c r="I362" i="1"/>
  <c r="H352" i="1" l="1"/>
  <c r="N352" i="1" s="1"/>
  <c r="P352" i="1" s="1"/>
  <c r="B352" i="1" s="1"/>
  <c r="F353" i="1"/>
  <c r="I363" i="1"/>
  <c r="Q352" i="1"/>
  <c r="R352" i="1" s="1"/>
  <c r="C353" i="1" s="1"/>
  <c r="T353" i="1"/>
  <c r="S353" i="1"/>
  <c r="J353" i="1"/>
  <c r="K353" i="1" s="1"/>
  <c r="L353" i="1" s="1"/>
  <c r="M353" i="1" s="1"/>
  <c r="O353" i="1"/>
  <c r="A354" i="1"/>
  <c r="D354" i="1" s="1"/>
  <c r="E353" i="1"/>
  <c r="G353" i="1"/>
  <c r="F354" i="1" l="1"/>
  <c r="G354" i="1"/>
  <c r="I364" i="1"/>
  <c r="T354" i="1"/>
  <c r="S354" i="1"/>
  <c r="J354" i="1"/>
  <c r="K354" i="1" s="1"/>
  <c r="L354" i="1" s="1"/>
  <c r="M354" i="1" s="1"/>
  <c r="Q353" i="1"/>
  <c r="R353" i="1" s="1"/>
  <c r="C354" i="1" s="1"/>
  <c r="H353" i="1"/>
  <c r="N353" i="1" s="1"/>
  <c r="P353" i="1" s="1"/>
  <c r="B353" i="1" s="1"/>
  <c r="E354" i="1"/>
  <c r="A355" i="1"/>
  <c r="D355" i="1" s="1"/>
  <c r="O354" i="1"/>
  <c r="H354" i="1" l="1"/>
  <c r="N354" i="1" s="1"/>
  <c r="P354" i="1" s="1"/>
  <c r="B354" i="1" s="1"/>
  <c r="F355" i="1"/>
  <c r="G355" i="1"/>
  <c r="Q354" i="1"/>
  <c r="R354" i="1" s="1"/>
  <c r="C355" i="1" s="1"/>
  <c r="S355" i="1"/>
  <c r="J355" i="1"/>
  <c r="K355" i="1" s="1"/>
  <c r="L355" i="1" s="1"/>
  <c r="M355" i="1" s="1"/>
  <c r="T355" i="1"/>
  <c r="I365" i="1"/>
  <c r="O355" i="1"/>
  <c r="E355" i="1"/>
  <c r="A356" i="1"/>
  <c r="D356" i="1" s="1"/>
  <c r="F356" i="1" l="1"/>
  <c r="H355" i="1"/>
  <c r="N355" i="1" s="1"/>
  <c r="P355" i="1" s="1"/>
  <c r="B355" i="1" s="1"/>
  <c r="Q355" i="1"/>
  <c r="R355" i="1" s="1"/>
  <c r="C356" i="1" s="1"/>
  <c r="T356" i="1"/>
  <c r="S356" i="1"/>
  <c r="J356" i="1"/>
  <c r="K356" i="1" s="1"/>
  <c r="L356" i="1" s="1"/>
  <c r="M356" i="1" s="1"/>
  <c r="E356" i="1"/>
  <c r="O356" i="1"/>
  <c r="A357" i="1"/>
  <c r="D357" i="1" s="1"/>
  <c r="I366" i="1"/>
  <c r="G356" i="1"/>
  <c r="F357" i="1" l="1"/>
  <c r="G357" i="1"/>
  <c r="H356" i="1"/>
  <c r="N356" i="1" s="1"/>
  <c r="P356" i="1" s="1"/>
  <c r="B356" i="1" s="1"/>
  <c r="A358" i="1"/>
  <c r="D358" i="1" s="1"/>
  <c r="E357" i="1"/>
  <c r="O357" i="1"/>
  <c r="I367" i="1"/>
  <c r="J357" i="1"/>
  <c r="K357" i="1" s="1"/>
  <c r="L357" i="1" s="1"/>
  <c r="M357" i="1" s="1"/>
  <c r="Q356" i="1"/>
  <c r="R356" i="1" s="1"/>
  <c r="C357" i="1" s="1"/>
  <c r="T357" i="1"/>
  <c r="S357" i="1"/>
  <c r="F358" i="1" l="1"/>
  <c r="H357" i="1"/>
  <c r="N357" i="1" s="1"/>
  <c r="P357" i="1" s="1"/>
  <c r="B357" i="1" s="1"/>
  <c r="G358" i="1"/>
  <c r="Q357" i="1"/>
  <c r="R357" i="1" s="1"/>
  <c r="C358" i="1" s="1"/>
  <c r="S358" i="1"/>
  <c r="T358" i="1"/>
  <c r="J358" i="1"/>
  <c r="K358" i="1" s="1"/>
  <c r="L358" i="1" s="1"/>
  <c r="M358" i="1" s="1"/>
  <c r="I368" i="1"/>
  <c r="O358" i="1"/>
  <c r="A359" i="1"/>
  <c r="D359" i="1" s="1"/>
  <c r="E358" i="1"/>
  <c r="F359" i="1" l="1"/>
  <c r="H358" i="1"/>
  <c r="N358" i="1" s="1"/>
  <c r="P358" i="1" s="1"/>
  <c r="B358" i="1" s="1"/>
  <c r="E359" i="1"/>
  <c r="A360" i="1"/>
  <c r="D360" i="1" s="1"/>
  <c r="O359" i="1"/>
  <c r="T359" i="1"/>
  <c r="S359" i="1"/>
  <c r="J359" i="1"/>
  <c r="K359" i="1" s="1"/>
  <c r="L359" i="1" s="1"/>
  <c r="M359" i="1" s="1"/>
  <c r="Q358" i="1"/>
  <c r="R358" i="1" s="1"/>
  <c r="C359" i="1" s="1"/>
  <c r="I369" i="1"/>
  <c r="G359" i="1"/>
  <c r="F360" i="1" l="1"/>
  <c r="H359" i="1"/>
  <c r="N359" i="1" s="1"/>
  <c r="P359" i="1" s="1"/>
  <c r="B359" i="1" s="1"/>
  <c r="G360" i="1"/>
  <c r="I370" i="1"/>
  <c r="O360" i="1"/>
  <c r="E360" i="1"/>
  <c r="A361" i="1"/>
  <c r="D361" i="1" s="1"/>
  <c r="S360" i="1"/>
  <c r="J360" i="1"/>
  <c r="K360" i="1" s="1"/>
  <c r="L360" i="1" s="1"/>
  <c r="M360" i="1" s="1"/>
  <c r="Q359" i="1"/>
  <c r="R359" i="1" s="1"/>
  <c r="C360" i="1" s="1"/>
  <c r="T360" i="1"/>
  <c r="H360" i="1" l="1"/>
  <c r="N360" i="1" s="1"/>
  <c r="P360" i="1" s="1"/>
  <c r="B360" i="1" s="1"/>
  <c r="F361" i="1"/>
  <c r="T361" i="1"/>
  <c r="Q360" i="1"/>
  <c r="R360" i="1" s="1"/>
  <c r="C361" i="1" s="1"/>
  <c r="S361" i="1"/>
  <c r="J361" i="1"/>
  <c r="K361" i="1" s="1"/>
  <c r="L361" i="1" s="1"/>
  <c r="M361" i="1" s="1"/>
  <c r="I371" i="1"/>
  <c r="A362" i="1"/>
  <c r="D362" i="1" s="1"/>
  <c r="O361" i="1"/>
  <c r="E361" i="1"/>
  <c r="G361" i="1"/>
  <c r="F362" i="1" l="1"/>
  <c r="G362" i="1"/>
  <c r="T362" i="1"/>
  <c r="S362" i="1"/>
  <c r="J362" i="1"/>
  <c r="K362" i="1" s="1"/>
  <c r="L362" i="1" s="1"/>
  <c r="M362" i="1" s="1"/>
  <c r="Q361" i="1"/>
  <c r="R361" i="1" s="1"/>
  <c r="C362" i="1" s="1"/>
  <c r="E362" i="1"/>
  <c r="A363" i="1"/>
  <c r="D363" i="1" s="1"/>
  <c r="O362" i="1"/>
  <c r="H361" i="1"/>
  <c r="N361" i="1" s="1"/>
  <c r="P361" i="1" s="1"/>
  <c r="B361" i="1" s="1"/>
  <c r="I372" i="1"/>
  <c r="H362" i="1" l="1"/>
  <c r="N362" i="1" s="1"/>
  <c r="P362" i="1" s="1"/>
  <c r="B362" i="1" s="1"/>
  <c r="F363" i="1"/>
  <c r="G363" i="1"/>
  <c r="I373" i="1"/>
  <c r="Q362" i="1"/>
  <c r="R362" i="1" s="1"/>
  <c r="C363" i="1" s="1"/>
  <c r="T363" i="1"/>
  <c r="J363" i="1"/>
  <c r="K363" i="1" s="1"/>
  <c r="L363" i="1" s="1"/>
  <c r="M363" i="1" s="1"/>
  <c r="S363" i="1"/>
  <c r="O363" i="1"/>
  <c r="A364" i="1"/>
  <c r="D364" i="1" s="1"/>
  <c r="E363" i="1"/>
  <c r="F364" i="1" l="1"/>
  <c r="H363" i="1"/>
  <c r="N363" i="1" s="1"/>
  <c r="P363" i="1" s="1"/>
  <c r="J364" i="1"/>
  <c r="K364" i="1" s="1"/>
  <c r="L364" i="1" s="1"/>
  <c r="M364" i="1" s="1"/>
  <c r="Q363" i="1"/>
  <c r="R363" i="1" s="1"/>
  <c r="C364" i="1" s="1"/>
  <c r="T364" i="1"/>
  <c r="S364" i="1"/>
  <c r="G364" i="1"/>
  <c r="E364" i="1"/>
  <c r="A365" i="1"/>
  <c r="D365" i="1" s="1"/>
  <c r="O364" i="1"/>
  <c r="I374" i="1"/>
  <c r="F365" i="1" l="1"/>
  <c r="B363" i="1"/>
  <c r="E365" i="1"/>
  <c r="A366" i="1"/>
  <c r="D366" i="1" s="1"/>
  <c r="O365" i="1"/>
  <c r="G365" i="1"/>
  <c r="I375" i="1"/>
  <c r="H364" i="1"/>
  <c r="N364" i="1" s="1"/>
  <c r="P364" i="1" s="1"/>
  <c r="B364" i="1" s="1"/>
  <c r="S365" i="1"/>
  <c r="T365" i="1"/>
  <c r="J365" i="1"/>
  <c r="K365" i="1" s="1"/>
  <c r="L365" i="1" s="1"/>
  <c r="M365" i="1" s="1"/>
  <c r="Q364" i="1"/>
  <c r="R364" i="1" s="1"/>
  <c r="C365" i="1" s="1"/>
  <c r="H365" i="1" l="1"/>
  <c r="N365" i="1" s="1"/>
  <c r="P365" i="1" s="1"/>
  <c r="B365" i="1" s="1"/>
  <c r="F366" i="1"/>
  <c r="I376" i="1"/>
  <c r="A367" i="1"/>
  <c r="D367" i="1" s="1"/>
  <c r="O366" i="1"/>
  <c r="E366" i="1"/>
  <c r="F367" i="1" s="1"/>
  <c r="G366" i="1"/>
  <c r="Q365" i="1"/>
  <c r="R365" i="1" s="1"/>
  <c r="C366" i="1" s="1"/>
  <c r="J366" i="1"/>
  <c r="K366" i="1" s="1"/>
  <c r="L366" i="1" s="1"/>
  <c r="M366" i="1" s="1"/>
  <c r="T366" i="1"/>
  <c r="S366" i="1"/>
  <c r="G367" i="1" l="1"/>
  <c r="H367" i="1" s="1"/>
  <c r="H366" i="1"/>
  <c r="N366" i="1" s="1"/>
  <c r="P366" i="1" s="1"/>
  <c r="B366" i="1" s="1"/>
  <c r="A368" i="1"/>
  <c r="D368" i="1" s="1"/>
  <c r="O367" i="1"/>
  <c r="I377" i="1"/>
  <c r="J367" i="1"/>
  <c r="K367" i="1" s="1"/>
  <c r="L367" i="1" s="1"/>
  <c r="M367" i="1" s="1"/>
  <c r="Q366" i="1"/>
  <c r="R366" i="1" s="1"/>
  <c r="C367" i="1" s="1"/>
  <c r="S367" i="1"/>
  <c r="T367" i="1"/>
  <c r="G368" i="1" l="1"/>
  <c r="S368" i="1"/>
  <c r="J368" i="1"/>
  <c r="K368" i="1" s="1"/>
  <c r="L368" i="1" s="1"/>
  <c r="M368" i="1" s="1"/>
  <c r="Q367" i="1"/>
  <c r="R367" i="1" s="1"/>
  <c r="C368" i="1" s="1"/>
  <c r="T368" i="1"/>
  <c r="E367" i="1"/>
  <c r="I378" i="1"/>
  <c r="O368" i="1"/>
  <c r="E368" i="1"/>
  <c r="A369" i="1"/>
  <c r="D369" i="1" s="1"/>
  <c r="N367" i="1"/>
  <c r="P367" i="1" s="1"/>
  <c r="B367" i="1" s="1"/>
  <c r="F369" i="1" l="1"/>
  <c r="F368" i="1"/>
  <c r="H368" i="1" s="1"/>
  <c r="N368" i="1" s="1"/>
  <c r="P368" i="1" s="1"/>
  <c r="B368" i="1" s="1"/>
  <c r="G369" i="1"/>
  <c r="O369" i="1"/>
  <c r="A370" i="1"/>
  <c r="D370" i="1" s="1"/>
  <c r="T369" i="1"/>
  <c r="J369" i="1"/>
  <c r="K369" i="1" s="1"/>
  <c r="L369" i="1" s="1"/>
  <c r="M369" i="1" s="1"/>
  <c r="Q368" i="1"/>
  <c r="R368" i="1" s="1"/>
  <c r="C369" i="1" s="1"/>
  <c r="S369" i="1"/>
  <c r="I379" i="1"/>
  <c r="H369" i="1" l="1"/>
  <c r="N369" i="1" s="1"/>
  <c r="P369" i="1" s="1"/>
  <c r="B369" i="1" s="1"/>
  <c r="E369" i="1"/>
  <c r="I380" i="1"/>
  <c r="E370" i="1"/>
  <c r="A371" i="1"/>
  <c r="D371" i="1" s="1"/>
  <c r="O370" i="1"/>
  <c r="T370" i="1"/>
  <c r="S370" i="1"/>
  <c r="Q369" i="1"/>
  <c r="R369" i="1" s="1"/>
  <c r="C370" i="1" s="1"/>
  <c r="J370" i="1"/>
  <c r="K370" i="1" s="1"/>
  <c r="L370" i="1" s="1"/>
  <c r="M370" i="1" s="1"/>
  <c r="G370" i="1"/>
  <c r="F370" i="1" l="1"/>
  <c r="H370" i="1" s="1"/>
  <c r="N370" i="1" s="1"/>
  <c r="P370" i="1" s="1"/>
  <c r="B370" i="1" s="1"/>
  <c r="F371" i="1"/>
  <c r="Q370" i="1"/>
  <c r="R370" i="1" s="1"/>
  <c r="C371" i="1" s="1"/>
  <c r="S371" i="1"/>
  <c r="T371" i="1"/>
  <c r="J371" i="1"/>
  <c r="K371" i="1" s="1"/>
  <c r="L371" i="1" s="1"/>
  <c r="M371" i="1" s="1"/>
  <c r="G371" i="1"/>
  <c r="I381" i="1"/>
  <c r="O371" i="1"/>
  <c r="E371" i="1"/>
  <c r="A372" i="1"/>
  <c r="D372" i="1" s="1"/>
  <c r="F372" i="1" l="1"/>
  <c r="H371" i="1"/>
  <c r="N371" i="1" s="1"/>
  <c r="P371" i="1" s="1"/>
  <c r="B371" i="1" s="1"/>
  <c r="E372" i="1"/>
  <c r="O372" i="1"/>
  <c r="A373" i="1"/>
  <c r="D373" i="1" s="1"/>
  <c r="Q371" i="1"/>
  <c r="R371" i="1" s="1"/>
  <c r="C372" i="1" s="1"/>
  <c r="T372" i="1"/>
  <c r="J372" i="1"/>
  <c r="K372" i="1" s="1"/>
  <c r="L372" i="1" s="1"/>
  <c r="M372" i="1" s="1"/>
  <c r="S372" i="1"/>
  <c r="I382" i="1"/>
  <c r="G372" i="1"/>
  <c r="F373" i="1" l="1"/>
  <c r="G373" i="1"/>
  <c r="I383" i="1"/>
  <c r="E373" i="1"/>
  <c r="F374" i="1" s="1"/>
  <c r="A374" i="1"/>
  <c r="D374" i="1" s="1"/>
  <c r="O373" i="1"/>
  <c r="J373" i="1"/>
  <c r="K373" i="1" s="1"/>
  <c r="L373" i="1" s="1"/>
  <c r="M373" i="1" s="1"/>
  <c r="Q372" i="1"/>
  <c r="R372" i="1" s="1"/>
  <c r="C373" i="1" s="1"/>
  <c r="T373" i="1"/>
  <c r="S373" i="1"/>
  <c r="H372" i="1"/>
  <c r="N372" i="1" s="1"/>
  <c r="P372" i="1" s="1"/>
  <c r="B372" i="1" s="1"/>
  <c r="H373" i="1" l="1"/>
  <c r="N373" i="1" s="1"/>
  <c r="P373" i="1" s="1"/>
  <c r="B373" i="1" s="1"/>
  <c r="Q373" i="1"/>
  <c r="R373" i="1" s="1"/>
  <c r="C374" i="1" s="1"/>
  <c r="T374" i="1"/>
  <c r="J374" i="1"/>
  <c r="K374" i="1" s="1"/>
  <c r="L374" i="1" s="1"/>
  <c r="M374" i="1" s="1"/>
  <c r="S374" i="1"/>
  <c r="G374" i="1"/>
  <c r="O374" i="1"/>
  <c r="A375" i="1"/>
  <c r="D375" i="1" s="1"/>
  <c r="I384" i="1"/>
  <c r="G375" i="1" l="1"/>
  <c r="H374" i="1"/>
  <c r="N374" i="1" s="1"/>
  <c r="P374" i="1" s="1"/>
  <c r="B374" i="1" s="1"/>
  <c r="I385" i="1"/>
  <c r="E375" i="1"/>
  <c r="A376" i="1"/>
  <c r="D376" i="1" s="1"/>
  <c r="O375" i="1"/>
  <c r="E374" i="1"/>
  <c r="T375" i="1"/>
  <c r="J375" i="1"/>
  <c r="K375" i="1" s="1"/>
  <c r="L375" i="1" s="1"/>
  <c r="M375" i="1" s="1"/>
  <c r="S375" i="1"/>
  <c r="Q374" i="1"/>
  <c r="R374" i="1" s="1"/>
  <c r="C375" i="1" s="1"/>
  <c r="F375" i="1" l="1"/>
  <c r="H375" i="1" s="1"/>
  <c r="N375" i="1" s="1"/>
  <c r="P375" i="1" s="1"/>
  <c r="B375" i="1" s="1"/>
  <c r="F376" i="1"/>
  <c r="I386" i="1"/>
  <c r="Q375" i="1"/>
  <c r="R375" i="1" s="1"/>
  <c r="C376" i="1" s="1"/>
  <c r="T376" i="1"/>
  <c r="S376" i="1"/>
  <c r="J376" i="1"/>
  <c r="K376" i="1" s="1"/>
  <c r="L376" i="1" s="1"/>
  <c r="M376" i="1" s="1"/>
  <c r="G376" i="1"/>
  <c r="A377" i="1"/>
  <c r="D377" i="1" s="1"/>
  <c r="O376" i="1"/>
  <c r="E376" i="1"/>
  <c r="F377" i="1" l="1"/>
  <c r="G377" i="1"/>
  <c r="I387" i="1"/>
  <c r="J377" i="1"/>
  <c r="K377" i="1" s="1"/>
  <c r="L377" i="1" s="1"/>
  <c r="M377" i="1" s="1"/>
  <c r="T377" i="1"/>
  <c r="Q376" i="1"/>
  <c r="R376" i="1" s="1"/>
  <c r="C377" i="1" s="1"/>
  <c r="S377" i="1"/>
  <c r="A378" i="1"/>
  <c r="D378" i="1" s="1"/>
  <c r="O377" i="1"/>
  <c r="H376" i="1"/>
  <c r="N376" i="1" s="1"/>
  <c r="P376" i="1" s="1"/>
  <c r="B376" i="1" s="1"/>
  <c r="H377" i="1" l="1"/>
  <c r="N377" i="1" s="1"/>
  <c r="P377" i="1" s="1"/>
  <c r="B377" i="1" s="1"/>
  <c r="E377" i="1"/>
  <c r="S378" i="1"/>
  <c r="J378" i="1"/>
  <c r="K378" i="1" s="1"/>
  <c r="L378" i="1" s="1"/>
  <c r="M378" i="1" s="1"/>
  <c r="Q377" i="1"/>
  <c r="R377" i="1" s="1"/>
  <c r="C378" i="1" s="1"/>
  <c r="T378" i="1"/>
  <c r="O378" i="1"/>
  <c r="A379" i="1"/>
  <c r="D379" i="1" s="1"/>
  <c r="E378" i="1"/>
  <c r="G378" i="1"/>
  <c r="I388" i="1"/>
  <c r="F378" i="1" l="1"/>
  <c r="H378" i="1" s="1"/>
  <c r="N378" i="1" s="1"/>
  <c r="P378" i="1" s="1"/>
  <c r="B378" i="1" s="1"/>
  <c r="F379" i="1"/>
  <c r="G379" i="1"/>
  <c r="Q378" i="1"/>
  <c r="R378" i="1" s="1"/>
  <c r="C379" i="1" s="1"/>
  <c r="S379" i="1"/>
  <c r="T379" i="1"/>
  <c r="J379" i="1"/>
  <c r="K379" i="1" s="1"/>
  <c r="L379" i="1" s="1"/>
  <c r="M379" i="1" s="1"/>
  <c r="I389" i="1"/>
  <c r="A380" i="1"/>
  <c r="D380" i="1" s="1"/>
  <c r="O379" i="1"/>
  <c r="H379" i="1" l="1"/>
  <c r="N379" i="1" s="1"/>
  <c r="P379" i="1" s="1"/>
  <c r="B379" i="1" s="1"/>
  <c r="O380" i="1"/>
  <c r="E380" i="1"/>
  <c r="A381" i="1"/>
  <c r="D381" i="1" s="1"/>
  <c r="S380" i="1"/>
  <c r="J380" i="1"/>
  <c r="K380" i="1" s="1"/>
  <c r="L380" i="1" s="1"/>
  <c r="M380" i="1" s="1"/>
  <c r="T380" i="1"/>
  <c r="Q379" i="1"/>
  <c r="R379" i="1" s="1"/>
  <c r="C380" i="1" s="1"/>
  <c r="E379" i="1"/>
  <c r="G380" i="1"/>
  <c r="I390" i="1"/>
  <c r="F381" i="1" l="1"/>
  <c r="F380" i="1"/>
  <c r="H380" i="1" s="1"/>
  <c r="N380" i="1" s="1"/>
  <c r="P380" i="1" s="1"/>
  <c r="B380" i="1" s="1"/>
  <c r="G381" i="1"/>
  <c r="I391" i="1"/>
  <c r="A382" i="1"/>
  <c r="D382" i="1" s="1"/>
  <c r="O381" i="1"/>
  <c r="E381" i="1"/>
  <c r="Q380" i="1"/>
  <c r="R380" i="1" s="1"/>
  <c r="C381" i="1" s="1"/>
  <c r="T381" i="1"/>
  <c r="S381" i="1"/>
  <c r="J381" i="1"/>
  <c r="K381" i="1" s="1"/>
  <c r="L381" i="1" s="1"/>
  <c r="M381" i="1" s="1"/>
  <c r="H381" i="1" l="1"/>
  <c r="N381" i="1" s="1"/>
  <c r="P381" i="1" s="1"/>
  <c r="B381" i="1" s="1"/>
  <c r="F382" i="1"/>
  <c r="I392" i="1"/>
  <c r="T382" i="1"/>
  <c r="Q381" i="1"/>
  <c r="R381" i="1" s="1"/>
  <c r="C382" i="1" s="1"/>
  <c r="S382" i="1"/>
  <c r="J382" i="1"/>
  <c r="K382" i="1" s="1"/>
  <c r="L382" i="1" s="1"/>
  <c r="M382" i="1" s="1"/>
  <c r="G382" i="1"/>
  <c r="E382" i="1"/>
  <c r="O382" i="1"/>
  <c r="A383" i="1"/>
  <c r="D383" i="1" s="1"/>
  <c r="F383" i="1" l="1"/>
  <c r="I393" i="1"/>
  <c r="T383" i="1"/>
  <c r="J383" i="1"/>
  <c r="K383" i="1" s="1"/>
  <c r="L383" i="1" s="1"/>
  <c r="M383" i="1" s="1"/>
  <c r="S383" i="1"/>
  <c r="Q382" i="1"/>
  <c r="R382" i="1" s="1"/>
  <c r="C383" i="1" s="1"/>
  <c r="G383" i="1"/>
  <c r="O383" i="1"/>
  <c r="A384" i="1"/>
  <c r="D384" i="1" s="1"/>
  <c r="E383" i="1"/>
  <c r="H382" i="1"/>
  <c r="N382" i="1" s="1"/>
  <c r="P382" i="1" s="1"/>
  <c r="B382" i="1" s="1"/>
  <c r="F384" i="1" l="1"/>
  <c r="E384" i="1"/>
  <c r="A385" i="1"/>
  <c r="D385" i="1" s="1"/>
  <c r="O384" i="1"/>
  <c r="G384" i="1"/>
  <c r="H383" i="1"/>
  <c r="N383" i="1" s="1"/>
  <c r="P383" i="1" s="1"/>
  <c r="B383" i="1" s="1"/>
  <c r="T384" i="1"/>
  <c r="Q383" i="1"/>
  <c r="R383" i="1" s="1"/>
  <c r="C384" i="1" s="1"/>
  <c r="S384" i="1"/>
  <c r="J384" i="1"/>
  <c r="K384" i="1" s="1"/>
  <c r="L384" i="1" s="1"/>
  <c r="M384" i="1" s="1"/>
  <c r="I394" i="1"/>
  <c r="H384" i="1" l="1"/>
  <c r="N384" i="1" s="1"/>
  <c r="P384" i="1" s="1"/>
  <c r="B384" i="1" s="1"/>
  <c r="F385" i="1"/>
  <c r="G385" i="1"/>
  <c r="O385" i="1"/>
  <c r="E385" i="1"/>
  <c r="A386" i="1"/>
  <c r="D386" i="1" s="1"/>
  <c r="S385" i="1"/>
  <c r="J385" i="1"/>
  <c r="K385" i="1" s="1"/>
  <c r="L385" i="1" s="1"/>
  <c r="M385" i="1" s="1"/>
  <c r="T385" i="1"/>
  <c r="Q384" i="1"/>
  <c r="R384" i="1" s="1"/>
  <c r="C385" i="1" s="1"/>
  <c r="I395" i="1"/>
  <c r="H385" i="1" l="1"/>
  <c r="N385" i="1" s="1"/>
  <c r="P385" i="1" s="1"/>
  <c r="B385" i="1" s="1"/>
  <c r="F386" i="1"/>
  <c r="G386" i="1"/>
  <c r="T386" i="1"/>
  <c r="Q385" i="1"/>
  <c r="R385" i="1" s="1"/>
  <c r="C386" i="1" s="1"/>
  <c r="S386" i="1"/>
  <c r="J386" i="1"/>
  <c r="K386" i="1" s="1"/>
  <c r="L386" i="1" s="1"/>
  <c r="M386" i="1" s="1"/>
  <c r="I396" i="1"/>
  <c r="A387" i="1"/>
  <c r="D387" i="1" s="1"/>
  <c r="O386" i="1"/>
  <c r="H386" i="1" l="1"/>
  <c r="N386" i="1" s="1"/>
  <c r="P386" i="1" s="1"/>
  <c r="B386" i="1" s="1"/>
  <c r="G387" i="1"/>
  <c r="E387" i="1"/>
  <c r="O387" i="1"/>
  <c r="A388" i="1"/>
  <c r="D388" i="1" s="1"/>
  <c r="E386" i="1"/>
  <c r="Q386" i="1"/>
  <c r="R386" i="1" s="1"/>
  <c r="C387" i="1" s="1"/>
  <c r="S387" i="1"/>
  <c r="T387" i="1"/>
  <c r="J387" i="1"/>
  <c r="K387" i="1" s="1"/>
  <c r="L387" i="1" s="1"/>
  <c r="M387" i="1" s="1"/>
  <c r="I397" i="1"/>
  <c r="F387" i="1" l="1"/>
  <c r="H387" i="1" s="1"/>
  <c r="N387" i="1" s="1"/>
  <c r="P387" i="1" s="1"/>
  <c r="B387" i="1" s="1"/>
  <c r="G388" i="1"/>
  <c r="F388" i="1"/>
  <c r="I398" i="1"/>
  <c r="O388" i="1"/>
  <c r="A389" i="1"/>
  <c r="D389" i="1" s="1"/>
  <c r="E388" i="1"/>
  <c r="Q387" i="1"/>
  <c r="R387" i="1" s="1"/>
  <c r="C388" i="1" s="1"/>
  <c r="J388" i="1"/>
  <c r="K388" i="1" s="1"/>
  <c r="L388" i="1" s="1"/>
  <c r="M388" i="1" s="1"/>
  <c r="T388" i="1"/>
  <c r="S388" i="1"/>
  <c r="H388" i="1" l="1"/>
  <c r="N388" i="1" s="1"/>
  <c r="P388" i="1" s="1"/>
  <c r="B388" i="1" s="1"/>
  <c r="F389" i="1"/>
  <c r="Q388" i="1"/>
  <c r="R388" i="1" s="1"/>
  <c r="C389" i="1" s="1"/>
  <c r="T389" i="1"/>
  <c r="J389" i="1"/>
  <c r="K389" i="1" s="1"/>
  <c r="L389" i="1" s="1"/>
  <c r="M389" i="1" s="1"/>
  <c r="S389" i="1"/>
  <c r="G389" i="1"/>
  <c r="E389" i="1"/>
  <c r="F390" i="1" s="1"/>
  <c r="A390" i="1"/>
  <c r="D390" i="1" s="1"/>
  <c r="O389" i="1"/>
  <c r="I399" i="1"/>
  <c r="I400" i="1" l="1"/>
  <c r="E390" i="1"/>
  <c r="F391" i="1" s="1"/>
  <c r="O390" i="1"/>
  <c r="A391" i="1"/>
  <c r="D391" i="1" s="1"/>
  <c r="G390" i="1"/>
  <c r="H390" i="1" s="1"/>
  <c r="S390" i="1"/>
  <c r="J390" i="1"/>
  <c r="K390" i="1" s="1"/>
  <c r="L390" i="1" s="1"/>
  <c r="M390" i="1" s="1"/>
  <c r="T390" i="1"/>
  <c r="Q389" i="1"/>
  <c r="R389" i="1" s="1"/>
  <c r="C390" i="1" s="1"/>
  <c r="H389" i="1"/>
  <c r="N389" i="1" s="1"/>
  <c r="P389" i="1" s="1"/>
  <c r="B389" i="1" s="1"/>
  <c r="G391" i="1" l="1"/>
  <c r="H391" i="1" s="1"/>
  <c r="A392" i="1"/>
  <c r="D392" i="1" s="1"/>
  <c r="O391" i="1"/>
  <c r="E391" i="1"/>
  <c r="N390" i="1"/>
  <c r="P390" i="1" s="1"/>
  <c r="B390" i="1" s="1"/>
  <c r="Q390" i="1"/>
  <c r="R390" i="1" s="1"/>
  <c r="C391" i="1" s="1"/>
  <c r="S391" i="1"/>
  <c r="T391" i="1"/>
  <c r="J391" i="1"/>
  <c r="K391" i="1" s="1"/>
  <c r="L391" i="1" s="1"/>
  <c r="M391" i="1" s="1"/>
  <c r="I401" i="1"/>
  <c r="F392" i="1" l="1"/>
  <c r="G392" i="1"/>
  <c r="N391" i="1"/>
  <c r="P391" i="1" s="1"/>
  <c r="B391" i="1" s="1"/>
  <c r="J392" i="1"/>
  <c r="K392" i="1" s="1"/>
  <c r="L392" i="1" s="1"/>
  <c r="M392" i="1" s="1"/>
  <c r="T392" i="1"/>
  <c r="Q391" i="1"/>
  <c r="R391" i="1" s="1"/>
  <c r="C392" i="1" s="1"/>
  <c r="S392" i="1"/>
  <c r="I402" i="1"/>
  <c r="E392" i="1"/>
  <c r="O392" i="1"/>
  <c r="A393" i="1"/>
  <c r="D393" i="1" s="1"/>
  <c r="F393" i="1" l="1"/>
  <c r="H392" i="1"/>
  <c r="N392" i="1" s="1"/>
  <c r="P392" i="1" s="1"/>
  <c r="B392" i="1" s="1"/>
  <c r="G393" i="1"/>
  <c r="E393" i="1"/>
  <c r="A394" i="1"/>
  <c r="D394" i="1" s="1"/>
  <c r="O393" i="1"/>
  <c r="I403" i="1"/>
  <c r="S393" i="1"/>
  <c r="J393" i="1"/>
  <c r="K393" i="1" s="1"/>
  <c r="L393" i="1" s="1"/>
  <c r="M393" i="1" s="1"/>
  <c r="Q392" i="1"/>
  <c r="R392" i="1" s="1"/>
  <c r="C393" i="1" s="1"/>
  <c r="T393" i="1"/>
  <c r="H393" i="1" l="1"/>
  <c r="N393" i="1" s="1"/>
  <c r="P393" i="1" s="1"/>
  <c r="B393" i="1" s="1"/>
  <c r="F394" i="1"/>
  <c r="I404" i="1"/>
  <c r="Q393" i="1"/>
  <c r="R393" i="1" s="1"/>
  <c r="C394" i="1" s="1"/>
  <c r="T394" i="1"/>
  <c r="S394" i="1"/>
  <c r="J394" i="1"/>
  <c r="K394" i="1" s="1"/>
  <c r="L394" i="1" s="1"/>
  <c r="M394" i="1" s="1"/>
  <c r="G394" i="1"/>
  <c r="A395" i="1"/>
  <c r="D395" i="1" s="1"/>
  <c r="O394" i="1"/>
  <c r="H394" i="1" l="1"/>
  <c r="N394" i="1" s="1"/>
  <c r="P394" i="1" s="1"/>
  <c r="B394" i="1" s="1"/>
  <c r="S395" i="1"/>
  <c r="T395" i="1"/>
  <c r="J395" i="1"/>
  <c r="K395" i="1" s="1"/>
  <c r="L395" i="1" s="1"/>
  <c r="M395" i="1" s="1"/>
  <c r="Q394" i="1"/>
  <c r="R394" i="1" s="1"/>
  <c r="C395" i="1" s="1"/>
  <c r="I405" i="1"/>
  <c r="G395" i="1"/>
  <c r="E394" i="1"/>
  <c r="E395" i="1"/>
  <c r="A396" i="1"/>
  <c r="D396" i="1" s="1"/>
  <c r="O395" i="1"/>
  <c r="F395" i="1" l="1"/>
  <c r="H395" i="1" s="1"/>
  <c r="N395" i="1" s="1"/>
  <c r="P395" i="1" s="1"/>
  <c r="B395" i="1" s="1"/>
  <c r="F396" i="1"/>
  <c r="G396" i="1"/>
  <c r="Q395" i="1"/>
  <c r="R395" i="1" s="1"/>
  <c r="C396" i="1" s="1"/>
  <c r="T396" i="1"/>
  <c r="J396" i="1"/>
  <c r="K396" i="1" s="1"/>
  <c r="L396" i="1" s="1"/>
  <c r="M396" i="1" s="1"/>
  <c r="S396" i="1"/>
  <c r="A397" i="1"/>
  <c r="D397" i="1" s="1"/>
  <c r="O396" i="1"/>
  <c r="E396" i="1"/>
  <c r="I406" i="1"/>
  <c r="F397" i="1" l="1"/>
  <c r="H396" i="1"/>
  <c r="N396" i="1" s="1"/>
  <c r="P396" i="1" s="1"/>
  <c r="B396" i="1" s="1"/>
  <c r="G397" i="1"/>
  <c r="E397" i="1"/>
  <c r="A398" i="1"/>
  <c r="D398" i="1" s="1"/>
  <c r="O397" i="1"/>
  <c r="I407" i="1"/>
  <c r="T397" i="1"/>
  <c r="Q396" i="1"/>
  <c r="R396" i="1" s="1"/>
  <c r="C397" i="1" s="1"/>
  <c r="S397" i="1"/>
  <c r="J397" i="1"/>
  <c r="K397" i="1" s="1"/>
  <c r="L397" i="1" s="1"/>
  <c r="M397" i="1" s="1"/>
  <c r="H397" i="1" l="1"/>
  <c r="N397" i="1" s="1"/>
  <c r="P397" i="1" s="1"/>
  <c r="F398" i="1"/>
  <c r="T398" i="1"/>
  <c r="S398" i="1"/>
  <c r="J398" i="1"/>
  <c r="K398" i="1" s="1"/>
  <c r="L398" i="1" s="1"/>
  <c r="M398" i="1" s="1"/>
  <c r="Q397" i="1"/>
  <c r="R397" i="1" s="1"/>
  <c r="C398" i="1" s="1"/>
  <c r="G398" i="1"/>
  <c r="O398" i="1"/>
  <c r="A399" i="1"/>
  <c r="D399" i="1" s="1"/>
  <c r="E398" i="1"/>
  <c r="I408" i="1"/>
  <c r="F399" i="1" l="1"/>
  <c r="H398" i="1"/>
  <c r="N398" i="1" s="1"/>
  <c r="P398" i="1" s="1"/>
  <c r="B398" i="1" s="1"/>
  <c r="B397" i="1"/>
  <c r="A400" i="1"/>
  <c r="D400" i="1" s="1"/>
  <c r="O399" i="1"/>
  <c r="Q398" i="1"/>
  <c r="R398" i="1" s="1"/>
  <c r="C399" i="1" s="1"/>
  <c r="S399" i="1"/>
  <c r="T399" i="1"/>
  <c r="J399" i="1"/>
  <c r="K399" i="1" s="1"/>
  <c r="L399" i="1" s="1"/>
  <c r="M399" i="1" s="1"/>
  <c r="I409" i="1"/>
  <c r="G399" i="1"/>
  <c r="O400" i="1" l="1"/>
  <c r="E400" i="1"/>
  <c r="A401" i="1"/>
  <c r="D401" i="1" s="1"/>
  <c r="T400" i="1"/>
  <c r="J400" i="1"/>
  <c r="K400" i="1" s="1"/>
  <c r="L400" i="1" s="1"/>
  <c r="M400" i="1" s="1"/>
  <c r="S400" i="1"/>
  <c r="Q399" i="1"/>
  <c r="R399" i="1" s="1"/>
  <c r="C400" i="1" s="1"/>
  <c r="E399" i="1"/>
  <c r="G400" i="1"/>
  <c r="H399" i="1"/>
  <c r="N399" i="1" s="1"/>
  <c r="P399" i="1" s="1"/>
  <c r="B399" i="1" s="1"/>
  <c r="I410" i="1"/>
  <c r="F400" i="1" l="1"/>
  <c r="H400" i="1" s="1"/>
  <c r="N400" i="1" s="1"/>
  <c r="P400" i="1" s="1"/>
  <c r="B400" i="1" s="1"/>
  <c r="F401" i="1"/>
  <c r="I411" i="1"/>
  <c r="E401" i="1"/>
  <c r="A402" i="1"/>
  <c r="D402" i="1" s="1"/>
  <c r="O401" i="1"/>
  <c r="Q400" i="1"/>
  <c r="R400" i="1" s="1"/>
  <c r="C401" i="1" s="1"/>
  <c r="J401" i="1"/>
  <c r="K401" i="1" s="1"/>
  <c r="L401" i="1" s="1"/>
  <c r="M401" i="1" s="1"/>
  <c r="T401" i="1"/>
  <c r="S401" i="1"/>
  <c r="G401" i="1"/>
  <c r="F402" i="1" l="1"/>
  <c r="H401" i="1"/>
  <c r="N401" i="1" s="1"/>
  <c r="P401" i="1" s="1"/>
  <c r="B401" i="1" s="1"/>
  <c r="T402" i="1"/>
  <c r="S402" i="1"/>
  <c r="Q401" i="1"/>
  <c r="R401" i="1" s="1"/>
  <c r="C402" i="1" s="1"/>
  <c r="J402" i="1"/>
  <c r="K402" i="1" s="1"/>
  <c r="L402" i="1" s="1"/>
  <c r="M402" i="1" s="1"/>
  <c r="G402" i="1"/>
  <c r="O402" i="1"/>
  <c r="A403" i="1"/>
  <c r="D403" i="1" s="1"/>
  <c r="E402" i="1"/>
  <c r="F403" i="1" s="1"/>
  <c r="I412" i="1"/>
  <c r="Q402" i="1" l="1"/>
  <c r="R402" i="1" s="1"/>
  <c r="C403" i="1" s="1"/>
  <c r="T403" i="1"/>
  <c r="J403" i="1"/>
  <c r="K403" i="1" s="1"/>
  <c r="L403" i="1" s="1"/>
  <c r="M403" i="1" s="1"/>
  <c r="S403" i="1"/>
  <c r="G403" i="1"/>
  <c r="I413" i="1"/>
  <c r="E403" i="1"/>
  <c r="A404" i="1"/>
  <c r="D404" i="1" s="1"/>
  <c r="O403" i="1"/>
  <c r="H402" i="1"/>
  <c r="N402" i="1" s="1"/>
  <c r="P402" i="1" s="1"/>
  <c r="B402" i="1" s="1"/>
  <c r="F404" i="1" l="1"/>
  <c r="T404" i="1"/>
  <c r="S404" i="1"/>
  <c r="J404" i="1"/>
  <c r="K404" i="1" s="1"/>
  <c r="L404" i="1" s="1"/>
  <c r="M404" i="1" s="1"/>
  <c r="Q403" i="1"/>
  <c r="R403" i="1" s="1"/>
  <c r="C404" i="1" s="1"/>
  <c r="G404" i="1"/>
  <c r="O404" i="1"/>
  <c r="E404" i="1"/>
  <c r="A405" i="1"/>
  <c r="D405" i="1" s="1"/>
  <c r="H403" i="1"/>
  <c r="N403" i="1" s="1"/>
  <c r="P403" i="1" s="1"/>
  <c r="B403" i="1" s="1"/>
  <c r="I414" i="1"/>
  <c r="H404" i="1" l="1"/>
  <c r="N404" i="1" s="1"/>
  <c r="P404" i="1" s="1"/>
  <c r="B404" i="1" s="1"/>
  <c r="F405" i="1"/>
  <c r="J405" i="1"/>
  <c r="K405" i="1" s="1"/>
  <c r="L405" i="1" s="1"/>
  <c r="M405" i="1" s="1"/>
  <c r="Q404" i="1"/>
  <c r="R404" i="1" s="1"/>
  <c r="C405" i="1" s="1"/>
  <c r="T405" i="1"/>
  <c r="S405" i="1"/>
  <c r="I415" i="1"/>
  <c r="O405" i="1"/>
  <c r="A406" i="1"/>
  <c r="D406" i="1" s="1"/>
  <c r="G405" i="1"/>
  <c r="H405" i="1" l="1"/>
  <c r="N405" i="1" s="1"/>
  <c r="P405" i="1" s="1"/>
  <c r="B405" i="1" s="1"/>
  <c r="J406" i="1"/>
  <c r="K406" i="1" s="1"/>
  <c r="L406" i="1" s="1"/>
  <c r="M406" i="1" s="1"/>
  <c r="T406" i="1"/>
  <c r="Q405" i="1"/>
  <c r="R405" i="1" s="1"/>
  <c r="C406" i="1" s="1"/>
  <c r="S406" i="1"/>
  <c r="O406" i="1"/>
  <c r="E406" i="1"/>
  <c r="A407" i="1"/>
  <c r="D407" i="1" s="1"/>
  <c r="E405" i="1"/>
  <c r="G406" i="1"/>
  <c r="I416" i="1"/>
  <c r="F406" i="1" l="1"/>
  <c r="H406" i="1" s="1"/>
  <c r="N406" i="1" s="1"/>
  <c r="P406" i="1" s="1"/>
  <c r="B406" i="1" s="1"/>
  <c r="G407" i="1"/>
  <c r="I417" i="1"/>
  <c r="Q406" i="1"/>
  <c r="R406" i="1" s="1"/>
  <c r="C407" i="1" s="1"/>
  <c r="T407" i="1"/>
  <c r="S407" i="1"/>
  <c r="J407" i="1"/>
  <c r="K407" i="1" s="1"/>
  <c r="L407" i="1" s="1"/>
  <c r="M407" i="1" s="1"/>
  <c r="E407" i="1"/>
  <c r="A408" i="1"/>
  <c r="D408" i="1" s="1"/>
  <c r="O407" i="1"/>
  <c r="F407" i="1"/>
  <c r="F408" i="1" l="1"/>
  <c r="H407" i="1"/>
  <c r="N407" i="1" s="1"/>
  <c r="P407" i="1" s="1"/>
  <c r="B407" i="1" s="1"/>
  <c r="I418" i="1"/>
  <c r="T408" i="1"/>
  <c r="J408" i="1"/>
  <c r="K408" i="1" s="1"/>
  <c r="L408" i="1" s="1"/>
  <c r="M408" i="1" s="1"/>
  <c r="S408" i="1"/>
  <c r="Q407" i="1"/>
  <c r="R407" i="1" s="1"/>
  <c r="C408" i="1" s="1"/>
  <c r="G408" i="1"/>
  <c r="E408" i="1"/>
  <c r="F409" i="1" s="1"/>
  <c r="A409" i="1"/>
  <c r="D409" i="1" s="1"/>
  <c r="O408" i="1"/>
  <c r="H408" i="1" l="1"/>
  <c r="N408" i="1" s="1"/>
  <c r="P408" i="1" s="1"/>
  <c r="B408" i="1" s="1"/>
  <c r="I419" i="1"/>
  <c r="Q408" i="1"/>
  <c r="R408" i="1" s="1"/>
  <c r="C409" i="1" s="1"/>
  <c r="T409" i="1"/>
  <c r="S409" i="1"/>
  <c r="J409" i="1"/>
  <c r="K409" i="1" s="1"/>
  <c r="L409" i="1" s="1"/>
  <c r="M409" i="1" s="1"/>
  <c r="G409" i="1"/>
  <c r="H409" i="1" s="1"/>
  <c r="O409" i="1"/>
  <c r="E409" i="1"/>
  <c r="A410" i="1"/>
  <c r="D410" i="1" s="1"/>
  <c r="F410" i="1" l="1"/>
  <c r="N409" i="1"/>
  <c r="P409" i="1" s="1"/>
  <c r="B409" i="1" s="1"/>
  <c r="S410" i="1"/>
  <c r="Q409" i="1"/>
  <c r="R409" i="1" s="1"/>
  <c r="C410" i="1" s="1"/>
  <c r="J410" i="1"/>
  <c r="K410" i="1" s="1"/>
  <c r="L410" i="1" s="1"/>
  <c r="M410" i="1" s="1"/>
  <c r="T410" i="1"/>
  <c r="A411" i="1"/>
  <c r="D411" i="1" s="1"/>
  <c r="O410" i="1"/>
  <c r="G410" i="1"/>
  <c r="I420" i="1"/>
  <c r="H410" i="1" l="1"/>
  <c r="N410" i="1" s="1"/>
  <c r="P410" i="1" s="1"/>
  <c r="B410" i="1" s="1"/>
  <c r="I421" i="1"/>
  <c r="E410" i="1"/>
  <c r="S411" i="1"/>
  <c r="J411" i="1"/>
  <c r="K411" i="1" s="1"/>
  <c r="L411" i="1" s="1"/>
  <c r="M411" i="1" s="1"/>
  <c r="Q410" i="1"/>
  <c r="R410" i="1" s="1"/>
  <c r="C411" i="1" s="1"/>
  <c r="T411" i="1"/>
  <c r="G411" i="1"/>
  <c r="O411" i="1"/>
  <c r="A412" i="1"/>
  <c r="D412" i="1" s="1"/>
  <c r="E411" i="1"/>
  <c r="F412" i="1" s="1"/>
  <c r="F411" i="1" l="1"/>
  <c r="H411" i="1" s="1"/>
  <c r="N411" i="1" s="1"/>
  <c r="P411" i="1" s="1"/>
  <c r="B411" i="1" s="1"/>
  <c r="A413" i="1"/>
  <c r="D413" i="1" s="1"/>
  <c r="O412" i="1"/>
  <c r="E412" i="1"/>
  <c r="G412" i="1"/>
  <c r="I422" i="1"/>
  <c r="Q411" i="1"/>
  <c r="R411" i="1" s="1"/>
  <c r="C412" i="1" s="1"/>
  <c r="S412" i="1"/>
  <c r="T412" i="1"/>
  <c r="J412" i="1"/>
  <c r="K412" i="1" s="1"/>
  <c r="L412" i="1" s="1"/>
  <c r="M412" i="1" s="1"/>
  <c r="F413" i="1" l="1"/>
  <c r="G413" i="1"/>
  <c r="H412" i="1"/>
  <c r="N412" i="1" s="1"/>
  <c r="P412" i="1" s="1"/>
  <c r="B412" i="1" s="1"/>
  <c r="T413" i="1"/>
  <c r="J413" i="1"/>
  <c r="K413" i="1" s="1"/>
  <c r="L413" i="1" s="1"/>
  <c r="M413" i="1" s="1"/>
  <c r="S413" i="1"/>
  <c r="Q412" i="1"/>
  <c r="R412" i="1" s="1"/>
  <c r="C413" i="1" s="1"/>
  <c r="I423" i="1"/>
  <c r="E413" i="1"/>
  <c r="A414" i="1"/>
  <c r="D414" i="1" s="1"/>
  <c r="O413" i="1"/>
  <c r="H413" i="1" l="1"/>
  <c r="N413" i="1" s="1"/>
  <c r="P413" i="1" s="1"/>
  <c r="B413" i="1" s="1"/>
  <c r="F414" i="1"/>
  <c r="I424" i="1"/>
  <c r="Q413" i="1"/>
  <c r="R413" i="1" s="1"/>
  <c r="C414" i="1" s="1"/>
  <c r="S414" i="1"/>
  <c r="J414" i="1"/>
  <c r="K414" i="1" s="1"/>
  <c r="L414" i="1" s="1"/>
  <c r="M414" i="1" s="1"/>
  <c r="T414" i="1"/>
  <c r="O414" i="1"/>
  <c r="E414" i="1"/>
  <c r="A415" i="1"/>
  <c r="D415" i="1" s="1"/>
  <c r="G414" i="1"/>
  <c r="H414" i="1" l="1"/>
  <c r="N414" i="1" s="1"/>
  <c r="P414" i="1" s="1"/>
  <c r="B414" i="1" s="1"/>
  <c r="F415" i="1"/>
  <c r="E415" i="1"/>
  <c r="A416" i="1"/>
  <c r="D416" i="1" s="1"/>
  <c r="O415" i="1"/>
  <c r="Q414" i="1"/>
  <c r="R414" i="1" s="1"/>
  <c r="C415" i="1" s="1"/>
  <c r="J415" i="1"/>
  <c r="K415" i="1" s="1"/>
  <c r="L415" i="1" s="1"/>
  <c r="M415" i="1" s="1"/>
  <c r="T415" i="1"/>
  <c r="S415" i="1"/>
  <c r="G415" i="1"/>
  <c r="I425" i="1"/>
  <c r="F416" i="1" l="1"/>
  <c r="H415" i="1"/>
  <c r="N415" i="1" s="1"/>
  <c r="P415" i="1" s="1"/>
  <c r="B415" i="1" s="1"/>
  <c r="I426" i="1"/>
  <c r="G416" i="1"/>
  <c r="E416" i="1"/>
  <c r="A417" i="1"/>
  <c r="D417" i="1" s="1"/>
  <c r="O416" i="1"/>
  <c r="S416" i="1"/>
  <c r="J416" i="1"/>
  <c r="K416" i="1" s="1"/>
  <c r="L416" i="1" s="1"/>
  <c r="M416" i="1" s="1"/>
  <c r="T416" i="1"/>
  <c r="Q415" i="1"/>
  <c r="R415" i="1" s="1"/>
  <c r="C416" i="1" s="1"/>
  <c r="F417" i="1" l="1"/>
  <c r="H416" i="1"/>
  <c r="N416" i="1" s="1"/>
  <c r="P416" i="1" s="1"/>
  <c r="B416" i="1" s="1"/>
  <c r="G417" i="1"/>
  <c r="A418" i="1"/>
  <c r="D418" i="1" s="1"/>
  <c r="O417" i="1"/>
  <c r="E417" i="1"/>
  <c r="I427" i="1"/>
  <c r="Q416" i="1"/>
  <c r="R416" i="1" s="1"/>
  <c r="C417" i="1" s="1"/>
  <c r="T417" i="1"/>
  <c r="S417" i="1"/>
  <c r="J417" i="1"/>
  <c r="K417" i="1" s="1"/>
  <c r="L417" i="1" s="1"/>
  <c r="M417" i="1" s="1"/>
  <c r="H417" i="1" l="1"/>
  <c r="N417" i="1" s="1"/>
  <c r="P417" i="1" s="1"/>
  <c r="B417" i="1" s="1"/>
  <c r="F418" i="1"/>
  <c r="G418" i="1"/>
  <c r="T418" i="1"/>
  <c r="S418" i="1"/>
  <c r="Q417" i="1"/>
  <c r="R417" i="1" s="1"/>
  <c r="C418" i="1" s="1"/>
  <c r="J418" i="1"/>
  <c r="K418" i="1" s="1"/>
  <c r="L418" i="1" s="1"/>
  <c r="M418" i="1" s="1"/>
  <c r="A419" i="1"/>
  <c r="D419" i="1" s="1"/>
  <c r="O418" i="1"/>
  <c r="I428" i="1"/>
  <c r="H418" i="1" l="1"/>
  <c r="N418" i="1" s="1"/>
  <c r="P418" i="1" s="1"/>
  <c r="B418" i="1" s="1"/>
  <c r="T419" i="1"/>
  <c r="S419" i="1"/>
  <c r="J419" i="1"/>
  <c r="K419" i="1" s="1"/>
  <c r="L419" i="1" s="1"/>
  <c r="M419" i="1" s="1"/>
  <c r="Q418" i="1"/>
  <c r="R418" i="1" s="1"/>
  <c r="C419" i="1" s="1"/>
  <c r="G419" i="1"/>
  <c r="I429" i="1"/>
  <c r="O419" i="1"/>
  <c r="E419" i="1"/>
  <c r="A420" i="1"/>
  <c r="D420" i="1" s="1"/>
  <c r="E418" i="1"/>
  <c r="F420" i="1" l="1"/>
  <c r="F419" i="1"/>
  <c r="H419" i="1" s="1"/>
  <c r="N419" i="1" s="1"/>
  <c r="P419" i="1" s="1"/>
  <c r="B419" i="1" s="1"/>
  <c r="A421" i="1"/>
  <c r="D421" i="1" s="1"/>
  <c r="O420" i="1"/>
  <c r="I430" i="1"/>
  <c r="G420" i="1"/>
  <c r="Q419" i="1"/>
  <c r="R419" i="1" s="1"/>
  <c r="C420" i="1" s="1"/>
  <c r="J420" i="1"/>
  <c r="K420" i="1" s="1"/>
  <c r="L420" i="1" s="1"/>
  <c r="M420" i="1" s="1"/>
  <c r="T420" i="1"/>
  <c r="S420" i="1"/>
  <c r="G421" i="1" l="1"/>
  <c r="I431" i="1"/>
  <c r="O421" i="1"/>
  <c r="A422" i="1"/>
  <c r="D422" i="1" s="1"/>
  <c r="E421" i="1"/>
  <c r="E420" i="1"/>
  <c r="H420" i="1"/>
  <c r="N420" i="1" s="1"/>
  <c r="P420" i="1" s="1"/>
  <c r="B420" i="1" s="1"/>
  <c r="T421" i="1"/>
  <c r="S421" i="1"/>
  <c r="J421" i="1"/>
  <c r="K421" i="1" s="1"/>
  <c r="L421" i="1" s="1"/>
  <c r="M421" i="1" s="1"/>
  <c r="Q420" i="1"/>
  <c r="R420" i="1" s="1"/>
  <c r="C421" i="1" s="1"/>
  <c r="F421" i="1" l="1"/>
  <c r="H421" i="1" s="1"/>
  <c r="N421" i="1" s="1"/>
  <c r="P421" i="1" s="1"/>
  <c r="B421" i="1" s="1"/>
  <c r="G422" i="1"/>
  <c r="F422" i="1"/>
  <c r="Q421" i="1"/>
  <c r="R421" i="1" s="1"/>
  <c r="C422" i="1" s="1"/>
  <c r="T422" i="1"/>
  <c r="S422" i="1"/>
  <c r="J422" i="1"/>
  <c r="K422" i="1" s="1"/>
  <c r="L422" i="1" s="1"/>
  <c r="M422" i="1" s="1"/>
  <c r="A423" i="1"/>
  <c r="D423" i="1" s="1"/>
  <c r="O422" i="1"/>
  <c r="I432" i="1"/>
  <c r="H422" i="1" l="1"/>
  <c r="N422" i="1" s="1"/>
  <c r="P422" i="1" s="1"/>
  <c r="B422" i="1" s="1"/>
  <c r="G423" i="1"/>
  <c r="I433" i="1"/>
  <c r="O423" i="1"/>
  <c r="A424" i="1"/>
  <c r="D424" i="1" s="1"/>
  <c r="E423" i="1"/>
  <c r="S423" i="1"/>
  <c r="T423" i="1"/>
  <c r="J423" i="1"/>
  <c r="K423" i="1" s="1"/>
  <c r="L423" i="1" s="1"/>
  <c r="M423" i="1" s="1"/>
  <c r="Q422" i="1"/>
  <c r="R422" i="1" s="1"/>
  <c r="C423" i="1" s="1"/>
  <c r="E422" i="1"/>
  <c r="F423" i="1" l="1"/>
  <c r="H423" i="1" s="1"/>
  <c r="N423" i="1" s="1"/>
  <c r="P423" i="1" s="1"/>
  <c r="B423" i="1" s="1"/>
  <c r="F424" i="1"/>
  <c r="Q423" i="1"/>
  <c r="R423" i="1" s="1"/>
  <c r="C424" i="1" s="1"/>
  <c r="J424" i="1"/>
  <c r="K424" i="1" s="1"/>
  <c r="L424" i="1" s="1"/>
  <c r="M424" i="1" s="1"/>
  <c r="S424" i="1"/>
  <c r="T424" i="1"/>
  <c r="I434" i="1"/>
  <c r="A425" i="1"/>
  <c r="D425" i="1" s="1"/>
  <c r="O424" i="1"/>
  <c r="G424" i="1"/>
  <c r="O425" i="1" l="1"/>
  <c r="A426" i="1"/>
  <c r="D426" i="1" s="1"/>
  <c r="E425" i="1"/>
  <c r="I435" i="1"/>
  <c r="T425" i="1"/>
  <c r="Q424" i="1"/>
  <c r="R424" i="1" s="1"/>
  <c r="C425" i="1" s="1"/>
  <c r="J425" i="1"/>
  <c r="K425" i="1" s="1"/>
  <c r="L425" i="1" s="1"/>
  <c r="M425" i="1" s="1"/>
  <c r="S425" i="1"/>
  <c r="G425" i="1"/>
  <c r="E424" i="1"/>
  <c r="H424" i="1"/>
  <c r="N424" i="1" s="1"/>
  <c r="P424" i="1" s="1"/>
  <c r="B424" i="1" s="1"/>
  <c r="F426" i="1" l="1"/>
  <c r="F425" i="1"/>
  <c r="H425" i="1" s="1"/>
  <c r="N425" i="1" s="1"/>
  <c r="P425" i="1" s="1"/>
  <c r="A427" i="1"/>
  <c r="D427" i="1" s="1"/>
  <c r="O426" i="1"/>
  <c r="I436" i="1"/>
  <c r="J426" i="1"/>
  <c r="K426" i="1" s="1"/>
  <c r="L426" i="1" s="1"/>
  <c r="M426" i="1" s="1"/>
  <c r="Q425" i="1"/>
  <c r="R425" i="1" s="1"/>
  <c r="C426" i="1" s="1"/>
  <c r="T426" i="1"/>
  <c r="S426" i="1"/>
  <c r="G426" i="1" l="1"/>
  <c r="G427" i="1" s="1"/>
  <c r="B425" i="1"/>
  <c r="O427" i="1"/>
  <c r="E427" i="1"/>
  <c r="A428" i="1"/>
  <c r="D428" i="1" s="1"/>
  <c r="I437" i="1"/>
  <c r="S427" i="1"/>
  <c r="J427" i="1"/>
  <c r="K427" i="1" s="1"/>
  <c r="L427" i="1" s="1"/>
  <c r="M427" i="1" s="1"/>
  <c r="Q426" i="1"/>
  <c r="R426" i="1" s="1"/>
  <c r="C427" i="1" s="1"/>
  <c r="T427" i="1"/>
  <c r="E426" i="1"/>
  <c r="F428" i="1" l="1"/>
  <c r="H426" i="1"/>
  <c r="N426" i="1" s="1"/>
  <c r="P426" i="1" s="1"/>
  <c r="B426" i="1" s="1"/>
  <c r="F427" i="1"/>
  <c r="H427" i="1" s="1"/>
  <c r="N427" i="1" s="1"/>
  <c r="P427" i="1" s="1"/>
  <c r="B427" i="1" s="1"/>
  <c r="G428" i="1"/>
  <c r="E428" i="1"/>
  <c r="A429" i="1"/>
  <c r="D429" i="1" s="1"/>
  <c r="O428" i="1"/>
  <c r="Q427" i="1"/>
  <c r="R427" i="1" s="1"/>
  <c r="C428" i="1" s="1"/>
  <c r="J428" i="1"/>
  <c r="K428" i="1" s="1"/>
  <c r="L428" i="1" s="1"/>
  <c r="M428" i="1" s="1"/>
  <c r="T428" i="1"/>
  <c r="S428" i="1"/>
  <c r="I438" i="1"/>
  <c r="H428" i="1" l="1"/>
  <c r="N428" i="1" s="1"/>
  <c r="P428" i="1" s="1"/>
  <c r="B428" i="1" s="1"/>
  <c r="F429" i="1"/>
  <c r="T429" i="1"/>
  <c r="J429" i="1"/>
  <c r="K429" i="1" s="1"/>
  <c r="L429" i="1" s="1"/>
  <c r="M429" i="1" s="1"/>
  <c r="Q428" i="1"/>
  <c r="R428" i="1" s="1"/>
  <c r="C429" i="1" s="1"/>
  <c r="S429" i="1"/>
  <c r="G429" i="1"/>
  <c r="I439" i="1"/>
  <c r="E429" i="1"/>
  <c r="A430" i="1"/>
  <c r="D430" i="1" s="1"/>
  <c r="O429" i="1"/>
  <c r="H429" i="1" l="1"/>
  <c r="N429" i="1" s="1"/>
  <c r="P429" i="1" s="1"/>
  <c r="B429" i="1" s="1"/>
  <c r="F430" i="1"/>
  <c r="G430" i="1"/>
  <c r="Q429" i="1"/>
  <c r="R429" i="1" s="1"/>
  <c r="C430" i="1" s="1"/>
  <c r="T430" i="1"/>
  <c r="S430" i="1"/>
  <c r="J430" i="1"/>
  <c r="K430" i="1" s="1"/>
  <c r="L430" i="1" s="1"/>
  <c r="M430" i="1" s="1"/>
  <c r="O430" i="1"/>
  <c r="A431" i="1"/>
  <c r="D431" i="1" s="1"/>
  <c r="E430" i="1"/>
  <c r="I440" i="1"/>
  <c r="F431" i="1" l="1"/>
  <c r="H430" i="1"/>
  <c r="N430" i="1" s="1"/>
  <c r="P430" i="1" s="1"/>
  <c r="B430" i="1" s="1"/>
  <c r="A432" i="1"/>
  <c r="D432" i="1" s="1"/>
  <c r="O431" i="1"/>
  <c r="G431" i="1"/>
  <c r="I441" i="1"/>
  <c r="T431" i="1"/>
  <c r="J431" i="1"/>
  <c r="K431" i="1" s="1"/>
  <c r="L431" i="1" s="1"/>
  <c r="M431" i="1" s="1"/>
  <c r="S431" i="1"/>
  <c r="Q430" i="1"/>
  <c r="R430" i="1" s="1"/>
  <c r="C431" i="1" s="1"/>
  <c r="G432" i="1" l="1"/>
  <c r="H431" i="1"/>
  <c r="N431" i="1" s="1"/>
  <c r="P431" i="1" s="1"/>
  <c r="B431" i="1" s="1"/>
  <c r="I442" i="1"/>
  <c r="O432" i="1"/>
  <c r="E432" i="1"/>
  <c r="A433" i="1"/>
  <c r="D433" i="1" s="1"/>
  <c r="T432" i="1"/>
  <c r="J432" i="1"/>
  <c r="K432" i="1" s="1"/>
  <c r="L432" i="1" s="1"/>
  <c r="M432" i="1" s="1"/>
  <c r="S432" i="1"/>
  <c r="Q431" i="1"/>
  <c r="R431" i="1" s="1"/>
  <c r="C432" i="1" s="1"/>
  <c r="E431" i="1"/>
  <c r="F432" i="1" l="1"/>
  <c r="H432" i="1" s="1"/>
  <c r="N432" i="1" s="1"/>
  <c r="P432" i="1" s="1"/>
  <c r="B432" i="1" s="1"/>
  <c r="F433" i="1"/>
  <c r="O433" i="1"/>
  <c r="A434" i="1"/>
  <c r="D434" i="1" s="1"/>
  <c r="Q432" i="1"/>
  <c r="R432" i="1" s="1"/>
  <c r="C433" i="1" s="1"/>
  <c r="S433" i="1"/>
  <c r="T433" i="1"/>
  <c r="J433" i="1"/>
  <c r="K433" i="1" s="1"/>
  <c r="L433" i="1" s="1"/>
  <c r="M433" i="1" s="1"/>
  <c r="G433" i="1"/>
  <c r="I443" i="1"/>
  <c r="G434" i="1" l="1"/>
  <c r="E433" i="1"/>
  <c r="S434" i="1"/>
  <c r="J434" i="1"/>
  <c r="K434" i="1" s="1"/>
  <c r="L434" i="1" s="1"/>
  <c r="M434" i="1" s="1"/>
  <c r="Q433" i="1"/>
  <c r="R433" i="1" s="1"/>
  <c r="C434" i="1" s="1"/>
  <c r="T434" i="1"/>
  <c r="I444" i="1"/>
  <c r="O434" i="1"/>
  <c r="A435" i="1"/>
  <c r="D435" i="1" s="1"/>
  <c r="E434" i="1"/>
  <c r="F435" i="1" s="1"/>
  <c r="H433" i="1"/>
  <c r="N433" i="1" s="1"/>
  <c r="P433" i="1" s="1"/>
  <c r="B433" i="1" s="1"/>
  <c r="F434" i="1" l="1"/>
  <c r="H434" i="1" s="1"/>
  <c r="N434" i="1" s="1"/>
  <c r="P434" i="1" s="1"/>
  <c r="B434" i="1" s="1"/>
  <c r="G435" i="1"/>
  <c r="H435" i="1" s="1"/>
  <c r="A436" i="1"/>
  <c r="D436" i="1" s="1"/>
  <c r="O435" i="1"/>
  <c r="Q434" i="1"/>
  <c r="R434" i="1" s="1"/>
  <c r="C435" i="1" s="1"/>
  <c r="J435" i="1"/>
  <c r="K435" i="1" s="1"/>
  <c r="L435" i="1" s="1"/>
  <c r="M435" i="1" s="1"/>
  <c r="T435" i="1"/>
  <c r="S435" i="1"/>
  <c r="I445" i="1"/>
  <c r="G436" i="1" l="1"/>
  <c r="N435" i="1"/>
  <c r="P435" i="1" s="1"/>
  <c r="B435" i="1" s="1"/>
  <c r="T436" i="1"/>
  <c r="S436" i="1"/>
  <c r="J436" i="1"/>
  <c r="K436" i="1" s="1"/>
  <c r="L436" i="1" s="1"/>
  <c r="M436" i="1" s="1"/>
  <c r="Q435" i="1"/>
  <c r="R435" i="1" s="1"/>
  <c r="C436" i="1" s="1"/>
  <c r="E435" i="1"/>
  <c r="O436" i="1"/>
  <c r="E436" i="1"/>
  <c r="A437" i="1"/>
  <c r="D437" i="1" s="1"/>
  <c r="I446" i="1"/>
  <c r="F437" i="1" l="1"/>
  <c r="F436" i="1"/>
  <c r="H436" i="1" s="1"/>
  <c r="N436" i="1" s="1"/>
  <c r="P436" i="1" s="1"/>
  <c r="B436" i="1" s="1"/>
  <c r="I447" i="1"/>
  <c r="E437" i="1"/>
  <c r="A438" i="1"/>
  <c r="D438" i="1" s="1"/>
  <c r="O437" i="1"/>
  <c r="Q436" i="1"/>
  <c r="R436" i="1" s="1"/>
  <c r="C437" i="1" s="1"/>
  <c r="J437" i="1"/>
  <c r="K437" i="1" s="1"/>
  <c r="L437" i="1" s="1"/>
  <c r="M437" i="1" s="1"/>
  <c r="S437" i="1"/>
  <c r="T437" i="1"/>
  <c r="G437" i="1"/>
  <c r="F438" i="1" l="1"/>
  <c r="Q437" i="1"/>
  <c r="R437" i="1" s="1"/>
  <c r="C438" i="1" s="1"/>
  <c r="J438" i="1"/>
  <c r="K438" i="1" s="1"/>
  <c r="L438" i="1" s="1"/>
  <c r="M438" i="1" s="1"/>
  <c r="T438" i="1"/>
  <c r="S438" i="1"/>
  <c r="G438" i="1"/>
  <c r="H437" i="1"/>
  <c r="N437" i="1" s="1"/>
  <c r="P437" i="1" s="1"/>
  <c r="B437" i="1" s="1"/>
  <c r="A439" i="1"/>
  <c r="D439" i="1" s="1"/>
  <c r="E438" i="1"/>
  <c r="O438" i="1"/>
  <c r="I448" i="1"/>
  <c r="H438" i="1" l="1"/>
  <c r="N438" i="1" s="1"/>
  <c r="P438" i="1" s="1"/>
  <c r="B438" i="1" s="1"/>
  <c r="F439" i="1"/>
  <c r="I449" i="1"/>
  <c r="Q438" i="1"/>
  <c r="R438" i="1" s="1"/>
  <c r="C439" i="1" s="1"/>
  <c r="S439" i="1"/>
  <c r="J439" i="1"/>
  <c r="K439" i="1" s="1"/>
  <c r="L439" i="1" s="1"/>
  <c r="M439" i="1" s="1"/>
  <c r="T439" i="1"/>
  <c r="G439" i="1"/>
  <c r="O439" i="1"/>
  <c r="A440" i="1"/>
  <c r="D440" i="1" s="1"/>
  <c r="E439" i="1"/>
  <c r="F440" i="1" l="1"/>
  <c r="Q439" i="1"/>
  <c r="R439" i="1" s="1"/>
  <c r="C440" i="1" s="1"/>
  <c r="S440" i="1"/>
  <c r="T440" i="1"/>
  <c r="J440" i="1"/>
  <c r="K440" i="1" s="1"/>
  <c r="L440" i="1" s="1"/>
  <c r="M440" i="1" s="1"/>
  <c r="A441" i="1"/>
  <c r="D441" i="1" s="1"/>
  <c r="O440" i="1"/>
  <c r="G440" i="1"/>
  <c r="H439" i="1"/>
  <c r="N439" i="1" s="1"/>
  <c r="P439" i="1" s="1"/>
  <c r="B439" i="1" s="1"/>
  <c r="I450" i="1"/>
  <c r="H440" i="1" l="1"/>
  <c r="N440" i="1" s="1"/>
  <c r="P440" i="1" s="1"/>
  <c r="B440" i="1" s="1"/>
  <c r="G441" i="1"/>
  <c r="O441" i="1"/>
  <c r="E441" i="1"/>
  <c r="A442" i="1"/>
  <c r="D442" i="1" s="1"/>
  <c r="S441" i="1"/>
  <c r="J441" i="1"/>
  <c r="K441" i="1" s="1"/>
  <c r="L441" i="1" s="1"/>
  <c r="M441" i="1" s="1"/>
  <c r="T441" i="1"/>
  <c r="Q440" i="1"/>
  <c r="R440" i="1" s="1"/>
  <c r="C441" i="1" s="1"/>
  <c r="E440" i="1"/>
  <c r="I451" i="1"/>
  <c r="F441" i="1" l="1"/>
  <c r="H441" i="1" s="1"/>
  <c r="N441" i="1" s="1"/>
  <c r="P441" i="1" s="1"/>
  <c r="B441" i="1" s="1"/>
  <c r="I452" i="1"/>
  <c r="Q441" i="1"/>
  <c r="R441" i="1" s="1"/>
  <c r="C442" i="1" s="1"/>
  <c r="T442" i="1"/>
  <c r="J442" i="1"/>
  <c r="K442" i="1" s="1"/>
  <c r="L442" i="1" s="1"/>
  <c r="M442" i="1" s="1"/>
  <c r="S442" i="1"/>
  <c r="E442" i="1"/>
  <c r="O442" i="1"/>
  <c r="A443" i="1"/>
  <c r="D443" i="1" s="1"/>
  <c r="G442" i="1"/>
  <c r="F442" i="1"/>
  <c r="F443" i="1" l="1"/>
  <c r="H442" i="1"/>
  <c r="N442" i="1" s="1"/>
  <c r="P442" i="1" s="1"/>
  <c r="B442" i="1" s="1"/>
  <c r="T443" i="1"/>
  <c r="Q442" i="1"/>
  <c r="R442" i="1" s="1"/>
  <c r="C443" i="1" s="1"/>
  <c r="S443" i="1"/>
  <c r="J443" i="1"/>
  <c r="K443" i="1" s="1"/>
  <c r="L443" i="1" s="1"/>
  <c r="M443" i="1" s="1"/>
  <c r="I453" i="1"/>
  <c r="G443" i="1"/>
  <c r="E443" i="1"/>
  <c r="A444" i="1"/>
  <c r="D444" i="1" s="1"/>
  <c r="O443" i="1"/>
  <c r="H443" i="1" l="1"/>
  <c r="N443" i="1" s="1"/>
  <c r="P443" i="1" s="1"/>
  <c r="B443" i="1" s="1"/>
  <c r="F444" i="1"/>
  <c r="I454" i="1"/>
  <c r="G444" i="1"/>
  <c r="O444" i="1"/>
  <c r="A445" i="1"/>
  <c r="D445" i="1" s="1"/>
  <c r="E444" i="1"/>
  <c r="Q443" i="1"/>
  <c r="R443" i="1" s="1"/>
  <c r="C444" i="1" s="1"/>
  <c r="T444" i="1"/>
  <c r="J444" i="1"/>
  <c r="K444" i="1" s="1"/>
  <c r="L444" i="1" s="1"/>
  <c r="M444" i="1" s="1"/>
  <c r="S444" i="1"/>
  <c r="F445" i="1" l="1"/>
  <c r="H444" i="1"/>
  <c r="N444" i="1" s="1"/>
  <c r="P444" i="1" s="1"/>
  <c r="B444" i="1" s="1"/>
  <c r="G445" i="1"/>
  <c r="T445" i="1"/>
  <c r="J445" i="1"/>
  <c r="K445" i="1" s="1"/>
  <c r="L445" i="1" s="1"/>
  <c r="M445" i="1" s="1"/>
  <c r="Q444" i="1"/>
  <c r="R444" i="1" s="1"/>
  <c r="C445" i="1" s="1"/>
  <c r="S445" i="1"/>
  <c r="E445" i="1"/>
  <c r="A446" i="1"/>
  <c r="D446" i="1" s="1"/>
  <c r="O445" i="1"/>
  <c r="I455" i="1"/>
  <c r="F446" i="1" l="1"/>
  <c r="Q445" i="1"/>
  <c r="R445" i="1" s="1"/>
  <c r="C446" i="1" s="1"/>
  <c r="T446" i="1"/>
  <c r="J446" i="1"/>
  <c r="K446" i="1" s="1"/>
  <c r="L446" i="1" s="1"/>
  <c r="M446" i="1" s="1"/>
  <c r="S446" i="1"/>
  <c r="G446" i="1"/>
  <c r="H445" i="1"/>
  <c r="N445" i="1" s="1"/>
  <c r="P445" i="1" s="1"/>
  <c r="B445" i="1" s="1"/>
  <c r="A447" i="1"/>
  <c r="D447" i="1" s="1"/>
  <c r="O446" i="1"/>
  <c r="E446" i="1"/>
  <c r="I456" i="1"/>
  <c r="H446" i="1" l="1"/>
  <c r="N446" i="1" s="1"/>
  <c r="P446" i="1" s="1"/>
  <c r="B446" i="1" s="1"/>
  <c r="F447" i="1"/>
  <c r="I457" i="1"/>
  <c r="T447" i="1"/>
  <c r="J447" i="1"/>
  <c r="K447" i="1" s="1"/>
  <c r="L447" i="1" s="1"/>
  <c r="M447" i="1" s="1"/>
  <c r="S447" i="1"/>
  <c r="Q446" i="1"/>
  <c r="R446" i="1" s="1"/>
  <c r="C447" i="1" s="1"/>
  <c r="E447" i="1"/>
  <c r="A448" i="1"/>
  <c r="D448" i="1" s="1"/>
  <c r="O447" i="1"/>
  <c r="G447" i="1"/>
  <c r="F448" i="1" l="1"/>
  <c r="G448" i="1"/>
  <c r="E448" i="1"/>
  <c r="A449" i="1"/>
  <c r="D449" i="1" s="1"/>
  <c r="O448" i="1"/>
  <c r="I458" i="1"/>
  <c r="J448" i="1"/>
  <c r="K448" i="1" s="1"/>
  <c r="L448" i="1" s="1"/>
  <c r="M448" i="1" s="1"/>
  <c r="Q447" i="1"/>
  <c r="R447" i="1" s="1"/>
  <c r="C448" i="1" s="1"/>
  <c r="T448" i="1"/>
  <c r="S448" i="1"/>
  <c r="H447" i="1"/>
  <c r="N447" i="1" s="1"/>
  <c r="P447" i="1" s="1"/>
  <c r="B447" i="1" s="1"/>
  <c r="F449" i="1" l="1"/>
  <c r="H448" i="1"/>
  <c r="N448" i="1" s="1"/>
  <c r="P448" i="1" s="1"/>
  <c r="B448" i="1" s="1"/>
  <c r="I459" i="1"/>
  <c r="Q448" i="1"/>
  <c r="R448" i="1" s="1"/>
  <c r="C449" i="1" s="1"/>
  <c r="T449" i="1"/>
  <c r="S449" i="1"/>
  <c r="J449" i="1"/>
  <c r="K449" i="1" s="1"/>
  <c r="L449" i="1" s="1"/>
  <c r="M449" i="1" s="1"/>
  <c r="G449" i="1"/>
  <c r="O449" i="1"/>
  <c r="A450" i="1"/>
  <c r="D450" i="1" s="1"/>
  <c r="G450" i="1" l="1"/>
  <c r="A451" i="1"/>
  <c r="D451" i="1" s="1"/>
  <c r="E450" i="1"/>
  <c r="O450" i="1"/>
  <c r="E449" i="1"/>
  <c r="J450" i="1"/>
  <c r="K450" i="1" s="1"/>
  <c r="L450" i="1" s="1"/>
  <c r="M450" i="1" s="1"/>
  <c r="S450" i="1"/>
  <c r="T450" i="1"/>
  <c r="Q449" i="1"/>
  <c r="R449" i="1" s="1"/>
  <c r="C450" i="1" s="1"/>
  <c r="I460" i="1"/>
  <c r="H449" i="1"/>
  <c r="N449" i="1" s="1"/>
  <c r="P449" i="1" s="1"/>
  <c r="B449" i="1" s="1"/>
  <c r="F451" i="1" l="1"/>
  <c r="F450" i="1"/>
  <c r="H450" i="1" s="1"/>
  <c r="N450" i="1" s="1"/>
  <c r="P450" i="1" s="1"/>
  <c r="B450" i="1" s="1"/>
  <c r="G451" i="1"/>
  <c r="O451" i="1"/>
  <c r="E451" i="1"/>
  <c r="A452" i="1"/>
  <c r="D452" i="1" s="1"/>
  <c r="Q450" i="1"/>
  <c r="R450" i="1" s="1"/>
  <c r="C451" i="1" s="1"/>
  <c r="T451" i="1"/>
  <c r="J451" i="1"/>
  <c r="K451" i="1" s="1"/>
  <c r="L451" i="1" s="1"/>
  <c r="M451" i="1" s="1"/>
  <c r="S451" i="1"/>
  <c r="I461" i="1"/>
  <c r="H451" i="1" l="1"/>
  <c r="N451" i="1" s="1"/>
  <c r="P451" i="1" s="1"/>
  <c r="B451" i="1" s="1"/>
  <c r="F452" i="1"/>
  <c r="G452" i="1"/>
  <c r="I462" i="1"/>
  <c r="E452" i="1"/>
  <c r="A453" i="1"/>
  <c r="D453" i="1" s="1"/>
  <c r="O452" i="1"/>
  <c r="S452" i="1"/>
  <c r="Q451" i="1"/>
  <c r="R451" i="1" s="1"/>
  <c r="C452" i="1" s="1"/>
  <c r="J452" i="1"/>
  <c r="K452" i="1" s="1"/>
  <c r="L452" i="1" s="1"/>
  <c r="M452" i="1" s="1"/>
  <c r="T452" i="1"/>
  <c r="F453" i="1" l="1"/>
  <c r="H452" i="1"/>
  <c r="N452" i="1" s="1"/>
  <c r="P452" i="1" s="1"/>
  <c r="B452" i="1" s="1"/>
  <c r="S453" i="1"/>
  <c r="J453" i="1"/>
  <c r="K453" i="1" s="1"/>
  <c r="L453" i="1" s="1"/>
  <c r="M453" i="1" s="1"/>
  <c r="Q452" i="1"/>
  <c r="R452" i="1" s="1"/>
  <c r="C453" i="1" s="1"/>
  <c r="T453" i="1"/>
  <c r="E453" i="1"/>
  <c r="A454" i="1"/>
  <c r="D454" i="1" s="1"/>
  <c r="O453" i="1"/>
  <c r="G453" i="1"/>
  <c r="I463" i="1"/>
  <c r="F454" i="1" l="1"/>
  <c r="G454" i="1"/>
  <c r="I464" i="1"/>
  <c r="O454" i="1"/>
  <c r="A455" i="1"/>
  <c r="D455" i="1" s="1"/>
  <c r="E454" i="1"/>
  <c r="Q453" i="1"/>
  <c r="R453" i="1" s="1"/>
  <c r="C454" i="1" s="1"/>
  <c r="S454" i="1"/>
  <c r="T454" i="1"/>
  <c r="J454" i="1"/>
  <c r="K454" i="1" s="1"/>
  <c r="L454" i="1" s="1"/>
  <c r="M454" i="1" s="1"/>
  <c r="H453" i="1"/>
  <c r="N453" i="1" s="1"/>
  <c r="P453" i="1" s="1"/>
  <c r="B453" i="1" s="1"/>
  <c r="H454" i="1" l="1"/>
  <c r="N454" i="1" s="1"/>
  <c r="P454" i="1" s="1"/>
  <c r="B454" i="1" s="1"/>
  <c r="F455" i="1"/>
  <c r="G455" i="1"/>
  <c r="A456" i="1"/>
  <c r="D456" i="1" s="1"/>
  <c r="O455" i="1"/>
  <c r="I465" i="1"/>
  <c r="T455" i="1"/>
  <c r="S455" i="1"/>
  <c r="Q454" i="1"/>
  <c r="R454" i="1" s="1"/>
  <c r="C455" i="1" s="1"/>
  <c r="J455" i="1"/>
  <c r="K455" i="1" s="1"/>
  <c r="L455" i="1" s="1"/>
  <c r="M455" i="1" s="1"/>
  <c r="H455" i="1" l="1"/>
  <c r="N455" i="1" s="1"/>
  <c r="P455" i="1" s="1"/>
  <c r="O456" i="1"/>
  <c r="A457" i="1"/>
  <c r="D457" i="1" s="1"/>
  <c r="E456" i="1"/>
  <c r="E455" i="1"/>
  <c r="I466" i="1"/>
  <c r="S456" i="1"/>
  <c r="Q455" i="1"/>
  <c r="R455" i="1" s="1"/>
  <c r="C456" i="1" s="1"/>
  <c r="J456" i="1"/>
  <c r="K456" i="1" s="1"/>
  <c r="L456" i="1" s="1"/>
  <c r="M456" i="1" s="1"/>
  <c r="T456" i="1"/>
  <c r="G456" i="1"/>
  <c r="F456" i="1" l="1"/>
  <c r="H456" i="1" s="1"/>
  <c r="N456" i="1" s="1"/>
  <c r="P456" i="1" s="1"/>
  <c r="B456" i="1" s="1"/>
  <c r="F457" i="1"/>
  <c r="B455" i="1"/>
  <c r="G457" i="1"/>
  <c r="T457" i="1"/>
  <c r="Q456" i="1"/>
  <c r="R456" i="1" s="1"/>
  <c r="C457" i="1" s="1"/>
  <c r="S457" i="1"/>
  <c r="J457" i="1"/>
  <c r="K457" i="1" s="1"/>
  <c r="L457" i="1" s="1"/>
  <c r="M457" i="1" s="1"/>
  <c r="I467" i="1"/>
  <c r="O457" i="1"/>
  <c r="E457" i="1"/>
  <c r="A458" i="1"/>
  <c r="D458" i="1" s="1"/>
  <c r="F458" i="1" l="1"/>
  <c r="H457" i="1"/>
  <c r="N457" i="1" s="1"/>
  <c r="P457" i="1" s="1"/>
  <c r="B457" i="1" s="1"/>
  <c r="G458" i="1"/>
  <c r="Q457" i="1"/>
  <c r="R457" i="1" s="1"/>
  <c r="C458" i="1" s="1"/>
  <c r="J458" i="1"/>
  <c r="K458" i="1" s="1"/>
  <c r="L458" i="1" s="1"/>
  <c r="M458" i="1" s="1"/>
  <c r="S458" i="1"/>
  <c r="T458" i="1"/>
  <c r="E458" i="1"/>
  <c r="A459" i="1"/>
  <c r="D459" i="1" s="1"/>
  <c r="O458" i="1"/>
  <c r="I468" i="1"/>
  <c r="F459" i="1" l="1"/>
  <c r="H458" i="1"/>
  <c r="N458" i="1" s="1"/>
  <c r="P458" i="1" s="1"/>
  <c r="B458" i="1" s="1"/>
  <c r="G459" i="1"/>
  <c r="I469" i="1"/>
  <c r="T459" i="1"/>
  <c r="J459" i="1"/>
  <c r="K459" i="1" s="1"/>
  <c r="L459" i="1" s="1"/>
  <c r="M459" i="1" s="1"/>
  <c r="Q458" i="1"/>
  <c r="R458" i="1" s="1"/>
  <c r="C459" i="1" s="1"/>
  <c r="S459" i="1"/>
  <c r="O459" i="1"/>
  <c r="E459" i="1"/>
  <c r="A460" i="1"/>
  <c r="D460" i="1" s="1"/>
  <c r="F460" i="1" l="1"/>
  <c r="H459" i="1"/>
  <c r="N459" i="1" s="1"/>
  <c r="P459" i="1" s="1"/>
  <c r="B459" i="1" s="1"/>
  <c r="I470" i="1"/>
  <c r="A461" i="1"/>
  <c r="D461" i="1" s="1"/>
  <c r="O460" i="1"/>
  <c r="T460" i="1"/>
  <c r="Q459" i="1"/>
  <c r="R459" i="1" s="1"/>
  <c r="C460" i="1" s="1"/>
  <c r="S460" i="1"/>
  <c r="J460" i="1"/>
  <c r="K460" i="1" s="1"/>
  <c r="L460" i="1" s="1"/>
  <c r="M460" i="1" s="1"/>
  <c r="G460" i="1"/>
  <c r="G461" i="1" l="1"/>
  <c r="H460" i="1"/>
  <c r="N460" i="1" s="1"/>
  <c r="P460" i="1" s="1"/>
  <c r="B460" i="1" s="1"/>
  <c r="S461" i="1"/>
  <c r="T461" i="1"/>
  <c r="J461" i="1"/>
  <c r="K461" i="1" s="1"/>
  <c r="L461" i="1" s="1"/>
  <c r="M461" i="1" s="1"/>
  <c r="Q460" i="1"/>
  <c r="R460" i="1" s="1"/>
  <c r="C461" i="1" s="1"/>
  <c r="I471" i="1"/>
  <c r="E461" i="1"/>
  <c r="A462" i="1"/>
  <c r="D462" i="1" s="1"/>
  <c r="O461" i="1"/>
  <c r="E460" i="1"/>
  <c r="F462" i="1" l="1"/>
  <c r="F461" i="1"/>
  <c r="H461" i="1" s="1"/>
  <c r="N461" i="1" s="1"/>
  <c r="P461" i="1" s="1"/>
  <c r="B461" i="1" s="1"/>
  <c r="Q461" i="1"/>
  <c r="R461" i="1" s="1"/>
  <c r="C462" i="1" s="1"/>
  <c r="S462" i="1"/>
  <c r="T462" i="1"/>
  <c r="J462" i="1"/>
  <c r="K462" i="1" s="1"/>
  <c r="L462" i="1" s="1"/>
  <c r="M462" i="1" s="1"/>
  <c r="G462" i="1"/>
  <c r="O462" i="1"/>
  <c r="E462" i="1"/>
  <c r="A463" i="1"/>
  <c r="D463" i="1" s="1"/>
  <c r="I472" i="1"/>
  <c r="H462" i="1" l="1"/>
  <c r="N462" i="1" s="1"/>
  <c r="P462" i="1" s="1"/>
  <c r="B462" i="1" s="1"/>
  <c r="F463" i="1"/>
  <c r="I473" i="1"/>
  <c r="E463" i="1"/>
  <c r="A464" i="1"/>
  <c r="D464" i="1" s="1"/>
  <c r="O463" i="1"/>
  <c r="T463" i="1"/>
  <c r="Q462" i="1"/>
  <c r="R462" i="1" s="1"/>
  <c r="C463" i="1" s="1"/>
  <c r="S463" i="1"/>
  <c r="J463" i="1"/>
  <c r="K463" i="1" s="1"/>
  <c r="L463" i="1" s="1"/>
  <c r="M463" i="1" s="1"/>
  <c r="G463" i="1"/>
  <c r="F464" i="1" l="1"/>
  <c r="G464" i="1"/>
  <c r="H463" i="1"/>
  <c r="N463" i="1" s="1"/>
  <c r="P463" i="1" s="1"/>
  <c r="B463" i="1" s="1"/>
  <c r="T464" i="1"/>
  <c r="Q463" i="1"/>
  <c r="R463" i="1" s="1"/>
  <c r="C464" i="1" s="1"/>
  <c r="S464" i="1"/>
  <c r="J464" i="1"/>
  <c r="K464" i="1" s="1"/>
  <c r="L464" i="1" s="1"/>
  <c r="M464" i="1" s="1"/>
  <c r="E464" i="1"/>
  <c r="O464" i="1"/>
  <c r="A465" i="1"/>
  <c r="D465" i="1" s="1"/>
  <c r="I474" i="1"/>
  <c r="H464" i="1" l="1"/>
  <c r="N464" i="1" s="1"/>
  <c r="P464" i="1" s="1"/>
  <c r="B464" i="1" s="1"/>
  <c r="F465" i="1"/>
  <c r="G465" i="1"/>
  <c r="O465" i="1"/>
  <c r="A466" i="1"/>
  <c r="D466" i="1" s="1"/>
  <c r="E465" i="1"/>
  <c r="I475" i="1"/>
  <c r="Q464" i="1"/>
  <c r="R464" i="1" s="1"/>
  <c r="C465" i="1" s="1"/>
  <c r="T465" i="1"/>
  <c r="S465" i="1"/>
  <c r="J465" i="1"/>
  <c r="K465" i="1" s="1"/>
  <c r="L465" i="1" s="1"/>
  <c r="M465" i="1" s="1"/>
  <c r="F466" i="1" l="1"/>
  <c r="H465" i="1"/>
  <c r="N465" i="1" s="1"/>
  <c r="P465" i="1" s="1"/>
  <c r="B465" i="1" s="1"/>
  <c r="G466" i="1"/>
  <c r="I476" i="1"/>
  <c r="A467" i="1"/>
  <c r="D467" i="1" s="1"/>
  <c r="O466" i="1"/>
  <c r="S466" i="1"/>
  <c r="T466" i="1"/>
  <c r="J466" i="1"/>
  <c r="K466" i="1" s="1"/>
  <c r="L466" i="1" s="1"/>
  <c r="M466" i="1" s="1"/>
  <c r="Q465" i="1"/>
  <c r="R465" i="1" s="1"/>
  <c r="C466" i="1" s="1"/>
  <c r="H466" i="1" l="1"/>
  <c r="N466" i="1" s="1"/>
  <c r="P466" i="1" s="1"/>
  <c r="B466" i="1" s="1"/>
  <c r="S467" i="1"/>
  <c r="T467" i="1"/>
  <c r="Q466" i="1"/>
  <c r="R466" i="1" s="1"/>
  <c r="C467" i="1" s="1"/>
  <c r="J467" i="1"/>
  <c r="K467" i="1" s="1"/>
  <c r="L467" i="1" s="1"/>
  <c r="M467" i="1" s="1"/>
  <c r="G467" i="1"/>
  <c r="E466" i="1"/>
  <c r="O467" i="1"/>
  <c r="A468" i="1"/>
  <c r="D468" i="1" s="1"/>
  <c r="E467" i="1"/>
  <c r="I477" i="1"/>
  <c r="F467" i="1" l="1"/>
  <c r="H467" i="1" s="1"/>
  <c r="N467" i="1" s="1"/>
  <c r="P467" i="1" s="1"/>
  <c r="B467" i="1" s="1"/>
  <c r="F468" i="1"/>
  <c r="I478" i="1"/>
  <c r="A469" i="1"/>
  <c r="D469" i="1" s="1"/>
  <c r="O468" i="1"/>
  <c r="Q467" i="1"/>
  <c r="R467" i="1" s="1"/>
  <c r="C468" i="1" s="1"/>
  <c r="J468" i="1"/>
  <c r="K468" i="1" s="1"/>
  <c r="L468" i="1" s="1"/>
  <c r="M468" i="1" s="1"/>
  <c r="T468" i="1"/>
  <c r="S468" i="1"/>
  <c r="G468" i="1"/>
  <c r="H468" i="1" l="1"/>
  <c r="N468" i="1" s="1"/>
  <c r="P468" i="1" s="1"/>
  <c r="B468" i="1" s="1"/>
  <c r="G469" i="1"/>
  <c r="E468" i="1"/>
  <c r="Q468" i="1"/>
  <c r="R468" i="1" s="1"/>
  <c r="C469" i="1" s="1"/>
  <c r="J469" i="1"/>
  <c r="K469" i="1" s="1"/>
  <c r="L469" i="1" s="1"/>
  <c r="M469" i="1" s="1"/>
  <c r="T469" i="1"/>
  <c r="S469" i="1"/>
  <c r="I479" i="1"/>
  <c r="A470" i="1"/>
  <c r="D470" i="1" s="1"/>
  <c r="E469" i="1"/>
  <c r="O469" i="1"/>
  <c r="F469" i="1" l="1"/>
  <c r="H469" i="1" s="1"/>
  <c r="N469" i="1" s="1"/>
  <c r="P469" i="1" s="1"/>
  <c r="B469" i="1" s="1"/>
  <c r="F470" i="1"/>
  <c r="Q469" i="1"/>
  <c r="R469" i="1" s="1"/>
  <c r="C470" i="1" s="1"/>
  <c r="T470" i="1"/>
  <c r="S470" i="1"/>
  <c r="J470" i="1"/>
  <c r="K470" i="1" s="1"/>
  <c r="L470" i="1" s="1"/>
  <c r="M470" i="1" s="1"/>
  <c r="I480" i="1"/>
  <c r="G470" i="1"/>
  <c r="A471" i="1"/>
  <c r="D471" i="1" s="1"/>
  <c r="O470" i="1"/>
  <c r="H470" i="1" l="1"/>
  <c r="N470" i="1" s="1"/>
  <c r="P470" i="1" s="1"/>
  <c r="B470" i="1" s="1"/>
  <c r="E470" i="1"/>
  <c r="E471" i="1"/>
  <c r="A472" i="1"/>
  <c r="D472" i="1" s="1"/>
  <c r="O471" i="1"/>
  <c r="I481" i="1"/>
  <c r="S471" i="1"/>
  <c r="T471" i="1"/>
  <c r="Q470" i="1"/>
  <c r="R470" i="1" s="1"/>
  <c r="C471" i="1" s="1"/>
  <c r="J471" i="1"/>
  <c r="K471" i="1" s="1"/>
  <c r="L471" i="1" s="1"/>
  <c r="M471" i="1" s="1"/>
  <c r="G471" i="1"/>
  <c r="F472" i="1" l="1"/>
  <c r="F471" i="1"/>
  <c r="H471" i="1" s="1"/>
  <c r="N471" i="1" s="1"/>
  <c r="P471" i="1" s="1"/>
  <c r="B471" i="1" s="1"/>
  <c r="G472" i="1"/>
  <c r="A473" i="1"/>
  <c r="D473" i="1" s="1"/>
  <c r="O472" i="1"/>
  <c r="E472" i="1"/>
  <c r="I482" i="1"/>
  <c r="Q471" i="1"/>
  <c r="R471" i="1" s="1"/>
  <c r="C472" i="1" s="1"/>
  <c r="T472" i="1"/>
  <c r="J472" i="1"/>
  <c r="K472" i="1" s="1"/>
  <c r="L472" i="1" s="1"/>
  <c r="M472" i="1" s="1"/>
  <c r="S472" i="1"/>
  <c r="H472" i="1" l="1"/>
  <c r="N472" i="1" s="1"/>
  <c r="P472" i="1" s="1"/>
  <c r="B472" i="1" s="1"/>
  <c r="F473" i="1"/>
  <c r="G473" i="1"/>
  <c r="T473" i="1"/>
  <c r="S473" i="1"/>
  <c r="Q472" i="1"/>
  <c r="R472" i="1" s="1"/>
  <c r="C473" i="1" s="1"/>
  <c r="J473" i="1"/>
  <c r="K473" i="1" s="1"/>
  <c r="L473" i="1" s="1"/>
  <c r="M473" i="1" s="1"/>
  <c r="I483" i="1"/>
  <c r="E473" i="1"/>
  <c r="O473" i="1"/>
  <c r="A474" i="1"/>
  <c r="D474" i="1" s="1"/>
  <c r="F474" i="1" l="1"/>
  <c r="H473" i="1"/>
  <c r="N473" i="1" s="1"/>
  <c r="P473" i="1" s="1"/>
  <c r="B473" i="1" s="1"/>
  <c r="Q473" i="1"/>
  <c r="R473" i="1" s="1"/>
  <c r="C474" i="1" s="1"/>
  <c r="J474" i="1"/>
  <c r="K474" i="1" s="1"/>
  <c r="L474" i="1" s="1"/>
  <c r="M474" i="1" s="1"/>
  <c r="T474" i="1"/>
  <c r="S474" i="1"/>
  <c r="I484" i="1"/>
  <c r="G474" i="1"/>
  <c r="A475" i="1"/>
  <c r="D475" i="1" s="1"/>
  <c r="E474" i="1"/>
  <c r="F475" i="1" s="1"/>
  <c r="O474" i="1"/>
  <c r="O475" i="1" l="1"/>
  <c r="A476" i="1"/>
  <c r="D476" i="1" s="1"/>
  <c r="E475" i="1"/>
  <c r="G475" i="1"/>
  <c r="H475" i="1" s="1"/>
  <c r="I485" i="1"/>
  <c r="Q474" i="1"/>
  <c r="R474" i="1" s="1"/>
  <c r="C475" i="1" s="1"/>
  <c r="S475" i="1"/>
  <c r="T475" i="1"/>
  <c r="J475" i="1"/>
  <c r="K475" i="1" s="1"/>
  <c r="L475" i="1" s="1"/>
  <c r="M475" i="1" s="1"/>
  <c r="H474" i="1"/>
  <c r="N474" i="1" s="1"/>
  <c r="P474" i="1" s="1"/>
  <c r="B474" i="1" s="1"/>
  <c r="F476" i="1" l="1"/>
  <c r="G476" i="1"/>
  <c r="I486" i="1"/>
  <c r="E476" i="1"/>
  <c r="A477" i="1"/>
  <c r="D477" i="1" s="1"/>
  <c r="O476" i="1"/>
  <c r="N475" i="1"/>
  <c r="P475" i="1" s="1"/>
  <c r="B475" i="1" s="1"/>
  <c r="Q475" i="1"/>
  <c r="R475" i="1" s="1"/>
  <c r="C476" i="1" s="1"/>
  <c r="T476" i="1"/>
  <c r="J476" i="1"/>
  <c r="K476" i="1" s="1"/>
  <c r="L476" i="1" s="1"/>
  <c r="M476" i="1" s="1"/>
  <c r="S476" i="1"/>
  <c r="F477" i="1" l="1"/>
  <c r="H476" i="1"/>
  <c r="N476" i="1" s="1"/>
  <c r="P476" i="1" s="1"/>
  <c r="B476" i="1" s="1"/>
  <c r="G477" i="1"/>
  <c r="I487" i="1"/>
  <c r="O477" i="1"/>
  <c r="A478" i="1"/>
  <c r="D478" i="1" s="1"/>
  <c r="E477" i="1"/>
  <c r="S477" i="1"/>
  <c r="T477" i="1"/>
  <c r="Q476" i="1"/>
  <c r="R476" i="1" s="1"/>
  <c r="C477" i="1" s="1"/>
  <c r="J477" i="1"/>
  <c r="K477" i="1" s="1"/>
  <c r="L477" i="1" s="1"/>
  <c r="M477" i="1" s="1"/>
  <c r="F478" i="1" l="1"/>
  <c r="H477" i="1"/>
  <c r="N477" i="1" s="1"/>
  <c r="P477" i="1" s="1"/>
  <c r="B477" i="1" s="1"/>
  <c r="Q477" i="1"/>
  <c r="R477" i="1" s="1"/>
  <c r="C478" i="1" s="1"/>
  <c r="J478" i="1"/>
  <c r="K478" i="1" s="1"/>
  <c r="L478" i="1" s="1"/>
  <c r="M478" i="1" s="1"/>
  <c r="T478" i="1"/>
  <c r="S478" i="1"/>
  <c r="E478" i="1"/>
  <c r="A479" i="1"/>
  <c r="D479" i="1" s="1"/>
  <c r="O478" i="1"/>
  <c r="I488" i="1"/>
  <c r="G478" i="1"/>
  <c r="F479" i="1" l="1"/>
  <c r="G479" i="1"/>
  <c r="H478" i="1"/>
  <c r="N478" i="1" s="1"/>
  <c r="P478" i="1" s="1"/>
  <c r="B478" i="1" s="1"/>
  <c r="S479" i="1"/>
  <c r="T479" i="1"/>
  <c r="Q478" i="1"/>
  <c r="R478" i="1" s="1"/>
  <c r="C479" i="1" s="1"/>
  <c r="J479" i="1"/>
  <c r="K479" i="1" s="1"/>
  <c r="L479" i="1" s="1"/>
  <c r="M479" i="1" s="1"/>
  <c r="I489" i="1"/>
  <c r="E479" i="1"/>
  <c r="A480" i="1"/>
  <c r="D480" i="1" s="1"/>
  <c r="O479" i="1"/>
  <c r="F480" i="1" l="1"/>
  <c r="H479" i="1"/>
  <c r="N479" i="1" s="1"/>
  <c r="P479" i="1" s="1"/>
  <c r="B479" i="1" s="1"/>
  <c r="G480" i="1"/>
  <c r="Q479" i="1"/>
  <c r="R479" i="1" s="1"/>
  <c r="C480" i="1" s="1"/>
  <c r="S480" i="1"/>
  <c r="T480" i="1"/>
  <c r="J480" i="1"/>
  <c r="K480" i="1" s="1"/>
  <c r="L480" i="1" s="1"/>
  <c r="M480" i="1" s="1"/>
  <c r="A481" i="1"/>
  <c r="D481" i="1" s="1"/>
  <c r="O480" i="1"/>
  <c r="E480" i="1"/>
  <c r="I490" i="1"/>
  <c r="F481" i="1" l="1"/>
  <c r="H480" i="1"/>
  <c r="N480" i="1" s="1"/>
  <c r="P480" i="1" s="1"/>
  <c r="B480" i="1" s="1"/>
  <c r="I491" i="1"/>
  <c r="T481" i="1"/>
  <c r="S481" i="1"/>
  <c r="J481" i="1"/>
  <c r="K481" i="1" s="1"/>
  <c r="L481" i="1" s="1"/>
  <c r="M481" i="1" s="1"/>
  <c r="Q480" i="1"/>
  <c r="R480" i="1" s="1"/>
  <c r="C481" i="1" s="1"/>
  <c r="G481" i="1"/>
  <c r="A482" i="1"/>
  <c r="D482" i="1" s="1"/>
  <c r="O481" i="1"/>
  <c r="H481" i="1" l="1"/>
  <c r="N481" i="1" s="1"/>
  <c r="P481" i="1" s="1"/>
  <c r="B481" i="1" s="1"/>
  <c r="E481" i="1"/>
  <c r="I492" i="1"/>
  <c r="T482" i="1"/>
  <c r="S482" i="1"/>
  <c r="J482" i="1"/>
  <c r="K482" i="1" s="1"/>
  <c r="L482" i="1" s="1"/>
  <c r="M482" i="1" s="1"/>
  <c r="Q481" i="1"/>
  <c r="R481" i="1" s="1"/>
  <c r="C482" i="1" s="1"/>
  <c r="O482" i="1"/>
  <c r="E482" i="1"/>
  <c r="A483" i="1"/>
  <c r="D483" i="1" s="1"/>
  <c r="G482" i="1"/>
  <c r="F483" i="1" l="1"/>
  <c r="F482" i="1"/>
  <c r="H482" i="1" s="1"/>
  <c r="N482" i="1" s="1"/>
  <c r="P482" i="1" s="1"/>
  <c r="B482" i="1" s="1"/>
  <c r="G483" i="1"/>
  <c r="I493" i="1"/>
  <c r="E483" i="1"/>
  <c r="O483" i="1"/>
  <c r="A484" i="1"/>
  <c r="D484" i="1" s="1"/>
  <c r="S483" i="1"/>
  <c r="Q482" i="1"/>
  <c r="R482" i="1" s="1"/>
  <c r="C483" i="1" s="1"/>
  <c r="T483" i="1"/>
  <c r="J483" i="1"/>
  <c r="K483" i="1" s="1"/>
  <c r="L483" i="1" s="1"/>
  <c r="M483" i="1" s="1"/>
  <c r="H483" i="1" l="1"/>
  <c r="N483" i="1" s="1"/>
  <c r="P483" i="1" s="1"/>
  <c r="B483" i="1" s="1"/>
  <c r="F484" i="1"/>
  <c r="S484" i="1"/>
  <c r="Q483" i="1"/>
  <c r="R483" i="1" s="1"/>
  <c r="C484" i="1" s="1"/>
  <c r="T484" i="1"/>
  <c r="J484" i="1"/>
  <c r="K484" i="1" s="1"/>
  <c r="L484" i="1" s="1"/>
  <c r="M484" i="1" s="1"/>
  <c r="I494" i="1"/>
  <c r="G484" i="1"/>
  <c r="O484" i="1"/>
  <c r="A485" i="1"/>
  <c r="D485" i="1" s="1"/>
  <c r="E484" i="1"/>
  <c r="F485" i="1" l="1"/>
  <c r="H484" i="1"/>
  <c r="N484" i="1" s="1"/>
  <c r="P484" i="1" s="1"/>
  <c r="B484" i="1" s="1"/>
  <c r="O485" i="1"/>
  <c r="A486" i="1"/>
  <c r="D486" i="1" s="1"/>
  <c r="E485" i="1"/>
  <c r="I495" i="1"/>
  <c r="T485" i="1"/>
  <c r="Q484" i="1"/>
  <c r="R484" i="1" s="1"/>
  <c r="C485" i="1" s="1"/>
  <c r="S485" i="1"/>
  <c r="J485" i="1"/>
  <c r="K485" i="1" s="1"/>
  <c r="L485" i="1" s="1"/>
  <c r="M485" i="1" s="1"/>
  <c r="G485" i="1"/>
  <c r="F486" i="1" l="1"/>
  <c r="G486" i="1"/>
  <c r="S486" i="1"/>
  <c r="T486" i="1"/>
  <c r="J486" i="1"/>
  <c r="K486" i="1" s="1"/>
  <c r="L486" i="1" s="1"/>
  <c r="M486" i="1" s="1"/>
  <c r="Q485" i="1"/>
  <c r="R485" i="1" s="1"/>
  <c r="C486" i="1" s="1"/>
  <c r="I496" i="1"/>
  <c r="H485" i="1"/>
  <c r="N485" i="1" s="1"/>
  <c r="P485" i="1" s="1"/>
  <c r="B485" i="1" s="1"/>
  <c r="A487" i="1"/>
  <c r="D487" i="1" s="1"/>
  <c r="O486" i="1"/>
  <c r="H486" i="1" l="1"/>
  <c r="N486" i="1" s="1"/>
  <c r="P486" i="1" s="1"/>
  <c r="B486" i="1" s="1"/>
  <c r="O487" i="1"/>
  <c r="E487" i="1"/>
  <c r="A488" i="1"/>
  <c r="D488" i="1" s="1"/>
  <c r="I497" i="1"/>
  <c r="T487" i="1"/>
  <c r="S487" i="1"/>
  <c r="Q486" i="1"/>
  <c r="R486" i="1" s="1"/>
  <c r="C487" i="1" s="1"/>
  <c r="J487" i="1"/>
  <c r="K487" i="1" s="1"/>
  <c r="L487" i="1" s="1"/>
  <c r="M487" i="1" s="1"/>
  <c r="E486" i="1"/>
  <c r="G487" i="1"/>
  <c r="F488" i="1" l="1"/>
  <c r="F487" i="1"/>
  <c r="H487" i="1" s="1"/>
  <c r="N487" i="1" s="1"/>
  <c r="P487" i="1" s="1"/>
  <c r="B487" i="1" s="1"/>
  <c r="G488" i="1"/>
  <c r="I498" i="1"/>
  <c r="E488" i="1"/>
  <c r="A489" i="1"/>
  <c r="D489" i="1" s="1"/>
  <c r="O488" i="1"/>
  <c r="Q487" i="1"/>
  <c r="R487" i="1" s="1"/>
  <c r="C488" i="1" s="1"/>
  <c r="T488" i="1"/>
  <c r="J488" i="1"/>
  <c r="K488" i="1" s="1"/>
  <c r="L488" i="1" s="1"/>
  <c r="M488" i="1" s="1"/>
  <c r="S488" i="1"/>
  <c r="H488" i="1" l="1"/>
  <c r="N488" i="1" s="1"/>
  <c r="P488" i="1" s="1"/>
  <c r="F489" i="1"/>
  <c r="Q488" i="1"/>
  <c r="R488" i="1" s="1"/>
  <c r="C489" i="1" s="1"/>
  <c r="J489" i="1"/>
  <c r="K489" i="1" s="1"/>
  <c r="L489" i="1" s="1"/>
  <c r="M489" i="1" s="1"/>
  <c r="T489" i="1"/>
  <c r="S489" i="1"/>
  <c r="G489" i="1"/>
  <c r="A490" i="1"/>
  <c r="D490" i="1" s="1"/>
  <c r="E489" i="1"/>
  <c r="O489" i="1"/>
  <c r="I499" i="1"/>
  <c r="F490" i="1" l="1"/>
  <c r="H489" i="1"/>
  <c r="N489" i="1" s="1"/>
  <c r="P489" i="1" s="1"/>
  <c r="B489" i="1" s="1"/>
  <c r="B488" i="1"/>
  <c r="O490" i="1"/>
  <c r="A491" i="1"/>
  <c r="D491" i="1" s="1"/>
  <c r="E490" i="1"/>
  <c r="G490" i="1"/>
  <c r="Q489" i="1"/>
  <c r="R489" i="1" s="1"/>
  <c r="C490" i="1" s="1"/>
  <c r="T490" i="1"/>
  <c r="S490" i="1"/>
  <c r="J490" i="1"/>
  <c r="K490" i="1" s="1"/>
  <c r="L490" i="1" s="1"/>
  <c r="M490" i="1" s="1"/>
  <c r="I500" i="1"/>
  <c r="F491" i="1" l="1"/>
  <c r="G491" i="1"/>
  <c r="H490" i="1"/>
  <c r="N490" i="1" s="1"/>
  <c r="P490" i="1" s="1"/>
  <c r="B490" i="1" s="1"/>
  <c r="E491" i="1"/>
  <c r="A492" i="1"/>
  <c r="D492" i="1" s="1"/>
  <c r="O491" i="1"/>
  <c r="Q490" i="1"/>
  <c r="R490" i="1" s="1"/>
  <c r="C491" i="1" s="1"/>
  <c r="S491" i="1"/>
  <c r="T491" i="1"/>
  <c r="J491" i="1"/>
  <c r="K491" i="1" s="1"/>
  <c r="L491" i="1" s="1"/>
  <c r="M491" i="1" s="1"/>
  <c r="I501" i="1"/>
  <c r="F492" i="1" l="1"/>
  <c r="H491" i="1"/>
  <c r="N491" i="1" s="1"/>
  <c r="P491" i="1" s="1"/>
  <c r="B491" i="1" s="1"/>
  <c r="G492" i="1"/>
  <c r="S492" i="1"/>
  <c r="T492" i="1"/>
  <c r="J492" i="1"/>
  <c r="K492" i="1" s="1"/>
  <c r="L492" i="1" s="1"/>
  <c r="M492" i="1" s="1"/>
  <c r="Q491" i="1"/>
  <c r="R491" i="1" s="1"/>
  <c r="C492" i="1" s="1"/>
  <c r="O492" i="1"/>
  <c r="E492" i="1"/>
  <c r="A493" i="1"/>
  <c r="D493" i="1" s="1"/>
  <c r="I502" i="1"/>
  <c r="H492" i="1" l="1"/>
  <c r="N492" i="1" s="1"/>
  <c r="P492" i="1" s="1"/>
  <c r="B492" i="1" s="1"/>
  <c r="F493" i="1"/>
  <c r="G493" i="1"/>
  <c r="I503" i="1"/>
  <c r="E493" i="1"/>
  <c r="F494" i="1" s="1"/>
  <c r="A494" i="1"/>
  <c r="D494" i="1" s="1"/>
  <c r="O493" i="1"/>
  <c r="Q492" i="1"/>
  <c r="R492" i="1" s="1"/>
  <c r="C493" i="1" s="1"/>
  <c r="T493" i="1"/>
  <c r="S493" i="1"/>
  <c r="J493" i="1"/>
  <c r="K493" i="1" s="1"/>
  <c r="L493" i="1" s="1"/>
  <c r="M493" i="1" s="1"/>
  <c r="H493" i="1" l="1"/>
  <c r="N493" i="1" s="1"/>
  <c r="P493" i="1" s="1"/>
  <c r="B493" i="1" s="1"/>
  <c r="T494" i="1"/>
  <c r="Q493" i="1"/>
  <c r="R493" i="1" s="1"/>
  <c r="C494" i="1" s="1"/>
  <c r="S494" i="1"/>
  <c r="J494" i="1"/>
  <c r="K494" i="1" s="1"/>
  <c r="L494" i="1" s="1"/>
  <c r="M494" i="1" s="1"/>
  <c r="I504" i="1"/>
  <c r="E494" i="1"/>
  <c r="O494" i="1"/>
  <c r="A495" i="1"/>
  <c r="D495" i="1" s="1"/>
  <c r="G494" i="1"/>
  <c r="F495" i="1" l="1"/>
  <c r="G495" i="1"/>
  <c r="H494" i="1"/>
  <c r="N494" i="1" s="1"/>
  <c r="P494" i="1" s="1"/>
  <c r="B494" i="1" s="1"/>
  <c r="Q494" i="1"/>
  <c r="R494" i="1" s="1"/>
  <c r="C495" i="1" s="1"/>
  <c r="T495" i="1"/>
  <c r="S495" i="1"/>
  <c r="J495" i="1"/>
  <c r="K495" i="1" s="1"/>
  <c r="L495" i="1" s="1"/>
  <c r="M495" i="1" s="1"/>
  <c r="I505" i="1"/>
  <c r="O495" i="1"/>
  <c r="A496" i="1"/>
  <c r="D496" i="1" s="1"/>
  <c r="E495" i="1"/>
  <c r="F496" i="1" l="1"/>
  <c r="H495" i="1"/>
  <c r="N495" i="1" s="1"/>
  <c r="P495" i="1" s="1"/>
  <c r="B495" i="1" s="1"/>
  <c r="O496" i="1"/>
  <c r="A497" i="1"/>
  <c r="D497" i="1" s="1"/>
  <c r="Q495" i="1"/>
  <c r="R495" i="1" s="1"/>
  <c r="C496" i="1" s="1"/>
  <c r="S496" i="1"/>
  <c r="T496" i="1"/>
  <c r="J496" i="1"/>
  <c r="K496" i="1" s="1"/>
  <c r="L496" i="1" s="1"/>
  <c r="M496" i="1" s="1"/>
  <c r="G496" i="1"/>
  <c r="I506" i="1"/>
  <c r="G497" i="1" l="1"/>
  <c r="H496" i="1"/>
  <c r="N496" i="1" s="1"/>
  <c r="P496" i="1" s="1"/>
  <c r="B496" i="1" s="1"/>
  <c r="E496" i="1"/>
  <c r="E497" i="1"/>
  <c r="A498" i="1"/>
  <c r="D498" i="1" s="1"/>
  <c r="O497" i="1"/>
  <c r="I507" i="1"/>
  <c r="Q496" i="1"/>
  <c r="R496" i="1" s="1"/>
  <c r="C497" i="1" s="1"/>
  <c r="J497" i="1"/>
  <c r="K497" i="1" s="1"/>
  <c r="L497" i="1" s="1"/>
  <c r="M497" i="1" s="1"/>
  <c r="T497" i="1"/>
  <c r="S497" i="1"/>
  <c r="F497" i="1" l="1"/>
  <c r="H497" i="1" s="1"/>
  <c r="N497" i="1" s="1"/>
  <c r="P497" i="1" s="1"/>
  <c r="B497" i="1" s="1"/>
  <c r="F498" i="1"/>
  <c r="G498" i="1"/>
  <c r="I508" i="1"/>
  <c r="Q497" i="1"/>
  <c r="R497" i="1" s="1"/>
  <c r="C498" i="1" s="1"/>
  <c r="S498" i="1"/>
  <c r="T498" i="1"/>
  <c r="J498" i="1"/>
  <c r="K498" i="1" s="1"/>
  <c r="L498" i="1" s="1"/>
  <c r="M498" i="1" s="1"/>
  <c r="O498" i="1"/>
  <c r="E498" i="1"/>
  <c r="A499" i="1"/>
  <c r="D499" i="1" s="1"/>
  <c r="F499" i="1" l="1"/>
  <c r="H498" i="1"/>
  <c r="N498" i="1" s="1"/>
  <c r="P498" i="1" s="1"/>
  <c r="B498" i="1" s="1"/>
  <c r="G499" i="1"/>
  <c r="Q498" i="1"/>
  <c r="R498" i="1" s="1"/>
  <c r="C499" i="1" s="1"/>
  <c r="T499" i="1"/>
  <c r="S499" i="1"/>
  <c r="J499" i="1"/>
  <c r="K499" i="1" s="1"/>
  <c r="L499" i="1" s="1"/>
  <c r="M499" i="1" s="1"/>
  <c r="I509" i="1"/>
  <c r="A500" i="1"/>
  <c r="D500" i="1" s="1"/>
  <c r="O499" i="1"/>
  <c r="H499" i="1" l="1"/>
  <c r="N499" i="1" s="1"/>
  <c r="P499" i="1" s="1"/>
  <c r="B499" i="1" s="1"/>
  <c r="O500" i="1"/>
  <c r="A501" i="1"/>
  <c r="D501" i="1" s="1"/>
  <c r="E500" i="1"/>
  <c r="I510" i="1"/>
  <c r="E499" i="1"/>
  <c r="S500" i="1"/>
  <c r="T500" i="1"/>
  <c r="Q499" i="1"/>
  <c r="R499" i="1" s="1"/>
  <c r="C500" i="1" s="1"/>
  <c r="J500" i="1"/>
  <c r="K500" i="1" s="1"/>
  <c r="L500" i="1" s="1"/>
  <c r="M500" i="1" s="1"/>
  <c r="G500" i="1"/>
  <c r="F500" i="1" l="1"/>
  <c r="H500" i="1" s="1"/>
  <c r="N500" i="1" s="1"/>
  <c r="P500" i="1" s="1"/>
  <c r="B500" i="1" s="1"/>
  <c r="F501" i="1"/>
  <c r="G501" i="1"/>
  <c r="E501" i="1"/>
  <c r="A502" i="1"/>
  <c r="D502" i="1" s="1"/>
  <c r="O501" i="1"/>
  <c r="I511" i="1"/>
  <c r="T501" i="1"/>
  <c r="Q500" i="1"/>
  <c r="R500" i="1" s="1"/>
  <c r="C501" i="1" s="1"/>
  <c r="S501" i="1"/>
  <c r="J501" i="1"/>
  <c r="K501" i="1" s="1"/>
  <c r="L501" i="1" s="1"/>
  <c r="M501" i="1" s="1"/>
  <c r="F502" i="1" l="1"/>
  <c r="H501" i="1"/>
  <c r="N501" i="1" s="1"/>
  <c r="P501" i="1" s="1"/>
  <c r="B501" i="1" s="1"/>
  <c r="G502" i="1"/>
  <c r="I512" i="1"/>
  <c r="S502" i="1"/>
  <c r="T502" i="1"/>
  <c r="J502" i="1"/>
  <c r="K502" i="1" s="1"/>
  <c r="L502" i="1" s="1"/>
  <c r="M502" i="1" s="1"/>
  <c r="Q501" i="1"/>
  <c r="R501" i="1" s="1"/>
  <c r="C502" i="1" s="1"/>
  <c r="E502" i="1"/>
  <c r="A503" i="1"/>
  <c r="D503" i="1" s="1"/>
  <c r="O502" i="1"/>
  <c r="F503" i="1" l="1"/>
  <c r="H502" i="1"/>
  <c r="N502" i="1" s="1"/>
  <c r="P502" i="1" s="1"/>
  <c r="B502" i="1" s="1"/>
  <c r="I513" i="1"/>
  <c r="Q502" i="1"/>
  <c r="R502" i="1" s="1"/>
  <c r="C503" i="1" s="1"/>
  <c r="S503" i="1"/>
  <c r="T503" i="1"/>
  <c r="J503" i="1"/>
  <c r="K503" i="1" s="1"/>
  <c r="L503" i="1" s="1"/>
  <c r="M503" i="1" s="1"/>
  <c r="O503" i="1"/>
  <c r="E503" i="1"/>
  <c r="A504" i="1"/>
  <c r="D504" i="1" s="1"/>
  <c r="G503" i="1"/>
  <c r="F504" i="1" l="1"/>
  <c r="G504" i="1"/>
  <c r="I514" i="1"/>
  <c r="H503" i="1"/>
  <c r="N503" i="1" s="1"/>
  <c r="P503" i="1" s="1"/>
  <c r="B503" i="1" s="1"/>
  <c r="T504" i="1"/>
  <c r="Q503" i="1"/>
  <c r="R503" i="1" s="1"/>
  <c r="C504" i="1" s="1"/>
  <c r="J504" i="1"/>
  <c r="K504" i="1" s="1"/>
  <c r="L504" i="1" s="1"/>
  <c r="M504" i="1" s="1"/>
  <c r="S504" i="1"/>
  <c r="A505" i="1"/>
  <c r="D505" i="1" s="1"/>
  <c r="O504" i="1"/>
  <c r="H504" i="1" l="1"/>
  <c r="N504" i="1" s="1"/>
  <c r="P504" i="1" s="1"/>
  <c r="B504" i="1" s="1"/>
  <c r="S505" i="1"/>
  <c r="Q504" i="1"/>
  <c r="R504" i="1" s="1"/>
  <c r="C505" i="1" s="1"/>
  <c r="T505" i="1"/>
  <c r="J505" i="1"/>
  <c r="K505" i="1" s="1"/>
  <c r="L505" i="1" s="1"/>
  <c r="M505" i="1" s="1"/>
  <c r="G505" i="1"/>
  <c r="I515" i="1"/>
  <c r="O505" i="1"/>
  <c r="A506" i="1"/>
  <c r="D506" i="1" s="1"/>
  <c r="E505" i="1"/>
  <c r="E504" i="1"/>
  <c r="F505" i="1" l="1"/>
  <c r="H505" i="1" s="1"/>
  <c r="N505" i="1" s="1"/>
  <c r="P505" i="1" s="1"/>
  <c r="B505" i="1" s="1"/>
  <c r="F506" i="1"/>
  <c r="T506" i="1"/>
  <c r="Q505" i="1"/>
  <c r="R505" i="1" s="1"/>
  <c r="C506" i="1" s="1"/>
  <c r="S506" i="1"/>
  <c r="J506" i="1"/>
  <c r="K506" i="1" s="1"/>
  <c r="L506" i="1" s="1"/>
  <c r="M506" i="1" s="1"/>
  <c r="I516" i="1"/>
  <c r="A507" i="1"/>
  <c r="D507" i="1" s="1"/>
  <c r="O506" i="1"/>
  <c r="E506" i="1"/>
  <c r="G506" i="1"/>
  <c r="F507" i="1" l="1"/>
  <c r="G507" i="1"/>
  <c r="T507" i="1"/>
  <c r="S507" i="1"/>
  <c r="Q506" i="1"/>
  <c r="R506" i="1" s="1"/>
  <c r="C507" i="1" s="1"/>
  <c r="J507" i="1"/>
  <c r="K507" i="1" s="1"/>
  <c r="L507" i="1" s="1"/>
  <c r="M507" i="1" s="1"/>
  <c r="A508" i="1"/>
  <c r="D508" i="1" s="1"/>
  <c r="O507" i="1"/>
  <c r="I517" i="1"/>
  <c r="H506" i="1"/>
  <c r="N506" i="1" s="1"/>
  <c r="P506" i="1" s="1"/>
  <c r="B506" i="1" s="1"/>
  <c r="H507" i="1" l="1"/>
  <c r="N507" i="1" s="1"/>
  <c r="P507" i="1" s="1"/>
  <c r="B507" i="1" s="1"/>
  <c r="S508" i="1"/>
  <c r="J508" i="1"/>
  <c r="K508" i="1" s="1"/>
  <c r="L508" i="1" s="1"/>
  <c r="M508" i="1" s="1"/>
  <c r="Q507" i="1"/>
  <c r="R507" i="1" s="1"/>
  <c r="C508" i="1" s="1"/>
  <c r="T508" i="1"/>
  <c r="G508" i="1"/>
  <c r="O508" i="1"/>
  <c r="E508" i="1"/>
  <c r="A509" i="1"/>
  <c r="D509" i="1" s="1"/>
  <c r="I518" i="1"/>
  <c r="E507" i="1"/>
  <c r="F508" i="1" l="1"/>
  <c r="H508" i="1" s="1"/>
  <c r="N508" i="1" s="1"/>
  <c r="P508" i="1" s="1"/>
  <c r="B508" i="1" s="1"/>
  <c r="F509" i="1"/>
  <c r="G509" i="1"/>
  <c r="I519" i="1"/>
  <c r="S509" i="1"/>
  <c r="Q508" i="1"/>
  <c r="R508" i="1" s="1"/>
  <c r="C509" i="1" s="1"/>
  <c r="J509" i="1"/>
  <c r="K509" i="1" s="1"/>
  <c r="L509" i="1" s="1"/>
  <c r="M509" i="1" s="1"/>
  <c r="T509" i="1"/>
  <c r="A510" i="1"/>
  <c r="D510" i="1" s="1"/>
  <c r="O509" i="1"/>
  <c r="E509" i="1"/>
  <c r="F510" i="1" l="1"/>
  <c r="H509" i="1"/>
  <c r="N509" i="1" s="1"/>
  <c r="P509" i="1" s="1"/>
  <c r="B509" i="1" s="1"/>
  <c r="Q509" i="1"/>
  <c r="R509" i="1" s="1"/>
  <c r="C510" i="1" s="1"/>
  <c r="J510" i="1"/>
  <c r="K510" i="1" s="1"/>
  <c r="L510" i="1" s="1"/>
  <c r="M510" i="1" s="1"/>
  <c r="T510" i="1"/>
  <c r="S510" i="1"/>
  <c r="E510" i="1"/>
  <c r="A511" i="1"/>
  <c r="D511" i="1" s="1"/>
  <c r="O510" i="1"/>
  <c r="I520" i="1"/>
  <c r="G510" i="1"/>
  <c r="F511" i="1" l="1"/>
  <c r="G511" i="1"/>
  <c r="T511" i="1"/>
  <c r="Q510" i="1"/>
  <c r="R510" i="1" s="1"/>
  <c r="C511" i="1" s="1"/>
  <c r="S511" i="1"/>
  <c r="J511" i="1"/>
  <c r="K511" i="1" s="1"/>
  <c r="L511" i="1" s="1"/>
  <c r="M511" i="1" s="1"/>
  <c r="H510" i="1"/>
  <c r="N510" i="1" s="1"/>
  <c r="P510" i="1" s="1"/>
  <c r="B510" i="1" s="1"/>
  <c r="I521" i="1"/>
  <c r="E511" i="1"/>
  <c r="O511" i="1"/>
  <c r="A512" i="1"/>
  <c r="D512" i="1" s="1"/>
  <c r="H511" i="1" l="1"/>
  <c r="N511" i="1" s="1"/>
  <c r="P511" i="1" s="1"/>
  <c r="B511" i="1" s="1"/>
  <c r="F512" i="1"/>
  <c r="G512" i="1"/>
  <c r="O512" i="1"/>
  <c r="A513" i="1"/>
  <c r="D513" i="1" s="1"/>
  <c r="Q511" i="1"/>
  <c r="R511" i="1" s="1"/>
  <c r="C512" i="1" s="1"/>
  <c r="S512" i="1"/>
  <c r="T512" i="1"/>
  <c r="J512" i="1"/>
  <c r="K512" i="1" s="1"/>
  <c r="L512" i="1" s="1"/>
  <c r="M512" i="1" s="1"/>
  <c r="I522" i="1"/>
  <c r="H512" i="1" l="1"/>
  <c r="N512" i="1" s="1"/>
  <c r="P512" i="1" s="1"/>
  <c r="B512" i="1" s="1"/>
  <c r="E513" i="1"/>
  <c r="A514" i="1"/>
  <c r="D514" i="1" s="1"/>
  <c r="O513" i="1"/>
  <c r="T513" i="1"/>
  <c r="S513" i="1"/>
  <c r="J513" i="1"/>
  <c r="K513" i="1" s="1"/>
  <c r="L513" i="1" s="1"/>
  <c r="M513" i="1" s="1"/>
  <c r="Q512" i="1"/>
  <c r="R512" i="1" s="1"/>
  <c r="C513" i="1" s="1"/>
  <c r="I523" i="1"/>
  <c r="E512" i="1"/>
  <c r="G513" i="1"/>
  <c r="F513" i="1" l="1"/>
  <c r="H513" i="1" s="1"/>
  <c r="N513" i="1" s="1"/>
  <c r="P513" i="1" s="1"/>
  <c r="B513" i="1" s="1"/>
  <c r="G514" i="1"/>
  <c r="F514" i="1"/>
  <c r="Q513" i="1"/>
  <c r="R513" i="1" s="1"/>
  <c r="C514" i="1" s="1"/>
  <c r="T514" i="1"/>
  <c r="S514" i="1"/>
  <c r="J514" i="1"/>
  <c r="K514" i="1" s="1"/>
  <c r="L514" i="1" s="1"/>
  <c r="M514" i="1" s="1"/>
  <c r="I524" i="1"/>
  <c r="O514" i="1"/>
  <c r="E514" i="1"/>
  <c r="A515" i="1"/>
  <c r="D515" i="1" s="1"/>
  <c r="F515" i="1" l="1"/>
  <c r="H514" i="1"/>
  <c r="N514" i="1" s="1"/>
  <c r="P514" i="1" s="1"/>
  <c r="B514" i="1" s="1"/>
  <c r="T515" i="1"/>
  <c r="Q514" i="1"/>
  <c r="R514" i="1" s="1"/>
  <c r="C515" i="1" s="1"/>
  <c r="S515" i="1"/>
  <c r="J515" i="1"/>
  <c r="K515" i="1" s="1"/>
  <c r="L515" i="1" s="1"/>
  <c r="M515" i="1" s="1"/>
  <c r="E515" i="1"/>
  <c r="F516" i="1" s="1"/>
  <c r="A516" i="1"/>
  <c r="D516" i="1" s="1"/>
  <c r="O515" i="1"/>
  <c r="G515" i="1"/>
  <c r="I525" i="1"/>
  <c r="H515" i="1" l="1"/>
  <c r="N515" i="1" s="1"/>
  <c r="P515" i="1" s="1"/>
  <c r="B515" i="1" s="1"/>
  <c r="I526" i="1"/>
  <c r="T516" i="1"/>
  <c r="S516" i="1"/>
  <c r="Q515" i="1"/>
  <c r="R515" i="1" s="1"/>
  <c r="C516" i="1" s="1"/>
  <c r="J516" i="1"/>
  <c r="K516" i="1" s="1"/>
  <c r="L516" i="1" s="1"/>
  <c r="M516" i="1" s="1"/>
  <c r="G516" i="1"/>
  <c r="H516" i="1" s="1"/>
  <c r="O516" i="1"/>
  <c r="A517" i="1"/>
  <c r="D517" i="1" s="1"/>
  <c r="E516" i="1"/>
  <c r="F517" i="1" l="1"/>
  <c r="N516" i="1"/>
  <c r="P516" i="1" s="1"/>
  <c r="E517" i="1"/>
  <c r="A518" i="1"/>
  <c r="D518" i="1" s="1"/>
  <c r="O517" i="1"/>
  <c r="I527" i="1"/>
  <c r="Q516" i="1"/>
  <c r="R516" i="1" s="1"/>
  <c r="C517" i="1" s="1"/>
  <c r="S517" i="1"/>
  <c r="T517" i="1"/>
  <c r="J517" i="1"/>
  <c r="K517" i="1" s="1"/>
  <c r="L517" i="1" s="1"/>
  <c r="M517" i="1" s="1"/>
  <c r="G517" i="1"/>
  <c r="F518" i="1" l="1"/>
  <c r="B516" i="1"/>
  <c r="G518" i="1"/>
  <c r="I528" i="1"/>
  <c r="H517" i="1"/>
  <c r="N517" i="1" s="1"/>
  <c r="P517" i="1" s="1"/>
  <c r="B517" i="1" s="1"/>
  <c r="T518" i="1"/>
  <c r="J518" i="1"/>
  <c r="K518" i="1" s="1"/>
  <c r="L518" i="1" s="1"/>
  <c r="M518" i="1" s="1"/>
  <c r="Q517" i="1"/>
  <c r="R517" i="1" s="1"/>
  <c r="C518" i="1" s="1"/>
  <c r="S518" i="1"/>
  <c r="O518" i="1"/>
  <c r="E518" i="1"/>
  <c r="A519" i="1"/>
  <c r="D519" i="1" s="1"/>
  <c r="F519" i="1" l="1"/>
  <c r="H518" i="1"/>
  <c r="N518" i="1" s="1"/>
  <c r="P518" i="1" s="1"/>
  <c r="B518" i="1" s="1"/>
  <c r="O519" i="1"/>
  <c r="A520" i="1"/>
  <c r="D520" i="1" s="1"/>
  <c r="T519" i="1"/>
  <c r="Q518" i="1"/>
  <c r="R518" i="1" s="1"/>
  <c r="C519" i="1" s="1"/>
  <c r="S519" i="1"/>
  <c r="J519" i="1"/>
  <c r="K519" i="1" s="1"/>
  <c r="L519" i="1" s="1"/>
  <c r="M519" i="1" s="1"/>
  <c r="I529" i="1"/>
  <c r="G519" i="1"/>
  <c r="G520" i="1" l="1"/>
  <c r="S520" i="1"/>
  <c r="Q519" i="1"/>
  <c r="R519" i="1" s="1"/>
  <c r="C520" i="1" s="1"/>
  <c r="J520" i="1"/>
  <c r="K520" i="1" s="1"/>
  <c r="L520" i="1" s="1"/>
  <c r="M520" i="1" s="1"/>
  <c r="T520" i="1"/>
  <c r="H519" i="1"/>
  <c r="N519" i="1" s="1"/>
  <c r="P519" i="1" s="1"/>
  <c r="B519" i="1" s="1"/>
  <c r="E519" i="1"/>
  <c r="I530" i="1"/>
  <c r="E520" i="1"/>
  <c r="A521" i="1"/>
  <c r="D521" i="1" s="1"/>
  <c r="O520" i="1"/>
  <c r="F521" i="1" l="1"/>
  <c r="F520" i="1"/>
  <c r="H520" i="1" s="1"/>
  <c r="N520" i="1" s="1"/>
  <c r="P520" i="1" s="1"/>
  <c r="B520" i="1" s="1"/>
  <c r="I531" i="1"/>
  <c r="Q520" i="1"/>
  <c r="R520" i="1" s="1"/>
  <c r="C521" i="1" s="1"/>
  <c r="T521" i="1"/>
  <c r="J521" i="1"/>
  <c r="K521" i="1" s="1"/>
  <c r="L521" i="1" s="1"/>
  <c r="M521" i="1" s="1"/>
  <c r="S521" i="1"/>
  <c r="G521" i="1"/>
  <c r="O521" i="1"/>
  <c r="A522" i="1"/>
  <c r="D522" i="1" s="1"/>
  <c r="E521" i="1"/>
  <c r="F522" i="1" l="1"/>
  <c r="G522" i="1"/>
  <c r="E522" i="1"/>
  <c r="A523" i="1"/>
  <c r="D523" i="1" s="1"/>
  <c r="O522" i="1"/>
  <c r="S522" i="1"/>
  <c r="Q521" i="1"/>
  <c r="R521" i="1" s="1"/>
  <c r="C522" i="1" s="1"/>
  <c r="T522" i="1"/>
  <c r="J522" i="1"/>
  <c r="K522" i="1" s="1"/>
  <c r="L522" i="1" s="1"/>
  <c r="M522" i="1" s="1"/>
  <c r="I532" i="1"/>
  <c r="H521" i="1"/>
  <c r="N521" i="1" s="1"/>
  <c r="P521" i="1" s="1"/>
  <c r="B521" i="1" s="1"/>
  <c r="F523" i="1" l="1"/>
  <c r="H522" i="1"/>
  <c r="N522" i="1" s="1"/>
  <c r="P522" i="1" s="1"/>
  <c r="B522" i="1" s="1"/>
  <c r="I533" i="1"/>
  <c r="E523" i="1"/>
  <c r="A524" i="1"/>
  <c r="D524" i="1" s="1"/>
  <c r="O523" i="1"/>
  <c r="T523" i="1"/>
  <c r="S523" i="1"/>
  <c r="J523" i="1"/>
  <c r="K523" i="1" s="1"/>
  <c r="L523" i="1" s="1"/>
  <c r="M523" i="1" s="1"/>
  <c r="Q522" i="1"/>
  <c r="R522" i="1" s="1"/>
  <c r="C523" i="1" s="1"/>
  <c r="G523" i="1"/>
  <c r="F524" i="1" l="1"/>
  <c r="G524" i="1"/>
  <c r="I534" i="1"/>
  <c r="H523" i="1"/>
  <c r="N523" i="1" s="1"/>
  <c r="P523" i="1" s="1"/>
  <c r="B523" i="1" s="1"/>
  <c r="O524" i="1"/>
  <c r="E524" i="1"/>
  <c r="A525" i="1"/>
  <c r="D525" i="1" s="1"/>
  <c r="Q523" i="1"/>
  <c r="R523" i="1" s="1"/>
  <c r="C524" i="1" s="1"/>
  <c r="T524" i="1"/>
  <c r="S524" i="1"/>
  <c r="J524" i="1"/>
  <c r="K524" i="1" s="1"/>
  <c r="L524" i="1" s="1"/>
  <c r="M524" i="1" s="1"/>
  <c r="H524" i="1" l="1"/>
  <c r="N524" i="1" s="1"/>
  <c r="P524" i="1" s="1"/>
  <c r="B524" i="1" s="1"/>
  <c r="F525" i="1"/>
  <c r="Q524" i="1"/>
  <c r="R524" i="1" s="1"/>
  <c r="C525" i="1" s="1"/>
  <c r="S525" i="1"/>
  <c r="T525" i="1"/>
  <c r="J525" i="1"/>
  <c r="K525" i="1" s="1"/>
  <c r="L525" i="1" s="1"/>
  <c r="M525" i="1" s="1"/>
  <c r="I535" i="1"/>
  <c r="G525" i="1"/>
  <c r="A526" i="1"/>
  <c r="D526" i="1" s="1"/>
  <c r="O525" i="1"/>
  <c r="H525" i="1" l="1"/>
  <c r="N525" i="1" s="1"/>
  <c r="P525" i="1" s="1"/>
  <c r="B525" i="1" s="1"/>
  <c r="E525" i="1"/>
  <c r="I536" i="1"/>
  <c r="S526" i="1"/>
  <c r="Q525" i="1"/>
  <c r="R525" i="1" s="1"/>
  <c r="C526" i="1" s="1"/>
  <c r="T526" i="1"/>
  <c r="J526" i="1"/>
  <c r="K526" i="1" s="1"/>
  <c r="L526" i="1" s="1"/>
  <c r="M526" i="1" s="1"/>
  <c r="O526" i="1"/>
  <c r="A527" i="1"/>
  <c r="D527" i="1" s="1"/>
  <c r="E526" i="1"/>
  <c r="G526" i="1"/>
  <c r="F527" i="1" l="1"/>
  <c r="F526" i="1"/>
  <c r="H526" i="1" s="1"/>
  <c r="N526" i="1" s="1"/>
  <c r="P526" i="1" s="1"/>
  <c r="B526" i="1" s="1"/>
  <c r="T527" i="1"/>
  <c r="Q526" i="1"/>
  <c r="R526" i="1" s="1"/>
  <c r="C527" i="1" s="1"/>
  <c r="S527" i="1"/>
  <c r="J527" i="1"/>
  <c r="K527" i="1" s="1"/>
  <c r="L527" i="1" s="1"/>
  <c r="M527" i="1" s="1"/>
  <c r="G527" i="1"/>
  <c r="A528" i="1"/>
  <c r="D528" i="1" s="1"/>
  <c r="O527" i="1"/>
  <c r="E527" i="1"/>
  <c r="I537" i="1"/>
  <c r="H527" i="1" l="1"/>
  <c r="N527" i="1" s="1"/>
  <c r="P527" i="1" s="1"/>
  <c r="B527" i="1" s="1"/>
  <c r="F528" i="1"/>
  <c r="I538" i="1"/>
  <c r="T528" i="1"/>
  <c r="S528" i="1"/>
  <c r="J528" i="1"/>
  <c r="K528" i="1" s="1"/>
  <c r="L528" i="1" s="1"/>
  <c r="M528" i="1" s="1"/>
  <c r="Q527" i="1"/>
  <c r="R527" i="1" s="1"/>
  <c r="C528" i="1" s="1"/>
  <c r="E528" i="1"/>
  <c r="A529" i="1"/>
  <c r="D529" i="1" s="1"/>
  <c r="O528" i="1"/>
  <c r="G528" i="1"/>
  <c r="H528" i="1" l="1"/>
  <c r="N528" i="1" s="1"/>
  <c r="P528" i="1" s="1"/>
  <c r="B528" i="1" s="1"/>
  <c r="F529" i="1"/>
  <c r="G529" i="1"/>
  <c r="E529" i="1"/>
  <c r="O529" i="1"/>
  <c r="A530" i="1"/>
  <c r="D530" i="1" s="1"/>
  <c r="I539" i="1"/>
  <c r="T529" i="1"/>
  <c r="S529" i="1"/>
  <c r="Q528" i="1"/>
  <c r="R528" i="1" s="1"/>
  <c r="C529" i="1" s="1"/>
  <c r="J529" i="1"/>
  <c r="K529" i="1" s="1"/>
  <c r="L529" i="1" s="1"/>
  <c r="M529" i="1" s="1"/>
  <c r="F530" i="1" l="1"/>
  <c r="H529" i="1"/>
  <c r="N529" i="1" s="1"/>
  <c r="P529" i="1" s="1"/>
  <c r="B529" i="1" s="1"/>
  <c r="Q529" i="1"/>
  <c r="R529" i="1" s="1"/>
  <c r="C530" i="1" s="1"/>
  <c r="T530" i="1"/>
  <c r="S530" i="1"/>
  <c r="J530" i="1"/>
  <c r="K530" i="1" s="1"/>
  <c r="L530" i="1" s="1"/>
  <c r="M530" i="1" s="1"/>
  <c r="A531" i="1"/>
  <c r="D531" i="1" s="1"/>
  <c r="O530" i="1"/>
  <c r="G530" i="1"/>
  <c r="I540" i="1"/>
  <c r="G531" i="1" l="1"/>
  <c r="E531" i="1"/>
  <c r="O531" i="1"/>
  <c r="A532" i="1"/>
  <c r="D532" i="1" s="1"/>
  <c r="E530" i="1"/>
  <c r="H530" i="1"/>
  <c r="N530" i="1" s="1"/>
  <c r="P530" i="1" s="1"/>
  <c r="B530" i="1" s="1"/>
  <c r="I541" i="1"/>
  <c r="Q530" i="1"/>
  <c r="R530" i="1" s="1"/>
  <c r="C531" i="1" s="1"/>
  <c r="T531" i="1"/>
  <c r="S531" i="1"/>
  <c r="J531" i="1"/>
  <c r="K531" i="1" s="1"/>
  <c r="L531" i="1" s="1"/>
  <c r="M531" i="1" s="1"/>
  <c r="F531" i="1" l="1"/>
  <c r="H531" i="1" s="1"/>
  <c r="N531" i="1" s="1"/>
  <c r="P531" i="1" s="1"/>
  <c r="B531" i="1" s="1"/>
  <c r="O532" i="1"/>
  <c r="A533" i="1"/>
  <c r="D533" i="1" s="1"/>
  <c r="E532" i="1"/>
  <c r="Q531" i="1"/>
  <c r="R531" i="1" s="1"/>
  <c r="C532" i="1" s="1"/>
  <c r="S532" i="1"/>
  <c r="J532" i="1"/>
  <c r="K532" i="1" s="1"/>
  <c r="L532" i="1" s="1"/>
  <c r="M532" i="1" s="1"/>
  <c r="T532" i="1"/>
  <c r="G532" i="1"/>
  <c r="I542" i="1"/>
  <c r="F532" i="1"/>
  <c r="F533" i="1" l="1"/>
  <c r="G533" i="1"/>
  <c r="H532" i="1"/>
  <c r="N532" i="1" s="1"/>
  <c r="P532" i="1" s="1"/>
  <c r="B532" i="1" s="1"/>
  <c r="Q532" i="1"/>
  <c r="R532" i="1" s="1"/>
  <c r="C533" i="1" s="1"/>
  <c r="S533" i="1"/>
  <c r="T533" i="1"/>
  <c r="J533" i="1"/>
  <c r="K533" i="1" s="1"/>
  <c r="L533" i="1" s="1"/>
  <c r="M533" i="1" s="1"/>
  <c r="A534" i="1"/>
  <c r="D534" i="1" s="1"/>
  <c r="O533" i="1"/>
  <c r="I543" i="1"/>
  <c r="H533" i="1" l="1"/>
  <c r="N533" i="1" s="1"/>
  <c r="P533" i="1" s="1"/>
  <c r="B533" i="1" s="1"/>
  <c r="I544" i="1"/>
  <c r="T534" i="1"/>
  <c r="J534" i="1"/>
  <c r="K534" i="1" s="1"/>
  <c r="L534" i="1" s="1"/>
  <c r="M534" i="1" s="1"/>
  <c r="S534" i="1"/>
  <c r="Q533" i="1"/>
  <c r="R533" i="1" s="1"/>
  <c r="C534" i="1" s="1"/>
  <c r="G534" i="1"/>
  <c r="E533" i="1"/>
  <c r="E534" i="1"/>
  <c r="A535" i="1"/>
  <c r="D535" i="1" s="1"/>
  <c r="O534" i="1"/>
  <c r="F535" i="1" l="1"/>
  <c r="F534" i="1"/>
  <c r="H534" i="1" s="1"/>
  <c r="N534" i="1" s="1"/>
  <c r="P534" i="1" s="1"/>
  <c r="B534" i="1" s="1"/>
  <c r="Q534" i="1"/>
  <c r="R534" i="1" s="1"/>
  <c r="C535" i="1" s="1"/>
  <c r="J535" i="1"/>
  <c r="K535" i="1" s="1"/>
  <c r="L535" i="1" s="1"/>
  <c r="M535" i="1" s="1"/>
  <c r="T535" i="1"/>
  <c r="S535" i="1"/>
  <c r="E535" i="1"/>
  <c r="A536" i="1"/>
  <c r="D536" i="1" s="1"/>
  <c r="O535" i="1"/>
  <c r="I545" i="1"/>
  <c r="G535" i="1"/>
  <c r="F536" i="1" l="1"/>
  <c r="G536" i="1"/>
  <c r="I546" i="1"/>
  <c r="O536" i="1"/>
  <c r="E536" i="1"/>
  <c r="A537" i="1"/>
  <c r="D537" i="1" s="1"/>
  <c r="H535" i="1"/>
  <c r="N535" i="1" s="1"/>
  <c r="P535" i="1" s="1"/>
  <c r="B535" i="1" s="1"/>
  <c r="Q535" i="1"/>
  <c r="R535" i="1" s="1"/>
  <c r="C536" i="1" s="1"/>
  <c r="S536" i="1"/>
  <c r="J536" i="1"/>
  <c r="K536" i="1" s="1"/>
  <c r="L536" i="1" s="1"/>
  <c r="M536" i="1" s="1"/>
  <c r="T536" i="1"/>
  <c r="H536" i="1" l="1"/>
  <c r="N536" i="1" s="1"/>
  <c r="P536" i="1" s="1"/>
  <c r="B536" i="1" s="1"/>
  <c r="F537" i="1"/>
  <c r="G537" i="1"/>
  <c r="I547" i="1"/>
  <c r="A538" i="1"/>
  <c r="D538" i="1" s="1"/>
  <c r="O537" i="1"/>
  <c r="E537" i="1"/>
  <c r="T537" i="1"/>
  <c r="Q536" i="1"/>
  <c r="R536" i="1" s="1"/>
  <c r="C537" i="1" s="1"/>
  <c r="S537" i="1"/>
  <c r="J537" i="1"/>
  <c r="K537" i="1" s="1"/>
  <c r="L537" i="1" s="1"/>
  <c r="M537" i="1" s="1"/>
  <c r="F538" i="1" l="1"/>
  <c r="H537" i="1"/>
  <c r="N537" i="1" s="1"/>
  <c r="P537" i="1" s="1"/>
  <c r="B537" i="1" s="1"/>
  <c r="J538" i="1"/>
  <c r="K538" i="1" s="1"/>
  <c r="L538" i="1" s="1"/>
  <c r="M538" i="1" s="1"/>
  <c r="Q537" i="1"/>
  <c r="R537" i="1" s="1"/>
  <c r="C538" i="1" s="1"/>
  <c r="S538" i="1"/>
  <c r="T538" i="1"/>
  <c r="I548" i="1"/>
  <c r="O538" i="1"/>
  <c r="A539" i="1"/>
  <c r="D539" i="1" s="1"/>
  <c r="G538" i="1"/>
  <c r="H538" i="1" l="1"/>
  <c r="N538" i="1" s="1"/>
  <c r="P538" i="1" s="1"/>
  <c r="B538" i="1" s="1"/>
  <c r="I549" i="1"/>
  <c r="Q538" i="1"/>
  <c r="R538" i="1" s="1"/>
  <c r="C539" i="1" s="1"/>
  <c r="S539" i="1"/>
  <c r="T539" i="1"/>
  <c r="J539" i="1"/>
  <c r="K539" i="1" s="1"/>
  <c r="L539" i="1" s="1"/>
  <c r="M539" i="1" s="1"/>
  <c r="G539" i="1"/>
  <c r="E538" i="1"/>
  <c r="E539" i="1"/>
  <c r="O539" i="1"/>
  <c r="A540" i="1"/>
  <c r="D540" i="1" s="1"/>
  <c r="F539" i="1" l="1"/>
  <c r="H539" i="1" s="1"/>
  <c r="N539" i="1" s="1"/>
  <c r="P539" i="1" s="1"/>
  <c r="B539" i="1" s="1"/>
  <c r="E540" i="1"/>
  <c r="A541" i="1"/>
  <c r="D541" i="1" s="1"/>
  <c r="O540" i="1"/>
  <c r="T540" i="1"/>
  <c r="S540" i="1"/>
  <c r="Q539" i="1"/>
  <c r="R539" i="1" s="1"/>
  <c r="C540" i="1" s="1"/>
  <c r="J540" i="1"/>
  <c r="K540" i="1" s="1"/>
  <c r="L540" i="1" s="1"/>
  <c r="M540" i="1" s="1"/>
  <c r="F540" i="1"/>
  <c r="G540" i="1"/>
  <c r="I550" i="1"/>
  <c r="F541" i="1" l="1"/>
  <c r="G541" i="1"/>
  <c r="H540" i="1"/>
  <c r="N540" i="1" s="1"/>
  <c r="P540" i="1" s="1"/>
  <c r="B540" i="1" s="1"/>
  <c r="T541" i="1"/>
  <c r="J541" i="1"/>
  <c r="K541" i="1" s="1"/>
  <c r="L541" i="1" s="1"/>
  <c r="M541" i="1" s="1"/>
  <c r="S541" i="1"/>
  <c r="Q540" i="1"/>
  <c r="R540" i="1" s="1"/>
  <c r="C541" i="1" s="1"/>
  <c r="O541" i="1"/>
  <c r="A542" i="1"/>
  <c r="D542" i="1" s="1"/>
  <c r="E541" i="1"/>
  <c r="I551" i="1"/>
  <c r="F542" i="1" l="1"/>
  <c r="H541" i="1"/>
  <c r="N541" i="1" s="1"/>
  <c r="P541" i="1" s="1"/>
  <c r="B541" i="1" s="1"/>
  <c r="G542" i="1"/>
  <c r="E542" i="1"/>
  <c r="A543" i="1"/>
  <c r="D543" i="1" s="1"/>
  <c r="O542" i="1"/>
  <c r="I552" i="1"/>
  <c r="T542" i="1"/>
  <c r="Q541" i="1"/>
  <c r="R541" i="1" s="1"/>
  <c r="C542" i="1" s="1"/>
  <c r="J542" i="1"/>
  <c r="K542" i="1" s="1"/>
  <c r="L542" i="1" s="1"/>
  <c r="M542" i="1" s="1"/>
  <c r="S542" i="1"/>
  <c r="H542" i="1" l="1"/>
  <c r="N542" i="1" s="1"/>
  <c r="P542" i="1" s="1"/>
  <c r="B542" i="1" s="1"/>
  <c r="F543" i="1"/>
  <c r="I553" i="1"/>
  <c r="S543" i="1"/>
  <c r="Q542" i="1"/>
  <c r="R542" i="1" s="1"/>
  <c r="C543" i="1" s="1"/>
  <c r="J543" i="1"/>
  <c r="K543" i="1" s="1"/>
  <c r="L543" i="1" s="1"/>
  <c r="M543" i="1" s="1"/>
  <c r="T543" i="1"/>
  <c r="O543" i="1"/>
  <c r="A544" i="1"/>
  <c r="D544" i="1" s="1"/>
  <c r="E543" i="1"/>
  <c r="G543" i="1"/>
  <c r="H543" i="1" l="1"/>
  <c r="N543" i="1" s="1"/>
  <c r="P543" i="1" s="1"/>
  <c r="B543" i="1" s="1"/>
  <c r="F544" i="1"/>
  <c r="I554" i="1"/>
  <c r="S544" i="1"/>
  <c r="Q543" i="1"/>
  <c r="R543" i="1" s="1"/>
  <c r="C544" i="1" s="1"/>
  <c r="J544" i="1"/>
  <c r="K544" i="1" s="1"/>
  <c r="L544" i="1" s="1"/>
  <c r="M544" i="1" s="1"/>
  <c r="T544" i="1"/>
  <c r="G544" i="1"/>
  <c r="E544" i="1"/>
  <c r="A545" i="1"/>
  <c r="D545" i="1" s="1"/>
  <c r="O544" i="1"/>
  <c r="F545" i="1" l="1"/>
  <c r="I555" i="1"/>
  <c r="T545" i="1"/>
  <c r="S545" i="1"/>
  <c r="Q544" i="1"/>
  <c r="R544" i="1" s="1"/>
  <c r="C545" i="1" s="1"/>
  <c r="J545" i="1"/>
  <c r="K545" i="1" s="1"/>
  <c r="L545" i="1" s="1"/>
  <c r="M545" i="1" s="1"/>
  <c r="O545" i="1"/>
  <c r="A546" i="1"/>
  <c r="D546" i="1" s="1"/>
  <c r="E545" i="1"/>
  <c r="G545" i="1"/>
  <c r="H544" i="1"/>
  <c r="N544" i="1" s="1"/>
  <c r="P544" i="1" s="1"/>
  <c r="B544" i="1" s="1"/>
  <c r="H545" i="1" l="1"/>
  <c r="N545" i="1" s="1"/>
  <c r="P545" i="1" s="1"/>
  <c r="B545" i="1" s="1"/>
  <c r="F546" i="1"/>
  <c r="E546" i="1"/>
  <c r="O546" i="1"/>
  <c r="A547" i="1"/>
  <c r="D547" i="1" s="1"/>
  <c r="I556" i="1"/>
  <c r="Q545" i="1"/>
  <c r="R545" i="1" s="1"/>
  <c r="C546" i="1" s="1"/>
  <c r="S546" i="1"/>
  <c r="J546" i="1"/>
  <c r="K546" i="1" s="1"/>
  <c r="L546" i="1" s="1"/>
  <c r="M546" i="1" s="1"/>
  <c r="T546" i="1"/>
  <c r="G546" i="1"/>
  <c r="H546" i="1" l="1"/>
  <c r="N546" i="1" s="1"/>
  <c r="P546" i="1" s="1"/>
  <c r="F547" i="1"/>
  <c r="I557" i="1"/>
  <c r="O547" i="1"/>
  <c r="E547" i="1"/>
  <c r="A548" i="1"/>
  <c r="D548" i="1" s="1"/>
  <c r="T547" i="1"/>
  <c r="Q546" i="1"/>
  <c r="R546" i="1" s="1"/>
  <c r="C547" i="1" s="1"/>
  <c r="J547" i="1"/>
  <c r="K547" i="1" s="1"/>
  <c r="L547" i="1" s="1"/>
  <c r="M547" i="1" s="1"/>
  <c r="S547" i="1"/>
  <c r="G547" i="1"/>
  <c r="F548" i="1" l="1"/>
  <c r="B546" i="1"/>
  <c r="G548" i="1"/>
  <c r="H547" i="1"/>
  <c r="N547" i="1" s="1"/>
  <c r="P547" i="1" s="1"/>
  <c r="B547" i="1" s="1"/>
  <c r="I558" i="1"/>
  <c r="E548" i="1"/>
  <c r="A549" i="1"/>
  <c r="D549" i="1" s="1"/>
  <c r="O548" i="1"/>
  <c r="Q547" i="1"/>
  <c r="R547" i="1" s="1"/>
  <c r="C548" i="1" s="1"/>
  <c r="T548" i="1"/>
  <c r="J548" i="1"/>
  <c r="K548" i="1" s="1"/>
  <c r="L548" i="1" s="1"/>
  <c r="M548" i="1" s="1"/>
  <c r="S548" i="1"/>
  <c r="F549" i="1" l="1"/>
  <c r="H548" i="1"/>
  <c r="N548" i="1" s="1"/>
  <c r="P548" i="1" s="1"/>
  <c r="B548" i="1" s="1"/>
  <c r="I559" i="1"/>
  <c r="J549" i="1"/>
  <c r="K549" i="1" s="1"/>
  <c r="L549" i="1" s="1"/>
  <c r="M549" i="1" s="1"/>
  <c r="T549" i="1"/>
  <c r="S549" i="1"/>
  <c r="Q548" i="1"/>
  <c r="R548" i="1" s="1"/>
  <c r="C549" i="1" s="1"/>
  <c r="O549" i="1"/>
  <c r="A550" i="1"/>
  <c r="D550" i="1" s="1"/>
  <c r="E549" i="1"/>
  <c r="G549" i="1"/>
  <c r="F550" i="1" l="1"/>
  <c r="I560" i="1"/>
  <c r="E550" i="1"/>
  <c r="A551" i="1"/>
  <c r="D551" i="1" s="1"/>
  <c r="O550" i="1"/>
  <c r="G550" i="1"/>
  <c r="H549" i="1"/>
  <c r="N549" i="1" s="1"/>
  <c r="P549" i="1" s="1"/>
  <c r="B549" i="1" s="1"/>
  <c r="T550" i="1"/>
  <c r="Q549" i="1"/>
  <c r="R549" i="1" s="1"/>
  <c r="C550" i="1" s="1"/>
  <c r="J550" i="1"/>
  <c r="K550" i="1" s="1"/>
  <c r="L550" i="1" s="1"/>
  <c r="M550" i="1" s="1"/>
  <c r="S550" i="1"/>
  <c r="F551" i="1" l="1"/>
  <c r="G551" i="1"/>
  <c r="H550" i="1"/>
  <c r="N550" i="1" s="1"/>
  <c r="P550" i="1" s="1"/>
  <c r="B550" i="1" s="1"/>
  <c r="O551" i="1"/>
  <c r="E551" i="1"/>
  <c r="A552" i="1"/>
  <c r="D552" i="1" s="1"/>
  <c r="I561" i="1"/>
  <c r="J551" i="1"/>
  <c r="K551" i="1" s="1"/>
  <c r="L551" i="1" s="1"/>
  <c r="M551" i="1" s="1"/>
  <c r="T551" i="1"/>
  <c r="Q550" i="1"/>
  <c r="R550" i="1" s="1"/>
  <c r="C551" i="1" s="1"/>
  <c r="S551" i="1"/>
  <c r="H551" i="1" l="1"/>
  <c r="N551" i="1" s="1"/>
  <c r="P551" i="1" s="1"/>
  <c r="B551" i="1" s="1"/>
  <c r="F552" i="1"/>
  <c r="Q551" i="1"/>
  <c r="R551" i="1" s="1"/>
  <c r="C552" i="1" s="1"/>
  <c r="T552" i="1"/>
  <c r="J552" i="1"/>
  <c r="K552" i="1" s="1"/>
  <c r="L552" i="1" s="1"/>
  <c r="M552" i="1" s="1"/>
  <c r="S552" i="1"/>
  <c r="E552" i="1"/>
  <c r="A553" i="1"/>
  <c r="D553" i="1" s="1"/>
  <c r="O552" i="1"/>
  <c r="G552" i="1"/>
  <c r="I562" i="1"/>
  <c r="F553" i="1" l="1"/>
  <c r="G553" i="1"/>
  <c r="H552" i="1"/>
  <c r="N552" i="1" s="1"/>
  <c r="P552" i="1" s="1"/>
  <c r="B552" i="1" s="1"/>
  <c r="I563" i="1"/>
  <c r="T553" i="1"/>
  <c r="J553" i="1"/>
  <c r="K553" i="1" s="1"/>
  <c r="L553" i="1" s="1"/>
  <c r="M553" i="1" s="1"/>
  <c r="S553" i="1"/>
  <c r="Q552" i="1"/>
  <c r="R552" i="1" s="1"/>
  <c r="C553" i="1" s="1"/>
  <c r="O553" i="1"/>
  <c r="A554" i="1"/>
  <c r="D554" i="1" s="1"/>
  <c r="E553" i="1"/>
  <c r="F554" i="1" l="1"/>
  <c r="H553" i="1"/>
  <c r="N553" i="1" s="1"/>
  <c r="P553" i="1" s="1"/>
  <c r="B553" i="1" s="1"/>
  <c r="Q553" i="1"/>
  <c r="R553" i="1" s="1"/>
  <c r="C554" i="1" s="1"/>
  <c r="S554" i="1"/>
  <c r="T554" i="1"/>
  <c r="J554" i="1"/>
  <c r="K554" i="1" s="1"/>
  <c r="L554" i="1" s="1"/>
  <c r="M554" i="1" s="1"/>
  <c r="G554" i="1"/>
  <c r="E554" i="1"/>
  <c r="O554" i="1"/>
  <c r="A555" i="1"/>
  <c r="D555" i="1" s="1"/>
  <c r="I564" i="1"/>
  <c r="H554" i="1" l="1"/>
  <c r="N554" i="1" s="1"/>
  <c r="P554" i="1" s="1"/>
  <c r="B554" i="1" s="1"/>
  <c r="F555" i="1"/>
  <c r="I565" i="1"/>
  <c r="O555" i="1"/>
  <c r="E555" i="1"/>
  <c r="A556" i="1"/>
  <c r="D556" i="1" s="1"/>
  <c r="J555" i="1"/>
  <c r="K555" i="1" s="1"/>
  <c r="L555" i="1" s="1"/>
  <c r="M555" i="1" s="1"/>
  <c r="T555" i="1"/>
  <c r="Q554" i="1"/>
  <c r="R554" i="1" s="1"/>
  <c r="C555" i="1" s="1"/>
  <c r="S555" i="1"/>
  <c r="G555" i="1"/>
  <c r="F556" i="1" l="1"/>
  <c r="H555" i="1"/>
  <c r="N555" i="1" s="1"/>
  <c r="P555" i="1" s="1"/>
  <c r="B555" i="1" s="1"/>
  <c r="Q555" i="1"/>
  <c r="R555" i="1" s="1"/>
  <c r="C556" i="1" s="1"/>
  <c r="T556" i="1"/>
  <c r="J556" i="1"/>
  <c r="K556" i="1" s="1"/>
  <c r="L556" i="1" s="1"/>
  <c r="M556" i="1" s="1"/>
  <c r="S556" i="1"/>
  <c r="E556" i="1"/>
  <c r="A557" i="1"/>
  <c r="D557" i="1" s="1"/>
  <c r="O556" i="1"/>
  <c r="G556" i="1"/>
  <c r="I566" i="1"/>
  <c r="F557" i="1" l="1"/>
  <c r="I567" i="1"/>
  <c r="G557" i="1"/>
  <c r="H556" i="1"/>
  <c r="N556" i="1" s="1"/>
  <c r="P556" i="1" s="1"/>
  <c r="B556" i="1" s="1"/>
  <c r="T557" i="1"/>
  <c r="J557" i="1"/>
  <c r="K557" i="1" s="1"/>
  <c r="L557" i="1" s="1"/>
  <c r="M557" i="1" s="1"/>
  <c r="S557" i="1"/>
  <c r="Q556" i="1"/>
  <c r="R556" i="1" s="1"/>
  <c r="C557" i="1" s="1"/>
  <c r="O557" i="1"/>
  <c r="A558" i="1"/>
  <c r="D558" i="1" s="1"/>
  <c r="E557" i="1"/>
  <c r="F558" i="1" l="1"/>
  <c r="H557" i="1"/>
  <c r="N557" i="1" s="1"/>
  <c r="P557" i="1" s="1"/>
  <c r="B557" i="1" s="1"/>
  <c r="Q557" i="1"/>
  <c r="R557" i="1" s="1"/>
  <c r="C558" i="1" s="1"/>
  <c r="T558" i="1"/>
  <c r="S558" i="1"/>
  <c r="J558" i="1"/>
  <c r="K558" i="1" s="1"/>
  <c r="L558" i="1" s="1"/>
  <c r="M558" i="1" s="1"/>
  <c r="I568" i="1"/>
  <c r="E558" i="1"/>
  <c r="O558" i="1"/>
  <c r="A559" i="1"/>
  <c r="D559" i="1" s="1"/>
  <c r="G558" i="1"/>
  <c r="F559" i="1" l="1"/>
  <c r="I569" i="1"/>
  <c r="G559" i="1"/>
  <c r="O559" i="1"/>
  <c r="E559" i="1"/>
  <c r="A560" i="1"/>
  <c r="D560" i="1" s="1"/>
  <c r="S559" i="1"/>
  <c r="J559" i="1"/>
  <c r="K559" i="1" s="1"/>
  <c r="L559" i="1" s="1"/>
  <c r="M559" i="1" s="1"/>
  <c r="T559" i="1"/>
  <c r="Q558" i="1"/>
  <c r="R558" i="1" s="1"/>
  <c r="C559" i="1" s="1"/>
  <c r="H558" i="1"/>
  <c r="N558" i="1" s="1"/>
  <c r="P558" i="1" s="1"/>
  <c r="B558" i="1" s="1"/>
  <c r="H559" i="1" l="1"/>
  <c r="N559" i="1" s="1"/>
  <c r="P559" i="1" s="1"/>
  <c r="B559" i="1" s="1"/>
  <c r="F560" i="1"/>
  <c r="E560" i="1"/>
  <c r="A561" i="1"/>
  <c r="D561" i="1" s="1"/>
  <c r="O560" i="1"/>
  <c r="Q559" i="1"/>
  <c r="R559" i="1" s="1"/>
  <c r="C560" i="1" s="1"/>
  <c r="T560" i="1"/>
  <c r="J560" i="1"/>
  <c r="K560" i="1" s="1"/>
  <c r="L560" i="1" s="1"/>
  <c r="M560" i="1" s="1"/>
  <c r="S560" i="1"/>
  <c r="I570" i="1"/>
  <c r="G560" i="1"/>
  <c r="H560" i="1" l="1"/>
  <c r="N560" i="1" s="1"/>
  <c r="P560" i="1" s="1"/>
  <c r="B560" i="1" s="1"/>
  <c r="F561" i="1"/>
  <c r="G561" i="1"/>
  <c r="S561" i="1"/>
  <c r="J561" i="1"/>
  <c r="K561" i="1" s="1"/>
  <c r="L561" i="1" s="1"/>
  <c r="M561" i="1" s="1"/>
  <c r="T561" i="1"/>
  <c r="Q560" i="1"/>
  <c r="R560" i="1" s="1"/>
  <c r="C561" i="1" s="1"/>
  <c r="I571" i="1"/>
  <c r="O561" i="1"/>
  <c r="A562" i="1"/>
  <c r="D562" i="1" s="1"/>
  <c r="E561" i="1"/>
  <c r="F562" i="1" l="1"/>
  <c r="E562" i="1"/>
  <c r="A563" i="1"/>
  <c r="D563" i="1" s="1"/>
  <c r="O562" i="1"/>
  <c r="G562" i="1"/>
  <c r="S562" i="1"/>
  <c r="Q561" i="1"/>
  <c r="R561" i="1" s="1"/>
  <c r="C562" i="1" s="1"/>
  <c r="T562" i="1"/>
  <c r="J562" i="1"/>
  <c r="K562" i="1" s="1"/>
  <c r="L562" i="1" s="1"/>
  <c r="M562" i="1" s="1"/>
  <c r="H561" i="1"/>
  <c r="N561" i="1" s="1"/>
  <c r="P561" i="1" s="1"/>
  <c r="B561" i="1" s="1"/>
  <c r="I572" i="1"/>
  <c r="H562" i="1" l="1"/>
  <c r="N562" i="1" s="1"/>
  <c r="P562" i="1" s="1"/>
  <c r="B562" i="1" s="1"/>
  <c r="F563" i="1"/>
  <c r="S563" i="1"/>
  <c r="J563" i="1"/>
  <c r="K563" i="1" s="1"/>
  <c r="L563" i="1" s="1"/>
  <c r="M563" i="1" s="1"/>
  <c r="T563" i="1"/>
  <c r="Q562" i="1"/>
  <c r="R562" i="1" s="1"/>
  <c r="C563" i="1" s="1"/>
  <c r="G563" i="1"/>
  <c r="I573" i="1"/>
  <c r="O563" i="1"/>
  <c r="E563" i="1"/>
  <c r="A564" i="1"/>
  <c r="D564" i="1" s="1"/>
  <c r="F564" i="1" l="1"/>
  <c r="G564" i="1"/>
  <c r="Q563" i="1"/>
  <c r="R563" i="1" s="1"/>
  <c r="C564" i="1" s="1"/>
  <c r="T564" i="1"/>
  <c r="J564" i="1"/>
  <c r="K564" i="1" s="1"/>
  <c r="L564" i="1" s="1"/>
  <c r="M564" i="1" s="1"/>
  <c r="S564" i="1"/>
  <c r="H563" i="1"/>
  <c r="N563" i="1" s="1"/>
  <c r="P563" i="1" s="1"/>
  <c r="B563" i="1" s="1"/>
  <c r="E564" i="1"/>
  <c r="A565" i="1"/>
  <c r="D565" i="1" s="1"/>
  <c r="O564" i="1"/>
  <c r="I574" i="1"/>
  <c r="F565" i="1" l="1"/>
  <c r="H564" i="1"/>
  <c r="N564" i="1" s="1"/>
  <c r="P564" i="1" s="1"/>
  <c r="B564" i="1" s="1"/>
  <c r="S565" i="1"/>
  <c r="J565" i="1"/>
  <c r="K565" i="1" s="1"/>
  <c r="L565" i="1" s="1"/>
  <c r="M565" i="1" s="1"/>
  <c r="T565" i="1"/>
  <c r="Q564" i="1"/>
  <c r="R564" i="1" s="1"/>
  <c r="C565" i="1" s="1"/>
  <c r="I575" i="1"/>
  <c r="O565" i="1"/>
  <c r="A566" i="1"/>
  <c r="D566" i="1" s="1"/>
  <c r="E565" i="1"/>
  <c r="G565" i="1"/>
  <c r="F566" i="1" l="1"/>
  <c r="H565" i="1"/>
  <c r="N565" i="1" s="1"/>
  <c r="P565" i="1" s="1"/>
  <c r="B565" i="1" s="1"/>
  <c r="I576" i="1"/>
  <c r="G566" i="1"/>
  <c r="E566" i="1"/>
  <c r="A567" i="1"/>
  <c r="D567" i="1" s="1"/>
  <c r="O566" i="1"/>
  <c r="Q565" i="1"/>
  <c r="R565" i="1" s="1"/>
  <c r="C566" i="1" s="1"/>
  <c r="J566" i="1"/>
  <c r="K566" i="1" s="1"/>
  <c r="L566" i="1" s="1"/>
  <c r="M566" i="1" s="1"/>
  <c r="S566" i="1"/>
  <c r="T566" i="1"/>
  <c r="H566" i="1" l="1"/>
  <c r="N566" i="1" s="1"/>
  <c r="P566" i="1" s="1"/>
  <c r="B566" i="1" s="1"/>
  <c r="F567" i="1"/>
  <c r="O567" i="1"/>
  <c r="E567" i="1"/>
  <c r="A568" i="1"/>
  <c r="D568" i="1" s="1"/>
  <c r="I577" i="1"/>
  <c r="S567" i="1"/>
  <c r="J567" i="1"/>
  <c r="K567" i="1" s="1"/>
  <c r="L567" i="1" s="1"/>
  <c r="M567" i="1" s="1"/>
  <c r="T567" i="1"/>
  <c r="Q566" i="1"/>
  <c r="R566" i="1" s="1"/>
  <c r="C567" i="1" s="1"/>
  <c r="G567" i="1"/>
  <c r="F568" i="1" l="1"/>
  <c r="S568" i="1"/>
  <c r="Q567" i="1"/>
  <c r="R567" i="1" s="1"/>
  <c r="C568" i="1" s="1"/>
  <c r="J568" i="1"/>
  <c r="K568" i="1" s="1"/>
  <c r="L568" i="1" s="1"/>
  <c r="M568" i="1" s="1"/>
  <c r="T568" i="1"/>
  <c r="G568" i="1"/>
  <c r="H567" i="1"/>
  <c r="N567" i="1" s="1"/>
  <c r="P567" i="1" s="1"/>
  <c r="B567" i="1" s="1"/>
  <c r="I578" i="1"/>
  <c r="E568" i="1"/>
  <c r="A569" i="1"/>
  <c r="D569" i="1" s="1"/>
  <c r="O568" i="1"/>
  <c r="F569" i="1" l="1"/>
  <c r="O569" i="1"/>
  <c r="A570" i="1"/>
  <c r="D570" i="1" s="1"/>
  <c r="E569" i="1"/>
  <c r="G569" i="1"/>
  <c r="T569" i="1"/>
  <c r="J569" i="1"/>
  <c r="K569" i="1" s="1"/>
  <c r="L569" i="1" s="1"/>
  <c r="M569" i="1" s="1"/>
  <c r="S569" i="1"/>
  <c r="Q568" i="1"/>
  <c r="R568" i="1" s="1"/>
  <c r="C569" i="1" s="1"/>
  <c r="H568" i="1"/>
  <c r="N568" i="1" s="1"/>
  <c r="P568" i="1" s="1"/>
  <c r="B568" i="1" s="1"/>
  <c r="I579" i="1"/>
  <c r="F570" i="1" l="1"/>
  <c r="I580" i="1"/>
  <c r="G570" i="1"/>
  <c r="H569" i="1"/>
  <c r="N569" i="1" s="1"/>
  <c r="P569" i="1" s="1"/>
  <c r="B569" i="1" s="1"/>
  <c r="E570" i="1"/>
  <c r="A571" i="1"/>
  <c r="D571" i="1" s="1"/>
  <c r="O570" i="1"/>
  <c r="Q569" i="1"/>
  <c r="R569" i="1" s="1"/>
  <c r="C570" i="1" s="1"/>
  <c r="T570" i="1"/>
  <c r="S570" i="1"/>
  <c r="J570" i="1"/>
  <c r="K570" i="1" s="1"/>
  <c r="L570" i="1" s="1"/>
  <c r="M570" i="1" s="1"/>
  <c r="F571" i="1" l="1"/>
  <c r="G571" i="1"/>
  <c r="H570" i="1"/>
  <c r="N570" i="1" s="1"/>
  <c r="P570" i="1" s="1"/>
  <c r="B570" i="1" s="1"/>
  <c r="O571" i="1"/>
  <c r="E571" i="1"/>
  <c r="A572" i="1"/>
  <c r="D572" i="1" s="1"/>
  <c r="I581" i="1"/>
  <c r="J571" i="1"/>
  <c r="K571" i="1" s="1"/>
  <c r="L571" i="1" s="1"/>
  <c r="M571" i="1" s="1"/>
  <c r="S571" i="1"/>
  <c r="Q570" i="1"/>
  <c r="R570" i="1" s="1"/>
  <c r="C571" i="1" s="1"/>
  <c r="T571" i="1"/>
  <c r="H571" i="1" l="1"/>
  <c r="N571" i="1" s="1"/>
  <c r="P571" i="1" s="1"/>
  <c r="B571" i="1" s="1"/>
  <c r="F572" i="1"/>
  <c r="Q571" i="1"/>
  <c r="R571" i="1" s="1"/>
  <c r="C572" i="1" s="1"/>
  <c r="T572" i="1"/>
  <c r="J572" i="1"/>
  <c r="K572" i="1" s="1"/>
  <c r="L572" i="1" s="1"/>
  <c r="M572" i="1" s="1"/>
  <c r="S572" i="1"/>
  <c r="A573" i="1"/>
  <c r="D573" i="1" s="1"/>
  <c r="E572" i="1"/>
  <c r="O572" i="1"/>
  <c r="G572" i="1"/>
  <c r="I582" i="1"/>
  <c r="F573" i="1" l="1"/>
  <c r="J573" i="1"/>
  <c r="K573" i="1" s="1"/>
  <c r="L573" i="1" s="1"/>
  <c r="M573" i="1" s="1"/>
  <c r="T573" i="1"/>
  <c r="S573" i="1"/>
  <c r="Q572" i="1"/>
  <c r="R572" i="1" s="1"/>
  <c r="C573" i="1" s="1"/>
  <c r="I583" i="1"/>
  <c r="G573" i="1"/>
  <c r="H572" i="1"/>
  <c r="N572" i="1" s="1"/>
  <c r="P572" i="1" s="1"/>
  <c r="B572" i="1" s="1"/>
  <c r="O573" i="1"/>
  <c r="A574" i="1"/>
  <c r="D574" i="1" s="1"/>
  <c r="E573" i="1"/>
  <c r="H573" i="1" l="1"/>
  <c r="N573" i="1" s="1"/>
  <c r="P573" i="1" s="1"/>
  <c r="B573" i="1" s="1"/>
  <c r="F574" i="1"/>
  <c r="E574" i="1"/>
  <c r="A575" i="1"/>
  <c r="D575" i="1" s="1"/>
  <c r="O574" i="1"/>
  <c r="G574" i="1"/>
  <c r="I584" i="1"/>
  <c r="Q573" i="1"/>
  <c r="R573" i="1" s="1"/>
  <c r="C574" i="1" s="1"/>
  <c r="J574" i="1"/>
  <c r="K574" i="1" s="1"/>
  <c r="L574" i="1" s="1"/>
  <c r="M574" i="1" s="1"/>
  <c r="T574" i="1"/>
  <c r="S574" i="1"/>
  <c r="H574" i="1" l="1"/>
  <c r="N574" i="1" s="1"/>
  <c r="P574" i="1" s="1"/>
  <c r="B574" i="1" s="1"/>
  <c r="F575" i="1"/>
  <c r="J575" i="1"/>
  <c r="K575" i="1" s="1"/>
  <c r="L575" i="1" s="1"/>
  <c r="M575" i="1" s="1"/>
  <c r="S575" i="1"/>
  <c r="Q574" i="1"/>
  <c r="R574" i="1" s="1"/>
  <c r="C575" i="1" s="1"/>
  <c r="T575" i="1"/>
  <c r="G575" i="1"/>
  <c r="I585" i="1"/>
  <c r="O575" i="1"/>
  <c r="E575" i="1"/>
  <c r="A576" i="1"/>
  <c r="D576" i="1" s="1"/>
  <c r="F576" i="1" l="1"/>
  <c r="G576" i="1"/>
  <c r="Q575" i="1"/>
  <c r="R575" i="1" s="1"/>
  <c r="C576" i="1" s="1"/>
  <c r="T576" i="1"/>
  <c r="J576" i="1"/>
  <c r="K576" i="1" s="1"/>
  <c r="L576" i="1" s="1"/>
  <c r="M576" i="1" s="1"/>
  <c r="S576" i="1"/>
  <c r="H575" i="1"/>
  <c r="N575" i="1" s="1"/>
  <c r="P575" i="1" s="1"/>
  <c r="B575" i="1" s="1"/>
  <c r="E576" i="1"/>
  <c r="A577" i="1"/>
  <c r="D577" i="1" s="1"/>
  <c r="O576" i="1"/>
  <c r="I586" i="1"/>
  <c r="H576" i="1" l="1"/>
  <c r="N576" i="1" s="1"/>
  <c r="P576" i="1" s="1"/>
  <c r="F577" i="1"/>
  <c r="I587" i="1"/>
  <c r="S577" i="1"/>
  <c r="J577" i="1"/>
  <c r="K577" i="1" s="1"/>
  <c r="L577" i="1" s="1"/>
  <c r="M577" i="1" s="1"/>
  <c r="T577" i="1"/>
  <c r="Q576" i="1"/>
  <c r="R576" i="1" s="1"/>
  <c r="G577" i="1"/>
  <c r="O577" i="1"/>
  <c r="A578" i="1"/>
  <c r="D578" i="1" s="1"/>
  <c r="E577" i="1"/>
  <c r="F578" i="1" l="1"/>
  <c r="C577" i="1"/>
  <c r="B576" i="1"/>
  <c r="G578" i="1"/>
  <c r="H577" i="1"/>
  <c r="N577" i="1" s="1"/>
  <c r="E578" i="1"/>
  <c r="A579" i="1"/>
  <c r="D579" i="1" s="1"/>
  <c r="O578" i="1"/>
  <c r="I588" i="1"/>
  <c r="Q577" i="1"/>
  <c r="R577" i="1" s="1"/>
  <c r="T578" i="1"/>
  <c r="S578" i="1"/>
  <c r="J578" i="1"/>
  <c r="K578" i="1" s="1"/>
  <c r="L578" i="1" s="1"/>
  <c r="M578" i="1" s="1"/>
  <c r="F579" i="1" l="1"/>
  <c r="H578" i="1"/>
  <c r="N578" i="1" s="1"/>
  <c r="C578" i="1"/>
  <c r="P577" i="1"/>
  <c r="B577" i="1" s="1"/>
  <c r="I589" i="1"/>
  <c r="J579" i="1"/>
  <c r="K579" i="1" s="1"/>
  <c r="L579" i="1" s="1"/>
  <c r="M579" i="1" s="1"/>
  <c r="S579" i="1"/>
  <c r="Q578" i="1"/>
  <c r="R578" i="1" s="1"/>
  <c r="T579" i="1"/>
  <c r="O579" i="1"/>
  <c r="E579" i="1"/>
  <c r="A580" i="1"/>
  <c r="D580" i="1" s="1"/>
  <c r="G579" i="1"/>
  <c r="P578" i="1" l="1"/>
  <c r="B578" i="1" s="1"/>
  <c r="F580" i="1"/>
  <c r="H579" i="1"/>
  <c r="N579" i="1" s="1"/>
  <c r="C579" i="1"/>
  <c r="Q579" i="1"/>
  <c r="R579" i="1" s="1"/>
  <c r="S580" i="1"/>
  <c r="J580" i="1"/>
  <c r="K580" i="1" s="1"/>
  <c r="L580" i="1" s="1"/>
  <c r="M580" i="1" s="1"/>
  <c r="T580" i="1"/>
  <c r="E580" i="1"/>
  <c r="A581" i="1"/>
  <c r="D581" i="1" s="1"/>
  <c r="O580" i="1"/>
  <c r="I590" i="1"/>
  <c r="G580" i="1"/>
  <c r="C580" i="1" l="1"/>
  <c r="P579" i="1"/>
  <c r="B579" i="1" s="1"/>
  <c r="F581" i="1"/>
  <c r="G581" i="1"/>
  <c r="I591" i="1"/>
  <c r="H580" i="1"/>
  <c r="N580" i="1" s="1"/>
  <c r="T581" i="1"/>
  <c r="J581" i="1"/>
  <c r="K581" i="1" s="1"/>
  <c r="L581" i="1" s="1"/>
  <c r="M581" i="1" s="1"/>
  <c r="S581" i="1"/>
  <c r="Q580" i="1"/>
  <c r="R580" i="1" s="1"/>
  <c r="O581" i="1"/>
  <c r="A582" i="1"/>
  <c r="D582" i="1" s="1"/>
  <c r="E581" i="1"/>
  <c r="P580" i="1" l="1"/>
  <c r="B580" i="1" s="1"/>
  <c r="C581" i="1"/>
  <c r="F582" i="1"/>
  <c r="H581" i="1"/>
  <c r="N581" i="1" s="1"/>
  <c r="I592" i="1"/>
  <c r="Q581" i="1"/>
  <c r="R581" i="1" s="1"/>
  <c r="J582" i="1"/>
  <c r="K582" i="1" s="1"/>
  <c r="L582" i="1" s="1"/>
  <c r="M582" i="1" s="1"/>
  <c r="S582" i="1"/>
  <c r="T582" i="1"/>
  <c r="E582" i="1"/>
  <c r="A583" i="1"/>
  <c r="D583" i="1" s="1"/>
  <c r="O582" i="1"/>
  <c r="G582" i="1"/>
  <c r="C582" i="1" l="1"/>
  <c r="P581" i="1"/>
  <c r="B581" i="1" s="1"/>
  <c r="H582" i="1"/>
  <c r="N582" i="1" s="1"/>
  <c r="F583" i="1"/>
  <c r="S583" i="1"/>
  <c r="J583" i="1"/>
  <c r="K583" i="1" s="1"/>
  <c r="L583" i="1" s="1"/>
  <c r="M583" i="1" s="1"/>
  <c r="Q582" i="1"/>
  <c r="R582" i="1" s="1"/>
  <c r="T583" i="1"/>
  <c r="I593" i="1"/>
  <c r="G583" i="1"/>
  <c r="O583" i="1"/>
  <c r="A584" i="1"/>
  <c r="D584" i="1" s="1"/>
  <c r="E583" i="1"/>
  <c r="C583" i="1" l="1"/>
  <c r="P582" i="1"/>
  <c r="B582" i="1" s="1"/>
  <c r="F584" i="1"/>
  <c r="G584" i="1"/>
  <c r="H583" i="1"/>
  <c r="N583" i="1" s="1"/>
  <c r="E584" i="1"/>
  <c r="A585" i="1"/>
  <c r="D585" i="1" s="1"/>
  <c r="O584" i="1"/>
  <c r="I594" i="1"/>
  <c r="T584" i="1"/>
  <c r="Q583" i="1"/>
  <c r="R583" i="1" s="1"/>
  <c r="J584" i="1"/>
  <c r="K584" i="1" s="1"/>
  <c r="L584" i="1" s="1"/>
  <c r="M584" i="1" s="1"/>
  <c r="S584" i="1"/>
  <c r="P583" i="1" l="1"/>
  <c r="B583" i="1" s="1"/>
  <c r="C584" i="1"/>
  <c r="F585" i="1"/>
  <c r="H584" i="1"/>
  <c r="N584" i="1" s="1"/>
  <c r="I595" i="1"/>
  <c r="O585" i="1"/>
  <c r="A586" i="1"/>
  <c r="D586" i="1" s="1"/>
  <c r="E585" i="1"/>
  <c r="G585" i="1"/>
  <c r="S585" i="1"/>
  <c r="J585" i="1"/>
  <c r="K585" i="1" s="1"/>
  <c r="L585" i="1" s="1"/>
  <c r="M585" i="1" s="1"/>
  <c r="T585" i="1"/>
  <c r="Q584" i="1"/>
  <c r="R584" i="1" s="1"/>
  <c r="P584" i="1" l="1"/>
  <c r="B584" i="1" s="1"/>
  <c r="C585" i="1"/>
  <c r="F586" i="1"/>
  <c r="S586" i="1"/>
  <c r="Q585" i="1"/>
  <c r="R585" i="1" s="1"/>
  <c r="T586" i="1"/>
  <c r="J586" i="1"/>
  <c r="K586" i="1" s="1"/>
  <c r="L586" i="1" s="1"/>
  <c r="M586" i="1" s="1"/>
  <c r="I596" i="1"/>
  <c r="G586" i="1"/>
  <c r="H585" i="1"/>
  <c r="N585" i="1" s="1"/>
  <c r="E586" i="1"/>
  <c r="A587" i="1"/>
  <c r="D587" i="1" s="1"/>
  <c r="O586" i="1"/>
  <c r="P585" i="1" l="1"/>
  <c r="B585" i="1" s="1"/>
  <c r="C586" i="1"/>
  <c r="F587" i="1"/>
  <c r="H586" i="1"/>
  <c r="N586" i="1" s="1"/>
  <c r="I597" i="1"/>
  <c r="T587" i="1"/>
  <c r="J587" i="1"/>
  <c r="K587" i="1" s="1"/>
  <c r="L587" i="1" s="1"/>
  <c r="M587" i="1" s="1"/>
  <c r="S587" i="1"/>
  <c r="Q586" i="1"/>
  <c r="R586" i="1" s="1"/>
  <c r="O587" i="1"/>
  <c r="E587" i="1"/>
  <c r="A588" i="1"/>
  <c r="D588" i="1" s="1"/>
  <c r="G587" i="1"/>
  <c r="C587" i="1" l="1"/>
  <c r="P586" i="1"/>
  <c r="B586" i="1" s="1"/>
  <c r="F588" i="1"/>
  <c r="G588" i="1"/>
  <c r="I598" i="1"/>
  <c r="Q587" i="1"/>
  <c r="R587" i="1" s="1"/>
  <c r="S588" i="1"/>
  <c r="J588" i="1"/>
  <c r="K588" i="1" s="1"/>
  <c r="L588" i="1" s="1"/>
  <c r="M588" i="1" s="1"/>
  <c r="T588" i="1"/>
  <c r="H587" i="1"/>
  <c r="N587" i="1" s="1"/>
  <c r="E588" i="1"/>
  <c r="A589" i="1"/>
  <c r="D589" i="1" s="1"/>
  <c r="O588" i="1"/>
  <c r="P587" i="1" l="1"/>
  <c r="B587" i="1" s="1"/>
  <c r="C588" i="1"/>
  <c r="H588" i="1"/>
  <c r="N588" i="1" s="1"/>
  <c r="F589" i="1"/>
  <c r="G589" i="1"/>
  <c r="O589" i="1"/>
  <c r="A590" i="1"/>
  <c r="D590" i="1" s="1"/>
  <c r="E589" i="1"/>
  <c r="T589" i="1"/>
  <c r="J589" i="1"/>
  <c r="K589" i="1" s="1"/>
  <c r="L589" i="1" s="1"/>
  <c r="M589" i="1" s="1"/>
  <c r="S589" i="1"/>
  <c r="Q588" i="1"/>
  <c r="R588" i="1" s="1"/>
  <c r="I599" i="1"/>
  <c r="C589" i="1" l="1"/>
  <c r="P588" i="1"/>
  <c r="B588" i="1" s="1"/>
  <c r="F590" i="1"/>
  <c r="H589" i="1"/>
  <c r="N589" i="1" s="1"/>
  <c r="E590" i="1"/>
  <c r="O590" i="1"/>
  <c r="A591" i="1"/>
  <c r="D591" i="1" s="1"/>
  <c r="Q589" i="1"/>
  <c r="R589" i="1" s="1"/>
  <c r="T590" i="1"/>
  <c r="S590" i="1"/>
  <c r="J590" i="1"/>
  <c r="K590" i="1" s="1"/>
  <c r="L590" i="1" s="1"/>
  <c r="M590" i="1" s="1"/>
  <c r="I600" i="1"/>
  <c r="G590" i="1"/>
  <c r="C590" i="1" l="1"/>
  <c r="P589" i="1"/>
  <c r="B589" i="1" s="1"/>
  <c r="F591" i="1"/>
  <c r="G591" i="1"/>
  <c r="H590" i="1"/>
  <c r="N590" i="1" s="1"/>
  <c r="O591" i="1"/>
  <c r="E591" i="1"/>
  <c r="A592" i="1"/>
  <c r="D592" i="1" s="1"/>
  <c r="I601" i="1"/>
  <c r="T591" i="1"/>
  <c r="J591" i="1"/>
  <c r="K591" i="1" s="1"/>
  <c r="L591" i="1" s="1"/>
  <c r="M591" i="1" s="1"/>
  <c r="S591" i="1"/>
  <c r="Q590" i="1"/>
  <c r="R590" i="1" s="1"/>
  <c r="C591" i="1" l="1"/>
  <c r="P590" i="1"/>
  <c r="B590" i="1" s="1"/>
  <c r="F592" i="1"/>
  <c r="H591" i="1"/>
  <c r="N591" i="1" s="1"/>
  <c r="Q591" i="1"/>
  <c r="R591" i="1" s="1"/>
  <c r="S592" i="1"/>
  <c r="J592" i="1"/>
  <c r="K592" i="1" s="1"/>
  <c r="L592" i="1" s="1"/>
  <c r="M592" i="1" s="1"/>
  <c r="T592" i="1"/>
  <c r="G592" i="1"/>
  <c r="I602" i="1"/>
  <c r="A593" i="1"/>
  <c r="D593" i="1" s="1"/>
  <c r="E592" i="1"/>
  <c r="O592" i="1"/>
  <c r="C592" i="1" l="1"/>
  <c r="P591" i="1"/>
  <c r="B591" i="1" s="1"/>
  <c r="H592" i="1"/>
  <c r="N592" i="1" s="1"/>
  <c r="F593" i="1"/>
  <c r="I603" i="1"/>
  <c r="O593" i="1"/>
  <c r="A594" i="1"/>
  <c r="D594" i="1" s="1"/>
  <c r="E593" i="1"/>
  <c r="G593" i="1"/>
  <c r="T593" i="1"/>
  <c r="J593" i="1"/>
  <c r="K593" i="1" s="1"/>
  <c r="L593" i="1" s="1"/>
  <c r="M593" i="1" s="1"/>
  <c r="S593" i="1"/>
  <c r="Q592" i="1"/>
  <c r="R592" i="1" s="1"/>
  <c r="C593" i="1" l="1"/>
  <c r="P592" i="1"/>
  <c r="B592" i="1" s="1"/>
  <c r="F594" i="1"/>
  <c r="G594" i="1"/>
  <c r="A595" i="1"/>
  <c r="D595" i="1" s="1"/>
  <c r="E594" i="1"/>
  <c r="O594" i="1"/>
  <c r="I604" i="1"/>
  <c r="Q593" i="1"/>
  <c r="R593" i="1" s="1"/>
  <c r="T594" i="1"/>
  <c r="S594" i="1"/>
  <c r="J594" i="1"/>
  <c r="K594" i="1" s="1"/>
  <c r="L594" i="1" s="1"/>
  <c r="M594" i="1" s="1"/>
  <c r="H593" i="1"/>
  <c r="N593" i="1" s="1"/>
  <c r="C594" i="1" l="1"/>
  <c r="P593" i="1"/>
  <c r="B593" i="1" s="1"/>
  <c r="F595" i="1"/>
  <c r="H594" i="1"/>
  <c r="N594" i="1" s="1"/>
  <c r="I605" i="1"/>
  <c r="O595" i="1"/>
  <c r="E595" i="1"/>
  <c r="A596" i="1"/>
  <c r="D596" i="1" s="1"/>
  <c r="T595" i="1"/>
  <c r="J595" i="1"/>
  <c r="K595" i="1" s="1"/>
  <c r="L595" i="1" s="1"/>
  <c r="M595" i="1" s="1"/>
  <c r="S595" i="1"/>
  <c r="Q594" i="1"/>
  <c r="R594" i="1" s="1"/>
  <c r="G595" i="1"/>
  <c r="C595" i="1" l="1"/>
  <c r="P594" i="1"/>
  <c r="B594" i="1" s="1"/>
  <c r="F596" i="1"/>
  <c r="H595" i="1"/>
  <c r="N595" i="1" s="1"/>
  <c r="P595" i="1" s="1"/>
  <c r="B595" i="1" s="1"/>
  <c r="T596" i="1"/>
  <c r="Q595" i="1"/>
  <c r="R595" i="1" s="1"/>
  <c r="C596" i="1" s="1"/>
  <c r="J596" i="1"/>
  <c r="K596" i="1" s="1"/>
  <c r="L596" i="1" s="1"/>
  <c r="M596" i="1" s="1"/>
  <c r="S596" i="1"/>
  <c r="E596" i="1"/>
  <c r="A597" i="1"/>
  <c r="D597" i="1" s="1"/>
  <c r="O596" i="1"/>
  <c r="I606" i="1"/>
  <c r="G596" i="1"/>
  <c r="F597" i="1" l="1"/>
  <c r="H596" i="1"/>
  <c r="N596" i="1" s="1"/>
  <c r="P596" i="1" s="1"/>
  <c r="B596" i="1" s="1"/>
  <c r="J597" i="1"/>
  <c r="K597" i="1" s="1"/>
  <c r="L597" i="1" s="1"/>
  <c r="M597" i="1" s="1"/>
  <c r="T597" i="1"/>
  <c r="S597" i="1"/>
  <c r="Q596" i="1"/>
  <c r="R596" i="1" s="1"/>
  <c r="C597" i="1" s="1"/>
  <c r="G597" i="1"/>
  <c r="I607" i="1"/>
  <c r="O597" i="1"/>
  <c r="A598" i="1"/>
  <c r="D598" i="1" s="1"/>
  <c r="E597" i="1"/>
  <c r="F598" i="1" l="1"/>
  <c r="G598" i="1"/>
  <c r="Q597" i="1"/>
  <c r="R597" i="1" s="1"/>
  <c r="C598" i="1" s="1"/>
  <c r="T598" i="1"/>
  <c r="S598" i="1"/>
  <c r="J598" i="1"/>
  <c r="K598" i="1" s="1"/>
  <c r="L598" i="1" s="1"/>
  <c r="M598" i="1" s="1"/>
  <c r="I608" i="1"/>
  <c r="H597" i="1"/>
  <c r="N597" i="1" s="1"/>
  <c r="P597" i="1" s="1"/>
  <c r="B597" i="1" s="1"/>
  <c r="E598" i="1"/>
  <c r="O598" i="1"/>
  <c r="A599" i="1"/>
  <c r="D599" i="1" s="1"/>
  <c r="H598" i="1" l="1"/>
  <c r="N598" i="1" s="1"/>
  <c r="P598" i="1" s="1"/>
  <c r="B598" i="1" s="1"/>
  <c r="F599" i="1"/>
  <c r="O599" i="1"/>
  <c r="A600" i="1"/>
  <c r="D600" i="1" s="1"/>
  <c r="E599" i="1"/>
  <c r="S599" i="1"/>
  <c r="J599" i="1"/>
  <c r="K599" i="1" s="1"/>
  <c r="L599" i="1" s="1"/>
  <c r="M599" i="1" s="1"/>
  <c r="Q598" i="1"/>
  <c r="R598" i="1" s="1"/>
  <c r="C599" i="1" s="1"/>
  <c r="T599" i="1"/>
  <c r="G599" i="1"/>
  <c r="I609" i="1"/>
  <c r="F600" i="1" l="1"/>
  <c r="H599" i="1"/>
  <c r="N599" i="1" s="1"/>
  <c r="P599" i="1" s="1"/>
  <c r="B599" i="1" s="1"/>
  <c r="T600" i="1"/>
  <c r="Q599" i="1"/>
  <c r="R599" i="1" s="1"/>
  <c r="C600" i="1" s="1"/>
  <c r="J600" i="1"/>
  <c r="K600" i="1" s="1"/>
  <c r="L600" i="1" s="1"/>
  <c r="M600" i="1" s="1"/>
  <c r="S600" i="1"/>
  <c r="I610" i="1"/>
  <c r="G600" i="1"/>
  <c r="E600" i="1"/>
  <c r="A601" i="1"/>
  <c r="D601" i="1" s="1"/>
  <c r="O600" i="1"/>
  <c r="F601" i="1" l="1"/>
  <c r="H600" i="1"/>
  <c r="N600" i="1" s="1"/>
  <c r="P600" i="1" s="1"/>
  <c r="B600" i="1" s="1"/>
  <c r="O601" i="1"/>
  <c r="A602" i="1"/>
  <c r="D602" i="1" s="1"/>
  <c r="E601" i="1"/>
  <c r="I611" i="1"/>
  <c r="T601" i="1"/>
  <c r="J601" i="1"/>
  <c r="K601" i="1" s="1"/>
  <c r="L601" i="1" s="1"/>
  <c r="M601" i="1" s="1"/>
  <c r="S601" i="1"/>
  <c r="Q600" i="1"/>
  <c r="R600" i="1" s="1"/>
  <c r="C601" i="1" s="1"/>
  <c r="G601" i="1"/>
  <c r="F602" i="1" l="1"/>
  <c r="G602" i="1"/>
  <c r="H601" i="1"/>
  <c r="N601" i="1" s="1"/>
  <c r="P601" i="1" s="1"/>
  <c r="B601" i="1" s="1"/>
  <c r="E602" i="1"/>
  <c r="O602" i="1"/>
  <c r="A603" i="1"/>
  <c r="D603" i="1" s="1"/>
  <c r="Q601" i="1"/>
  <c r="R601" i="1" s="1"/>
  <c r="C602" i="1" s="1"/>
  <c r="T602" i="1"/>
  <c r="S602" i="1"/>
  <c r="J602" i="1"/>
  <c r="K602" i="1" s="1"/>
  <c r="L602" i="1" s="1"/>
  <c r="M602" i="1" s="1"/>
  <c r="I612" i="1"/>
  <c r="F603" i="1" l="1"/>
  <c r="H602" i="1"/>
  <c r="N602" i="1" s="1"/>
  <c r="P602" i="1" s="1"/>
  <c r="B602" i="1" s="1"/>
  <c r="O603" i="1"/>
  <c r="A604" i="1"/>
  <c r="D604" i="1" s="1"/>
  <c r="E603" i="1"/>
  <c r="S603" i="1"/>
  <c r="J603" i="1"/>
  <c r="K603" i="1" s="1"/>
  <c r="L603" i="1" s="1"/>
  <c r="M603" i="1" s="1"/>
  <c r="Q602" i="1"/>
  <c r="R602" i="1" s="1"/>
  <c r="C603" i="1" s="1"/>
  <c r="T603" i="1"/>
  <c r="I613" i="1"/>
  <c r="G603" i="1"/>
  <c r="F604" i="1" l="1"/>
  <c r="G604" i="1"/>
  <c r="H603" i="1"/>
  <c r="N603" i="1" s="1"/>
  <c r="P603" i="1" s="1"/>
  <c r="B603" i="1" s="1"/>
  <c r="E604" i="1"/>
  <c r="A605" i="1"/>
  <c r="D605" i="1" s="1"/>
  <c r="O604" i="1"/>
  <c r="Q603" i="1"/>
  <c r="R603" i="1" s="1"/>
  <c r="C604" i="1" s="1"/>
  <c r="T604" i="1"/>
  <c r="J604" i="1"/>
  <c r="K604" i="1" s="1"/>
  <c r="L604" i="1" s="1"/>
  <c r="M604" i="1" s="1"/>
  <c r="S604" i="1"/>
  <c r="I614" i="1"/>
  <c r="F605" i="1" l="1"/>
  <c r="H604" i="1"/>
  <c r="N604" i="1" s="1"/>
  <c r="P604" i="1" s="1"/>
  <c r="B604" i="1" s="1"/>
  <c r="G605" i="1"/>
  <c r="J605" i="1"/>
  <c r="K605" i="1" s="1"/>
  <c r="L605" i="1" s="1"/>
  <c r="M605" i="1" s="1"/>
  <c r="S605" i="1"/>
  <c r="T605" i="1"/>
  <c r="Q604" i="1"/>
  <c r="R604" i="1" s="1"/>
  <c r="C605" i="1" s="1"/>
  <c r="I615" i="1"/>
  <c r="O605" i="1"/>
  <c r="A606" i="1"/>
  <c r="D606" i="1" s="1"/>
  <c r="E605" i="1"/>
  <c r="H605" i="1" l="1"/>
  <c r="N605" i="1" s="1"/>
  <c r="P605" i="1" s="1"/>
  <c r="B605" i="1" s="1"/>
  <c r="F606" i="1"/>
  <c r="G606" i="1"/>
  <c r="I616" i="1"/>
  <c r="A607" i="1"/>
  <c r="D607" i="1" s="1"/>
  <c r="E606" i="1"/>
  <c r="O606" i="1"/>
  <c r="Q605" i="1"/>
  <c r="R605" i="1" s="1"/>
  <c r="C606" i="1" s="1"/>
  <c r="J606" i="1"/>
  <c r="K606" i="1" s="1"/>
  <c r="L606" i="1" s="1"/>
  <c r="M606" i="1" s="1"/>
  <c r="T606" i="1"/>
  <c r="S606" i="1"/>
  <c r="F607" i="1" l="1"/>
  <c r="H606" i="1"/>
  <c r="N606" i="1" s="1"/>
  <c r="P606" i="1" s="1"/>
  <c r="B606" i="1" s="1"/>
  <c r="O607" i="1"/>
  <c r="E607" i="1"/>
  <c r="A608" i="1"/>
  <c r="D608" i="1" s="1"/>
  <c r="T607" i="1"/>
  <c r="J607" i="1"/>
  <c r="K607" i="1" s="1"/>
  <c r="L607" i="1" s="1"/>
  <c r="M607" i="1" s="1"/>
  <c r="S607" i="1"/>
  <c r="Q606" i="1"/>
  <c r="R606" i="1" s="1"/>
  <c r="C607" i="1" s="1"/>
  <c r="G607" i="1"/>
  <c r="I617" i="1"/>
  <c r="F608" i="1" l="1"/>
  <c r="H607" i="1"/>
  <c r="N607" i="1" s="1"/>
  <c r="P607" i="1" s="1"/>
  <c r="S608" i="1"/>
  <c r="Q607" i="1"/>
  <c r="R607" i="1" s="1"/>
  <c r="C608" i="1" s="1"/>
  <c r="J608" i="1"/>
  <c r="K608" i="1" s="1"/>
  <c r="L608" i="1" s="1"/>
  <c r="M608" i="1" s="1"/>
  <c r="T608" i="1"/>
  <c r="G608" i="1"/>
  <c r="I618" i="1"/>
  <c r="E608" i="1"/>
  <c r="A609" i="1"/>
  <c r="D609" i="1" s="1"/>
  <c r="O608" i="1"/>
  <c r="F609" i="1" l="1"/>
  <c r="B607" i="1"/>
  <c r="G609" i="1"/>
  <c r="S609" i="1"/>
  <c r="J609" i="1"/>
  <c r="K609" i="1" s="1"/>
  <c r="L609" i="1" s="1"/>
  <c r="M609" i="1" s="1"/>
  <c r="T609" i="1"/>
  <c r="Q608" i="1"/>
  <c r="R608" i="1" s="1"/>
  <c r="C609" i="1" s="1"/>
  <c r="I619" i="1"/>
  <c r="H608" i="1"/>
  <c r="N608" i="1" s="1"/>
  <c r="P608" i="1" s="1"/>
  <c r="B608" i="1" s="1"/>
  <c r="O609" i="1"/>
  <c r="A610" i="1"/>
  <c r="D610" i="1" s="1"/>
  <c r="E609" i="1"/>
  <c r="F610" i="1" l="1"/>
  <c r="A611" i="1"/>
  <c r="D611" i="1" s="1"/>
  <c r="E610" i="1"/>
  <c r="O610" i="1"/>
  <c r="I620" i="1"/>
  <c r="Q609" i="1"/>
  <c r="R609" i="1" s="1"/>
  <c r="C610" i="1" s="1"/>
  <c r="T610" i="1"/>
  <c r="S610" i="1"/>
  <c r="J610" i="1"/>
  <c r="K610" i="1" s="1"/>
  <c r="L610" i="1" s="1"/>
  <c r="M610" i="1" s="1"/>
  <c r="G610" i="1"/>
  <c r="H609" i="1"/>
  <c r="N609" i="1" s="1"/>
  <c r="P609" i="1" s="1"/>
  <c r="B609" i="1" s="1"/>
  <c r="F611" i="1" l="1"/>
  <c r="H610" i="1"/>
  <c r="N610" i="1" s="1"/>
  <c r="P610" i="1" s="1"/>
  <c r="B610" i="1" s="1"/>
  <c r="I621" i="1"/>
  <c r="O611" i="1"/>
  <c r="A612" i="1"/>
  <c r="D612" i="1" s="1"/>
  <c r="E611" i="1"/>
  <c r="S611" i="1"/>
  <c r="J611" i="1"/>
  <c r="K611" i="1" s="1"/>
  <c r="L611" i="1" s="1"/>
  <c r="M611" i="1" s="1"/>
  <c r="Q610" i="1"/>
  <c r="R610" i="1" s="1"/>
  <c r="C611" i="1" s="1"/>
  <c r="T611" i="1"/>
  <c r="G611" i="1"/>
  <c r="F612" i="1" l="1"/>
  <c r="G612" i="1"/>
  <c r="I622" i="1"/>
  <c r="E612" i="1"/>
  <c r="A613" i="1"/>
  <c r="D613" i="1" s="1"/>
  <c r="O612" i="1"/>
  <c r="H611" i="1"/>
  <c r="N611" i="1" s="1"/>
  <c r="P611" i="1" s="1"/>
  <c r="B611" i="1" s="1"/>
  <c r="Q611" i="1"/>
  <c r="R611" i="1" s="1"/>
  <c r="C612" i="1" s="1"/>
  <c r="T612" i="1"/>
  <c r="J612" i="1"/>
  <c r="K612" i="1" s="1"/>
  <c r="L612" i="1" s="1"/>
  <c r="M612" i="1" s="1"/>
  <c r="S612" i="1"/>
  <c r="H612" i="1" l="1"/>
  <c r="N612" i="1" s="1"/>
  <c r="P612" i="1" s="1"/>
  <c r="B612" i="1" s="1"/>
  <c r="F613" i="1"/>
  <c r="O613" i="1"/>
  <c r="A614" i="1"/>
  <c r="D614" i="1" s="1"/>
  <c r="E613" i="1"/>
  <c r="I623" i="1"/>
  <c r="T613" i="1"/>
  <c r="J613" i="1"/>
  <c r="K613" i="1" s="1"/>
  <c r="L613" i="1" s="1"/>
  <c r="M613" i="1" s="1"/>
  <c r="S613" i="1"/>
  <c r="Q612" i="1"/>
  <c r="R612" i="1" s="1"/>
  <c r="C613" i="1" s="1"/>
  <c r="G613" i="1"/>
  <c r="F614" i="1" l="1"/>
  <c r="I624" i="1"/>
  <c r="E614" i="1"/>
  <c r="A615" i="1"/>
  <c r="D615" i="1" s="1"/>
  <c r="O614" i="1"/>
  <c r="S614" i="1"/>
  <c r="Q613" i="1"/>
  <c r="R613" i="1" s="1"/>
  <c r="C614" i="1" s="1"/>
  <c r="J614" i="1"/>
  <c r="K614" i="1" s="1"/>
  <c r="L614" i="1" s="1"/>
  <c r="M614" i="1" s="1"/>
  <c r="T614" i="1"/>
  <c r="G614" i="1"/>
  <c r="H613" i="1"/>
  <c r="N613" i="1" s="1"/>
  <c r="P613" i="1" s="1"/>
  <c r="B613" i="1" s="1"/>
  <c r="F615" i="1" l="1"/>
  <c r="G615" i="1"/>
  <c r="T615" i="1"/>
  <c r="J615" i="1"/>
  <c r="K615" i="1" s="1"/>
  <c r="L615" i="1" s="1"/>
  <c r="M615" i="1" s="1"/>
  <c r="S615" i="1"/>
  <c r="Q614" i="1"/>
  <c r="R614" i="1" s="1"/>
  <c r="C615" i="1" s="1"/>
  <c r="H614" i="1"/>
  <c r="N614" i="1" s="1"/>
  <c r="P614" i="1" s="1"/>
  <c r="B614" i="1" s="1"/>
  <c r="O615" i="1"/>
  <c r="E615" i="1"/>
  <c r="A616" i="1"/>
  <c r="D616" i="1" s="1"/>
  <c r="I625" i="1"/>
  <c r="H615" i="1" l="1"/>
  <c r="N615" i="1" s="1"/>
  <c r="P615" i="1" s="1"/>
  <c r="B615" i="1" s="1"/>
  <c r="F616" i="1"/>
  <c r="G616" i="1"/>
  <c r="S616" i="1"/>
  <c r="Q615" i="1"/>
  <c r="R615" i="1" s="1"/>
  <c r="C616" i="1" s="1"/>
  <c r="J616" i="1"/>
  <c r="K616" i="1" s="1"/>
  <c r="L616" i="1" s="1"/>
  <c r="M616" i="1" s="1"/>
  <c r="T616" i="1"/>
  <c r="E616" i="1"/>
  <c r="A617" i="1"/>
  <c r="D617" i="1" s="1"/>
  <c r="O616" i="1"/>
  <c r="I626" i="1"/>
  <c r="F617" i="1" l="1"/>
  <c r="S617" i="1"/>
  <c r="J617" i="1"/>
  <c r="K617" i="1" s="1"/>
  <c r="L617" i="1" s="1"/>
  <c r="M617" i="1" s="1"/>
  <c r="T617" i="1"/>
  <c r="Q616" i="1"/>
  <c r="R616" i="1" s="1"/>
  <c r="C617" i="1" s="1"/>
  <c r="I627" i="1"/>
  <c r="G617" i="1"/>
  <c r="O617" i="1"/>
  <c r="A618" i="1"/>
  <c r="D618" i="1" s="1"/>
  <c r="E617" i="1"/>
  <c r="H616" i="1"/>
  <c r="N616" i="1" s="1"/>
  <c r="P616" i="1" s="1"/>
  <c r="B616" i="1" s="1"/>
  <c r="H617" i="1" l="1"/>
  <c r="N617" i="1" s="1"/>
  <c r="P617" i="1" s="1"/>
  <c r="B617" i="1" s="1"/>
  <c r="F618" i="1"/>
  <c r="G618" i="1"/>
  <c r="E618" i="1"/>
  <c r="O618" i="1"/>
  <c r="A619" i="1"/>
  <c r="D619" i="1" s="1"/>
  <c r="I628" i="1"/>
  <c r="T618" i="1"/>
  <c r="Q617" i="1"/>
  <c r="R617" i="1" s="1"/>
  <c r="C618" i="1" s="1"/>
  <c r="S618" i="1"/>
  <c r="J618" i="1"/>
  <c r="K618" i="1" s="1"/>
  <c r="L618" i="1" s="1"/>
  <c r="M618" i="1" s="1"/>
  <c r="F619" i="1" l="1"/>
  <c r="J619" i="1"/>
  <c r="K619" i="1" s="1"/>
  <c r="L619" i="1" s="1"/>
  <c r="M619" i="1" s="1"/>
  <c r="T619" i="1"/>
  <c r="Q618" i="1"/>
  <c r="R618" i="1" s="1"/>
  <c r="C619" i="1" s="1"/>
  <c r="S619" i="1"/>
  <c r="I629" i="1"/>
  <c r="G619" i="1"/>
  <c r="H618" i="1"/>
  <c r="N618" i="1" s="1"/>
  <c r="P618" i="1" s="1"/>
  <c r="B618" i="1" s="1"/>
  <c r="O619" i="1"/>
  <c r="E619" i="1"/>
  <c r="A620" i="1"/>
  <c r="D620" i="1" s="1"/>
  <c r="F620" i="1" l="1"/>
  <c r="G620" i="1"/>
  <c r="S620" i="1"/>
  <c r="Q619" i="1"/>
  <c r="R619" i="1" s="1"/>
  <c r="C620" i="1" s="1"/>
  <c r="J620" i="1"/>
  <c r="K620" i="1" s="1"/>
  <c r="L620" i="1" s="1"/>
  <c r="M620" i="1" s="1"/>
  <c r="T620" i="1"/>
  <c r="I630" i="1"/>
  <c r="E620" i="1"/>
  <c r="A621" i="1"/>
  <c r="D621" i="1" s="1"/>
  <c r="O620" i="1"/>
  <c r="H619" i="1"/>
  <c r="N619" i="1" s="1"/>
  <c r="P619" i="1" s="1"/>
  <c r="B619" i="1" s="1"/>
  <c r="F621" i="1" l="1"/>
  <c r="G621" i="1"/>
  <c r="Q620" i="1"/>
  <c r="R620" i="1" s="1"/>
  <c r="C621" i="1" s="1"/>
  <c r="J621" i="1"/>
  <c r="K621" i="1" s="1"/>
  <c r="L621" i="1" s="1"/>
  <c r="M621" i="1" s="1"/>
  <c r="S621" i="1"/>
  <c r="T621" i="1"/>
  <c r="H620" i="1"/>
  <c r="N620" i="1" s="1"/>
  <c r="P620" i="1" s="1"/>
  <c r="B620" i="1" s="1"/>
  <c r="E621" i="1"/>
  <c r="O621" i="1"/>
  <c r="A622" i="1"/>
  <c r="D622" i="1" s="1"/>
  <c r="I631" i="1"/>
  <c r="F622" i="1" l="1"/>
  <c r="G622" i="1"/>
  <c r="E622" i="1"/>
  <c r="O622" i="1"/>
  <c r="A623" i="1"/>
  <c r="D623" i="1" s="1"/>
  <c r="I632" i="1"/>
  <c r="T622" i="1"/>
  <c r="S622" i="1"/>
  <c r="Q621" i="1"/>
  <c r="R621" i="1" s="1"/>
  <c r="C622" i="1" s="1"/>
  <c r="J622" i="1"/>
  <c r="K622" i="1" s="1"/>
  <c r="L622" i="1" s="1"/>
  <c r="M622" i="1" s="1"/>
  <c r="H621" i="1"/>
  <c r="N621" i="1" s="1"/>
  <c r="P621" i="1" s="1"/>
  <c r="B621" i="1" s="1"/>
  <c r="F623" i="1" l="1"/>
  <c r="H622" i="1"/>
  <c r="N622" i="1" s="1"/>
  <c r="P622" i="1" s="1"/>
  <c r="B622" i="1" s="1"/>
  <c r="I633" i="1"/>
  <c r="T623" i="1"/>
  <c r="J623" i="1"/>
  <c r="K623" i="1" s="1"/>
  <c r="L623" i="1" s="1"/>
  <c r="M623" i="1" s="1"/>
  <c r="S623" i="1"/>
  <c r="Q622" i="1"/>
  <c r="R622" i="1" s="1"/>
  <c r="C623" i="1" s="1"/>
  <c r="G623" i="1"/>
  <c r="O623" i="1"/>
  <c r="A624" i="1"/>
  <c r="D624" i="1" s="1"/>
  <c r="E623" i="1"/>
  <c r="F624" i="1" l="1"/>
  <c r="E624" i="1"/>
  <c r="O624" i="1"/>
  <c r="A625" i="1"/>
  <c r="D625" i="1" s="1"/>
  <c r="I634" i="1"/>
  <c r="Q623" i="1"/>
  <c r="R623" i="1" s="1"/>
  <c r="C624" i="1" s="1"/>
  <c r="T624" i="1"/>
  <c r="J624" i="1"/>
  <c r="K624" i="1" s="1"/>
  <c r="L624" i="1" s="1"/>
  <c r="M624" i="1" s="1"/>
  <c r="S624" i="1"/>
  <c r="G624" i="1"/>
  <c r="H623" i="1"/>
  <c r="N623" i="1" s="1"/>
  <c r="P623" i="1" s="1"/>
  <c r="B623" i="1" s="1"/>
  <c r="F625" i="1" l="1"/>
  <c r="G625" i="1"/>
  <c r="H624" i="1"/>
  <c r="N624" i="1" s="1"/>
  <c r="P624" i="1" s="1"/>
  <c r="B624" i="1" s="1"/>
  <c r="I635" i="1"/>
  <c r="O625" i="1"/>
  <c r="A626" i="1"/>
  <c r="D626" i="1" s="1"/>
  <c r="E625" i="1"/>
  <c r="T625" i="1"/>
  <c r="J625" i="1"/>
  <c r="K625" i="1" s="1"/>
  <c r="L625" i="1" s="1"/>
  <c r="M625" i="1" s="1"/>
  <c r="S625" i="1"/>
  <c r="Q624" i="1"/>
  <c r="R624" i="1" s="1"/>
  <c r="C625" i="1" s="1"/>
  <c r="H625" i="1" l="1"/>
  <c r="N625" i="1" s="1"/>
  <c r="P625" i="1" s="1"/>
  <c r="B625" i="1" s="1"/>
  <c r="F626" i="1"/>
  <c r="E626" i="1"/>
  <c r="A627" i="1"/>
  <c r="D627" i="1" s="1"/>
  <c r="O626" i="1"/>
  <c r="S626" i="1"/>
  <c r="Q625" i="1"/>
  <c r="R625" i="1" s="1"/>
  <c r="C626" i="1" s="1"/>
  <c r="T626" i="1"/>
  <c r="J626" i="1"/>
  <c r="K626" i="1" s="1"/>
  <c r="L626" i="1" s="1"/>
  <c r="M626" i="1" s="1"/>
  <c r="I636" i="1"/>
  <c r="G626" i="1"/>
  <c r="H626" i="1" l="1"/>
  <c r="N626" i="1" s="1"/>
  <c r="P626" i="1" s="1"/>
  <c r="B626" i="1" s="1"/>
  <c r="F627" i="1"/>
  <c r="I637" i="1"/>
  <c r="T627" i="1"/>
  <c r="J627" i="1"/>
  <c r="K627" i="1" s="1"/>
  <c r="L627" i="1" s="1"/>
  <c r="M627" i="1" s="1"/>
  <c r="S627" i="1"/>
  <c r="Q626" i="1"/>
  <c r="R626" i="1" s="1"/>
  <c r="C627" i="1" s="1"/>
  <c r="G627" i="1"/>
  <c r="O627" i="1"/>
  <c r="A628" i="1"/>
  <c r="D628" i="1" s="1"/>
  <c r="E627" i="1"/>
  <c r="H627" i="1" l="1"/>
  <c r="N627" i="1" s="1"/>
  <c r="P627" i="1" s="1"/>
  <c r="B627" i="1" s="1"/>
  <c r="F628" i="1"/>
  <c r="S628" i="1"/>
  <c r="Q627" i="1"/>
  <c r="R627" i="1" s="1"/>
  <c r="C628" i="1" s="1"/>
  <c r="J628" i="1"/>
  <c r="K628" i="1" s="1"/>
  <c r="L628" i="1" s="1"/>
  <c r="M628" i="1" s="1"/>
  <c r="T628" i="1"/>
  <c r="G628" i="1"/>
  <c r="I638" i="1"/>
  <c r="E628" i="1"/>
  <c r="A629" i="1"/>
  <c r="D629" i="1" s="1"/>
  <c r="O628" i="1"/>
  <c r="F629" i="1" l="1"/>
  <c r="E629" i="1"/>
  <c r="O629" i="1"/>
  <c r="A630" i="1"/>
  <c r="D630" i="1" s="1"/>
  <c r="G629" i="1"/>
  <c r="H628" i="1"/>
  <c r="N628" i="1" s="1"/>
  <c r="P628" i="1" s="1"/>
  <c r="B628" i="1" s="1"/>
  <c r="J629" i="1"/>
  <c r="K629" i="1" s="1"/>
  <c r="L629" i="1" s="1"/>
  <c r="M629" i="1" s="1"/>
  <c r="T629" i="1"/>
  <c r="Q628" i="1"/>
  <c r="R628" i="1" s="1"/>
  <c r="C629" i="1" s="1"/>
  <c r="S629" i="1"/>
  <c r="I639" i="1"/>
  <c r="F630" i="1" l="1"/>
  <c r="E630" i="1"/>
  <c r="O630" i="1"/>
  <c r="A631" i="1"/>
  <c r="D631" i="1" s="1"/>
  <c r="S630" i="1"/>
  <c r="Q629" i="1"/>
  <c r="R629" i="1" s="1"/>
  <c r="C630" i="1" s="1"/>
  <c r="J630" i="1"/>
  <c r="K630" i="1" s="1"/>
  <c r="L630" i="1" s="1"/>
  <c r="M630" i="1" s="1"/>
  <c r="T630" i="1"/>
  <c r="G630" i="1"/>
  <c r="I640" i="1"/>
  <c r="H629" i="1"/>
  <c r="N629" i="1" s="1"/>
  <c r="P629" i="1" s="1"/>
  <c r="B629" i="1" s="1"/>
  <c r="F631" i="1" l="1"/>
  <c r="G631" i="1"/>
  <c r="H630" i="1"/>
  <c r="N630" i="1" s="1"/>
  <c r="P630" i="1" s="1"/>
  <c r="B630" i="1" s="1"/>
  <c r="E631" i="1"/>
  <c r="O631" i="1"/>
  <c r="A632" i="1"/>
  <c r="D632" i="1" s="1"/>
  <c r="I641" i="1"/>
  <c r="Q630" i="1"/>
  <c r="R630" i="1" s="1"/>
  <c r="C631" i="1" s="1"/>
  <c r="J631" i="1"/>
  <c r="K631" i="1" s="1"/>
  <c r="L631" i="1" s="1"/>
  <c r="M631" i="1" s="1"/>
  <c r="T631" i="1"/>
  <c r="S631" i="1"/>
  <c r="F632" i="1" l="1"/>
  <c r="H631" i="1"/>
  <c r="N631" i="1" s="1"/>
  <c r="P631" i="1" s="1"/>
  <c r="B631" i="1" s="1"/>
  <c r="G632" i="1"/>
  <c r="O632" i="1"/>
  <c r="E632" i="1"/>
  <c r="A633" i="1"/>
  <c r="D633" i="1" s="1"/>
  <c r="I642" i="1"/>
  <c r="S632" i="1"/>
  <c r="J632" i="1"/>
  <c r="K632" i="1" s="1"/>
  <c r="L632" i="1" s="1"/>
  <c r="M632" i="1" s="1"/>
  <c r="T632" i="1"/>
  <c r="Q631" i="1"/>
  <c r="R631" i="1" s="1"/>
  <c r="C632" i="1" s="1"/>
  <c r="H632" i="1" l="1"/>
  <c r="N632" i="1" s="1"/>
  <c r="P632" i="1" s="1"/>
  <c r="B632" i="1" s="1"/>
  <c r="F633" i="1"/>
  <c r="Q632" i="1"/>
  <c r="R632" i="1" s="1"/>
  <c r="C633" i="1" s="1"/>
  <c r="J633" i="1"/>
  <c r="K633" i="1" s="1"/>
  <c r="L633" i="1" s="1"/>
  <c r="M633" i="1" s="1"/>
  <c r="T633" i="1"/>
  <c r="S633" i="1"/>
  <c r="I643" i="1"/>
  <c r="G633" i="1"/>
  <c r="E633" i="1"/>
  <c r="O633" i="1"/>
  <c r="A634" i="1"/>
  <c r="D634" i="1" s="1"/>
  <c r="F634" i="1" l="1"/>
  <c r="H633" i="1"/>
  <c r="N633" i="1" s="1"/>
  <c r="P633" i="1" s="1"/>
  <c r="B633" i="1" s="1"/>
  <c r="E634" i="1"/>
  <c r="A635" i="1"/>
  <c r="D635" i="1" s="1"/>
  <c r="O634" i="1"/>
  <c r="G634" i="1"/>
  <c r="S634" i="1"/>
  <c r="T634" i="1"/>
  <c r="Q633" i="1"/>
  <c r="R633" i="1" s="1"/>
  <c r="C634" i="1" s="1"/>
  <c r="J634" i="1"/>
  <c r="K634" i="1" s="1"/>
  <c r="L634" i="1" s="1"/>
  <c r="M634" i="1" s="1"/>
  <c r="I644" i="1"/>
  <c r="H634" i="1" l="1"/>
  <c r="N634" i="1" s="1"/>
  <c r="P634" i="1" s="1"/>
  <c r="B634" i="1" s="1"/>
  <c r="F635" i="1"/>
  <c r="Q634" i="1"/>
  <c r="R634" i="1" s="1"/>
  <c r="C635" i="1" s="1"/>
  <c r="S635" i="1"/>
  <c r="J635" i="1"/>
  <c r="K635" i="1" s="1"/>
  <c r="L635" i="1" s="1"/>
  <c r="M635" i="1" s="1"/>
  <c r="T635" i="1"/>
  <c r="G635" i="1"/>
  <c r="I645" i="1"/>
  <c r="E635" i="1"/>
  <c r="F636" i="1" s="1"/>
  <c r="O635" i="1"/>
  <c r="A636" i="1"/>
  <c r="D636" i="1" s="1"/>
  <c r="H635" i="1" l="1"/>
  <c r="N635" i="1" s="1"/>
  <c r="P635" i="1" s="1"/>
  <c r="B635" i="1" s="1"/>
  <c r="S636" i="1"/>
  <c r="J636" i="1"/>
  <c r="K636" i="1" s="1"/>
  <c r="L636" i="1" s="1"/>
  <c r="M636" i="1" s="1"/>
  <c r="T636" i="1"/>
  <c r="Q635" i="1"/>
  <c r="R635" i="1" s="1"/>
  <c r="C636" i="1" s="1"/>
  <c r="I646" i="1"/>
  <c r="G636" i="1"/>
  <c r="H636" i="1" s="1"/>
  <c r="A637" i="1"/>
  <c r="D637" i="1" s="1"/>
  <c r="O636" i="1"/>
  <c r="E636" i="1"/>
  <c r="F637" i="1" l="1"/>
  <c r="N636" i="1"/>
  <c r="P636" i="1" s="1"/>
  <c r="B636" i="1" s="1"/>
  <c r="E637" i="1"/>
  <c r="A638" i="1"/>
  <c r="D638" i="1" s="1"/>
  <c r="O637" i="1"/>
  <c r="I647" i="1"/>
  <c r="Q636" i="1"/>
  <c r="R636" i="1" s="1"/>
  <c r="C637" i="1" s="1"/>
  <c r="J637" i="1"/>
  <c r="K637" i="1" s="1"/>
  <c r="L637" i="1" s="1"/>
  <c r="M637" i="1" s="1"/>
  <c r="T637" i="1"/>
  <c r="S637" i="1"/>
  <c r="G637" i="1"/>
  <c r="H637" i="1" l="1"/>
  <c r="N637" i="1" s="1"/>
  <c r="P637" i="1" s="1"/>
  <c r="F638" i="1"/>
  <c r="I648" i="1"/>
  <c r="E638" i="1"/>
  <c r="O638" i="1"/>
  <c r="A639" i="1"/>
  <c r="D639" i="1" s="1"/>
  <c r="S638" i="1"/>
  <c r="T638" i="1"/>
  <c r="Q637" i="1"/>
  <c r="R637" i="1" s="1"/>
  <c r="C638" i="1" s="1"/>
  <c r="J638" i="1"/>
  <c r="K638" i="1" s="1"/>
  <c r="L638" i="1" s="1"/>
  <c r="M638" i="1" s="1"/>
  <c r="G638" i="1"/>
  <c r="F639" i="1" l="1"/>
  <c r="H638" i="1"/>
  <c r="N638" i="1" s="1"/>
  <c r="P638" i="1" s="1"/>
  <c r="B638" i="1" s="1"/>
  <c r="B637" i="1"/>
  <c r="Q638" i="1"/>
  <c r="R638" i="1" s="1"/>
  <c r="C639" i="1" s="1"/>
  <c r="T639" i="1"/>
  <c r="J639" i="1"/>
  <c r="K639" i="1" s="1"/>
  <c r="L639" i="1" s="1"/>
  <c r="M639" i="1" s="1"/>
  <c r="S639" i="1"/>
  <c r="I649" i="1"/>
  <c r="G639" i="1"/>
  <c r="E639" i="1"/>
  <c r="O639" i="1"/>
  <c r="A640" i="1"/>
  <c r="D640" i="1" s="1"/>
  <c r="F640" i="1" l="1"/>
  <c r="I650" i="1"/>
  <c r="O640" i="1"/>
  <c r="E640" i="1"/>
  <c r="A641" i="1"/>
  <c r="D641" i="1" s="1"/>
  <c r="G640" i="1"/>
  <c r="S640" i="1"/>
  <c r="J640" i="1"/>
  <c r="K640" i="1" s="1"/>
  <c r="L640" i="1" s="1"/>
  <c r="M640" i="1" s="1"/>
  <c r="T640" i="1"/>
  <c r="Q639" i="1"/>
  <c r="R639" i="1" s="1"/>
  <c r="C640" i="1" s="1"/>
  <c r="H639" i="1"/>
  <c r="N639" i="1" s="1"/>
  <c r="P639" i="1" s="1"/>
  <c r="B639" i="1" s="1"/>
  <c r="H640" i="1" l="1"/>
  <c r="N640" i="1" s="1"/>
  <c r="P640" i="1" s="1"/>
  <c r="B640" i="1" s="1"/>
  <c r="F641" i="1"/>
  <c r="I651" i="1"/>
  <c r="Q640" i="1"/>
  <c r="R640" i="1" s="1"/>
  <c r="C641" i="1" s="1"/>
  <c r="J641" i="1"/>
  <c r="K641" i="1" s="1"/>
  <c r="L641" i="1" s="1"/>
  <c r="M641" i="1" s="1"/>
  <c r="T641" i="1"/>
  <c r="S641" i="1"/>
  <c r="G641" i="1"/>
  <c r="E641" i="1"/>
  <c r="O641" i="1"/>
  <c r="A642" i="1"/>
  <c r="D642" i="1" s="1"/>
  <c r="F642" i="1" l="1"/>
  <c r="H641" i="1"/>
  <c r="N641" i="1" s="1"/>
  <c r="P641" i="1" s="1"/>
  <c r="B641" i="1" s="1"/>
  <c r="I652" i="1"/>
  <c r="E642" i="1"/>
  <c r="A643" i="1"/>
  <c r="D643" i="1" s="1"/>
  <c r="O642" i="1"/>
  <c r="G642" i="1"/>
  <c r="S642" i="1"/>
  <c r="T642" i="1"/>
  <c r="Q641" i="1"/>
  <c r="R641" i="1" s="1"/>
  <c r="C642" i="1" s="1"/>
  <c r="J642" i="1"/>
  <c r="K642" i="1" s="1"/>
  <c r="L642" i="1" s="1"/>
  <c r="M642" i="1" s="1"/>
  <c r="F643" i="1" l="1"/>
  <c r="G643" i="1"/>
  <c r="E643" i="1"/>
  <c r="O643" i="1"/>
  <c r="A644" i="1"/>
  <c r="D644" i="1" s="1"/>
  <c r="I653" i="1"/>
  <c r="H642" i="1"/>
  <c r="N642" i="1" s="1"/>
  <c r="P642" i="1" s="1"/>
  <c r="B642" i="1" s="1"/>
  <c r="Q642" i="1"/>
  <c r="R642" i="1" s="1"/>
  <c r="C643" i="1" s="1"/>
  <c r="J643" i="1"/>
  <c r="K643" i="1" s="1"/>
  <c r="L643" i="1" s="1"/>
  <c r="M643" i="1" s="1"/>
  <c r="T643" i="1"/>
  <c r="S643" i="1"/>
  <c r="F644" i="1" l="1"/>
  <c r="H643" i="1"/>
  <c r="N643" i="1" s="1"/>
  <c r="P643" i="1" s="1"/>
  <c r="B643" i="1" s="1"/>
  <c r="S644" i="1"/>
  <c r="J644" i="1"/>
  <c r="K644" i="1" s="1"/>
  <c r="L644" i="1" s="1"/>
  <c r="M644" i="1" s="1"/>
  <c r="T644" i="1"/>
  <c r="Q643" i="1"/>
  <c r="R643" i="1" s="1"/>
  <c r="C644" i="1" s="1"/>
  <c r="G644" i="1"/>
  <c r="I654" i="1"/>
  <c r="O644" i="1"/>
  <c r="E644" i="1"/>
  <c r="A645" i="1"/>
  <c r="D645" i="1" s="1"/>
  <c r="F645" i="1" l="1"/>
  <c r="G645" i="1"/>
  <c r="E645" i="1"/>
  <c r="A646" i="1"/>
  <c r="D646" i="1" s="1"/>
  <c r="O645" i="1"/>
  <c r="H644" i="1"/>
  <c r="N644" i="1" s="1"/>
  <c r="P644" i="1" s="1"/>
  <c r="B644" i="1" s="1"/>
  <c r="I655" i="1"/>
  <c r="Q644" i="1"/>
  <c r="R644" i="1" s="1"/>
  <c r="C645" i="1" s="1"/>
  <c r="J645" i="1"/>
  <c r="K645" i="1" s="1"/>
  <c r="L645" i="1" s="1"/>
  <c r="M645" i="1" s="1"/>
  <c r="T645" i="1"/>
  <c r="S645" i="1"/>
  <c r="F646" i="1" l="1"/>
  <c r="I656" i="1"/>
  <c r="G646" i="1"/>
  <c r="S646" i="1"/>
  <c r="Q645" i="1"/>
  <c r="R645" i="1" s="1"/>
  <c r="C646" i="1" s="1"/>
  <c r="T646" i="1"/>
  <c r="J646" i="1"/>
  <c r="K646" i="1" s="1"/>
  <c r="L646" i="1" s="1"/>
  <c r="M646" i="1" s="1"/>
  <c r="H645" i="1"/>
  <c r="N645" i="1" s="1"/>
  <c r="P645" i="1" s="1"/>
  <c r="B645" i="1" s="1"/>
  <c r="E646" i="1"/>
  <c r="O646" i="1"/>
  <c r="A647" i="1"/>
  <c r="D647" i="1" s="1"/>
  <c r="F647" i="1" l="1"/>
  <c r="H646" i="1"/>
  <c r="N646" i="1" s="1"/>
  <c r="P646" i="1" s="1"/>
  <c r="B646" i="1" s="1"/>
  <c r="E647" i="1"/>
  <c r="O647" i="1"/>
  <c r="A648" i="1"/>
  <c r="D648" i="1" s="1"/>
  <c r="I657" i="1"/>
  <c r="Q646" i="1"/>
  <c r="R646" i="1" s="1"/>
  <c r="C647" i="1" s="1"/>
  <c r="S647" i="1"/>
  <c r="J647" i="1"/>
  <c r="K647" i="1" s="1"/>
  <c r="L647" i="1" s="1"/>
  <c r="M647" i="1" s="1"/>
  <c r="T647" i="1"/>
  <c r="G647" i="1"/>
  <c r="F648" i="1" l="1"/>
  <c r="T648" i="1"/>
  <c r="S648" i="1"/>
  <c r="J648" i="1"/>
  <c r="K648" i="1" s="1"/>
  <c r="L648" i="1" s="1"/>
  <c r="M648" i="1" s="1"/>
  <c r="Q647" i="1"/>
  <c r="R647" i="1" s="1"/>
  <c r="C648" i="1" s="1"/>
  <c r="I658" i="1"/>
  <c r="G648" i="1"/>
  <c r="H647" i="1"/>
  <c r="N647" i="1" s="1"/>
  <c r="P647" i="1" s="1"/>
  <c r="B647" i="1" s="1"/>
  <c r="O648" i="1"/>
  <c r="A649" i="1"/>
  <c r="D649" i="1" s="1"/>
  <c r="E648" i="1"/>
  <c r="F649" i="1" l="1"/>
  <c r="H648" i="1"/>
  <c r="N648" i="1" s="1"/>
  <c r="P648" i="1" s="1"/>
  <c r="B648" i="1" s="1"/>
  <c r="I659" i="1"/>
  <c r="E649" i="1"/>
  <c r="O649" i="1"/>
  <c r="A650" i="1"/>
  <c r="D650" i="1" s="1"/>
  <c r="Q648" i="1"/>
  <c r="R648" i="1" s="1"/>
  <c r="C649" i="1" s="1"/>
  <c r="T649" i="1"/>
  <c r="S649" i="1"/>
  <c r="J649" i="1"/>
  <c r="K649" i="1" s="1"/>
  <c r="L649" i="1" s="1"/>
  <c r="M649" i="1" s="1"/>
  <c r="G649" i="1"/>
  <c r="F650" i="1" l="1"/>
  <c r="G650" i="1"/>
  <c r="E650" i="1"/>
  <c r="A651" i="1"/>
  <c r="D651" i="1" s="1"/>
  <c r="O650" i="1"/>
  <c r="H649" i="1"/>
  <c r="N649" i="1" s="1"/>
  <c r="P649" i="1" s="1"/>
  <c r="B649" i="1" s="1"/>
  <c r="S650" i="1"/>
  <c r="Q649" i="1"/>
  <c r="R649" i="1" s="1"/>
  <c r="C650" i="1" s="1"/>
  <c r="T650" i="1"/>
  <c r="J650" i="1"/>
  <c r="K650" i="1" s="1"/>
  <c r="L650" i="1" s="1"/>
  <c r="M650" i="1" s="1"/>
  <c r="I660" i="1"/>
  <c r="F651" i="1" l="1"/>
  <c r="H650" i="1"/>
  <c r="N650" i="1" s="1"/>
  <c r="P650" i="1" s="1"/>
  <c r="B650" i="1" s="1"/>
  <c r="Q650" i="1"/>
  <c r="R650" i="1" s="1"/>
  <c r="C651" i="1" s="1"/>
  <c r="T651" i="1"/>
  <c r="J651" i="1"/>
  <c r="K651" i="1" s="1"/>
  <c r="L651" i="1" s="1"/>
  <c r="M651" i="1" s="1"/>
  <c r="S651" i="1"/>
  <c r="I661" i="1"/>
  <c r="E651" i="1"/>
  <c r="O651" i="1"/>
  <c r="A652" i="1"/>
  <c r="D652" i="1" s="1"/>
  <c r="G651" i="1"/>
  <c r="H651" i="1" l="1"/>
  <c r="N651" i="1" s="1"/>
  <c r="P651" i="1" s="1"/>
  <c r="B651" i="1" s="1"/>
  <c r="F652" i="1"/>
  <c r="A653" i="1"/>
  <c r="D653" i="1" s="1"/>
  <c r="O652" i="1"/>
  <c r="E652" i="1"/>
  <c r="I662" i="1"/>
  <c r="S652" i="1"/>
  <c r="T652" i="1"/>
  <c r="Q651" i="1"/>
  <c r="R651" i="1" s="1"/>
  <c r="C652" i="1" s="1"/>
  <c r="J652" i="1"/>
  <c r="K652" i="1" s="1"/>
  <c r="L652" i="1" s="1"/>
  <c r="M652" i="1" s="1"/>
  <c r="G652" i="1"/>
  <c r="F653" i="1" l="1"/>
  <c r="Q652" i="1"/>
  <c r="R652" i="1" s="1"/>
  <c r="C653" i="1" s="1"/>
  <c r="T653" i="1"/>
  <c r="J653" i="1"/>
  <c r="K653" i="1" s="1"/>
  <c r="L653" i="1" s="1"/>
  <c r="M653" i="1" s="1"/>
  <c r="S653" i="1"/>
  <c r="G653" i="1"/>
  <c r="I663" i="1"/>
  <c r="E653" i="1"/>
  <c r="O653" i="1"/>
  <c r="A654" i="1"/>
  <c r="D654" i="1" s="1"/>
  <c r="H652" i="1"/>
  <c r="N652" i="1" s="1"/>
  <c r="P652" i="1" s="1"/>
  <c r="B652" i="1" s="1"/>
  <c r="F654" i="1" l="1"/>
  <c r="H653" i="1"/>
  <c r="N653" i="1" s="1"/>
  <c r="P653" i="1" s="1"/>
  <c r="B653" i="1" s="1"/>
  <c r="E654" i="1"/>
  <c r="O654" i="1"/>
  <c r="A655" i="1"/>
  <c r="D655" i="1" s="1"/>
  <c r="S654" i="1"/>
  <c r="Q653" i="1"/>
  <c r="R653" i="1" s="1"/>
  <c r="C654" i="1" s="1"/>
  <c r="T654" i="1"/>
  <c r="J654" i="1"/>
  <c r="K654" i="1" s="1"/>
  <c r="L654" i="1" s="1"/>
  <c r="M654" i="1" s="1"/>
  <c r="I664" i="1"/>
  <c r="G654" i="1"/>
  <c r="F655" i="1" l="1"/>
  <c r="G655" i="1"/>
  <c r="I665" i="1"/>
  <c r="E655" i="1"/>
  <c r="O655" i="1"/>
  <c r="A656" i="1"/>
  <c r="D656" i="1" s="1"/>
  <c r="H654" i="1"/>
  <c r="N654" i="1" s="1"/>
  <c r="P654" i="1" s="1"/>
  <c r="B654" i="1" s="1"/>
  <c r="Q654" i="1"/>
  <c r="R654" i="1" s="1"/>
  <c r="C655" i="1" s="1"/>
  <c r="T655" i="1"/>
  <c r="S655" i="1"/>
  <c r="J655" i="1"/>
  <c r="K655" i="1" s="1"/>
  <c r="L655" i="1" s="1"/>
  <c r="M655" i="1" s="1"/>
  <c r="F656" i="1" l="1"/>
  <c r="H655" i="1"/>
  <c r="N655" i="1" s="1"/>
  <c r="P655" i="1" s="1"/>
  <c r="B655" i="1" s="1"/>
  <c r="G656" i="1"/>
  <c r="A657" i="1"/>
  <c r="D657" i="1" s="1"/>
  <c r="O656" i="1"/>
  <c r="E656" i="1"/>
  <c r="S656" i="1"/>
  <c r="J656" i="1"/>
  <c r="K656" i="1" s="1"/>
  <c r="L656" i="1" s="1"/>
  <c r="M656" i="1" s="1"/>
  <c r="Q655" i="1"/>
  <c r="R655" i="1" s="1"/>
  <c r="C656" i="1" s="1"/>
  <c r="T656" i="1"/>
  <c r="I666" i="1"/>
  <c r="F657" i="1" l="1"/>
  <c r="H656" i="1"/>
  <c r="N656" i="1" s="1"/>
  <c r="P656" i="1" s="1"/>
  <c r="B656" i="1" s="1"/>
  <c r="I667" i="1"/>
  <c r="E657" i="1"/>
  <c r="O657" i="1"/>
  <c r="A658" i="1"/>
  <c r="D658" i="1" s="1"/>
  <c r="Q656" i="1"/>
  <c r="R656" i="1" s="1"/>
  <c r="C657" i="1" s="1"/>
  <c r="S657" i="1"/>
  <c r="T657" i="1"/>
  <c r="J657" i="1"/>
  <c r="K657" i="1" s="1"/>
  <c r="L657" i="1" s="1"/>
  <c r="M657" i="1" s="1"/>
  <c r="G657" i="1"/>
  <c r="F658" i="1" l="1"/>
  <c r="H657" i="1"/>
  <c r="N657" i="1" s="1"/>
  <c r="P657" i="1" s="1"/>
  <c r="B657" i="1" s="1"/>
  <c r="G658" i="1"/>
  <c r="E658" i="1"/>
  <c r="A659" i="1"/>
  <c r="D659" i="1" s="1"/>
  <c r="O658" i="1"/>
  <c r="I668" i="1"/>
  <c r="T658" i="1"/>
  <c r="S658" i="1"/>
  <c r="Q657" i="1"/>
  <c r="R657" i="1" s="1"/>
  <c r="C658" i="1" s="1"/>
  <c r="J658" i="1"/>
  <c r="K658" i="1" s="1"/>
  <c r="L658" i="1" s="1"/>
  <c r="M658" i="1" s="1"/>
  <c r="F659" i="1" l="1"/>
  <c r="H658" i="1"/>
  <c r="N658" i="1" s="1"/>
  <c r="P658" i="1" s="1"/>
  <c r="B658" i="1" s="1"/>
  <c r="Q658" i="1"/>
  <c r="R658" i="1" s="1"/>
  <c r="C659" i="1" s="1"/>
  <c r="S659" i="1"/>
  <c r="J659" i="1"/>
  <c r="K659" i="1" s="1"/>
  <c r="L659" i="1" s="1"/>
  <c r="M659" i="1" s="1"/>
  <c r="T659" i="1"/>
  <c r="E659" i="1"/>
  <c r="A660" i="1"/>
  <c r="D660" i="1" s="1"/>
  <c r="O659" i="1"/>
  <c r="G659" i="1"/>
  <c r="I669" i="1"/>
  <c r="F660" i="1" l="1"/>
  <c r="G660" i="1"/>
  <c r="S660" i="1"/>
  <c r="T660" i="1"/>
  <c r="J660" i="1"/>
  <c r="K660" i="1" s="1"/>
  <c r="L660" i="1" s="1"/>
  <c r="M660" i="1" s="1"/>
  <c r="Q659" i="1"/>
  <c r="R659" i="1" s="1"/>
  <c r="C660" i="1" s="1"/>
  <c r="I670" i="1"/>
  <c r="H659" i="1"/>
  <c r="N659" i="1" s="1"/>
  <c r="P659" i="1" s="1"/>
  <c r="B659" i="1" s="1"/>
  <c r="A661" i="1"/>
  <c r="D661" i="1" s="1"/>
  <c r="O660" i="1"/>
  <c r="E660" i="1"/>
  <c r="F661" i="1" l="1"/>
  <c r="H660" i="1"/>
  <c r="N660" i="1" s="1"/>
  <c r="P660" i="1" s="1"/>
  <c r="B660" i="1" s="1"/>
  <c r="G661" i="1"/>
  <c r="E661" i="1"/>
  <c r="O661" i="1"/>
  <c r="A662" i="1"/>
  <c r="D662" i="1" s="1"/>
  <c r="Q660" i="1"/>
  <c r="R660" i="1" s="1"/>
  <c r="C661" i="1" s="1"/>
  <c r="T661" i="1"/>
  <c r="S661" i="1"/>
  <c r="J661" i="1"/>
  <c r="K661" i="1" s="1"/>
  <c r="L661" i="1" s="1"/>
  <c r="M661" i="1" s="1"/>
  <c r="I671" i="1"/>
  <c r="H661" i="1" l="1"/>
  <c r="N661" i="1" s="1"/>
  <c r="P661" i="1" s="1"/>
  <c r="B661" i="1" s="1"/>
  <c r="F662" i="1"/>
  <c r="E662" i="1"/>
  <c r="O662" i="1"/>
  <c r="A663" i="1"/>
  <c r="D663" i="1" s="1"/>
  <c r="S662" i="1"/>
  <c r="Q661" i="1"/>
  <c r="R661" i="1" s="1"/>
  <c r="C662" i="1" s="1"/>
  <c r="T662" i="1"/>
  <c r="J662" i="1"/>
  <c r="K662" i="1" s="1"/>
  <c r="L662" i="1" s="1"/>
  <c r="M662" i="1" s="1"/>
  <c r="G662" i="1"/>
  <c r="I672" i="1"/>
  <c r="F663" i="1" l="1"/>
  <c r="G663" i="1"/>
  <c r="I673" i="1"/>
  <c r="E663" i="1"/>
  <c r="O663" i="1"/>
  <c r="A664" i="1"/>
  <c r="D664" i="1" s="1"/>
  <c r="H662" i="1"/>
  <c r="N662" i="1" s="1"/>
  <c r="P662" i="1" s="1"/>
  <c r="B662" i="1" s="1"/>
  <c r="Q662" i="1"/>
  <c r="R662" i="1" s="1"/>
  <c r="C663" i="1" s="1"/>
  <c r="T663" i="1"/>
  <c r="S663" i="1"/>
  <c r="J663" i="1"/>
  <c r="K663" i="1" s="1"/>
  <c r="L663" i="1" s="1"/>
  <c r="M663" i="1" s="1"/>
  <c r="F664" i="1" l="1"/>
  <c r="H663" i="1"/>
  <c r="N663" i="1" s="1"/>
  <c r="P663" i="1" s="1"/>
  <c r="B663" i="1" s="1"/>
  <c r="G664" i="1"/>
  <c r="A665" i="1"/>
  <c r="D665" i="1" s="1"/>
  <c r="O664" i="1"/>
  <c r="E664" i="1"/>
  <c r="S664" i="1"/>
  <c r="T664" i="1"/>
  <c r="J664" i="1"/>
  <c r="K664" i="1" s="1"/>
  <c r="L664" i="1" s="1"/>
  <c r="M664" i="1" s="1"/>
  <c r="Q663" i="1"/>
  <c r="R663" i="1" s="1"/>
  <c r="C664" i="1" s="1"/>
  <c r="I674" i="1"/>
  <c r="F665" i="1" l="1"/>
  <c r="H664" i="1"/>
  <c r="N664" i="1" s="1"/>
  <c r="P664" i="1" s="1"/>
  <c r="B664" i="1" s="1"/>
  <c r="E665" i="1"/>
  <c r="O665" i="1"/>
  <c r="A666" i="1"/>
  <c r="D666" i="1" s="1"/>
  <c r="I675" i="1"/>
  <c r="Q664" i="1"/>
  <c r="R664" i="1" s="1"/>
  <c r="C665" i="1" s="1"/>
  <c r="T665" i="1"/>
  <c r="S665" i="1"/>
  <c r="J665" i="1"/>
  <c r="K665" i="1" s="1"/>
  <c r="L665" i="1" s="1"/>
  <c r="M665" i="1" s="1"/>
  <c r="G665" i="1"/>
  <c r="H665" i="1" l="1"/>
  <c r="N665" i="1" s="1"/>
  <c r="P665" i="1" s="1"/>
  <c r="B665" i="1" s="1"/>
  <c r="F666" i="1"/>
  <c r="S666" i="1"/>
  <c r="Q665" i="1"/>
  <c r="R665" i="1" s="1"/>
  <c r="C666" i="1" s="1"/>
  <c r="T666" i="1"/>
  <c r="J666" i="1"/>
  <c r="K666" i="1" s="1"/>
  <c r="L666" i="1" s="1"/>
  <c r="M666" i="1" s="1"/>
  <c r="E666" i="1"/>
  <c r="A667" i="1"/>
  <c r="D667" i="1" s="1"/>
  <c r="O666" i="1"/>
  <c r="G666" i="1"/>
  <c r="I676" i="1"/>
  <c r="F667" i="1" l="1"/>
  <c r="G667" i="1"/>
  <c r="I677" i="1"/>
  <c r="Q666" i="1"/>
  <c r="R666" i="1" s="1"/>
  <c r="C667" i="1" s="1"/>
  <c r="S667" i="1"/>
  <c r="T667" i="1"/>
  <c r="J667" i="1"/>
  <c r="K667" i="1" s="1"/>
  <c r="L667" i="1" s="1"/>
  <c r="M667" i="1" s="1"/>
  <c r="E667" i="1"/>
  <c r="O667" i="1"/>
  <c r="A668" i="1"/>
  <c r="D668" i="1" s="1"/>
  <c r="H666" i="1"/>
  <c r="N666" i="1" s="1"/>
  <c r="P666" i="1" s="1"/>
  <c r="B666" i="1" s="1"/>
  <c r="H667" i="1" l="1"/>
  <c r="N667" i="1" s="1"/>
  <c r="P667" i="1" s="1"/>
  <c r="B667" i="1" s="1"/>
  <c r="F668" i="1"/>
  <c r="O668" i="1"/>
  <c r="A669" i="1"/>
  <c r="D669" i="1" s="1"/>
  <c r="E668" i="1"/>
  <c r="I678" i="1"/>
  <c r="S668" i="1"/>
  <c r="T668" i="1"/>
  <c r="J668" i="1"/>
  <c r="K668" i="1" s="1"/>
  <c r="L668" i="1" s="1"/>
  <c r="M668" i="1" s="1"/>
  <c r="Q667" i="1"/>
  <c r="R667" i="1" s="1"/>
  <c r="C668" i="1" s="1"/>
  <c r="G668" i="1"/>
  <c r="F669" i="1" l="1"/>
  <c r="Q668" i="1"/>
  <c r="R668" i="1" s="1"/>
  <c r="C669" i="1" s="1"/>
  <c r="T669" i="1"/>
  <c r="S669" i="1"/>
  <c r="J669" i="1"/>
  <c r="K669" i="1" s="1"/>
  <c r="L669" i="1" s="1"/>
  <c r="M669" i="1" s="1"/>
  <c r="G669" i="1"/>
  <c r="I679" i="1"/>
  <c r="H668" i="1"/>
  <c r="N668" i="1" s="1"/>
  <c r="P668" i="1" s="1"/>
  <c r="B668" i="1" s="1"/>
  <c r="E669" i="1"/>
  <c r="O669" i="1"/>
  <c r="A670" i="1"/>
  <c r="D670" i="1" s="1"/>
  <c r="F670" i="1" l="1"/>
  <c r="I680" i="1"/>
  <c r="E670" i="1"/>
  <c r="O670" i="1"/>
  <c r="A671" i="1"/>
  <c r="D671" i="1" s="1"/>
  <c r="G670" i="1"/>
  <c r="T670" i="1"/>
  <c r="Q669" i="1"/>
  <c r="R669" i="1" s="1"/>
  <c r="C670" i="1" s="1"/>
  <c r="J670" i="1"/>
  <c r="K670" i="1" s="1"/>
  <c r="L670" i="1" s="1"/>
  <c r="M670" i="1" s="1"/>
  <c r="S670" i="1"/>
  <c r="H669" i="1"/>
  <c r="N669" i="1" s="1"/>
  <c r="P669" i="1" s="1"/>
  <c r="B669" i="1" s="1"/>
  <c r="F671" i="1" l="1"/>
  <c r="H670" i="1"/>
  <c r="N670" i="1" s="1"/>
  <c r="P670" i="1" s="1"/>
  <c r="Q670" i="1"/>
  <c r="R670" i="1" s="1"/>
  <c r="T671" i="1"/>
  <c r="S671" i="1"/>
  <c r="J671" i="1"/>
  <c r="K671" i="1" s="1"/>
  <c r="L671" i="1" s="1"/>
  <c r="M671" i="1" s="1"/>
  <c r="G671" i="1"/>
  <c r="I681" i="1"/>
  <c r="E671" i="1"/>
  <c r="O671" i="1"/>
  <c r="A672" i="1"/>
  <c r="D672" i="1" s="1"/>
  <c r="F672" i="1" l="1"/>
  <c r="H671" i="1"/>
  <c r="N671" i="1" s="1"/>
  <c r="C671" i="1"/>
  <c r="B670" i="1"/>
  <c r="T672" i="1"/>
  <c r="S672" i="1"/>
  <c r="J672" i="1"/>
  <c r="K672" i="1" s="1"/>
  <c r="L672" i="1" s="1"/>
  <c r="M672" i="1" s="1"/>
  <c r="Q671" i="1"/>
  <c r="R671" i="1" s="1"/>
  <c r="I682" i="1"/>
  <c r="G672" i="1"/>
  <c r="O672" i="1"/>
  <c r="E672" i="1"/>
  <c r="A673" i="1"/>
  <c r="D673" i="1" s="1"/>
  <c r="P671" i="1" l="1"/>
  <c r="B671" i="1" s="1"/>
  <c r="F673" i="1"/>
  <c r="C672" i="1"/>
  <c r="Q672" i="1"/>
  <c r="R672" i="1" s="1"/>
  <c r="S673" i="1"/>
  <c r="T673" i="1"/>
  <c r="J673" i="1"/>
  <c r="K673" i="1" s="1"/>
  <c r="L673" i="1" s="1"/>
  <c r="M673" i="1" s="1"/>
  <c r="I683" i="1"/>
  <c r="E673" i="1"/>
  <c r="O673" i="1"/>
  <c r="A674" i="1"/>
  <c r="D674" i="1" s="1"/>
  <c r="G673" i="1"/>
  <c r="H672" i="1"/>
  <c r="N672" i="1" s="1"/>
  <c r="F674" i="1" l="1"/>
  <c r="P672" i="1"/>
  <c r="B672" i="1" s="1"/>
  <c r="C673" i="1"/>
  <c r="G674" i="1"/>
  <c r="H673" i="1"/>
  <c r="N673" i="1" s="1"/>
  <c r="A675" i="1"/>
  <c r="D675" i="1" s="1"/>
  <c r="E674" i="1"/>
  <c r="O674" i="1"/>
  <c r="S674" i="1"/>
  <c r="Q673" i="1"/>
  <c r="R673" i="1" s="1"/>
  <c r="J674" i="1"/>
  <c r="K674" i="1" s="1"/>
  <c r="L674" i="1" s="1"/>
  <c r="M674" i="1" s="1"/>
  <c r="T674" i="1"/>
  <c r="I684" i="1"/>
  <c r="P673" i="1" l="1"/>
  <c r="B673" i="1" s="1"/>
  <c r="C674" i="1"/>
  <c r="H674" i="1"/>
  <c r="N674" i="1" s="1"/>
  <c r="F675" i="1"/>
  <c r="Q674" i="1"/>
  <c r="R674" i="1" s="1"/>
  <c r="T675" i="1"/>
  <c r="S675" i="1"/>
  <c r="J675" i="1"/>
  <c r="K675" i="1" s="1"/>
  <c r="L675" i="1" s="1"/>
  <c r="M675" i="1" s="1"/>
  <c r="E675" i="1"/>
  <c r="A676" i="1"/>
  <c r="D676" i="1" s="1"/>
  <c r="O675" i="1"/>
  <c r="G675" i="1"/>
  <c r="I685" i="1"/>
  <c r="C675" i="1" l="1"/>
  <c r="P674" i="1"/>
  <c r="B674" i="1" s="1"/>
  <c r="F676" i="1"/>
  <c r="I686" i="1"/>
  <c r="G676" i="1"/>
  <c r="S676" i="1"/>
  <c r="T676" i="1"/>
  <c r="J676" i="1"/>
  <c r="K676" i="1" s="1"/>
  <c r="L676" i="1" s="1"/>
  <c r="M676" i="1" s="1"/>
  <c r="Q675" i="1"/>
  <c r="R675" i="1" s="1"/>
  <c r="H675" i="1"/>
  <c r="N675" i="1" s="1"/>
  <c r="A677" i="1"/>
  <c r="D677" i="1" s="1"/>
  <c r="O676" i="1"/>
  <c r="E676" i="1"/>
  <c r="C676" i="1" l="1"/>
  <c r="P675" i="1"/>
  <c r="B675" i="1" s="1"/>
  <c r="F677" i="1"/>
  <c r="G677" i="1"/>
  <c r="H676" i="1"/>
  <c r="N676" i="1" s="1"/>
  <c r="E677" i="1"/>
  <c r="O677" i="1"/>
  <c r="A678" i="1"/>
  <c r="D678" i="1" s="1"/>
  <c r="I687" i="1"/>
  <c r="Q676" i="1"/>
  <c r="R676" i="1" s="1"/>
  <c r="T677" i="1"/>
  <c r="S677" i="1"/>
  <c r="J677" i="1"/>
  <c r="K677" i="1" s="1"/>
  <c r="L677" i="1" s="1"/>
  <c r="M677" i="1" s="1"/>
  <c r="P676" i="1" l="1"/>
  <c r="B676" i="1" s="1"/>
  <c r="C677" i="1"/>
  <c r="F678" i="1"/>
  <c r="A679" i="1"/>
  <c r="D679" i="1" s="1"/>
  <c r="E678" i="1"/>
  <c r="O678" i="1"/>
  <c r="G678" i="1"/>
  <c r="I688" i="1"/>
  <c r="S678" i="1"/>
  <c r="Q677" i="1"/>
  <c r="R677" i="1" s="1"/>
  <c r="J678" i="1"/>
  <c r="K678" i="1" s="1"/>
  <c r="L678" i="1" s="1"/>
  <c r="M678" i="1" s="1"/>
  <c r="T678" i="1"/>
  <c r="H677" i="1"/>
  <c r="N677" i="1" s="1"/>
  <c r="C678" i="1" l="1"/>
  <c r="P677" i="1"/>
  <c r="B677" i="1" s="1"/>
  <c r="H678" i="1"/>
  <c r="N678" i="1" s="1"/>
  <c r="F679" i="1"/>
  <c r="G679" i="1"/>
  <c r="I689" i="1"/>
  <c r="E679" i="1"/>
  <c r="O679" i="1"/>
  <c r="A680" i="1"/>
  <c r="D680" i="1" s="1"/>
  <c r="Q678" i="1"/>
  <c r="R678" i="1" s="1"/>
  <c r="T679" i="1"/>
  <c r="S679" i="1"/>
  <c r="J679" i="1"/>
  <c r="K679" i="1" s="1"/>
  <c r="L679" i="1" s="1"/>
  <c r="M679" i="1" s="1"/>
  <c r="P678" i="1" l="1"/>
  <c r="B678" i="1" s="1"/>
  <c r="C679" i="1"/>
  <c r="F680" i="1"/>
  <c r="H679" i="1"/>
  <c r="N679" i="1" s="1"/>
  <c r="S680" i="1"/>
  <c r="T680" i="1"/>
  <c r="J680" i="1"/>
  <c r="K680" i="1" s="1"/>
  <c r="L680" i="1" s="1"/>
  <c r="M680" i="1" s="1"/>
  <c r="Q679" i="1"/>
  <c r="R679" i="1" s="1"/>
  <c r="I690" i="1"/>
  <c r="G680" i="1"/>
  <c r="O680" i="1"/>
  <c r="A681" i="1"/>
  <c r="D681" i="1" s="1"/>
  <c r="E680" i="1"/>
  <c r="P679" i="1" l="1"/>
  <c r="B679" i="1" s="1"/>
  <c r="C680" i="1"/>
  <c r="F681" i="1"/>
  <c r="H680" i="1"/>
  <c r="N680" i="1" s="1"/>
  <c r="E681" i="1"/>
  <c r="O681" i="1"/>
  <c r="A682" i="1"/>
  <c r="D682" i="1" s="1"/>
  <c r="Q680" i="1"/>
  <c r="R680" i="1" s="1"/>
  <c r="T681" i="1"/>
  <c r="S681" i="1"/>
  <c r="J681" i="1"/>
  <c r="K681" i="1" s="1"/>
  <c r="L681" i="1" s="1"/>
  <c r="M681" i="1" s="1"/>
  <c r="I691" i="1"/>
  <c r="G681" i="1"/>
  <c r="P680" i="1" l="1"/>
  <c r="B680" i="1" s="1"/>
  <c r="C681" i="1"/>
  <c r="F682" i="1"/>
  <c r="S682" i="1"/>
  <c r="Q681" i="1"/>
  <c r="R681" i="1" s="1"/>
  <c r="J682" i="1"/>
  <c r="K682" i="1" s="1"/>
  <c r="L682" i="1" s="1"/>
  <c r="M682" i="1" s="1"/>
  <c r="T682" i="1"/>
  <c r="I692" i="1"/>
  <c r="G682" i="1"/>
  <c r="H681" i="1"/>
  <c r="N681" i="1" s="1"/>
  <c r="E682" i="1"/>
  <c r="A683" i="1"/>
  <c r="D683" i="1" s="1"/>
  <c r="O682" i="1"/>
  <c r="P681" i="1" l="1"/>
  <c r="B681" i="1" s="1"/>
  <c r="C682" i="1"/>
  <c r="H682" i="1"/>
  <c r="N682" i="1" s="1"/>
  <c r="F683" i="1"/>
  <c r="I693" i="1"/>
  <c r="Q682" i="1"/>
  <c r="R682" i="1" s="1"/>
  <c r="T683" i="1"/>
  <c r="S683" i="1"/>
  <c r="J683" i="1"/>
  <c r="K683" i="1" s="1"/>
  <c r="L683" i="1" s="1"/>
  <c r="M683" i="1" s="1"/>
  <c r="E683" i="1"/>
  <c r="O683" i="1"/>
  <c r="A684" i="1"/>
  <c r="D684" i="1" s="1"/>
  <c r="G683" i="1"/>
  <c r="C683" i="1" l="1"/>
  <c r="P682" i="1"/>
  <c r="B682" i="1" s="1"/>
  <c r="F684" i="1"/>
  <c r="I694" i="1"/>
  <c r="S684" i="1"/>
  <c r="T684" i="1"/>
  <c r="J684" i="1"/>
  <c r="K684" i="1" s="1"/>
  <c r="L684" i="1" s="1"/>
  <c r="M684" i="1" s="1"/>
  <c r="Q683" i="1"/>
  <c r="R683" i="1" s="1"/>
  <c r="G684" i="1"/>
  <c r="H683" i="1"/>
  <c r="N683" i="1" s="1"/>
  <c r="A685" i="1"/>
  <c r="D685" i="1" s="1"/>
  <c r="O684" i="1"/>
  <c r="E684" i="1"/>
  <c r="C684" i="1" l="1"/>
  <c r="P683" i="1"/>
  <c r="B683" i="1" s="1"/>
  <c r="F685" i="1"/>
  <c r="H684" i="1"/>
  <c r="N684" i="1" s="1"/>
  <c r="E685" i="1"/>
  <c r="O685" i="1"/>
  <c r="A686" i="1"/>
  <c r="D686" i="1" s="1"/>
  <c r="I695" i="1"/>
  <c r="Q684" i="1"/>
  <c r="R684" i="1" s="1"/>
  <c r="T685" i="1"/>
  <c r="S685" i="1"/>
  <c r="J685" i="1"/>
  <c r="K685" i="1" s="1"/>
  <c r="L685" i="1" s="1"/>
  <c r="M685" i="1" s="1"/>
  <c r="G685" i="1"/>
  <c r="C685" i="1" l="1"/>
  <c r="P684" i="1"/>
  <c r="B684" i="1" s="1"/>
  <c r="H685" i="1"/>
  <c r="N685" i="1" s="1"/>
  <c r="F686" i="1"/>
  <c r="I696" i="1"/>
  <c r="T686" i="1"/>
  <c r="Q685" i="1"/>
  <c r="R685" i="1" s="1"/>
  <c r="J686" i="1"/>
  <c r="K686" i="1" s="1"/>
  <c r="L686" i="1" s="1"/>
  <c r="M686" i="1" s="1"/>
  <c r="S686" i="1"/>
  <c r="G686" i="1"/>
  <c r="E686" i="1"/>
  <c r="O686" i="1"/>
  <c r="A687" i="1"/>
  <c r="D687" i="1" s="1"/>
  <c r="C686" i="1" l="1"/>
  <c r="P685" i="1"/>
  <c r="B685" i="1" s="1"/>
  <c r="F687" i="1"/>
  <c r="H686" i="1"/>
  <c r="N686" i="1" s="1"/>
  <c r="Q686" i="1"/>
  <c r="R686" i="1" s="1"/>
  <c r="T687" i="1"/>
  <c r="S687" i="1"/>
  <c r="J687" i="1"/>
  <c r="K687" i="1" s="1"/>
  <c r="L687" i="1" s="1"/>
  <c r="M687" i="1" s="1"/>
  <c r="I697" i="1"/>
  <c r="E687" i="1"/>
  <c r="A688" i="1"/>
  <c r="D688" i="1" s="1"/>
  <c r="O687" i="1"/>
  <c r="G687" i="1"/>
  <c r="P686" i="1" l="1"/>
  <c r="B686" i="1" s="1"/>
  <c r="C687" i="1"/>
  <c r="F688" i="1"/>
  <c r="G688" i="1"/>
  <c r="H687" i="1"/>
  <c r="N687" i="1" s="1"/>
  <c r="A689" i="1"/>
  <c r="D689" i="1" s="1"/>
  <c r="O688" i="1"/>
  <c r="E688" i="1"/>
  <c r="I698" i="1"/>
  <c r="T688" i="1"/>
  <c r="J688" i="1"/>
  <c r="K688" i="1" s="1"/>
  <c r="L688" i="1" s="1"/>
  <c r="M688" i="1" s="1"/>
  <c r="Q687" i="1"/>
  <c r="R687" i="1" s="1"/>
  <c r="S688" i="1"/>
  <c r="P687" i="1" l="1"/>
  <c r="B687" i="1" s="1"/>
  <c r="C688" i="1"/>
  <c r="F689" i="1"/>
  <c r="H688" i="1"/>
  <c r="N688" i="1" s="1"/>
  <c r="G689" i="1"/>
  <c r="E689" i="1"/>
  <c r="O689" i="1"/>
  <c r="A690" i="1"/>
  <c r="D690" i="1" s="1"/>
  <c r="I699" i="1"/>
  <c r="Q688" i="1"/>
  <c r="R688" i="1" s="1"/>
  <c r="T689" i="1"/>
  <c r="S689" i="1"/>
  <c r="J689" i="1"/>
  <c r="K689" i="1" s="1"/>
  <c r="L689" i="1" s="1"/>
  <c r="M689" i="1" s="1"/>
  <c r="P688" i="1" l="1"/>
  <c r="B688" i="1" s="1"/>
  <c r="C689" i="1"/>
  <c r="F690" i="1"/>
  <c r="H689" i="1"/>
  <c r="N689" i="1" s="1"/>
  <c r="P689" i="1" s="1"/>
  <c r="B689" i="1" s="1"/>
  <c r="G690" i="1"/>
  <c r="A691" i="1"/>
  <c r="D691" i="1" s="1"/>
  <c r="E690" i="1"/>
  <c r="O690" i="1"/>
  <c r="I700" i="1"/>
  <c r="S690" i="1"/>
  <c r="Q689" i="1"/>
  <c r="R689" i="1" s="1"/>
  <c r="C690" i="1" s="1"/>
  <c r="J690" i="1"/>
  <c r="K690" i="1" s="1"/>
  <c r="L690" i="1" s="1"/>
  <c r="M690" i="1" s="1"/>
  <c r="T690" i="1"/>
  <c r="F691" i="1" l="1"/>
  <c r="H690" i="1"/>
  <c r="N690" i="1" s="1"/>
  <c r="P690" i="1" s="1"/>
  <c r="B690" i="1" s="1"/>
  <c r="I701" i="1"/>
  <c r="Q690" i="1"/>
  <c r="R690" i="1" s="1"/>
  <c r="C691" i="1" s="1"/>
  <c r="T691" i="1"/>
  <c r="S691" i="1"/>
  <c r="J691" i="1"/>
  <c r="K691" i="1" s="1"/>
  <c r="L691" i="1" s="1"/>
  <c r="M691" i="1" s="1"/>
  <c r="E691" i="1"/>
  <c r="O691" i="1"/>
  <c r="A692" i="1"/>
  <c r="D692" i="1" s="1"/>
  <c r="G691" i="1"/>
  <c r="F692" i="1" l="1"/>
  <c r="T692" i="1"/>
  <c r="S692" i="1"/>
  <c r="J692" i="1"/>
  <c r="K692" i="1" s="1"/>
  <c r="L692" i="1" s="1"/>
  <c r="M692" i="1" s="1"/>
  <c r="Q691" i="1"/>
  <c r="R691" i="1" s="1"/>
  <c r="C692" i="1" s="1"/>
  <c r="G692" i="1"/>
  <c r="I702" i="1"/>
  <c r="H691" i="1"/>
  <c r="N691" i="1" s="1"/>
  <c r="P691" i="1" s="1"/>
  <c r="B691" i="1" s="1"/>
  <c r="O692" i="1"/>
  <c r="A693" i="1"/>
  <c r="D693" i="1" s="1"/>
  <c r="E692" i="1"/>
  <c r="F693" i="1" l="1"/>
  <c r="I703" i="1"/>
  <c r="E693" i="1"/>
  <c r="O693" i="1"/>
  <c r="A694" i="1"/>
  <c r="D694" i="1" s="1"/>
  <c r="G693" i="1"/>
  <c r="Q692" i="1"/>
  <c r="R692" i="1" s="1"/>
  <c r="C693" i="1" s="1"/>
  <c r="S693" i="1"/>
  <c r="J693" i="1"/>
  <c r="K693" i="1" s="1"/>
  <c r="L693" i="1" s="1"/>
  <c r="M693" i="1" s="1"/>
  <c r="T693" i="1"/>
  <c r="H692" i="1"/>
  <c r="N692" i="1" s="1"/>
  <c r="P692" i="1" s="1"/>
  <c r="B692" i="1" s="1"/>
  <c r="F694" i="1" l="1"/>
  <c r="G694" i="1"/>
  <c r="A695" i="1"/>
  <c r="D695" i="1" s="1"/>
  <c r="E694" i="1"/>
  <c r="O694" i="1"/>
  <c r="I704" i="1"/>
  <c r="H693" i="1"/>
  <c r="N693" i="1" s="1"/>
  <c r="P693" i="1" s="1"/>
  <c r="B693" i="1" s="1"/>
  <c r="S694" i="1"/>
  <c r="Q693" i="1"/>
  <c r="R693" i="1" s="1"/>
  <c r="C694" i="1" s="1"/>
  <c r="T694" i="1"/>
  <c r="J694" i="1"/>
  <c r="K694" i="1" s="1"/>
  <c r="L694" i="1" s="1"/>
  <c r="M694" i="1" s="1"/>
  <c r="F695" i="1" l="1"/>
  <c r="H694" i="1"/>
  <c r="N694" i="1" s="1"/>
  <c r="P694" i="1" s="1"/>
  <c r="B694" i="1" s="1"/>
  <c r="Q694" i="1"/>
  <c r="R694" i="1" s="1"/>
  <c r="C695" i="1" s="1"/>
  <c r="S695" i="1"/>
  <c r="T695" i="1"/>
  <c r="J695" i="1"/>
  <c r="K695" i="1" s="1"/>
  <c r="L695" i="1" s="1"/>
  <c r="M695" i="1" s="1"/>
  <c r="E695" i="1"/>
  <c r="O695" i="1"/>
  <c r="A696" i="1"/>
  <c r="D696" i="1" s="1"/>
  <c r="I705" i="1"/>
  <c r="G695" i="1"/>
  <c r="F696" i="1" l="1"/>
  <c r="H695" i="1"/>
  <c r="N695" i="1" s="1"/>
  <c r="P695" i="1" s="1"/>
  <c r="B695" i="1" s="1"/>
  <c r="T696" i="1"/>
  <c r="S696" i="1"/>
  <c r="J696" i="1"/>
  <c r="K696" i="1" s="1"/>
  <c r="L696" i="1" s="1"/>
  <c r="M696" i="1" s="1"/>
  <c r="Q695" i="1"/>
  <c r="R695" i="1" s="1"/>
  <c r="C696" i="1" s="1"/>
  <c r="I706" i="1"/>
  <c r="G696" i="1"/>
  <c r="A697" i="1"/>
  <c r="D697" i="1" s="1"/>
  <c r="O696" i="1"/>
  <c r="E696" i="1"/>
  <c r="F697" i="1" l="1"/>
  <c r="H696" i="1"/>
  <c r="N696" i="1" s="1"/>
  <c r="P696" i="1" s="1"/>
  <c r="B696" i="1" s="1"/>
  <c r="Q696" i="1"/>
  <c r="R696" i="1" s="1"/>
  <c r="C697" i="1" s="1"/>
  <c r="S697" i="1"/>
  <c r="T697" i="1"/>
  <c r="J697" i="1"/>
  <c r="K697" i="1" s="1"/>
  <c r="L697" i="1" s="1"/>
  <c r="M697" i="1" s="1"/>
  <c r="E697" i="1"/>
  <c r="A698" i="1"/>
  <c r="D698" i="1" s="1"/>
  <c r="O697" i="1"/>
  <c r="I707" i="1"/>
  <c r="G697" i="1"/>
  <c r="F698" i="1" l="1"/>
  <c r="G698" i="1"/>
  <c r="I708" i="1"/>
  <c r="E698" i="1"/>
  <c r="A699" i="1"/>
  <c r="D699" i="1" s="1"/>
  <c r="O698" i="1"/>
  <c r="H697" i="1"/>
  <c r="N697" i="1" s="1"/>
  <c r="P697" i="1" s="1"/>
  <c r="B697" i="1" s="1"/>
  <c r="S698" i="1"/>
  <c r="Q697" i="1"/>
  <c r="R697" i="1" s="1"/>
  <c r="C698" i="1" s="1"/>
  <c r="J698" i="1"/>
  <c r="K698" i="1" s="1"/>
  <c r="L698" i="1" s="1"/>
  <c r="M698" i="1" s="1"/>
  <c r="T698" i="1"/>
  <c r="F699" i="1" l="1"/>
  <c r="H698" i="1"/>
  <c r="N698" i="1" s="1"/>
  <c r="P698" i="1" s="1"/>
  <c r="B698" i="1" s="1"/>
  <c r="Q698" i="1"/>
  <c r="R698" i="1" s="1"/>
  <c r="C699" i="1" s="1"/>
  <c r="T699" i="1"/>
  <c r="S699" i="1"/>
  <c r="J699" i="1"/>
  <c r="K699" i="1" s="1"/>
  <c r="L699" i="1" s="1"/>
  <c r="M699" i="1" s="1"/>
  <c r="E699" i="1"/>
  <c r="O699" i="1"/>
  <c r="A700" i="1"/>
  <c r="D700" i="1" s="1"/>
  <c r="G699" i="1"/>
  <c r="I709" i="1"/>
  <c r="F700" i="1" l="1"/>
  <c r="H699" i="1"/>
  <c r="N699" i="1" s="1"/>
  <c r="P699" i="1" s="1"/>
  <c r="S700" i="1"/>
  <c r="Q699" i="1"/>
  <c r="R699" i="1" s="1"/>
  <c r="T700" i="1"/>
  <c r="J700" i="1"/>
  <c r="K700" i="1" s="1"/>
  <c r="L700" i="1" s="1"/>
  <c r="M700" i="1" s="1"/>
  <c r="G700" i="1"/>
  <c r="I710" i="1"/>
  <c r="O700" i="1"/>
  <c r="A701" i="1"/>
  <c r="D701" i="1" s="1"/>
  <c r="E700" i="1"/>
  <c r="H700" i="1" l="1"/>
  <c r="N700" i="1" s="1"/>
  <c r="F701" i="1"/>
  <c r="C700" i="1"/>
  <c r="B699" i="1"/>
  <c r="I711" i="1"/>
  <c r="G701" i="1"/>
  <c r="E701" i="1"/>
  <c r="O701" i="1"/>
  <c r="A702" i="1"/>
  <c r="D702" i="1" s="1"/>
  <c r="Q700" i="1"/>
  <c r="R700" i="1" s="1"/>
  <c r="T701" i="1"/>
  <c r="S701" i="1"/>
  <c r="J701" i="1"/>
  <c r="K701" i="1" s="1"/>
  <c r="L701" i="1" s="1"/>
  <c r="M701" i="1" s="1"/>
  <c r="C701" i="1" l="1"/>
  <c r="H701" i="1"/>
  <c r="N701" i="1" s="1"/>
  <c r="F702" i="1"/>
  <c r="P700" i="1"/>
  <c r="B700" i="1" s="1"/>
  <c r="A703" i="1"/>
  <c r="D703" i="1" s="1"/>
  <c r="E702" i="1"/>
  <c r="O702" i="1"/>
  <c r="G702" i="1"/>
  <c r="I712" i="1"/>
  <c r="S702" i="1"/>
  <c r="Q701" i="1"/>
  <c r="R701" i="1" s="1"/>
  <c r="J702" i="1"/>
  <c r="K702" i="1" s="1"/>
  <c r="L702" i="1" s="1"/>
  <c r="M702" i="1" s="1"/>
  <c r="T702" i="1"/>
  <c r="C702" i="1" l="1"/>
  <c r="P701" i="1"/>
  <c r="B701" i="1" s="1"/>
  <c r="H702" i="1"/>
  <c r="N702" i="1" s="1"/>
  <c r="F703" i="1"/>
  <c r="E703" i="1"/>
  <c r="O703" i="1"/>
  <c r="A704" i="1"/>
  <c r="D704" i="1" s="1"/>
  <c r="Q702" i="1"/>
  <c r="R702" i="1" s="1"/>
  <c r="T703" i="1"/>
  <c r="J703" i="1"/>
  <c r="K703" i="1" s="1"/>
  <c r="L703" i="1" s="1"/>
  <c r="M703" i="1" s="1"/>
  <c r="S703" i="1"/>
  <c r="I713" i="1"/>
  <c r="G703" i="1"/>
  <c r="C703" i="1" l="1"/>
  <c r="P702" i="1"/>
  <c r="B702" i="1" s="1"/>
  <c r="F704" i="1"/>
  <c r="G704" i="1"/>
  <c r="H703" i="1"/>
  <c r="N703" i="1" s="1"/>
  <c r="O704" i="1"/>
  <c r="A705" i="1"/>
  <c r="D705" i="1" s="1"/>
  <c r="E704" i="1"/>
  <c r="I714" i="1"/>
  <c r="T704" i="1"/>
  <c r="S704" i="1"/>
  <c r="Q703" i="1"/>
  <c r="R703" i="1" s="1"/>
  <c r="J704" i="1"/>
  <c r="K704" i="1" s="1"/>
  <c r="L704" i="1" s="1"/>
  <c r="M704" i="1" s="1"/>
  <c r="P703" i="1" l="1"/>
  <c r="B703" i="1" s="1"/>
  <c r="C704" i="1"/>
  <c r="F705" i="1"/>
  <c r="H704" i="1"/>
  <c r="N704" i="1" s="1"/>
  <c r="E705" i="1"/>
  <c r="A706" i="1"/>
  <c r="D706" i="1" s="1"/>
  <c r="O705" i="1"/>
  <c r="I715" i="1"/>
  <c r="Q704" i="1"/>
  <c r="R704" i="1" s="1"/>
  <c r="S705" i="1"/>
  <c r="T705" i="1"/>
  <c r="J705" i="1"/>
  <c r="K705" i="1" s="1"/>
  <c r="L705" i="1" s="1"/>
  <c r="M705" i="1" s="1"/>
  <c r="G705" i="1"/>
  <c r="P704" i="1" l="1"/>
  <c r="B704" i="1" s="1"/>
  <c r="C705" i="1"/>
  <c r="F706" i="1"/>
  <c r="H705" i="1"/>
  <c r="N705" i="1" s="1"/>
  <c r="I716" i="1"/>
  <c r="S706" i="1"/>
  <c r="Q705" i="1"/>
  <c r="R705" i="1" s="1"/>
  <c r="J706" i="1"/>
  <c r="K706" i="1" s="1"/>
  <c r="L706" i="1" s="1"/>
  <c r="M706" i="1" s="1"/>
  <c r="T706" i="1"/>
  <c r="G706" i="1"/>
  <c r="E706" i="1"/>
  <c r="A707" i="1"/>
  <c r="D707" i="1" s="1"/>
  <c r="O706" i="1"/>
  <c r="P705" i="1" l="1"/>
  <c r="B705" i="1" s="1"/>
  <c r="C706" i="1"/>
  <c r="H706" i="1"/>
  <c r="N706" i="1" s="1"/>
  <c r="F707" i="1"/>
  <c r="E707" i="1"/>
  <c r="O707" i="1"/>
  <c r="A708" i="1"/>
  <c r="D708" i="1" s="1"/>
  <c r="I717" i="1"/>
  <c r="Q706" i="1"/>
  <c r="R706" i="1" s="1"/>
  <c r="T707" i="1"/>
  <c r="J707" i="1"/>
  <c r="K707" i="1" s="1"/>
  <c r="L707" i="1" s="1"/>
  <c r="M707" i="1" s="1"/>
  <c r="S707" i="1"/>
  <c r="G707" i="1"/>
  <c r="C707" i="1" l="1"/>
  <c r="P706" i="1"/>
  <c r="B706" i="1" s="1"/>
  <c r="F708" i="1"/>
  <c r="G708" i="1"/>
  <c r="H707" i="1"/>
  <c r="N707" i="1" s="1"/>
  <c r="A709" i="1"/>
  <c r="D709" i="1" s="1"/>
  <c r="O708" i="1"/>
  <c r="E708" i="1"/>
  <c r="I718" i="1"/>
  <c r="S708" i="1"/>
  <c r="T708" i="1"/>
  <c r="Q707" i="1"/>
  <c r="R707" i="1" s="1"/>
  <c r="J708" i="1"/>
  <c r="K708" i="1" s="1"/>
  <c r="L708" i="1" s="1"/>
  <c r="M708" i="1" s="1"/>
  <c r="P707" i="1" l="1"/>
  <c r="B707" i="1" s="1"/>
  <c r="C708" i="1"/>
  <c r="F709" i="1"/>
  <c r="H708" i="1"/>
  <c r="N708" i="1" s="1"/>
  <c r="I719" i="1"/>
  <c r="Q708" i="1"/>
  <c r="R708" i="1" s="1"/>
  <c r="J709" i="1"/>
  <c r="K709" i="1" s="1"/>
  <c r="L709" i="1" s="1"/>
  <c r="M709" i="1" s="1"/>
  <c r="S709" i="1"/>
  <c r="T709" i="1"/>
  <c r="G709" i="1"/>
  <c r="E709" i="1"/>
  <c r="O709" i="1"/>
  <c r="A710" i="1"/>
  <c r="D710" i="1" s="1"/>
  <c r="P708" i="1" l="1"/>
  <c r="B708" i="1" s="1"/>
  <c r="C709" i="1"/>
  <c r="F710" i="1"/>
  <c r="H709" i="1"/>
  <c r="N709" i="1" s="1"/>
  <c r="E710" i="1"/>
  <c r="O710" i="1"/>
  <c r="A711" i="1"/>
  <c r="D711" i="1" s="1"/>
  <c r="S710" i="1"/>
  <c r="Q709" i="1"/>
  <c r="R709" i="1" s="1"/>
  <c r="J710" i="1"/>
  <c r="K710" i="1" s="1"/>
  <c r="L710" i="1" s="1"/>
  <c r="M710" i="1" s="1"/>
  <c r="T710" i="1"/>
  <c r="I720" i="1"/>
  <c r="G710" i="1"/>
  <c r="P709" i="1" l="1"/>
  <c r="B709" i="1" s="1"/>
  <c r="C710" i="1"/>
  <c r="F711" i="1"/>
  <c r="G711" i="1"/>
  <c r="E711" i="1"/>
  <c r="O711" i="1"/>
  <c r="A712" i="1"/>
  <c r="D712" i="1" s="1"/>
  <c r="I721" i="1"/>
  <c r="H710" i="1"/>
  <c r="N710" i="1" s="1"/>
  <c r="Q710" i="1"/>
  <c r="R710" i="1" s="1"/>
  <c r="T711" i="1"/>
  <c r="S711" i="1"/>
  <c r="J711" i="1"/>
  <c r="K711" i="1" s="1"/>
  <c r="L711" i="1" s="1"/>
  <c r="M711" i="1" s="1"/>
  <c r="C711" i="1" l="1"/>
  <c r="P710" i="1"/>
  <c r="B710" i="1" s="1"/>
  <c r="H711" i="1"/>
  <c r="N711" i="1" s="1"/>
  <c r="F712" i="1"/>
  <c r="G712" i="1"/>
  <c r="A713" i="1"/>
  <c r="D713" i="1" s="1"/>
  <c r="O712" i="1"/>
  <c r="E712" i="1"/>
  <c r="I722" i="1"/>
  <c r="S712" i="1"/>
  <c r="T712" i="1"/>
  <c r="Q711" i="1"/>
  <c r="R711" i="1" s="1"/>
  <c r="J712" i="1"/>
  <c r="K712" i="1" s="1"/>
  <c r="L712" i="1" s="1"/>
  <c r="M712" i="1" s="1"/>
  <c r="C712" i="1" l="1"/>
  <c r="P711" i="1"/>
  <c r="B711" i="1" s="1"/>
  <c r="F713" i="1"/>
  <c r="H712" i="1"/>
  <c r="N712" i="1" s="1"/>
  <c r="Q712" i="1"/>
  <c r="R712" i="1" s="1"/>
  <c r="T713" i="1"/>
  <c r="S713" i="1"/>
  <c r="J713" i="1"/>
  <c r="K713" i="1" s="1"/>
  <c r="L713" i="1" s="1"/>
  <c r="M713" i="1" s="1"/>
  <c r="I723" i="1"/>
  <c r="E713" i="1"/>
  <c r="O713" i="1"/>
  <c r="A714" i="1"/>
  <c r="D714" i="1" s="1"/>
  <c r="G713" i="1"/>
  <c r="C713" i="1" l="1"/>
  <c r="P712" i="1"/>
  <c r="B712" i="1" s="1"/>
  <c r="F714" i="1"/>
  <c r="S714" i="1"/>
  <c r="T714" i="1"/>
  <c r="Q713" i="1"/>
  <c r="R713" i="1" s="1"/>
  <c r="J714" i="1"/>
  <c r="K714" i="1" s="1"/>
  <c r="L714" i="1" s="1"/>
  <c r="M714" i="1" s="1"/>
  <c r="I724" i="1"/>
  <c r="G714" i="1"/>
  <c r="H713" i="1"/>
  <c r="N713" i="1" s="1"/>
  <c r="E714" i="1"/>
  <c r="A715" i="1"/>
  <c r="D715" i="1" s="1"/>
  <c r="O714" i="1"/>
  <c r="C714" i="1" l="1"/>
  <c r="P713" i="1"/>
  <c r="B713" i="1" s="1"/>
  <c r="F715" i="1"/>
  <c r="G715" i="1"/>
  <c r="Q714" i="1"/>
  <c r="R714" i="1" s="1"/>
  <c r="T715" i="1"/>
  <c r="S715" i="1"/>
  <c r="J715" i="1"/>
  <c r="K715" i="1" s="1"/>
  <c r="L715" i="1" s="1"/>
  <c r="M715" i="1" s="1"/>
  <c r="H714" i="1"/>
  <c r="N714" i="1" s="1"/>
  <c r="P714" i="1" s="1"/>
  <c r="B714" i="1" s="1"/>
  <c r="I725" i="1"/>
  <c r="E715" i="1"/>
  <c r="A716" i="1"/>
  <c r="D716" i="1" s="1"/>
  <c r="O715" i="1"/>
  <c r="C715" i="1" l="1"/>
  <c r="F716" i="1"/>
  <c r="H715" i="1"/>
  <c r="N715" i="1" s="1"/>
  <c r="T716" i="1"/>
  <c r="S716" i="1"/>
  <c r="Q715" i="1"/>
  <c r="R715" i="1" s="1"/>
  <c r="J716" i="1"/>
  <c r="K716" i="1" s="1"/>
  <c r="L716" i="1" s="1"/>
  <c r="M716" i="1" s="1"/>
  <c r="G716" i="1"/>
  <c r="O716" i="1"/>
  <c r="E716" i="1"/>
  <c r="A717" i="1"/>
  <c r="D717" i="1" s="1"/>
  <c r="I726" i="1"/>
  <c r="C716" i="1" l="1"/>
  <c r="P715" i="1"/>
  <c r="B715" i="1" s="1"/>
  <c r="F717" i="1"/>
  <c r="H716" i="1"/>
  <c r="N716" i="1" s="1"/>
  <c r="P716" i="1" s="1"/>
  <c r="B716" i="1" s="1"/>
  <c r="G717" i="1"/>
  <c r="E717" i="1"/>
  <c r="O717" i="1"/>
  <c r="A718" i="1"/>
  <c r="D718" i="1" s="1"/>
  <c r="I727" i="1"/>
  <c r="Q716" i="1"/>
  <c r="R716" i="1" s="1"/>
  <c r="C717" i="1" s="1"/>
  <c r="T717" i="1"/>
  <c r="S717" i="1"/>
  <c r="J717" i="1"/>
  <c r="K717" i="1" s="1"/>
  <c r="L717" i="1" s="1"/>
  <c r="M717" i="1" s="1"/>
  <c r="F718" i="1" l="1"/>
  <c r="E718" i="1"/>
  <c r="A719" i="1"/>
  <c r="D719" i="1" s="1"/>
  <c r="O718" i="1"/>
  <c r="G718" i="1"/>
  <c r="I728" i="1"/>
  <c r="T718" i="1"/>
  <c r="Q717" i="1"/>
  <c r="R717" i="1" s="1"/>
  <c r="C718" i="1" s="1"/>
  <c r="J718" i="1"/>
  <c r="K718" i="1" s="1"/>
  <c r="L718" i="1" s="1"/>
  <c r="M718" i="1" s="1"/>
  <c r="S718" i="1"/>
  <c r="H717" i="1"/>
  <c r="N717" i="1" s="1"/>
  <c r="P717" i="1" s="1"/>
  <c r="B717" i="1" s="1"/>
  <c r="F719" i="1" l="1"/>
  <c r="G719" i="1"/>
  <c r="H718" i="1"/>
  <c r="N718" i="1" s="1"/>
  <c r="P718" i="1" s="1"/>
  <c r="B718" i="1" s="1"/>
  <c r="I729" i="1"/>
  <c r="E719" i="1"/>
  <c r="O719" i="1"/>
  <c r="A720" i="1"/>
  <c r="D720" i="1" s="1"/>
  <c r="Q718" i="1"/>
  <c r="R718" i="1" s="1"/>
  <c r="C719" i="1" s="1"/>
  <c r="S719" i="1"/>
  <c r="T719" i="1"/>
  <c r="J719" i="1"/>
  <c r="K719" i="1" s="1"/>
  <c r="L719" i="1" s="1"/>
  <c r="M719" i="1" s="1"/>
  <c r="F720" i="1" l="1"/>
  <c r="H719" i="1"/>
  <c r="N719" i="1" s="1"/>
  <c r="P719" i="1" s="1"/>
  <c r="B719" i="1" s="1"/>
  <c r="G720" i="1"/>
  <c r="O720" i="1"/>
  <c r="E720" i="1"/>
  <c r="A721" i="1"/>
  <c r="D721" i="1" s="1"/>
  <c r="S720" i="1"/>
  <c r="T720" i="1"/>
  <c r="Q719" i="1"/>
  <c r="R719" i="1" s="1"/>
  <c r="C720" i="1" s="1"/>
  <c r="J720" i="1"/>
  <c r="K720" i="1" s="1"/>
  <c r="L720" i="1" s="1"/>
  <c r="M720" i="1" s="1"/>
  <c r="I730" i="1"/>
  <c r="H720" i="1" l="1"/>
  <c r="N720" i="1" s="1"/>
  <c r="P720" i="1" s="1"/>
  <c r="B720" i="1" s="1"/>
  <c r="F721" i="1"/>
  <c r="Q720" i="1"/>
  <c r="R720" i="1" s="1"/>
  <c r="C721" i="1" s="1"/>
  <c r="T721" i="1"/>
  <c r="S721" i="1"/>
  <c r="J721" i="1"/>
  <c r="K721" i="1" s="1"/>
  <c r="L721" i="1" s="1"/>
  <c r="M721" i="1" s="1"/>
  <c r="G721" i="1"/>
  <c r="E721" i="1"/>
  <c r="O721" i="1"/>
  <c r="A722" i="1"/>
  <c r="D722" i="1" s="1"/>
  <c r="I731" i="1"/>
  <c r="F722" i="1" l="1"/>
  <c r="I732" i="1"/>
  <c r="E722" i="1"/>
  <c r="A723" i="1"/>
  <c r="D723" i="1" s="1"/>
  <c r="O722" i="1"/>
  <c r="S722" i="1"/>
  <c r="T722" i="1"/>
  <c r="Q721" i="1"/>
  <c r="R721" i="1" s="1"/>
  <c r="C722" i="1" s="1"/>
  <c r="J722" i="1"/>
  <c r="K722" i="1" s="1"/>
  <c r="L722" i="1" s="1"/>
  <c r="M722" i="1" s="1"/>
  <c r="G722" i="1"/>
  <c r="H721" i="1"/>
  <c r="N721" i="1" s="1"/>
  <c r="P721" i="1" s="1"/>
  <c r="B721" i="1" s="1"/>
  <c r="F723" i="1" l="1"/>
  <c r="G723" i="1"/>
  <c r="Q722" i="1"/>
  <c r="R722" i="1" s="1"/>
  <c r="C723" i="1" s="1"/>
  <c r="T723" i="1"/>
  <c r="S723" i="1"/>
  <c r="J723" i="1"/>
  <c r="K723" i="1" s="1"/>
  <c r="L723" i="1" s="1"/>
  <c r="M723" i="1" s="1"/>
  <c r="H722" i="1"/>
  <c r="N722" i="1" s="1"/>
  <c r="P722" i="1" s="1"/>
  <c r="B722" i="1" s="1"/>
  <c r="E723" i="1"/>
  <c r="O723" i="1"/>
  <c r="A724" i="1"/>
  <c r="D724" i="1" s="1"/>
  <c r="I733" i="1"/>
  <c r="H723" i="1" l="1"/>
  <c r="N723" i="1" s="1"/>
  <c r="P723" i="1" s="1"/>
  <c r="B723" i="1" s="1"/>
  <c r="F724" i="1"/>
  <c r="G724" i="1"/>
  <c r="I734" i="1"/>
  <c r="O724" i="1"/>
  <c r="A725" i="1"/>
  <c r="D725" i="1" s="1"/>
  <c r="E724" i="1"/>
  <c r="T724" i="1"/>
  <c r="S724" i="1"/>
  <c r="Q723" i="1"/>
  <c r="R723" i="1" s="1"/>
  <c r="C724" i="1" s="1"/>
  <c r="J724" i="1"/>
  <c r="K724" i="1" s="1"/>
  <c r="L724" i="1" s="1"/>
  <c r="M724" i="1" s="1"/>
  <c r="H724" i="1" l="1"/>
  <c r="N724" i="1" s="1"/>
  <c r="P724" i="1" s="1"/>
  <c r="B724" i="1" s="1"/>
  <c r="F725" i="1"/>
  <c r="E725" i="1"/>
  <c r="O725" i="1"/>
  <c r="A726" i="1"/>
  <c r="D726" i="1" s="1"/>
  <c r="I735" i="1"/>
  <c r="Q724" i="1"/>
  <c r="R724" i="1" s="1"/>
  <c r="C725" i="1" s="1"/>
  <c r="S725" i="1"/>
  <c r="T725" i="1"/>
  <c r="J725" i="1"/>
  <c r="K725" i="1" s="1"/>
  <c r="L725" i="1" s="1"/>
  <c r="M725" i="1" s="1"/>
  <c r="G725" i="1"/>
  <c r="F726" i="1" l="1"/>
  <c r="S726" i="1"/>
  <c r="Q725" i="1"/>
  <c r="R725" i="1" s="1"/>
  <c r="C726" i="1" s="1"/>
  <c r="J726" i="1"/>
  <c r="K726" i="1" s="1"/>
  <c r="L726" i="1" s="1"/>
  <c r="M726" i="1" s="1"/>
  <c r="T726" i="1"/>
  <c r="G726" i="1"/>
  <c r="H725" i="1"/>
  <c r="N725" i="1" s="1"/>
  <c r="P725" i="1" s="1"/>
  <c r="B725" i="1" s="1"/>
  <c r="I736" i="1"/>
  <c r="E726" i="1"/>
  <c r="O726" i="1"/>
  <c r="A727" i="1"/>
  <c r="D727" i="1" s="1"/>
  <c r="H726" i="1" l="1"/>
  <c r="N726" i="1" s="1"/>
  <c r="P726" i="1" s="1"/>
  <c r="B726" i="1" s="1"/>
  <c r="F727" i="1"/>
  <c r="Q726" i="1"/>
  <c r="R726" i="1" s="1"/>
  <c r="C727" i="1" s="1"/>
  <c r="T727" i="1"/>
  <c r="S727" i="1"/>
  <c r="J727" i="1"/>
  <c r="K727" i="1" s="1"/>
  <c r="L727" i="1" s="1"/>
  <c r="M727" i="1" s="1"/>
  <c r="G727" i="1"/>
  <c r="O727" i="1"/>
  <c r="A728" i="1"/>
  <c r="D728" i="1" s="1"/>
  <c r="E727" i="1"/>
  <c r="I737" i="1"/>
  <c r="F728" i="1" l="1"/>
  <c r="G728" i="1"/>
  <c r="O728" i="1"/>
  <c r="A729" i="1"/>
  <c r="D729" i="1" s="1"/>
  <c r="E728" i="1"/>
  <c r="H727" i="1"/>
  <c r="N727" i="1" s="1"/>
  <c r="P727" i="1" s="1"/>
  <c r="B727" i="1" s="1"/>
  <c r="T728" i="1"/>
  <c r="S728" i="1"/>
  <c r="Q727" i="1"/>
  <c r="R727" i="1" s="1"/>
  <c r="C728" i="1" s="1"/>
  <c r="J728" i="1"/>
  <c r="K728" i="1" s="1"/>
  <c r="L728" i="1" s="1"/>
  <c r="M728" i="1" s="1"/>
  <c r="I738" i="1"/>
  <c r="F729" i="1" l="1"/>
  <c r="H728" i="1"/>
  <c r="N728" i="1" s="1"/>
  <c r="P728" i="1" s="1"/>
  <c r="B728" i="1" s="1"/>
  <c r="O729" i="1"/>
  <c r="A730" i="1"/>
  <c r="D730" i="1" s="1"/>
  <c r="E729" i="1"/>
  <c r="I739" i="1"/>
  <c r="G729" i="1"/>
  <c r="S729" i="1"/>
  <c r="T729" i="1"/>
  <c r="Q728" i="1"/>
  <c r="R728" i="1" s="1"/>
  <c r="C729" i="1" s="1"/>
  <c r="J729" i="1"/>
  <c r="K729" i="1" s="1"/>
  <c r="L729" i="1" s="1"/>
  <c r="M729" i="1" s="1"/>
  <c r="F730" i="1" l="1"/>
  <c r="H729" i="1"/>
  <c r="N729" i="1" s="1"/>
  <c r="P729" i="1" s="1"/>
  <c r="T730" i="1"/>
  <c r="Q729" i="1"/>
  <c r="R729" i="1" s="1"/>
  <c r="J730" i="1"/>
  <c r="K730" i="1" s="1"/>
  <c r="L730" i="1" s="1"/>
  <c r="M730" i="1" s="1"/>
  <c r="S730" i="1"/>
  <c r="G730" i="1"/>
  <c r="I740" i="1"/>
  <c r="E730" i="1"/>
  <c r="O730" i="1"/>
  <c r="A731" i="1"/>
  <c r="D731" i="1" s="1"/>
  <c r="F731" i="1" l="1"/>
  <c r="H730" i="1"/>
  <c r="N730" i="1" s="1"/>
  <c r="C730" i="1"/>
  <c r="B729" i="1"/>
  <c r="T731" i="1"/>
  <c r="Q730" i="1"/>
  <c r="R730" i="1" s="1"/>
  <c r="S731" i="1"/>
  <c r="J731" i="1"/>
  <c r="K731" i="1" s="1"/>
  <c r="L731" i="1" s="1"/>
  <c r="M731" i="1" s="1"/>
  <c r="G731" i="1"/>
  <c r="O731" i="1"/>
  <c r="A732" i="1"/>
  <c r="D732" i="1" s="1"/>
  <c r="E731" i="1"/>
  <c r="I741" i="1"/>
  <c r="C731" i="1" l="1"/>
  <c r="P730" i="1"/>
  <c r="B730" i="1" s="1"/>
  <c r="F732" i="1"/>
  <c r="I742" i="1"/>
  <c r="G732" i="1"/>
  <c r="E732" i="1"/>
  <c r="A733" i="1"/>
  <c r="D733" i="1" s="1"/>
  <c r="O732" i="1"/>
  <c r="H731" i="1"/>
  <c r="N731" i="1" s="1"/>
  <c r="T732" i="1"/>
  <c r="Q731" i="1"/>
  <c r="R731" i="1" s="1"/>
  <c r="S732" i="1"/>
  <c r="J732" i="1"/>
  <c r="K732" i="1" s="1"/>
  <c r="L732" i="1" s="1"/>
  <c r="M732" i="1" s="1"/>
  <c r="P731" i="1" l="1"/>
  <c r="B731" i="1" s="1"/>
  <c r="C732" i="1"/>
  <c r="F733" i="1"/>
  <c r="H732" i="1"/>
  <c r="N732" i="1" s="1"/>
  <c r="I743" i="1"/>
  <c r="T733" i="1"/>
  <c r="Q732" i="1"/>
  <c r="R732" i="1" s="1"/>
  <c r="S733" i="1"/>
  <c r="J733" i="1"/>
  <c r="K733" i="1" s="1"/>
  <c r="L733" i="1" s="1"/>
  <c r="M733" i="1" s="1"/>
  <c r="O733" i="1"/>
  <c r="A734" i="1"/>
  <c r="D734" i="1" s="1"/>
  <c r="E733" i="1"/>
  <c r="G733" i="1"/>
  <c r="C733" i="1" l="1"/>
  <c r="P732" i="1"/>
  <c r="B732" i="1" s="1"/>
  <c r="F734" i="1"/>
  <c r="I744" i="1"/>
  <c r="G734" i="1"/>
  <c r="O734" i="1"/>
  <c r="A735" i="1"/>
  <c r="D735" i="1" s="1"/>
  <c r="E734" i="1"/>
  <c r="H733" i="1"/>
  <c r="N733" i="1" s="1"/>
  <c r="T734" i="1"/>
  <c r="S734" i="1"/>
  <c r="J734" i="1"/>
  <c r="K734" i="1" s="1"/>
  <c r="L734" i="1" s="1"/>
  <c r="M734" i="1" s="1"/>
  <c r="Q733" i="1"/>
  <c r="R733" i="1" s="1"/>
  <c r="P733" i="1" l="1"/>
  <c r="B733" i="1" s="1"/>
  <c r="C734" i="1"/>
  <c r="F735" i="1"/>
  <c r="H734" i="1"/>
  <c r="N734" i="1" s="1"/>
  <c r="O735" i="1"/>
  <c r="A736" i="1"/>
  <c r="D736" i="1" s="1"/>
  <c r="E735" i="1"/>
  <c r="Q734" i="1"/>
  <c r="R734" i="1" s="1"/>
  <c r="S735" i="1"/>
  <c r="T735" i="1"/>
  <c r="J735" i="1"/>
  <c r="K735" i="1" s="1"/>
  <c r="L735" i="1" s="1"/>
  <c r="M735" i="1" s="1"/>
  <c r="I745" i="1"/>
  <c r="G735" i="1"/>
  <c r="P734" i="1" l="1"/>
  <c r="B734" i="1" s="1"/>
  <c r="C735" i="1"/>
  <c r="F736" i="1"/>
  <c r="G736" i="1"/>
  <c r="H735" i="1"/>
  <c r="N735" i="1" s="1"/>
  <c r="O736" i="1"/>
  <c r="A737" i="1"/>
  <c r="D737" i="1" s="1"/>
  <c r="E736" i="1"/>
  <c r="T736" i="1"/>
  <c r="S736" i="1"/>
  <c r="J736" i="1"/>
  <c r="K736" i="1" s="1"/>
  <c r="L736" i="1" s="1"/>
  <c r="M736" i="1" s="1"/>
  <c r="Q735" i="1"/>
  <c r="R735" i="1" s="1"/>
  <c r="I746" i="1"/>
  <c r="C736" i="1" l="1"/>
  <c r="P735" i="1"/>
  <c r="B735" i="1" s="1"/>
  <c r="F737" i="1"/>
  <c r="H736" i="1"/>
  <c r="N736" i="1" s="1"/>
  <c r="G737" i="1"/>
  <c r="O737" i="1"/>
  <c r="A738" i="1"/>
  <c r="D738" i="1" s="1"/>
  <c r="E737" i="1"/>
  <c r="I747" i="1"/>
  <c r="T737" i="1"/>
  <c r="Q736" i="1"/>
  <c r="R736" i="1" s="1"/>
  <c r="S737" i="1"/>
  <c r="J737" i="1"/>
  <c r="K737" i="1" s="1"/>
  <c r="L737" i="1" s="1"/>
  <c r="M737" i="1" s="1"/>
  <c r="C737" i="1" l="1"/>
  <c r="P736" i="1"/>
  <c r="B736" i="1" s="1"/>
  <c r="F738" i="1"/>
  <c r="H737" i="1"/>
  <c r="N737" i="1" s="1"/>
  <c r="P737" i="1" s="1"/>
  <c r="B737" i="1" s="1"/>
  <c r="E738" i="1"/>
  <c r="A739" i="1"/>
  <c r="D739" i="1" s="1"/>
  <c r="O738" i="1"/>
  <c r="S738" i="1"/>
  <c r="Q737" i="1"/>
  <c r="R737" i="1" s="1"/>
  <c r="C738" i="1" s="1"/>
  <c r="J738" i="1"/>
  <c r="K738" i="1" s="1"/>
  <c r="L738" i="1" s="1"/>
  <c r="M738" i="1" s="1"/>
  <c r="T738" i="1"/>
  <c r="I748" i="1"/>
  <c r="G738" i="1"/>
  <c r="F739" i="1" l="1"/>
  <c r="G739" i="1"/>
  <c r="H738" i="1"/>
  <c r="N738" i="1" s="1"/>
  <c r="P738" i="1" s="1"/>
  <c r="B738" i="1" s="1"/>
  <c r="O739" i="1"/>
  <c r="A740" i="1"/>
  <c r="D740" i="1" s="1"/>
  <c r="E739" i="1"/>
  <c r="S739" i="1"/>
  <c r="T739" i="1"/>
  <c r="Q738" i="1"/>
  <c r="R738" i="1" s="1"/>
  <c r="C739" i="1" s="1"/>
  <c r="J739" i="1"/>
  <c r="K739" i="1" s="1"/>
  <c r="L739" i="1" s="1"/>
  <c r="M739" i="1" s="1"/>
  <c r="I749" i="1"/>
  <c r="F740" i="1" l="1"/>
  <c r="Q739" i="1"/>
  <c r="R739" i="1" s="1"/>
  <c r="C740" i="1" s="1"/>
  <c r="S740" i="1"/>
  <c r="T740" i="1"/>
  <c r="J740" i="1"/>
  <c r="K740" i="1" s="1"/>
  <c r="L740" i="1" s="1"/>
  <c r="M740" i="1" s="1"/>
  <c r="I750" i="1"/>
  <c r="G740" i="1"/>
  <c r="H739" i="1"/>
  <c r="N739" i="1" s="1"/>
  <c r="P739" i="1" s="1"/>
  <c r="B739" i="1" s="1"/>
  <c r="A741" i="1"/>
  <c r="D741" i="1" s="1"/>
  <c r="E740" i="1"/>
  <c r="O740" i="1"/>
  <c r="F741" i="1" l="1"/>
  <c r="G741" i="1"/>
  <c r="T741" i="1"/>
  <c r="Q740" i="1"/>
  <c r="R740" i="1" s="1"/>
  <c r="C741" i="1" s="1"/>
  <c r="S741" i="1"/>
  <c r="J741" i="1"/>
  <c r="K741" i="1" s="1"/>
  <c r="L741" i="1" s="1"/>
  <c r="M741" i="1" s="1"/>
  <c r="O741" i="1"/>
  <c r="E741" i="1"/>
  <c r="A742" i="1"/>
  <c r="D742" i="1" s="1"/>
  <c r="I751" i="1"/>
  <c r="H740" i="1"/>
  <c r="N740" i="1" s="1"/>
  <c r="P740" i="1" s="1"/>
  <c r="B740" i="1" s="1"/>
  <c r="F742" i="1" l="1"/>
  <c r="T742" i="1"/>
  <c r="J742" i="1"/>
  <c r="K742" i="1" s="1"/>
  <c r="L742" i="1" s="1"/>
  <c r="M742" i="1" s="1"/>
  <c r="S742" i="1"/>
  <c r="Q741" i="1"/>
  <c r="R741" i="1" s="1"/>
  <c r="C742" i="1" s="1"/>
  <c r="E742" i="1"/>
  <c r="O742" i="1"/>
  <c r="A743" i="1"/>
  <c r="D743" i="1" s="1"/>
  <c r="G742" i="1"/>
  <c r="H741" i="1"/>
  <c r="N741" i="1" s="1"/>
  <c r="P741" i="1" s="1"/>
  <c r="B741" i="1" s="1"/>
  <c r="I752" i="1"/>
  <c r="H742" i="1" l="1"/>
  <c r="N742" i="1" s="1"/>
  <c r="P742" i="1" s="1"/>
  <c r="B742" i="1" s="1"/>
  <c r="F743" i="1"/>
  <c r="S743" i="1"/>
  <c r="T743" i="1"/>
  <c r="J743" i="1"/>
  <c r="K743" i="1" s="1"/>
  <c r="L743" i="1" s="1"/>
  <c r="M743" i="1" s="1"/>
  <c r="Q742" i="1"/>
  <c r="R742" i="1" s="1"/>
  <c r="C743" i="1" s="1"/>
  <c r="G743" i="1"/>
  <c r="I753" i="1"/>
  <c r="O743" i="1"/>
  <c r="A744" i="1"/>
  <c r="D744" i="1" s="1"/>
  <c r="E743" i="1"/>
  <c r="F744" i="1" l="1"/>
  <c r="E744" i="1"/>
  <c r="A745" i="1"/>
  <c r="D745" i="1" s="1"/>
  <c r="O744" i="1"/>
  <c r="G744" i="1"/>
  <c r="H743" i="1"/>
  <c r="N743" i="1" s="1"/>
  <c r="P743" i="1" s="1"/>
  <c r="B743" i="1" s="1"/>
  <c r="Q743" i="1"/>
  <c r="R743" i="1" s="1"/>
  <c r="C744" i="1" s="1"/>
  <c r="T744" i="1"/>
  <c r="S744" i="1"/>
  <c r="J744" i="1"/>
  <c r="K744" i="1" s="1"/>
  <c r="L744" i="1" s="1"/>
  <c r="M744" i="1" s="1"/>
  <c r="I754" i="1"/>
  <c r="F745" i="1" l="1"/>
  <c r="G745" i="1"/>
  <c r="H744" i="1"/>
  <c r="N744" i="1" s="1"/>
  <c r="P744" i="1" s="1"/>
  <c r="B744" i="1" s="1"/>
  <c r="I755" i="1"/>
  <c r="T745" i="1"/>
  <c r="S745" i="1"/>
  <c r="Q744" i="1"/>
  <c r="R744" i="1" s="1"/>
  <c r="C745" i="1" s="1"/>
  <c r="J745" i="1"/>
  <c r="K745" i="1" s="1"/>
  <c r="L745" i="1" s="1"/>
  <c r="M745" i="1" s="1"/>
  <c r="O745" i="1"/>
  <c r="A746" i="1"/>
  <c r="D746" i="1" s="1"/>
  <c r="E745" i="1"/>
  <c r="H745" i="1" l="1"/>
  <c r="N745" i="1" s="1"/>
  <c r="P745" i="1" s="1"/>
  <c r="B745" i="1" s="1"/>
  <c r="F746" i="1"/>
  <c r="A747" i="1"/>
  <c r="D747" i="1" s="1"/>
  <c r="E746" i="1"/>
  <c r="O746" i="1"/>
  <c r="Q745" i="1"/>
  <c r="R745" i="1" s="1"/>
  <c r="C746" i="1" s="1"/>
  <c r="J746" i="1"/>
  <c r="K746" i="1" s="1"/>
  <c r="L746" i="1" s="1"/>
  <c r="M746" i="1" s="1"/>
  <c r="T746" i="1"/>
  <c r="S746" i="1"/>
  <c r="G746" i="1"/>
  <c r="I756" i="1"/>
  <c r="F747" i="1" l="1"/>
  <c r="G747" i="1"/>
  <c r="I757" i="1"/>
  <c r="O747" i="1"/>
  <c r="A748" i="1"/>
  <c r="D748" i="1" s="1"/>
  <c r="E747" i="1"/>
  <c r="H746" i="1"/>
  <c r="N746" i="1" s="1"/>
  <c r="P746" i="1" s="1"/>
  <c r="B746" i="1" s="1"/>
  <c r="Q746" i="1"/>
  <c r="R746" i="1" s="1"/>
  <c r="C747" i="1" s="1"/>
  <c r="T747" i="1"/>
  <c r="J747" i="1"/>
  <c r="K747" i="1" s="1"/>
  <c r="L747" i="1" s="1"/>
  <c r="M747" i="1" s="1"/>
  <c r="S747" i="1"/>
  <c r="F748" i="1" l="1"/>
  <c r="H747" i="1"/>
  <c r="N747" i="1" s="1"/>
  <c r="P747" i="1" s="1"/>
  <c r="B747" i="1" s="1"/>
  <c r="G748" i="1"/>
  <c r="I758" i="1"/>
  <c r="E748" i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F749" i="1" l="1"/>
  <c r="H748" i="1"/>
  <c r="N748" i="1" s="1"/>
  <c r="P748" i="1" s="1"/>
  <c r="B748" i="1" s="1"/>
  <c r="G749" i="1"/>
  <c r="O749" i="1"/>
  <c r="A750" i="1"/>
  <c r="D750" i="1" s="1"/>
  <c r="E749" i="1"/>
  <c r="I759" i="1"/>
  <c r="T749" i="1"/>
  <c r="S749" i="1"/>
  <c r="Q748" i="1"/>
  <c r="R748" i="1" s="1"/>
  <c r="C749" i="1" s="1"/>
  <c r="J749" i="1"/>
  <c r="K749" i="1" s="1"/>
  <c r="L749" i="1" s="1"/>
  <c r="M749" i="1" s="1"/>
  <c r="F750" i="1" l="1"/>
  <c r="H749" i="1"/>
  <c r="N749" i="1" s="1"/>
  <c r="P749" i="1" s="1"/>
  <c r="B749" i="1" s="1"/>
  <c r="E750" i="1"/>
  <c r="O750" i="1"/>
  <c r="A751" i="1"/>
  <c r="D751" i="1" s="1"/>
  <c r="S750" i="1"/>
  <c r="Q749" i="1"/>
  <c r="R749" i="1" s="1"/>
  <c r="C750" i="1" s="1"/>
  <c r="J750" i="1"/>
  <c r="K750" i="1" s="1"/>
  <c r="L750" i="1" s="1"/>
  <c r="M750" i="1" s="1"/>
  <c r="T750" i="1"/>
  <c r="G750" i="1"/>
  <c r="I760" i="1"/>
  <c r="F751" i="1" l="1"/>
  <c r="G751" i="1"/>
  <c r="S751" i="1"/>
  <c r="T751" i="1"/>
  <c r="Q750" i="1"/>
  <c r="R750" i="1" s="1"/>
  <c r="C751" i="1" s="1"/>
  <c r="J751" i="1"/>
  <c r="K751" i="1" s="1"/>
  <c r="L751" i="1" s="1"/>
  <c r="M751" i="1" s="1"/>
  <c r="H750" i="1"/>
  <c r="N750" i="1" s="1"/>
  <c r="P750" i="1" s="1"/>
  <c r="B750" i="1" s="1"/>
  <c r="I761" i="1"/>
  <c r="O751" i="1"/>
  <c r="A752" i="1"/>
  <c r="D752" i="1" s="1"/>
  <c r="E751" i="1"/>
  <c r="H751" i="1" l="1"/>
  <c r="N751" i="1" s="1"/>
  <c r="P751" i="1" s="1"/>
  <c r="B751" i="1" s="1"/>
  <c r="F752" i="1"/>
  <c r="Q751" i="1"/>
  <c r="R751" i="1" s="1"/>
  <c r="C752" i="1" s="1"/>
  <c r="T752" i="1"/>
  <c r="S752" i="1"/>
  <c r="J752" i="1"/>
  <c r="K752" i="1" s="1"/>
  <c r="L752" i="1" s="1"/>
  <c r="M752" i="1" s="1"/>
  <c r="G752" i="1"/>
  <c r="E752" i="1"/>
  <c r="A753" i="1"/>
  <c r="D753" i="1" s="1"/>
  <c r="O752" i="1"/>
  <c r="I762" i="1"/>
  <c r="F753" i="1" l="1"/>
  <c r="I763" i="1"/>
  <c r="S753" i="1"/>
  <c r="Q752" i="1"/>
  <c r="R752" i="1" s="1"/>
  <c r="C753" i="1" s="1"/>
  <c r="T753" i="1"/>
  <c r="J753" i="1"/>
  <c r="K753" i="1" s="1"/>
  <c r="L753" i="1" s="1"/>
  <c r="M753" i="1" s="1"/>
  <c r="O753" i="1"/>
  <c r="A754" i="1"/>
  <c r="D754" i="1" s="1"/>
  <c r="E753" i="1"/>
  <c r="G753" i="1"/>
  <c r="H752" i="1"/>
  <c r="N752" i="1" s="1"/>
  <c r="P752" i="1" s="1"/>
  <c r="B752" i="1" s="1"/>
  <c r="F754" i="1" l="1"/>
  <c r="G754" i="1"/>
  <c r="H753" i="1"/>
  <c r="N753" i="1" s="1"/>
  <c r="P753" i="1" s="1"/>
  <c r="B753" i="1" s="1"/>
  <c r="E754" i="1"/>
  <c r="O754" i="1"/>
  <c r="A755" i="1"/>
  <c r="D755" i="1" s="1"/>
  <c r="I764" i="1"/>
  <c r="Q753" i="1"/>
  <c r="R753" i="1" s="1"/>
  <c r="C754" i="1" s="1"/>
  <c r="J754" i="1"/>
  <c r="K754" i="1" s="1"/>
  <c r="L754" i="1" s="1"/>
  <c r="M754" i="1" s="1"/>
  <c r="S754" i="1"/>
  <c r="T754" i="1"/>
  <c r="F755" i="1" l="1"/>
  <c r="H754" i="1"/>
  <c r="N754" i="1" s="1"/>
  <c r="P754" i="1" s="1"/>
  <c r="B754" i="1" s="1"/>
  <c r="G755" i="1"/>
  <c r="I765" i="1"/>
  <c r="O755" i="1"/>
  <c r="A756" i="1"/>
  <c r="D756" i="1" s="1"/>
  <c r="E755" i="1"/>
  <c r="S755" i="1"/>
  <c r="Q754" i="1"/>
  <c r="R754" i="1" s="1"/>
  <c r="C755" i="1" s="1"/>
  <c r="T755" i="1"/>
  <c r="J755" i="1"/>
  <c r="K755" i="1" s="1"/>
  <c r="L755" i="1" s="1"/>
  <c r="M755" i="1" s="1"/>
  <c r="H755" i="1" l="1"/>
  <c r="N755" i="1" s="1"/>
  <c r="P755" i="1" s="1"/>
  <c r="B755" i="1" s="1"/>
  <c r="F756" i="1"/>
  <c r="I766" i="1"/>
  <c r="E756" i="1"/>
  <c r="O756" i="1"/>
  <c r="A757" i="1"/>
  <c r="D757" i="1" s="1"/>
  <c r="Q755" i="1"/>
  <c r="R755" i="1" s="1"/>
  <c r="C756" i="1" s="1"/>
  <c r="T756" i="1"/>
  <c r="S756" i="1"/>
  <c r="J756" i="1"/>
  <c r="K756" i="1" s="1"/>
  <c r="L756" i="1" s="1"/>
  <c r="M756" i="1" s="1"/>
  <c r="G756" i="1"/>
  <c r="F757" i="1" l="1"/>
  <c r="G757" i="1"/>
  <c r="I767" i="1"/>
  <c r="O757" i="1"/>
  <c r="A758" i="1"/>
  <c r="D758" i="1" s="1"/>
  <c r="E757" i="1"/>
  <c r="H756" i="1"/>
  <c r="N756" i="1" s="1"/>
  <c r="P756" i="1" s="1"/>
  <c r="B756" i="1" s="1"/>
  <c r="T757" i="1"/>
  <c r="S757" i="1"/>
  <c r="Q756" i="1"/>
  <c r="R756" i="1" s="1"/>
  <c r="C757" i="1" s="1"/>
  <c r="J757" i="1"/>
  <c r="K757" i="1" s="1"/>
  <c r="L757" i="1" s="1"/>
  <c r="M757" i="1" s="1"/>
  <c r="H757" i="1" l="1"/>
  <c r="N757" i="1" s="1"/>
  <c r="P757" i="1" s="1"/>
  <c r="B757" i="1" s="1"/>
  <c r="F758" i="1"/>
  <c r="E758" i="1"/>
  <c r="O758" i="1"/>
  <c r="A759" i="1"/>
  <c r="D759" i="1" s="1"/>
  <c r="T758" i="1"/>
  <c r="Q757" i="1"/>
  <c r="R757" i="1" s="1"/>
  <c r="C758" i="1" s="1"/>
  <c r="S758" i="1"/>
  <c r="J758" i="1"/>
  <c r="K758" i="1" s="1"/>
  <c r="L758" i="1" s="1"/>
  <c r="M758" i="1" s="1"/>
  <c r="I768" i="1"/>
  <c r="G758" i="1"/>
  <c r="F759" i="1" l="1"/>
  <c r="T759" i="1"/>
  <c r="S759" i="1"/>
  <c r="J759" i="1"/>
  <c r="K759" i="1" s="1"/>
  <c r="L759" i="1" s="1"/>
  <c r="M759" i="1" s="1"/>
  <c r="Q758" i="1"/>
  <c r="R758" i="1" s="1"/>
  <c r="C759" i="1" s="1"/>
  <c r="I769" i="1"/>
  <c r="G759" i="1"/>
  <c r="H758" i="1"/>
  <c r="N758" i="1" s="1"/>
  <c r="P758" i="1" s="1"/>
  <c r="B758" i="1" s="1"/>
  <c r="O759" i="1"/>
  <c r="A760" i="1"/>
  <c r="D760" i="1" s="1"/>
  <c r="E759" i="1"/>
  <c r="H759" i="1" l="1"/>
  <c r="N759" i="1" s="1"/>
  <c r="P759" i="1" s="1"/>
  <c r="B759" i="1" s="1"/>
  <c r="F760" i="1"/>
  <c r="E760" i="1"/>
  <c r="A761" i="1"/>
  <c r="D761" i="1" s="1"/>
  <c r="O760" i="1"/>
  <c r="Q759" i="1"/>
  <c r="R759" i="1" s="1"/>
  <c r="C760" i="1" s="1"/>
  <c r="S760" i="1"/>
  <c r="T760" i="1"/>
  <c r="J760" i="1"/>
  <c r="K760" i="1" s="1"/>
  <c r="L760" i="1" s="1"/>
  <c r="M760" i="1" s="1"/>
  <c r="I770" i="1"/>
  <c r="G760" i="1"/>
  <c r="F761" i="1" l="1"/>
  <c r="G761" i="1"/>
  <c r="H760" i="1"/>
  <c r="N760" i="1" s="1"/>
  <c r="P760" i="1" s="1"/>
  <c r="B760" i="1" s="1"/>
  <c r="O761" i="1"/>
  <c r="A762" i="1"/>
  <c r="D762" i="1" s="1"/>
  <c r="E761" i="1"/>
  <c r="I771" i="1"/>
  <c r="T761" i="1"/>
  <c r="S761" i="1"/>
  <c r="Q760" i="1"/>
  <c r="R760" i="1" s="1"/>
  <c r="C761" i="1" s="1"/>
  <c r="J761" i="1"/>
  <c r="K761" i="1" s="1"/>
  <c r="L761" i="1" s="1"/>
  <c r="M761" i="1" s="1"/>
  <c r="F762" i="1" l="1"/>
  <c r="H761" i="1"/>
  <c r="N761" i="1" s="1"/>
  <c r="P761" i="1" s="1"/>
  <c r="Q761" i="1"/>
  <c r="R761" i="1" s="1"/>
  <c r="T762" i="1"/>
  <c r="J762" i="1"/>
  <c r="K762" i="1" s="1"/>
  <c r="L762" i="1" s="1"/>
  <c r="M762" i="1" s="1"/>
  <c r="S762" i="1"/>
  <c r="G762" i="1"/>
  <c r="I772" i="1"/>
  <c r="A763" i="1"/>
  <c r="D763" i="1" s="1"/>
  <c r="E762" i="1"/>
  <c r="O762" i="1"/>
  <c r="H762" i="1" l="1"/>
  <c r="N762" i="1" s="1"/>
  <c r="F763" i="1"/>
  <c r="C762" i="1"/>
  <c r="B761" i="1"/>
  <c r="O763" i="1"/>
  <c r="A764" i="1"/>
  <c r="D764" i="1" s="1"/>
  <c r="E763" i="1"/>
  <c r="T763" i="1"/>
  <c r="S763" i="1"/>
  <c r="Q762" i="1"/>
  <c r="R762" i="1" s="1"/>
  <c r="J763" i="1"/>
  <c r="K763" i="1" s="1"/>
  <c r="L763" i="1" s="1"/>
  <c r="M763" i="1" s="1"/>
  <c r="G763" i="1"/>
  <c r="I773" i="1"/>
  <c r="C763" i="1" l="1"/>
  <c r="P762" i="1"/>
  <c r="B762" i="1" s="1"/>
  <c r="F764" i="1"/>
  <c r="T764" i="1"/>
  <c r="Q763" i="1"/>
  <c r="R763" i="1" s="1"/>
  <c r="S764" i="1"/>
  <c r="J764" i="1"/>
  <c r="K764" i="1" s="1"/>
  <c r="L764" i="1" s="1"/>
  <c r="M764" i="1" s="1"/>
  <c r="G764" i="1"/>
  <c r="I774" i="1"/>
  <c r="H763" i="1"/>
  <c r="N763" i="1" s="1"/>
  <c r="E764" i="1"/>
  <c r="A765" i="1"/>
  <c r="D765" i="1" s="1"/>
  <c r="O764" i="1"/>
  <c r="P763" i="1" l="1"/>
  <c r="B763" i="1" s="1"/>
  <c r="C764" i="1"/>
  <c r="F765" i="1"/>
  <c r="H764" i="1"/>
  <c r="N764" i="1" s="1"/>
  <c r="I775" i="1"/>
  <c r="G765" i="1"/>
  <c r="T765" i="1"/>
  <c r="S765" i="1"/>
  <c r="Q764" i="1"/>
  <c r="R764" i="1" s="1"/>
  <c r="J765" i="1"/>
  <c r="K765" i="1" s="1"/>
  <c r="L765" i="1" s="1"/>
  <c r="M765" i="1" s="1"/>
  <c r="O765" i="1"/>
  <c r="A766" i="1"/>
  <c r="D766" i="1" s="1"/>
  <c r="E765" i="1"/>
  <c r="C765" i="1" l="1"/>
  <c r="P764" i="1"/>
  <c r="B764" i="1" s="1"/>
  <c r="H765" i="1"/>
  <c r="N765" i="1" s="1"/>
  <c r="F766" i="1"/>
  <c r="E766" i="1"/>
  <c r="O766" i="1"/>
  <c r="A767" i="1"/>
  <c r="D767" i="1" s="1"/>
  <c r="I776" i="1"/>
  <c r="Q765" i="1"/>
  <c r="R765" i="1" s="1"/>
  <c r="C766" i="1" s="1"/>
  <c r="T766" i="1"/>
  <c r="S766" i="1"/>
  <c r="J766" i="1"/>
  <c r="K766" i="1" s="1"/>
  <c r="L766" i="1" s="1"/>
  <c r="M766" i="1" s="1"/>
  <c r="G766" i="1"/>
  <c r="P765" i="1" l="1"/>
  <c r="B765" i="1" s="1"/>
  <c r="F767" i="1"/>
  <c r="T767" i="1"/>
  <c r="S767" i="1"/>
  <c r="Q766" i="1"/>
  <c r="R766" i="1" s="1"/>
  <c r="C767" i="1" s="1"/>
  <c r="J767" i="1"/>
  <c r="K767" i="1" s="1"/>
  <c r="L767" i="1" s="1"/>
  <c r="M767" i="1" s="1"/>
  <c r="G767" i="1"/>
  <c r="I777" i="1"/>
  <c r="H766" i="1"/>
  <c r="N766" i="1" s="1"/>
  <c r="P766" i="1" s="1"/>
  <c r="B766" i="1" s="1"/>
  <c r="O767" i="1"/>
  <c r="A768" i="1"/>
  <c r="D768" i="1" s="1"/>
  <c r="E767" i="1"/>
  <c r="F768" i="1" l="1"/>
  <c r="S768" i="1"/>
  <c r="Q767" i="1"/>
  <c r="R767" i="1" s="1"/>
  <c r="C768" i="1" s="1"/>
  <c r="T768" i="1"/>
  <c r="J768" i="1"/>
  <c r="K768" i="1" s="1"/>
  <c r="L768" i="1" s="1"/>
  <c r="M768" i="1" s="1"/>
  <c r="I778" i="1"/>
  <c r="G768" i="1"/>
  <c r="H767" i="1"/>
  <c r="N767" i="1" s="1"/>
  <c r="P767" i="1" s="1"/>
  <c r="B767" i="1" s="1"/>
  <c r="E768" i="1"/>
  <c r="A769" i="1"/>
  <c r="D769" i="1" s="1"/>
  <c r="O768" i="1"/>
  <c r="F769" i="1" l="1"/>
  <c r="G769" i="1"/>
  <c r="T769" i="1"/>
  <c r="S769" i="1"/>
  <c r="Q768" i="1"/>
  <c r="R768" i="1" s="1"/>
  <c r="C769" i="1" s="1"/>
  <c r="J769" i="1"/>
  <c r="K769" i="1" s="1"/>
  <c r="L769" i="1" s="1"/>
  <c r="M769" i="1" s="1"/>
  <c r="H768" i="1"/>
  <c r="N768" i="1" s="1"/>
  <c r="P768" i="1" s="1"/>
  <c r="B768" i="1" s="1"/>
  <c r="I779" i="1"/>
  <c r="O769" i="1"/>
  <c r="A770" i="1"/>
  <c r="D770" i="1" s="1"/>
  <c r="E769" i="1"/>
  <c r="F770" i="1" l="1"/>
  <c r="E770" i="1"/>
  <c r="O770" i="1"/>
  <c r="A771" i="1"/>
  <c r="D771" i="1" s="1"/>
  <c r="S770" i="1"/>
  <c r="Q769" i="1"/>
  <c r="R769" i="1" s="1"/>
  <c r="C770" i="1" s="1"/>
  <c r="T770" i="1"/>
  <c r="J770" i="1"/>
  <c r="K770" i="1" s="1"/>
  <c r="L770" i="1" s="1"/>
  <c r="M770" i="1" s="1"/>
  <c r="G770" i="1"/>
  <c r="H769" i="1"/>
  <c r="N769" i="1" s="1"/>
  <c r="P769" i="1" s="1"/>
  <c r="B769" i="1" s="1"/>
  <c r="I780" i="1"/>
  <c r="F771" i="1" l="1"/>
  <c r="T771" i="1"/>
  <c r="Q770" i="1"/>
  <c r="R770" i="1" s="1"/>
  <c r="C771" i="1" s="1"/>
  <c r="S771" i="1"/>
  <c r="J771" i="1"/>
  <c r="K771" i="1" s="1"/>
  <c r="L771" i="1" s="1"/>
  <c r="M771" i="1" s="1"/>
  <c r="G771" i="1"/>
  <c r="I781" i="1"/>
  <c r="H770" i="1"/>
  <c r="N770" i="1" s="1"/>
  <c r="P770" i="1" s="1"/>
  <c r="B770" i="1" s="1"/>
  <c r="O771" i="1"/>
  <c r="A772" i="1"/>
  <c r="D772" i="1" s="1"/>
  <c r="E771" i="1"/>
  <c r="F772" i="1" l="1"/>
  <c r="E772" i="1"/>
  <c r="O772" i="1"/>
  <c r="A773" i="1"/>
  <c r="D773" i="1" s="1"/>
  <c r="I782" i="1"/>
  <c r="T772" i="1"/>
  <c r="Q771" i="1"/>
  <c r="R771" i="1" s="1"/>
  <c r="C772" i="1" s="1"/>
  <c r="J772" i="1"/>
  <c r="K772" i="1" s="1"/>
  <c r="L772" i="1" s="1"/>
  <c r="M772" i="1" s="1"/>
  <c r="S772" i="1"/>
  <c r="G772" i="1"/>
  <c r="H771" i="1"/>
  <c r="N771" i="1" s="1"/>
  <c r="P771" i="1" s="1"/>
  <c r="B771" i="1" s="1"/>
  <c r="H772" i="1" l="1"/>
  <c r="N772" i="1" s="1"/>
  <c r="P772" i="1" s="1"/>
  <c r="B772" i="1" s="1"/>
  <c r="F773" i="1"/>
  <c r="T773" i="1"/>
  <c r="S773" i="1"/>
  <c r="Q772" i="1"/>
  <c r="R772" i="1" s="1"/>
  <c r="C773" i="1" s="1"/>
  <c r="J773" i="1"/>
  <c r="K773" i="1" s="1"/>
  <c r="L773" i="1" s="1"/>
  <c r="M773" i="1" s="1"/>
  <c r="I783" i="1"/>
  <c r="G773" i="1"/>
  <c r="O773" i="1"/>
  <c r="A774" i="1"/>
  <c r="D774" i="1" s="1"/>
  <c r="E773" i="1"/>
  <c r="F774" i="1" l="1"/>
  <c r="A775" i="1"/>
  <c r="D775" i="1" s="1"/>
  <c r="E774" i="1"/>
  <c r="O774" i="1"/>
  <c r="Q773" i="1"/>
  <c r="R773" i="1" s="1"/>
  <c r="C774" i="1" s="1"/>
  <c r="T774" i="1"/>
  <c r="J774" i="1"/>
  <c r="K774" i="1" s="1"/>
  <c r="L774" i="1" s="1"/>
  <c r="M774" i="1" s="1"/>
  <c r="S774" i="1"/>
  <c r="I784" i="1"/>
  <c r="G774" i="1"/>
  <c r="H773" i="1"/>
  <c r="N773" i="1" s="1"/>
  <c r="P773" i="1" s="1"/>
  <c r="B773" i="1" s="1"/>
  <c r="F775" i="1" l="1"/>
  <c r="G775" i="1"/>
  <c r="O775" i="1"/>
  <c r="A776" i="1"/>
  <c r="D776" i="1" s="1"/>
  <c r="E775" i="1"/>
  <c r="T775" i="1"/>
  <c r="S775" i="1"/>
  <c r="J775" i="1"/>
  <c r="K775" i="1" s="1"/>
  <c r="L775" i="1" s="1"/>
  <c r="M775" i="1" s="1"/>
  <c r="Q774" i="1"/>
  <c r="R774" i="1" s="1"/>
  <c r="C775" i="1" s="1"/>
  <c r="H774" i="1"/>
  <c r="N774" i="1" s="1"/>
  <c r="P774" i="1" s="1"/>
  <c r="B774" i="1" s="1"/>
  <c r="I785" i="1"/>
  <c r="F776" i="1" l="1"/>
  <c r="H775" i="1"/>
  <c r="N775" i="1" s="1"/>
  <c r="P775" i="1" s="1"/>
  <c r="B775" i="1" s="1"/>
  <c r="G776" i="1"/>
  <c r="E776" i="1"/>
  <c r="A777" i="1"/>
  <c r="D777" i="1" s="1"/>
  <c r="O776" i="1"/>
  <c r="Q775" i="1"/>
  <c r="R775" i="1" s="1"/>
  <c r="C776" i="1" s="1"/>
  <c r="S776" i="1"/>
  <c r="T776" i="1"/>
  <c r="J776" i="1"/>
  <c r="K776" i="1" s="1"/>
  <c r="L776" i="1" s="1"/>
  <c r="M776" i="1" s="1"/>
  <c r="I786" i="1"/>
  <c r="H776" i="1" l="1"/>
  <c r="N776" i="1" s="1"/>
  <c r="P776" i="1" s="1"/>
  <c r="B776" i="1" s="1"/>
  <c r="F777" i="1"/>
  <c r="G777" i="1"/>
  <c r="T777" i="1"/>
  <c r="Q776" i="1"/>
  <c r="R776" i="1" s="1"/>
  <c r="C777" i="1" s="1"/>
  <c r="S777" i="1"/>
  <c r="J777" i="1"/>
  <c r="K777" i="1" s="1"/>
  <c r="L777" i="1" s="1"/>
  <c r="M777" i="1" s="1"/>
  <c r="I787" i="1"/>
  <c r="O777" i="1"/>
  <c r="A778" i="1"/>
  <c r="D778" i="1" s="1"/>
  <c r="E777" i="1"/>
  <c r="F778" i="1" l="1"/>
  <c r="H777" i="1"/>
  <c r="N777" i="1" s="1"/>
  <c r="P777" i="1" s="1"/>
  <c r="B777" i="1" s="1"/>
  <c r="E778" i="1"/>
  <c r="O778" i="1"/>
  <c r="A779" i="1"/>
  <c r="D779" i="1" s="1"/>
  <c r="Q777" i="1"/>
  <c r="R777" i="1" s="1"/>
  <c r="C778" i="1" s="1"/>
  <c r="T778" i="1"/>
  <c r="S778" i="1"/>
  <c r="J778" i="1"/>
  <c r="K778" i="1" s="1"/>
  <c r="L778" i="1" s="1"/>
  <c r="M778" i="1" s="1"/>
  <c r="I788" i="1"/>
  <c r="G778" i="1"/>
  <c r="F779" i="1" l="1"/>
  <c r="H778" i="1"/>
  <c r="N778" i="1" s="1"/>
  <c r="P778" i="1" s="1"/>
  <c r="B778" i="1" s="1"/>
  <c r="Q778" i="1"/>
  <c r="R778" i="1" s="1"/>
  <c r="C779" i="1" s="1"/>
  <c r="S779" i="1"/>
  <c r="J779" i="1"/>
  <c r="K779" i="1" s="1"/>
  <c r="L779" i="1" s="1"/>
  <c r="M779" i="1" s="1"/>
  <c r="T779" i="1"/>
  <c r="G779" i="1"/>
  <c r="I789" i="1"/>
  <c r="O779" i="1"/>
  <c r="A780" i="1"/>
  <c r="D780" i="1" s="1"/>
  <c r="E779" i="1"/>
  <c r="F780" i="1" l="1"/>
  <c r="Q779" i="1"/>
  <c r="R779" i="1" s="1"/>
  <c r="C780" i="1" s="1"/>
  <c r="T780" i="1"/>
  <c r="S780" i="1"/>
  <c r="J780" i="1"/>
  <c r="K780" i="1" s="1"/>
  <c r="L780" i="1" s="1"/>
  <c r="M780" i="1" s="1"/>
  <c r="E780" i="1"/>
  <c r="A781" i="1"/>
  <c r="D781" i="1" s="1"/>
  <c r="O780" i="1"/>
  <c r="G780" i="1"/>
  <c r="H779" i="1"/>
  <c r="N779" i="1" s="1"/>
  <c r="P779" i="1" s="1"/>
  <c r="B779" i="1" s="1"/>
  <c r="I790" i="1"/>
  <c r="F781" i="1" l="1"/>
  <c r="H780" i="1"/>
  <c r="N780" i="1" s="1"/>
  <c r="P780" i="1" s="1"/>
  <c r="B780" i="1" s="1"/>
  <c r="I791" i="1"/>
  <c r="Q780" i="1"/>
  <c r="R780" i="1" s="1"/>
  <c r="C781" i="1" s="1"/>
  <c r="T781" i="1"/>
  <c r="J781" i="1"/>
  <c r="K781" i="1" s="1"/>
  <c r="L781" i="1" s="1"/>
  <c r="M781" i="1" s="1"/>
  <c r="S781" i="1"/>
  <c r="G781" i="1"/>
  <c r="O781" i="1"/>
  <c r="E781" i="1"/>
  <c r="A782" i="1"/>
  <c r="D782" i="1" s="1"/>
  <c r="F782" i="1" l="1"/>
  <c r="H781" i="1"/>
  <c r="N781" i="1" s="1"/>
  <c r="P781" i="1" s="1"/>
  <c r="B781" i="1" s="1"/>
  <c r="A783" i="1"/>
  <c r="D783" i="1" s="1"/>
  <c r="O782" i="1"/>
  <c r="E782" i="1"/>
  <c r="I792" i="1"/>
  <c r="T782" i="1"/>
  <c r="Q781" i="1"/>
  <c r="R781" i="1" s="1"/>
  <c r="C782" i="1" s="1"/>
  <c r="S782" i="1"/>
  <c r="J782" i="1"/>
  <c r="K782" i="1" s="1"/>
  <c r="L782" i="1" s="1"/>
  <c r="M782" i="1" s="1"/>
  <c r="G782" i="1"/>
  <c r="F783" i="1" l="1"/>
  <c r="G783" i="1"/>
  <c r="T783" i="1"/>
  <c r="Q782" i="1"/>
  <c r="R782" i="1" s="1"/>
  <c r="C783" i="1" s="1"/>
  <c r="S783" i="1"/>
  <c r="J783" i="1"/>
  <c r="K783" i="1" s="1"/>
  <c r="L783" i="1" s="1"/>
  <c r="M783" i="1" s="1"/>
  <c r="I793" i="1"/>
  <c r="E783" i="1"/>
  <c r="O783" i="1"/>
  <c r="A784" i="1"/>
  <c r="D784" i="1" s="1"/>
  <c r="H782" i="1"/>
  <c r="N782" i="1" s="1"/>
  <c r="P782" i="1" s="1"/>
  <c r="B782" i="1" s="1"/>
  <c r="F784" i="1" l="1"/>
  <c r="H783" i="1"/>
  <c r="N783" i="1" s="1"/>
  <c r="P783" i="1" s="1"/>
  <c r="B783" i="1" s="1"/>
  <c r="A785" i="1"/>
  <c r="D785" i="1" s="1"/>
  <c r="E784" i="1"/>
  <c r="O784" i="1"/>
  <c r="T784" i="1"/>
  <c r="Q783" i="1"/>
  <c r="R783" i="1" s="1"/>
  <c r="C784" i="1" s="1"/>
  <c r="S784" i="1"/>
  <c r="J784" i="1"/>
  <c r="K784" i="1" s="1"/>
  <c r="L784" i="1" s="1"/>
  <c r="M784" i="1" s="1"/>
  <c r="I794" i="1"/>
  <c r="G784" i="1"/>
  <c r="F785" i="1" l="1"/>
  <c r="G785" i="1"/>
  <c r="H784" i="1"/>
  <c r="N784" i="1" s="1"/>
  <c r="P784" i="1" s="1"/>
  <c r="B784" i="1" s="1"/>
  <c r="I795" i="1"/>
  <c r="O785" i="1"/>
  <c r="A786" i="1"/>
  <c r="D786" i="1" s="1"/>
  <c r="E785" i="1"/>
  <c r="Q784" i="1"/>
  <c r="R784" i="1" s="1"/>
  <c r="C785" i="1" s="1"/>
  <c r="T785" i="1"/>
  <c r="S785" i="1"/>
  <c r="J785" i="1"/>
  <c r="K785" i="1" s="1"/>
  <c r="L785" i="1" s="1"/>
  <c r="M785" i="1" s="1"/>
  <c r="F786" i="1" l="1"/>
  <c r="H785" i="1"/>
  <c r="N785" i="1" s="1"/>
  <c r="P785" i="1" s="1"/>
  <c r="B785" i="1" s="1"/>
  <c r="G786" i="1"/>
  <c r="O786" i="1"/>
  <c r="A787" i="1"/>
  <c r="D787" i="1" s="1"/>
  <c r="E786" i="1"/>
  <c r="I796" i="1"/>
  <c r="T786" i="1"/>
  <c r="Q785" i="1"/>
  <c r="R785" i="1" s="1"/>
  <c r="C786" i="1" s="1"/>
  <c r="S786" i="1"/>
  <c r="J786" i="1"/>
  <c r="K786" i="1" s="1"/>
  <c r="L786" i="1" s="1"/>
  <c r="M786" i="1" s="1"/>
  <c r="H786" i="1" l="1"/>
  <c r="N786" i="1" s="1"/>
  <c r="P786" i="1" s="1"/>
  <c r="B786" i="1" s="1"/>
  <c r="F787" i="1"/>
  <c r="T787" i="1"/>
  <c r="S787" i="1"/>
  <c r="J787" i="1"/>
  <c r="K787" i="1" s="1"/>
  <c r="L787" i="1" s="1"/>
  <c r="M787" i="1" s="1"/>
  <c r="Q786" i="1"/>
  <c r="R786" i="1" s="1"/>
  <c r="C787" i="1" s="1"/>
  <c r="E787" i="1"/>
  <c r="A788" i="1"/>
  <c r="D788" i="1" s="1"/>
  <c r="O787" i="1"/>
  <c r="G787" i="1"/>
  <c r="I797" i="1"/>
  <c r="F788" i="1" l="1"/>
  <c r="T788" i="1"/>
  <c r="Q787" i="1"/>
  <c r="R787" i="1" s="1"/>
  <c r="C788" i="1" s="1"/>
  <c r="S788" i="1"/>
  <c r="J788" i="1"/>
  <c r="K788" i="1" s="1"/>
  <c r="L788" i="1" s="1"/>
  <c r="M788" i="1" s="1"/>
  <c r="I798" i="1"/>
  <c r="G788" i="1"/>
  <c r="E788" i="1"/>
  <c r="A789" i="1"/>
  <c r="D789" i="1" s="1"/>
  <c r="O788" i="1"/>
  <c r="H787" i="1"/>
  <c r="N787" i="1" s="1"/>
  <c r="P787" i="1" s="1"/>
  <c r="B787" i="1" s="1"/>
  <c r="F789" i="1" l="1"/>
  <c r="H788" i="1"/>
  <c r="N788" i="1" s="1"/>
  <c r="P788" i="1" s="1"/>
  <c r="B788" i="1" s="1"/>
  <c r="O789" i="1"/>
  <c r="E789" i="1"/>
  <c r="A790" i="1"/>
  <c r="D790" i="1" s="1"/>
  <c r="I799" i="1"/>
  <c r="Q788" i="1"/>
  <c r="R788" i="1" s="1"/>
  <c r="C789" i="1" s="1"/>
  <c r="S789" i="1"/>
  <c r="J789" i="1"/>
  <c r="K789" i="1" s="1"/>
  <c r="L789" i="1" s="1"/>
  <c r="M789" i="1" s="1"/>
  <c r="T789" i="1"/>
  <c r="G789" i="1"/>
  <c r="F790" i="1" l="1"/>
  <c r="G790" i="1"/>
  <c r="I800" i="1"/>
  <c r="H789" i="1"/>
  <c r="N789" i="1" s="1"/>
  <c r="P789" i="1" s="1"/>
  <c r="B789" i="1" s="1"/>
  <c r="Q789" i="1"/>
  <c r="R789" i="1" s="1"/>
  <c r="C790" i="1" s="1"/>
  <c r="S790" i="1"/>
  <c r="T790" i="1"/>
  <c r="J790" i="1"/>
  <c r="K790" i="1" s="1"/>
  <c r="L790" i="1" s="1"/>
  <c r="M790" i="1" s="1"/>
  <c r="O790" i="1"/>
  <c r="A791" i="1"/>
  <c r="D791" i="1" s="1"/>
  <c r="E790" i="1"/>
  <c r="F791" i="1" l="1"/>
  <c r="H790" i="1"/>
  <c r="N790" i="1" s="1"/>
  <c r="P790" i="1" s="1"/>
  <c r="A792" i="1"/>
  <c r="D792" i="1" s="1"/>
  <c r="E791" i="1"/>
  <c r="O791" i="1"/>
  <c r="T791" i="1"/>
  <c r="Q790" i="1"/>
  <c r="R790" i="1" s="1"/>
  <c r="S791" i="1"/>
  <c r="J791" i="1"/>
  <c r="K791" i="1" s="1"/>
  <c r="L791" i="1" s="1"/>
  <c r="M791" i="1" s="1"/>
  <c r="G791" i="1"/>
  <c r="I801" i="1"/>
  <c r="F792" i="1" l="1"/>
  <c r="C791" i="1"/>
  <c r="B790" i="1"/>
  <c r="G792" i="1"/>
  <c r="I802" i="1"/>
  <c r="E792" i="1"/>
  <c r="O792" i="1"/>
  <c r="A793" i="1"/>
  <c r="D793" i="1" s="1"/>
  <c r="H791" i="1"/>
  <c r="N791" i="1" s="1"/>
  <c r="Q791" i="1"/>
  <c r="R791" i="1" s="1"/>
  <c r="S792" i="1"/>
  <c r="T792" i="1"/>
  <c r="J792" i="1"/>
  <c r="K792" i="1" s="1"/>
  <c r="L792" i="1" s="1"/>
  <c r="M792" i="1" s="1"/>
  <c r="C792" i="1" l="1"/>
  <c r="P791" i="1"/>
  <c r="B791" i="1" s="1"/>
  <c r="F793" i="1"/>
  <c r="H792" i="1"/>
  <c r="N792" i="1" s="1"/>
  <c r="A794" i="1"/>
  <c r="D794" i="1" s="1"/>
  <c r="O793" i="1"/>
  <c r="E793" i="1"/>
  <c r="I803" i="1"/>
  <c r="T793" i="1"/>
  <c r="S793" i="1"/>
  <c r="J793" i="1"/>
  <c r="K793" i="1" s="1"/>
  <c r="L793" i="1" s="1"/>
  <c r="M793" i="1" s="1"/>
  <c r="Q792" i="1"/>
  <c r="R792" i="1" s="1"/>
  <c r="G793" i="1"/>
  <c r="C793" i="1" l="1"/>
  <c r="P792" i="1"/>
  <c r="B792" i="1" s="1"/>
  <c r="F794" i="1"/>
  <c r="G794" i="1"/>
  <c r="Q793" i="1"/>
  <c r="R793" i="1" s="1"/>
  <c r="C794" i="1" s="1"/>
  <c r="S794" i="1"/>
  <c r="T794" i="1"/>
  <c r="J794" i="1"/>
  <c r="K794" i="1" s="1"/>
  <c r="L794" i="1" s="1"/>
  <c r="M794" i="1" s="1"/>
  <c r="O794" i="1"/>
  <c r="A795" i="1"/>
  <c r="D795" i="1" s="1"/>
  <c r="E794" i="1"/>
  <c r="H793" i="1"/>
  <c r="N793" i="1" s="1"/>
  <c r="P793" i="1" s="1"/>
  <c r="B793" i="1" s="1"/>
  <c r="I804" i="1"/>
  <c r="F795" i="1" l="1"/>
  <c r="H794" i="1"/>
  <c r="N794" i="1" s="1"/>
  <c r="P794" i="1" s="1"/>
  <c r="B794" i="1" s="1"/>
  <c r="E795" i="1"/>
  <c r="O795" i="1"/>
  <c r="A796" i="1"/>
  <c r="D796" i="1" s="1"/>
  <c r="T795" i="1"/>
  <c r="S795" i="1"/>
  <c r="Q794" i="1"/>
  <c r="R794" i="1" s="1"/>
  <c r="C795" i="1" s="1"/>
  <c r="J795" i="1"/>
  <c r="K795" i="1" s="1"/>
  <c r="L795" i="1" s="1"/>
  <c r="M795" i="1" s="1"/>
  <c r="G795" i="1"/>
  <c r="I805" i="1"/>
  <c r="F796" i="1" l="1"/>
  <c r="G796" i="1"/>
  <c r="E796" i="1"/>
  <c r="A797" i="1"/>
  <c r="D797" i="1" s="1"/>
  <c r="O796" i="1"/>
  <c r="H795" i="1"/>
  <c r="N795" i="1" s="1"/>
  <c r="P795" i="1" s="1"/>
  <c r="B795" i="1" s="1"/>
  <c r="I806" i="1"/>
  <c r="T796" i="1"/>
  <c r="Q795" i="1"/>
  <c r="R795" i="1" s="1"/>
  <c r="C796" i="1" s="1"/>
  <c r="S796" i="1"/>
  <c r="J796" i="1"/>
  <c r="K796" i="1" s="1"/>
  <c r="L796" i="1" s="1"/>
  <c r="M796" i="1" s="1"/>
  <c r="H796" i="1" l="1"/>
  <c r="N796" i="1" s="1"/>
  <c r="P796" i="1" s="1"/>
  <c r="B796" i="1" s="1"/>
  <c r="F797" i="1"/>
  <c r="G797" i="1"/>
  <c r="I807" i="1"/>
  <c r="O797" i="1"/>
  <c r="A798" i="1"/>
  <c r="D798" i="1" s="1"/>
  <c r="E797" i="1"/>
  <c r="Q796" i="1"/>
  <c r="R796" i="1" s="1"/>
  <c r="C797" i="1" s="1"/>
  <c r="S797" i="1"/>
  <c r="T797" i="1"/>
  <c r="J797" i="1"/>
  <c r="K797" i="1" s="1"/>
  <c r="L797" i="1" s="1"/>
  <c r="M797" i="1" s="1"/>
  <c r="F798" i="1" l="1"/>
  <c r="H797" i="1"/>
  <c r="N797" i="1" s="1"/>
  <c r="P797" i="1" s="1"/>
  <c r="B797" i="1" s="1"/>
  <c r="O798" i="1"/>
  <c r="A799" i="1"/>
  <c r="D799" i="1" s="1"/>
  <c r="E798" i="1"/>
  <c r="Q797" i="1"/>
  <c r="R797" i="1" s="1"/>
  <c r="C798" i="1" s="1"/>
  <c r="T798" i="1"/>
  <c r="S798" i="1"/>
  <c r="J798" i="1"/>
  <c r="K798" i="1" s="1"/>
  <c r="L798" i="1" s="1"/>
  <c r="M798" i="1" s="1"/>
  <c r="I808" i="1"/>
  <c r="G798" i="1"/>
  <c r="F799" i="1" l="1"/>
  <c r="G799" i="1"/>
  <c r="H798" i="1"/>
  <c r="N798" i="1" s="1"/>
  <c r="P798" i="1" s="1"/>
  <c r="B798" i="1" s="1"/>
  <c r="T799" i="1"/>
  <c r="Q798" i="1"/>
  <c r="R798" i="1" s="1"/>
  <c r="C799" i="1" s="1"/>
  <c r="S799" i="1"/>
  <c r="J799" i="1"/>
  <c r="K799" i="1" s="1"/>
  <c r="L799" i="1" s="1"/>
  <c r="M799" i="1" s="1"/>
  <c r="I809" i="1"/>
  <c r="A800" i="1"/>
  <c r="D800" i="1" s="1"/>
  <c r="E799" i="1"/>
  <c r="O799" i="1"/>
  <c r="F800" i="1" l="1"/>
  <c r="H799" i="1"/>
  <c r="N799" i="1" s="1"/>
  <c r="P799" i="1" s="1"/>
  <c r="B799" i="1" s="1"/>
  <c r="E800" i="1"/>
  <c r="O800" i="1"/>
  <c r="A801" i="1"/>
  <c r="D801" i="1" s="1"/>
  <c r="T800" i="1"/>
  <c r="S800" i="1"/>
  <c r="Q799" i="1"/>
  <c r="R799" i="1" s="1"/>
  <c r="C800" i="1" s="1"/>
  <c r="J800" i="1"/>
  <c r="K800" i="1" s="1"/>
  <c r="L800" i="1" s="1"/>
  <c r="M800" i="1" s="1"/>
  <c r="G800" i="1"/>
  <c r="I810" i="1"/>
  <c r="F801" i="1" l="1"/>
  <c r="G801" i="1"/>
  <c r="H800" i="1"/>
  <c r="N800" i="1" s="1"/>
  <c r="P800" i="1" s="1"/>
  <c r="B800" i="1" s="1"/>
  <c r="I811" i="1"/>
  <c r="O801" i="1"/>
  <c r="E801" i="1"/>
  <c r="A802" i="1"/>
  <c r="D802" i="1" s="1"/>
  <c r="Q800" i="1"/>
  <c r="R800" i="1" s="1"/>
  <c r="C801" i="1" s="1"/>
  <c r="S801" i="1"/>
  <c r="T801" i="1"/>
  <c r="J801" i="1"/>
  <c r="K801" i="1" s="1"/>
  <c r="L801" i="1" s="1"/>
  <c r="M801" i="1" s="1"/>
  <c r="F802" i="1" l="1"/>
  <c r="H801" i="1"/>
  <c r="N801" i="1" s="1"/>
  <c r="P801" i="1" s="1"/>
  <c r="B801" i="1" s="1"/>
  <c r="S802" i="1"/>
  <c r="Q801" i="1"/>
  <c r="R801" i="1" s="1"/>
  <c r="C802" i="1" s="1"/>
  <c r="T802" i="1"/>
  <c r="J802" i="1"/>
  <c r="K802" i="1" s="1"/>
  <c r="L802" i="1" s="1"/>
  <c r="M802" i="1" s="1"/>
  <c r="E802" i="1"/>
  <c r="O802" i="1"/>
  <c r="A803" i="1"/>
  <c r="D803" i="1" s="1"/>
  <c r="G802" i="1"/>
  <c r="I812" i="1"/>
  <c r="F803" i="1" l="1"/>
  <c r="G803" i="1"/>
  <c r="I813" i="1"/>
  <c r="S803" i="1"/>
  <c r="Q802" i="1"/>
  <c r="R802" i="1" s="1"/>
  <c r="C803" i="1" s="1"/>
  <c r="T803" i="1"/>
  <c r="J803" i="1"/>
  <c r="K803" i="1" s="1"/>
  <c r="L803" i="1" s="1"/>
  <c r="M803" i="1" s="1"/>
  <c r="H802" i="1"/>
  <c r="N802" i="1" s="1"/>
  <c r="P802" i="1" s="1"/>
  <c r="B802" i="1" s="1"/>
  <c r="E803" i="1"/>
  <c r="A804" i="1"/>
  <c r="D804" i="1" s="1"/>
  <c r="O803" i="1"/>
  <c r="H803" i="1" l="1"/>
  <c r="N803" i="1" s="1"/>
  <c r="P803" i="1" s="1"/>
  <c r="B803" i="1" s="1"/>
  <c r="F804" i="1"/>
  <c r="G804" i="1"/>
  <c r="Q803" i="1"/>
  <c r="R803" i="1" s="1"/>
  <c r="C804" i="1" s="1"/>
  <c r="T804" i="1"/>
  <c r="S804" i="1"/>
  <c r="J804" i="1"/>
  <c r="K804" i="1" s="1"/>
  <c r="L804" i="1" s="1"/>
  <c r="M804" i="1" s="1"/>
  <c r="I814" i="1"/>
  <c r="A805" i="1"/>
  <c r="D805" i="1" s="1"/>
  <c r="O804" i="1"/>
  <c r="E804" i="1"/>
  <c r="F805" i="1" l="1"/>
  <c r="H804" i="1"/>
  <c r="N804" i="1" s="1"/>
  <c r="P804" i="1" s="1"/>
  <c r="B804" i="1" s="1"/>
  <c r="I815" i="1"/>
  <c r="Q804" i="1"/>
  <c r="R804" i="1" s="1"/>
  <c r="C805" i="1" s="1"/>
  <c r="S805" i="1"/>
  <c r="T805" i="1"/>
  <c r="J805" i="1"/>
  <c r="K805" i="1" s="1"/>
  <c r="L805" i="1" s="1"/>
  <c r="M805" i="1" s="1"/>
  <c r="G805" i="1"/>
  <c r="O805" i="1"/>
  <c r="A806" i="1"/>
  <c r="D806" i="1" s="1"/>
  <c r="E805" i="1"/>
  <c r="F806" i="1" l="1"/>
  <c r="S806" i="1"/>
  <c r="Q805" i="1"/>
  <c r="R805" i="1" s="1"/>
  <c r="C806" i="1" s="1"/>
  <c r="T806" i="1"/>
  <c r="J806" i="1"/>
  <c r="K806" i="1" s="1"/>
  <c r="L806" i="1" s="1"/>
  <c r="M806" i="1" s="1"/>
  <c r="I816" i="1"/>
  <c r="G806" i="1"/>
  <c r="H805" i="1"/>
  <c r="N805" i="1" s="1"/>
  <c r="P805" i="1" s="1"/>
  <c r="B805" i="1" s="1"/>
  <c r="A807" i="1"/>
  <c r="D807" i="1" s="1"/>
  <c r="O806" i="1"/>
  <c r="E806" i="1"/>
  <c r="F807" i="1" l="1"/>
  <c r="T807" i="1"/>
  <c r="S807" i="1"/>
  <c r="Q806" i="1"/>
  <c r="R806" i="1" s="1"/>
  <c r="C807" i="1" s="1"/>
  <c r="J807" i="1"/>
  <c r="K807" i="1" s="1"/>
  <c r="L807" i="1" s="1"/>
  <c r="M807" i="1" s="1"/>
  <c r="G807" i="1"/>
  <c r="H806" i="1"/>
  <c r="N806" i="1" s="1"/>
  <c r="P806" i="1" s="1"/>
  <c r="B806" i="1" s="1"/>
  <c r="E807" i="1"/>
  <c r="A808" i="1"/>
  <c r="D808" i="1" s="1"/>
  <c r="O807" i="1"/>
  <c r="I817" i="1"/>
  <c r="H807" i="1" l="1"/>
  <c r="N807" i="1" s="1"/>
  <c r="P807" i="1" s="1"/>
  <c r="B807" i="1" s="1"/>
  <c r="F808" i="1"/>
  <c r="I818" i="1"/>
  <c r="T808" i="1"/>
  <c r="S808" i="1"/>
  <c r="Q807" i="1"/>
  <c r="R807" i="1" s="1"/>
  <c r="C808" i="1" s="1"/>
  <c r="J808" i="1"/>
  <c r="K808" i="1" s="1"/>
  <c r="L808" i="1" s="1"/>
  <c r="M808" i="1" s="1"/>
  <c r="G808" i="1"/>
  <c r="A809" i="1"/>
  <c r="D809" i="1" s="1"/>
  <c r="E808" i="1"/>
  <c r="O808" i="1"/>
  <c r="F809" i="1" l="1"/>
  <c r="O809" i="1"/>
  <c r="E809" i="1"/>
  <c r="A810" i="1"/>
  <c r="D810" i="1" s="1"/>
  <c r="I819" i="1"/>
  <c r="Q808" i="1"/>
  <c r="R808" i="1" s="1"/>
  <c r="C809" i="1" s="1"/>
  <c r="T809" i="1"/>
  <c r="S809" i="1"/>
  <c r="J809" i="1"/>
  <c r="K809" i="1" s="1"/>
  <c r="L809" i="1" s="1"/>
  <c r="M809" i="1" s="1"/>
  <c r="G809" i="1"/>
  <c r="H808" i="1"/>
  <c r="N808" i="1" s="1"/>
  <c r="P808" i="1" s="1"/>
  <c r="B808" i="1" s="1"/>
  <c r="F810" i="1" l="1"/>
  <c r="I820" i="1"/>
  <c r="Q809" i="1"/>
  <c r="R809" i="1" s="1"/>
  <c r="C810" i="1" s="1"/>
  <c r="T810" i="1"/>
  <c r="S810" i="1"/>
  <c r="J810" i="1"/>
  <c r="K810" i="1" s="1"/>
  <c r="L810" i="1" s="1"/>
  <c r="M810" i="1" s="1"/>
  <c r="G810" i="1"/>
  <c r="H809" i="1"/>
  <c r="N809" i="1" s="1"/>
  <c r="P809" i="1" s="1"/>
  <c r="B809" i="1" s="1"/>
  <c r="A811" i="1"/>
  <c r="D811" i="1" s="1"/>
  <c r="O810" i="1"/>
  <c r="E810" i="1"/>
  <c r="F811" i="1" l="1"/>
  <c r="T811" i="1"/>
  <c r="Q810" i="1"/>
  <c r="R810" i="1" s="1"/>
  <c r="C811" i="1" s="1"/>
  <c r="S811" i="1"/>
  <c r="J811" i="1"/>
  <c r="K811" i="1" s="1"/>
  <c r="L811" i="1" s="1"/>
  <c r="M811" i="1" s="1"/>
  <c r="E811" i="1"/>
  <c r="F812" i="1" s="1"/>
  <c r="A812" i="1"/>
  <c r="D812" i="1" s="1"/>
  <c r="O811" i="1"/>
  <c r="G811" i="1"/>
  <c r="H810" i="1"/>
  <c r="N810" i="1" s="1"/>
  <c r="P810" i="1" s="1"/>
  <c r="B810" i="1" s="1"/>
  <c r="I821" i="1"/>
  <c r="G812" i="1" l="1"/>
  <c r="H812" i="1" s="1"/>
  <c r="A813" i="1"/>
  <c r="D813" i="1" s="1"/>
  <c r="O812" i="1"/>
  <c r="E812" i="1"/>
  <c r="F813" i="1" s="1"/>
  <c r="I822" i="1"/>
  <c r="H811" i="1"/>
  <c r="N811" i="1" s="1"/>
  <c r="P811" i="1" s="1"/>
  <c r="B811" i="1" s="1"/>
  <c r="S812" i="1"/>
  <c r="Q811" i="1"/>
  <c r="R811" i="1" s="1"/>
  <c r="C812" i="1" s="1"/>
  <c r="T812" i="1"/>
  <c r="J812" i="1"/>
  <c r="K812" i="1" s="1"/>
  <c r="L812" i="1" s="1"/>
  <c r="M812" i="1" s="1"/>
  <c r="N812" i="1" l="1"/>
  <c r="P812" i="1" s="1"/>
  <c r="B812" i="1" s="1"/>
  <c r="O813" i="1"/>
  <c r="E813" i="1"/>
  <c r="F814" i="1" s="1"/>
  <c r="A814" i="1"/>
  <c r="D814" i="1" s="1"/>
  <c r="G813" i="1"/>
  <c r="I823" i="1"/>
  <c r="Q812" i="1"/>
  <c r="R812" i="1" s="1"/>
  <c r="C813" i="1" s="1"/>
  <c r="S813" i="1"/>
  <c r="T813" i="1"/>
  <c r="J813" i="1"/>
  <c r="K813" i="1" s="1"/>
  <c r="L813" i="1" s="1"/>
  <c r="M813" i="1" s="1"/>
  <c r="G814" i="1" l="1"/>
  <c r="H814" i="1" s="1"/>
  <c r="A815" i="1"/>
  <c r="D815" i="1" s="1"/>
  <c r="E814" i="1"/>
  <c r="F815" i="1" s="1"/>
  <c r="O814" i="1"/>
  <c r="I824" i="1"/>
  <c r="H813" i="1"/>
  <c r="N813" i="1" s="1"/>
  <c r="P813" i="1" s="1"/>
  <c r="B813" i="1" s="1"/>
  <c r="T814" i="1"/>
  <c r="Q813" i="1"/>
  <c r="R813" i="1" s="1"/>
  <c r="C814" i="1" s="1"/>
  <c r="S814" i="1"/>
  <c r="J814" i="1"/>
  <c r="K814" i="1" s="1"/>
  <c r="L814" i="1" s="1"/>
  <c r="M814" i="1" s="1"/>
  <c r="G815" i="1" l="1"/>
  <c r="H815" i="1" s="1"/>
  <c r="N814" i="1"/>
  <c r="P814" i="1" s="1"/>
  <c r="B814" i="1" s="1"/>
  <c r="E815" i="1"/>
  <c r="F816" i="1" s="1"/>
  <c r="O815" i="1"/>
  <c r="A816" i="1"/>
  <c r="D816" i="1" s="1"/>
  <c r="I825" i="1"/>
  <c r="Q814" i="1"/>
  <c r="R814" i="1" s="1"/>
  <c r="C815" i="1" s="1"/>
  <c r="T815" i="1"/>
  <c r="S815" i="1"/>
  <c r="J815" i="1"/>
  <c r="K815" i="1" s="1"/>
  <c r="L815" i="1" s="1"/>
  <c r="M815" i="1" s="1"/>
  <c r="G816" i="1" l="1"/>
  <c r="H816" i="1" s="1"/>
  <c r="I826" i="1"/>
  <c r="O816" i="1"/>
  <c r="E816" i="1"/>
  <c r="F817" i="1" s="1"/>
  <c r="A817" i="1"/>
  <c r="D817" i="1" s="1"/>
  <c r="T816" i="1"/>
  <c r="Q815" i="1"/>
  <c r="R815" i="1" s="1"/>
  <c r="C816" i="1" s="1"/>
  <c r="S816" i="1"/>
  <c r="J816" i="1"/>
  <c r="K816" i="1" s="1"/>
  <c r="L816" i="1" s="1"/>
  <c r="M816" i="1" s="1"/>
  <c r="N815" i="1"/>
  <c r="P815" i="1" s="1"/>
  <c r="B815" i="1" s="1"/>
  <c r="G817" i="1" l="1"/>
  <c r="H817" i="1" s="1"/>
  <c r="N816" i="1"/>
  <c r="P816" i="1" s="1"/>
  <c r="B816" i="1" s="1"/>
  <c r="O817" i="1"/>
  <c r="E817" i="1"/>
  <c r="F818" i="1" s="1"/>
  <c r="A818" i="1"/>
  <c r="D818" i="1" s="1"/>
  <c r="I827" i="1"/>
  <c r="Q816" i="1"/>
  <c r="R816" i="1" s="1"/>
  <c r="C817" i="1" s="1"/>
  <c r="T817" i="1"/>
  <c r="S817" i="1"/>
  <c r="J817" i="1"/>
  <c r="K817" i="1" s="1"/>
  <c r="L817" i="1" s="1"/>
  <c r="M817" i="1" s="1"/>
  <c r="N817" i="1" l="1"/>
  <c r="P817" i="1" s="1"/>
  <c r="B817" i="1" s="1"/>
  <c r="S818" i="1"/>
  <c r="Q817" i="1"/>
  <c r="R817" i="1" s="1"/>
  <c r="C818" i="1" s="1"/>
  <c r="T818" i="1"/>
  <c r="J818" i="1"/>
  <c r="K818" i="1" s="1"/>
  <c r="L818" i="1" s="1"/>
  <c r="M818" i="1" s="1"/>
  <c r="G818" i="1"/>
  <c r="H818" i="1" s="1"/>
  <c r="E818" i="1"/>
  <c r="F819" i="1" s="1"/>
  <c r="O818" i="1"/>
  <c r="A819" i="1"/>
  <c r="D819" i="1" s="1"/>
  <c r="I828" i="1"/>
  <c r="E819" i="1" l="1"/>
  <c r="F820" i="1" s="1"/>
  <c r="O819" i="1"/>
  <c r="A820" i="1"/>
  <c r="D820" i="1" s="1"/>
  <c r="G819" i="1"/>
  <c r="I829" i="1"/>
  <c r="T819" i="1"/>
  <c r="S819" i="1"/>
  <c r="Q818" i="1"/>
  <c r="R818" i="1" s="1"/>
  <c r="C819" i="1" s="1"/>
  <c r="J819" i="1"/>
  <c r="K819" i="1" s="1"/>
  <c r="L819" i="1" s="1"/>
  <c r="M819" i="1" s="1"/>
  <c r="N818" i="1"/>
  <c r="P818" i="1" s="1"/>
  <c r="B818" i="1" s="1"/>
  <c r="G820" i="1" l="1"/>
  <c r="H820" i="1" s="1"/>
  <c r="O820" i="1"/>
  <c r="E820" i="1"/>
  <c r="F821" i="1" s="1"/>
  <c r="A821" i="1"/>
  <c r="D821" i="1" s="1"/>
  <c r="H819" i="1"/>
  <c r="N819" i="1" s="1"/>
  <c r="P819" i="1" s="1"/>
  <c r="B819" i="1" s="1"/>
  <c r="I830" i="1"/>
  <c r="T820" i="1"/>
  <c r="Q819" i="1"/>
  <c r="R819" i="1" s="1"/>
  <c r="C820" i="1" s="1"/>
  <c r="S820" i="1"/>
  <c r="J820" i="1"/>
  <c r="K820" i="1" s="1"/>
  <c r="L820" i="1" s="1"/>
  <c r="M820" i="1" s="1"/>
  <c r="N820" i="1" l="1"/>
  <c r="P820" i="1" s="1"/>
  <c r="B820" i="1" s="1"/>
  <c r="G821" i="1"/>
  <c r="H821" i="1" s="1"/>
  <c r="O821" i="1"/>
  <c r="A822" i="1"/>
  <c r="D822" i="1" s="1"/>
  <c r="E821" i="1"/>
  <c r="F822" i="1" s="1"/>
  <c r="I831" i="1"/>
  <c r="Q820" i="1"/>
  <c r="R820" i="1" s="1"/>
  <c r="C821" i="1" s="1"/>
  <c r="S821" i="1"/>
  <c r="T821" i="1"/>
  <c r="J821" i="1"/>
  <c r="K821" i="1" s="1"/>
  <c r="L821" i="1" s="1"/>
  <c r="M821" i="1" s="1"/>
  <c r="N821" i="1" l="1"/>
  <c r="P821" i="1" s="1"/>
  <c r="A823" i="1"/>
  <c r="D823" i="1" s="1"/>
  <c r="O822" i="1"/>
  <c r="E822" i="1"/>
  <c r="F823" i="1" s="1"/>
  <c r="T822" i="1"/>
  <c r="Q821" i="1"/>
  <c r="R821" i="1" s="1"/>
  <c r="S822" i="1"/>
  <c r="J822" i="1"/>
  <c r="K822" i="1" s="1"/>
  <c r="L822" i="1" s="1"/>
  <c r="M822" i="1" s="1"/>
  <c r="G822" i="1"/>
  <c r="I832" i="1"/>
  <c r="C822" i="1" l="1"/>
  <c r="B821" i="1"/>
  <c r="G823" i="1"/>
  <c r="H823" i="1" s="1"/>
  <c r="H822" i="1"/>
  <c r="N822" i="1" s="1"/>
  <c r="S823" i="1"/>
  <c r="T823" i="1"/>
  <c r="Q822" i="1"/>
  <c r="R822" i="1" s="1"/>
  <c r="J823" i="1"/>
  <c r="K823" i="1" s="1"/>
  <c r="L823" i="1" s="1"/>
  <c r="M823" i="1" s="1"/>
  <c r="I833" i="1"/>
  <c r="E823" i="1"/>
  <c r="F824" i="1" s="1"/>
  <c r="O823" i="1"/>
  <c r="A824" i="1"/>
  <c r="D824" i="1" s="1"/>
  <c r="C823" i="1" l="1"/>
  <c r="P822" i="1"/>
  <c r="B822" i="1" s="1"/>
  <c r="G824" i="1"/>
  <c r="H824" i="1" s="1"/>
  <c r="E824" i="1"/>
  <c r="F825" i="1" s="1"/>
  <c r="O824" i="1"/>
  <c r="A825" i="1"/>
  <c r="D825" i="1" s="1"/>
  <c r="N823" i="1"/>
  <c r="T824" i="1"/>
  <c r="S824" i="1"/>
  <c r="Q823" i="1"/>
  <c r="R823" i="1" s="1"/>
  <c r="J824" i="1"/>
  <c r="K824" i="1" s="1"/>
  <c r="L824" i="1" s="1"/>
  <c r="M824" i="1" s="1"/>
  <c r="I834" i="1"/>
  <c r="P823" i="1" l="1"/>
  <c r="B823" i="1" s="1"/>
  <c r="C824" i="1"/>
  <c r="G825" i="1"/>
  <c r="H825" i="1" s="1"/>
  <c r="N824" i="1"/>
  <c r="I835" i="1"/>
  <c r="O825" i="1"/>
  <c r="E825" i="1"/>
  <c r="F826" i="1" s="1"/>
  <c r="A826" i="1"/>
  <c r="D826" i="1" s="1"/>
  <c r="Q824" i="1"/>
  <c r="R824" i="1" s="1"/>
  <c r="S825" i="1"/>
  <c r="T825" i="1"/>
  <c r="J825" i="1"/>
  <c r="K825" i="1" s="1"/>
  <c r="L825" i="1" s="1"/>
  <c r="M825" i="1" s="1"/>
  <c r="P824" i="1" l="1"/>
  <c r="B824" i="1" s="1"/>
  <c r="C825" i="1"/>
  <c r="G826" i="1"/>
  <c r="H826" i="1" s="1"/>
  <c r="I836" i="1"/>
  <c r="A827" i="1"/>
  <c r="D827" i="1" s="1"/>
  <c r="O826" i="1"/>
  <c r="E826" i="1"/>
  <c r="F827" i="1" s="1"/>
  <c r="N825" i="1"/>
  <c r="Q825" i="1"/>
  <c r="R825" i="1" s="1"/>
  <c r="S826" i="1"/>
  <c r="T826" i="1"/>
  <c r="J826" i="1"/>
  <c r="K826" i="1" s="1"/>
  <c r="L826" i="1" s="1"/>
  <c r="M826" i="1" s="1"/>
  <c r="P825" i="1" l="1"/>
  <c r="B825" i="1" s="1"/>
  <c r="C826" i="1"/>
  <c r="Q826" i="1"/>
  <c r="R826" i="1" s="1"/>
  <c r="T827" i="1"/>
  <c r="S827" i="1"/>
  <c r="J827" i="1"/>
  <c r="K827" i="1" s="1"/>
  <c r="L827" i="1" s="1"/>
  <c r="M827" i="1" s="1"/>
  <c r="I837" i="1"/>
  <c r="E827" i="1"/>
  <c r="F828" i="1" s="1"/>
  <c r="O827" i="1"/>
  <c r="A828" i="1"/>
  <c r="D828" i="1" s="1"/>
  <c r="N826" i="1"/>
  <c r="G827" i="1"/>
  <c r="P826" i="1" l="1"/>
  <c r="B826" i="1" s="1"/>
  <c r="C827" i="1"/>
  <c r="G828" i="1"/>
  <c r="H828" i="1" s="1"/>
  <c r="H827" i="1"/>
  <c r="N827" i="1" s="1"/>
  <c r="A829" i="1"/>
  <c r="D829" i="1" s="1"/>
  <c r="O828" i="1"/>
  <c r="E828" i="1"/>
  <c r="F829" i="1" s="1"/>
  <c r="S828" i="1"/>
  <c r="Q827" i="1"/>
  <c r="R827" i="1" s="1"/>
  <c r="T828" i="1"/>
  <c r="J828" i="1"/>
  <c r="K828" i="1" s="1"/>
  <c r="L828" i="1" s="1"/>
  <c r="M828" i="1" s="1"/>
  <c r="I838" i="1"/>
  <c r="C828" i="1" l="1"/>
  <c r="P827" i="1"/>
  <c r="B827" i="1" s="1"/>
  <c r="G829" i="1"/>
  <c r="H829" i="1" s="1"/>
  <c r="N828" i="1"/>
  <c r="O829" i="1"/>
  <c r="E829" i="1"/>
  <c r="F830" i="1" s="1"/>
  <c r="A830" i="1"/>
  <c r="D830" i="1" s="1"/>
  <c r="I839" i="1"/>
  <c r="Q828" i="1"/>
  <c r="R828" i="1" s="1"/>
  <c r="C829" i="1" s="1"/>
  <c r="T829" i="1"/>
  <c r="S829" i="1"/>
  <c r="J829" i="1"/>
  <c r="K829" i="1" s="1"/>
  <c r="L829" i="1" s="1"/>
  <c r="M829" i="1" s="1"/>
  <c r="P828" i="1" l="1"/>
  <c r="B828" i="1" s="1"/>
  <c r="S830" i="1"/>
  <c r="Q829" i="1"/>
  <c r="R829" i="1" s="1"/>
  <c r="C830" i="1" s="1"/>
  <c r="T830" i="1"/>
  <c r="J830" i="1"/>
  <c r="K830" i="1" s="1"/>
  <c r="L830" i="1" s="1"/>
  <c r="M830" i="1" s="1"/>
  <c r="I840" i="1"/>
  <c r="N829" i="1"/>
  <c r="P829" i="1" s="1"/>
  <c r="B829" i="1" s="1"/>
  <c r="A831" i="1"/>
  <c r="D831" i="1" s="1"/>
  <c r="E830" i="1"/>
  <c r="F831" i="1" s="1"/>
  <c r="O830" i="1"/>
  <c r="G830" i="1"/>
  <c r="Q830" i="1" l="1"/>
  <c r="R830" i="1" s="1"/>
  <c r="C831" i="1" s="1"/>
  <c r="T831" i="1"/>
  <c r="S831" i="1"/>
  <c r="J831" i="1"/>
  <c r="K831" i="1" s="1"/>
  <c r="L831" i="1" s="1"/>
  <c r="M831" i="1" s="1"/>
  <c r="G831" i="1"/>
  <c r="E831" i="1"/>
  <c r="F832" i="1" s="1"/>
  <c r="O831" i="1"/>
  <c r="A832" i="1"/>
  <c r="D832" i="1" s="1"/>
  <c r="I841" i="1"/>
  <c r="H830" i="1"/>
  <c r="N830" i="1" s="1"/>
  <c r="P830" i="1" s="1"/>
  <c r="B830" i="1" s="1"/>
  <c r="O832" i="1" l="1"/>
  <c r="E832" i="1"/>
  <c r="F833" i="1" s="1"/>
  <c r="A833" i="1"/>
  <c r="D833" i="1" s="1"/>
  <c r="G832" i="1"/>
  <c r="Q831" i="1"/>
  <c r="R831" i="1" s="1"/>
  <c r="C832" i="1" s="1"/>
  <c r="T832" i="1"/>
  <c r="S832" i="1"/>
  <c r="J832" i="1"/>
  <c r="K832" i="1" s="1"/>
  <c r="L832" i="1" s="1"/>
  <c r="M832" i="1" s="1"/>
  <c r="I842" i="1"/>
  <c r="H831" i="1"/>
  <c r="N831" i="1" s="1"/>
  <c r="P831" i="1" s="1"/>
  <c r="B831" i="1" s="1"/>
  <c r="G833" i="1" l="1"/>
  <c r="H833" i="1" s="1"/>
  <c r="O833" i="1"/>
  <c r="A834" i="1"/>
  <c r="D834" i="1" s="1"/>
  <c r="E833" i="1"/>
  <c r="F834" i="1" s="1"/>
  <c r="I843" i="1"/>
  <c r="H832" i="1"/>
  <c r="N832" i="1" s="1"/>
  <c r="P832" i="1" s="1"/>
  <c r="B832" i="1" s="1"/>
  <c r="Q832" i="1"/>
  <c r="R832" i="1" s="1"/>
  <c r="C833" i="1" s="1"/>
  <c r="S833" i="1"/>
  <c r="T833" i="1"/>
  <c r="J833" i="1"/>
  <c r="K833" i="1" s="1"/>
  <c r="L833" i="1" s="1"/>
  <c r="M833" i="1" s="1"/>
  <c r="G834" i="1" l="1"/>
  <c r="H834" i="1" s="1"/>
  <c r="N833" i="1"/>
  <c r="P833" i="1" s="1"/>
  <c r="B833" i="1" s="1"/>
  <c r="I844" i="1"/>
  <c r="S834" i="1"/>
  <c r="Q833" i="1"/>
  <c r="R833" i="1" s="1"/>
  <c r="C834" i="1" s="1"/>
  <c r="T834" i="1"/>
  <c r="J834" i="1"/>
  <c r="K834" i="1" s="1"/>
  <c r="L834" i="1" s="1"/>
  <c r="M834" i="1" s="1"/>
  <c r="A835" i="1"/>
  <c r="D835" i="1" s="1"/>
  <c r="E834" i="1"/>
  <c r="F835" i="1" s="1"/>
  <c r="O834" i="1"/>
  <c r="N834" i="1" l="1"/>
  <c r="P834" i="1" s="1"/>
  <c r="B834" i="1" s="1"/>
  <c r="T835" i="1"/>
  <c r="S835" i="1"/>
  <c r="Q834" i="1"/>
  <c r="R834" i="1" s="1"/>
  <c r="C835" i="1" s="1"/>
  <c r="J835" i="1"/>
  <c r="K835" i="1" s="1"/>
  <c r="L835" i="1" s="1"/>
  <c r="M835" i="1" s="1"/>
  <c r="I845" i="1"/>
  <c r="E835" i="1"/>
  <c r="F836" i="1" s="1"/>
  <c r="O835" i="1"/>
  <c r="A836" i="1"/>
  <c r="D836" i="1" s="1"/>
  <c r="G835" i="1"/>
  <c r="S836" i="1" l="1"/>
  <c r="Q835" i="1"/>
  <c r="R835" i="1" s="1"/>
  <c r="C836" i="1" s="1"/>
  <c r="T836" i="1"/>
  <c r="J836" i="1"/>
  <c r="K836" i="1" s="1"/>
  <c r="L836" i="1" s="1"/>
  <c r="M836" i="1" s="1"/>
  <c r="G836" i="1"/>
  <c r="I846" i="1"/>
  <c r="O836" i="1"/>
  <c r="E836" i="1"/>
  <c r="F837" i="1" s="1"/>
  <c r="A837" i="1"/>
  <c r="D837" i="1" s="1"/>
  <c r="H835" i="1"/>
  <c r="N835" i="1" s="1"/>
  <c r="P835" i="1" s="1"/>
  <c r="B835" i="1" s="1"/>
  <c r="Q836" i="1" l="1"/>
  <c r="R836" i="1" s="1"/>
  <c r="C837" i="1" s="1"/>
  <c r="S837" i="1"/>
  <c r="T837" i="1"/>
  <c r="J837" i="1"/>
  <c r="K837" i="1" s="1"/>
  <c r="L837" i="1" s="1"/>
  <c r="M837" i="1" s="1"/>
  <c r="I847" i="1"/>
  <c r="G837" i="1"/>
  <c r="O837" i="1"/>
  <c r="A838" i="1"/>
  <c r="D838" i="1" s="1"/>
  <c r="E837" i="1"/>
  <c r="F838" i="1" s="1"/>
  <c r="H836" i="1"/>
  <c r="N836" i="1" s="1"/>
  <c r="P836" i="1" s="1"/>
  <c r="B836" i="1" s="1"/>
  <c r="G838" i="1" l="1"/>
  <c r="H838" i="1" s="1"/>
  <c r="T838" i="1"/>
  <c r="Q837" i="1"/>
  <c r="R837" i="1" s="1"/>
  <c r="C838" i="1" s="1"/>
  <c r="S838" i="1"/>
  <c r="J838" i="1"/>
  <c r="K838" i="1" s="1"/>
  <c r="L838" i="1" s="1"/>
  <c r="M838" i="1" s="1"/>
  <c r="I848" i="1"/>
  <c r="H837" i="1"/>
  <c r="N837" i="1" s="1"/>
  <c r="P837" i="1" s="1"/>
  <c r="B837" i="1" s="1"/>
  <c r="O838" i="1"/>
  <c r="E838" i="1"/>
  <c r="F839" i="1" s="1"/>
  <c r="A839" i="1"/>
  <c r="D839" i="1" s="1"/>
  <c r="N838" i="1" l="1"/>
  <c r="P838" i="1" s="1"/>
  <c r="B838" i="1" s="1"/>
  <c r="Q838" i="1"/>
  <c r="R838" i="1" s="1"/>
  <c r="C839" i="1" s="1"/>
  <c r="S839" i="1"/>
  <c r="T839" i="1"/>
  <c r="J839" i="1"/>
  <c r="K839" i="1" s="1"/>
  <c r="L839" i="1" s="1"/>
  <c r="M839" i="1" s="1"/>
  <c r="I849" i="1"/>
  <c r="E839" i="1"/>
  <c r="F840" i="1" s="1"/>
  <c r="A840" i="1"/>
  <c r="D840" i="1" s="1"/>
  <c r="O839" i="1"/>
  <c r="G839" i="1"/>
  <c r="G840" i="1" l="1"/>
  <c r="H840" i="1" s="1"/>
  <c r="H839" i="1"/>
  <c r="N839" i="1" s="1"/>
  <c r="P839" i="1" s="1"/>
  <c r="B839" i="1" s="1"/>
  <c r="E840" i="1"/>
  <c r="F841" i="1" s="1"/>
  <c r="O840" i="1"/>
  <c r="A841" i="1"/>
  <c r="D841" i="1" s="1"/>
  <c r="I850" i="1"/>
  <c r="T840" i="1"/>
  <c r="S840" i="1"/>
  <c r="Q839" i="1"/>
  <c r="R839" i="1" s="1"/>
  <c r="C840" i="1" s="1"/>
  <c r="J840" i="1"/>
  <c r="K840" i="1" s="1"/>
  <c r="L840" i="1" s="1"/>
  <c r="M840" i="1" s="1"/>
  <c r="G841" i="1" l="1"/>
  <c r="H841" i="1" s="1"/>
  <c r="I851" i="1"/>
  <c r="N840" i="1"/>
  <c r="P840" i="1" s="1"/>
  <c r="B840" i="1" s="1"/>
  <c r="O841" i="1"/>
  <c r="A842" i="1"/>
  <c r="D842" i="1" s="1"/>
  <c r="E841" i="1"/>
  <c r="F842" i="1" s="1"/>
  <c r="Q840" i="1"/>
  <c r="R840" i="1" s="1"/>
  <c r="C841" i="1" s="1"/>
  <c r="S841" i="1"/>
  <c r="T841" i="1"/>
  <c r="J841" i="1"/>
  <c r="K841" i="1" s="1"/>
  <c r="L841" i="1" s="1"/>
  <c r="M841" i="1" s="1"/>
  <c r="N841" i="1" l="1"/>
  <c r="P841" i="1" s="1"/>
  <c r="B841" i="1" s="1"/>
  <c r="T842" i="1"/>
  <c r="Q841" i="1"/>
  <c r="R841" i="1" s="1"/>
  <c r="C842" i="1" s="1"/>
  <c r="S842" i="1"/>
  <c r="J842" i="1"/>
  <c r="K842" i="1" s="1"/>
  <c r="L842" i="1" s="1"/>
  <c r="M842" i="1" s="1"/>
  <c r="O842" i="1"/>
  <c r="E842" i="1"/>
  <c r="F843" i="1" s="1"/>
  <c r="A843" i="1"/>
  <c r="D843" i="1" s="1"/>
  <c r="I852" i="1"/>
  <c r="G842" i="1"/>
  <c r="G843" i="1" l="1"/>
  <c r="H843" i="1" s="1"/>
  <c r="H842" i="1"/>
  <c r="N842" i="1" s="1"/>
  <c r="P842" i="1" s="1"/>
  <c r="B842" i="1" s="1"/>
  <c r="I853" i="1"/>
  <c r="S843" i="1"/>
  <c r="Q842" i="1"/>
  <c r="R842" i="1" s="1"/>
  <c r="C843" i="1" s="1"/>
  <c r="T843" i="1"/>
  <c r="J843" i="1"/>
  <c r="K843" i="1" s="1"/>
  <c r="L843" i="1" s="1"/>
  <c r="M843" i="1" s="1"/>
  <c r="E843" i="1"/>
  <c r="F844" i="1" s="1"/>
  <c r="A844" i="1"/>
  <c r="D844" i="1" s="1"/>
  <c r="O843" i="1"/>
  <c r="N843" i="1" l="1"/>
  <c r="P843" i="1" s="1"/>
  <c r="B843" i="1" s="1"/>
  <c r="I854" i="1"/>
  <c r="T844" i="1"/>
  <c r="S844" i="1"/>
  <c r="Q843" i="1"/>
  <c r="R843" i="1" s="1"/>
  <c r="C844" i="1" s="1"/>
  <c r="J844" i="1"/>
  <c r="K844" i="1" s="1"/>
  <c r="L844" i="1" s="1"/>
  <c r="M844" i="1" s="1"/>
  <c r="E844" i="1"/>
  <c r="F845" i="1" s="1"/>
  <c r="A845" i="1"/>
  <c r="D845" i="1" s="1"/>
  <c r="O844" i="1"/>
  <c r="G844" i="1"/>
  <c r="G845" i="1" l="1"/>
  <c r="H845" i="1" s="1"/>
  <c r="I855" i="1"/>
  <c r="Q844" i="1"/>
  <c r="R844" i="1" s="1"/>
  <c r="C845" i="1" s="1"/>
  <c r="T845" i="1"/>
  <c r="S845" i="1"/>
  <c r="J845" i="1"/>
  <c r="K845" i="1" s="1"/>
  <c r="L845" i="1" s="1"/>
  <c r="M845" i="1" s="1"/>
  <c r="H844" i="1"/>
  <c r="N844" i="1" s="1"/>
  <c r="P844" i="1" s="1"/>
  <c r="B844" i="1" s="1"/>
  <c r="O845" i="1"/>
  <c r="E845" i="1"/>
  <c r="F846" i="1" s="1"/>
  <c r="A846" i="1"/>
  <c r="D846" i="1" s="1"/>
  <c r="N845" i="1" l="1"/>
  <c r="P845" i="1" s="1"/>
  <c r="B845" i="1" s="1"/>
  <c r="I856" i="1"/>
  <c r="T846" i="1"/>
  <c r="Q845" i="1"/>
  <c r="R845" i="1" s="1"/>
  <c r="C846" i="1" s="1"/>
  <c r="S846" i="1"/>
  <c r="J846" i="1"/>
  <c r="K846" i="1" s="1"/>
  <c r="L846" i="1" s="1"/>
  <c r="M846" i="1" s="1"/>
  <c r="G846" i="1"/>
  <c r="A847" i="1"/>
  <c r="D847" i="1" s="1"/>
  <c r="O846" i="1"/>
  <c r="E846" i="1"/>
  <c r="F847" i="1" s="1"/>
  <c r="G847" i="1" l="1"/>
  <c r="H847" i="1" s="1"/>
  <c r="T847" i="1"/>
  <c r="Q846" i="1"/>
  <c r="R846" i="1" s="1"/>
  <c r="C847" i="1" s="1"/>
  <c r="S847" i="1"/>
  <c r="J847" i="1"/>
  <c r="K847" i="1" s="1"/>
  <c r="L847" i="1" s="1"/>
  <c r="M847" i="1" s="1"/>
  <c r="E847" i="1"/>
  <c r="F848" i="1" s="1"/>
  <c r="A848" i="1"/>
  <c r="D848" i="1" s="1"/>
  <c r="O847" i="1"/>
  <c r="I857" i="1"/>
  <c r="H846" i="1"/>
  <c r="N846" i="1" s="1"/>
  <c r="P846" i="1" s="1"/>
  <c r="B846" i="1" s="1"/>
  <c r="N847" i="1" l="1"/>
  <c r="P847" i="1" s="1"/>
  <c r="B847" i="1" s="1"/>
  <c r="I858" i="1"/>
  <c r="T848" i="1"/>
  <c r="Q847" i="1"/>
  <c r="R847" i="1" s="1"/>
  <c r="C848" i="1" s="1"/>
  <c r="S848" i="1"/>
  <c r="J848" i="1"/>
  <c r="K848" i="1" s="1"/>
  <c r="L848" i="1" s="1"/>
  <c r="M848" i="1" s="1"/>
  <c r="G848" i="1"/>
  <c r="H848" i="1" s="1"/>
  <c r="A849" i="1"/>
  <c r="D849" i="1" s="1"/>
  <c r="E848" i="1"/>
  <c r="F849" i="1" s="1"/>
  <c r="O848" i="1"/>
  <c r="N848" i="1" l="1"/>
  <c r="P848" i="1" s="1"/>
  <c r="B848" i="1" s="1"/>
  <c r="O849" i="1"/>
  <c r="A850" i="1"/>
  <c r="D850" i="1" s="1"/>
  <c r="E849" i="1"/>
  <c r="F850" i="1" s="1"/>
  <c r="I859" i="1"/>
  <c r="Q848" i="1"/>
  <c r="R848" i="1" s="1"/>
  <c r="C849" i="1" s="1"/>
  <c r="S849" i="1"/>
  <c r="T849" i="1"/>
  <c r="J849" i="1"/>
  <c r="K849" i="1" s="1"/>
  <c r="L849" i="1" s="1"/>
  <c r="M849" i="1" s="1"/>
  <c r="G849" i="1"/>
  <c r="H849" i="1" s="1"/>
  <c r="G850" i="1" l="1"/>
  <c r="H850" i="1" s="1"/>
  <c r="I860" i="1"/>
  <c r="T850" i="1"/>
  <c r="Q849" i="1"/>
  <c r="R849" i="1" s="1"/>
  <c r="C850" i="1" s="1"/>
  <c r="S850" i="1"/>
  <c r="J850" i="1"/>
  <c r="K850" i="1" s="1"/>
  <c r="L850" i="1" s="1"/>
  <c r="M850" i="1" s="1"/>
  <c r="N849" i="1"/>
  <c r="P849" i="1" s="1"/>
  <c r="B849" i="1" s="1"/>
  <c r="A851" i="1"/>
  <c r="D851" i="1" s="1"/>
  <c r="O850" i="1"/>
  <c r="E850" i="1"/>
  <c r="F851" i="1" s="1"/>
  <c r="T851" i="1" l="1"/>
  <c r="Q850" i="1"/>
  <c r="R850" i="1" s="1"/>
  <c r="C851" i="1" s="1"/>
  <c r="S851" i="1"/>
  <c r="J851" i="1"/>
  <c r="K851" i="1" s="1"/>
  <c r="L851" i="1" s="1"/>
  <c r="M851" i="1" s="1"/>
  <c r="G851" i="1"/>
  <c r="H851" i="1" s="1"/>
  <c r="E851" i="1"/>
  <c r="F852" i="1" s="1"/>
  <c r="A852" i="1"/>
  <c r="D852" i="1" s="1"/>
  <c r="O851" i="1"/>
  <c r="N850" i="1"/>
  <c r="P850" i="1" s="1"/>
  <c r="B850" i="1" s="1"/>
  <c r="I861" i="1"/>
  <c r="I862" i="1" l="1"/>
  <c r="T852" i="1"/>
  <c r="Q851" i="1"/>
  <c r="R851" i="1" s="1"/>
  <c r="C852" i="1" s="1"/>
  <c r="S852" i="1"/>
  <c r="J852" i="1"/>
  <c r="K852" i="1" s="1"/>
  <c r="L852" i="1" s="1"/>
  <c r="M852" i="1" s="1"/>
  <c r="N851" i="1"/>
  <c r="P851" i="1" s="1"/>
  <c r="B851" i="1" s="1"/>
  <c r="G852" i="1"/>
  <c r="A853" i="1"/>
  <c r="D853" i="1" s="1"/>
  <c r="E852" i="1"/>
  <c r="F853" i="1" s="1"/>
  <c r="O852" i="1"/>
  <c r="O853" i="1" l="1"/>
  <c r="E853" i="1"/>
  <c r="F854" i="1" s="1"/>
  <c r="A854" i="1"/>
  <c r="D854" i="1" s="1"/>
  <c r="Q852" i="1"/>
  <c r="R852" i="1" s="1"/>
  <c r="C853" i="1" s="1"/>
  <c r="T853" i="1"/>
  <c r="S853" i="1"/>
  <c r="J853" i="1"/>
  <c r="K853" i="1" s="1"/>
  <c r="L853" i="1" s="1"/>
  <c r="M853" i="1" s="1"/>
  <c r="G853" i="1"/>
  <c r="H853" i="1" s="1"/>
  <c r="I863" i="1"/>
  <c r="H852" i="1"/>
  <c r="N852" i="1" s="1"/>
  <c r="P852" i="1" s="1"/>
  <c r="B852" i="1" s="1"/>
  <c r="N853" i="1" l="1"/>
  <c r="P853" i="1" s="1"/>
  <c r="B853" i="1" s="1"/>
  <c r="I864" i="1"/>
  <c r="Q853" i="1"/>
  <c r="R853" i="1" s="1"/>
  <c r="C854" i="1" s="1"/>
  <c r="T854" i="1"/>
  <c r="S854" i="1"/>
  <c r="J854" i="1"/>
  <c r="K854" i="1" s="1"/>
  <c r="L854" i="1" s="1"/>
  <c r="M854" i="1" s="1"/>
  <c r="G854" i="1"/>
  <c r="H854" i="1" s="1"/>
  <c r="A855" i="1"/>
  <c r="D855" i="1" s="1"/>
  <c r="O854" i="1"/>
  <c r="E854" i="1"/>
  <c r="F855" i="1" s="1"/>
  <c r="Q854" i="1" l="1"/>
  <c r="R854" i="1" s="1"/>
  <c r="S855" i="1"/>
  <c r="T855" i="1"/>
  <c r="J855" i="1"/>
  <c r="K855" i="1" s="1"/>
  <c r="L855" i="1" s="1"/>
  <c r="M855" i="1" s="1"/>
  <c r="G855" i="1"/>
  <c r="H855" i="1" s="1"/>
  <c r="N854" i="1"/>
  <c r="P854" i="1" s="1"/>
  <c r="E855" i="1"/>
  <c r="F856" i="1" s="1"/>
  <c r="A856" i="1"/>
  <c r="D856" i="1" s="1"/>
  <c r="O855" i="1"/>
  <c r="I865" i="1"/>
  <c r="C855" i="1" l="1"/>
  <c r="B854" i="1"/>
  <c r="N855" i="1"/>
  <c r="E856" i="1"/>
  <c r="F857" i="1" s="1"/>
  <c r="A857" i="1"/>
  <c r="D857" i="1" s="1"/>
  <c r="O856" i="1"/>
  <c r="G856" i="1"/>
  <c r="I866" i="1"/>
  <c r="T856" i="1"/>
  <c r="Q855" i="1"/>
  <c r="R855" i="1" s="1"/>
  <c r="S856" i="1"/>
  <c r="J856" i="1"/>
  <c r="K856" i="1" s="1"/>
  <c r="L856" i="1" s="1"/>
  <c r="M856" i="1" s="1"/>
  <c r="C856" i="1" l="1"/>
  <c r="P855" i="1"/>
  <c r="B855" i="1" s="1"/>
  <c r="G857" i="1"/>
  <c r="H857" i="1" s="1"/>
  <c r="H856" i="1"/>
  <c r="N856" i="1" s="1"/>
  <c r="O857" i="1"/>
  <c r="E857" i="1"/>
  <c r="F858" i="1" s="1"/>
  <c r="A858" i="1"/>
  <c r="D858" i="1" s="1"/>
  <c r="I867" i="1"/>
  <c r="Q856" i="1"/>
  <c r="R856" i="1" s="1"/>
  <c r="T857" i="1"/>
  <c r="S857" i="1"/>
  <c r="J857" i="1"/>
  <c r="K857" i="1" s="1"/>
  <c r="L857" i="1" s="1"/>
  <c r="M857" i="1" s="1"/>
  <c r="P856" i="1" l="1"/>
  <c r="B856" i="1" s="1"/>
  <c r="C857" i="1"/>
  <c r="G858" i="1"/>
  <c r="H858" i="1" s="1"/>
  <c r="N857" i="1"/>
  <c r="A859" i="1"/>
  <c r="D859" i="1" s="1"/>
  <c r="O858" i="1"/>
  <c r="E858" i="1"/>
  <c r="F859" i="1" s="1"/>
  <c r="I868" i="1"/>
  <c r="S858" i="1"/>
  <c r="Q857" i="1"/>
  <c r="R857" i="1" s="1"/>
  <c r="T858" i="1"/>
  <c r="J858" i="1"/>
  <c r="K858" i="1" s="1"/>
  <c r="L858" i="1" s="1"/>
  <c r="M858" i="1" s="1"/>
  <c r="C858" i="1" l="1"/>
  <c r="P857" i="1"/>
  <c r="B857" i="1" s="1"/>
  <c r="T859" i="1"/>
  <c r="Q858" i="1"/>
  <c r="R858" i="1" s="1"/>
  <c r="S859" i="1"/>
  <c r="J859" i="1"/>
  <c r="K859" i="1" s="1"/>
  <c r="L859" i="1" s="1"/>
  <c r="M859" i="1" s="1"/>
  <c r="G859" i="1"/>
  <c r="N858" i="1"/>
  <c r="I869" i="1"/>
  <c r="E859" i="1"/>
  <c r="F860" i="1" s="1"/>
  <c r="A860" i="1"/>
  <c r="D860" i="1" s="1"/>
  <c r="O859" i="1"/>
  <c r="P858" i="1" l="1"/>
  <c r="B858" i="1" s="1"/>
  <c r="C859" i="1"/>
  <c r="E860" i="1"/>
  <c r="F861" i="1" s="1"/>
  <c r="A861" i="1"/>
  <c r="D861" i="1" s="1"/>
  <c r="O860" i="1"/>
  <c r="I870" i="1"/>
  <c r="G860" i="1"/>
  <c r="H859" i="1"/>
  <c r="N859" i="1" s="1"/>
  <c r="T860" i="1"/>
  <c r="Q859" i="1"/>
  <c r="R859" i="1" s="1"/>
  <c r="S860" i="1"/>
  <c r="J860" i="1"/>
  <c r="K860" i="1" s="1"/>
  <c r="L860" i="1" s="1"/>
  <c r="M860" i="1" s="1"/>
  <c r="C860" i="1" l="1"/>
  <c r="P859" i="1"/>
  <c r="B859" i="1" s="1"/>
  <c r="G861" i="1"/>
  <c r="H861" i="1" s="1"/>
  <c r="H860" i="1"/>
  <c r="N860" i="1" s="1"/>
  <c r="E861" i="1"/>
  <c r="F862" i="1" s="1"/>
  <c r="A862" i="1"/>
  <c r="D862" i="1" s="1"/>
  <c r="O861" i="1"/>
  <c r="I871" i="1"/>
  <c r="Q860" i="1"/>
  <c r="R860" i="1" s="1"/>
  <c r="S861" i="1"/>
  <c r="T861" i="1"/>
  <c r="J861" i="1"/>
  <c r="K861" i="1" s="1"/>
  <c r="L861" i="1" s="1"/>
  <c r="M861" i="1" s="1"/>
  <c r="C861" i="1" l="1"/>
  <c r="P860" i="1"/>
  <c r="B860" i="1" s="1"/>
  <c r="G862" i="1"/>
  <c r="H862" i="1" s="1"/>
  <c r="I872" i="1"/>
  <c r="N861" i="1"/>
  <c r="O862" i="1"/>
  <c r="E862" i="1"/>
  <c r="F863" i="1" s="1"/>
  <c r="A863" i="1"/>
  <c r="D863" i="1" s="1"/>
  <c r="Q861" i="1"/>
  <c r="R861" i="1" s="1"/>
  <c r="C862" i="1" s="1"/>
  <c r="T862" i="1"/>
  <c r="S862" i="1"/>
  <c r="J862" i="1"/>
  <c r="K862" i="1" s="1"/>
  <c r="L862" i="1" s="1"/>
  <c r="M862" i="1" s="1"/>
  <c r="P861" i="1" l="1"/>
  <c r="B861" i="1" s="1"/>
  <c r="N862" i="1"/>
  <c r="P862" i="1" s="1"/>
  <c r="B862" i="1" s="1"/>
  <c r="S863" i="1"/>
  <c r="Q862" i="1"/>
  <c r="R862" i="1" s="1"/>
  <c r="C863" i="1" s="1"/>
  <c r="T863" i="1"/>
  <c r="J863" i="1"/>
  <c r="K863" i="1" s="1"/>
  <c r="L863" i="1" s="1"/>
  <c r="M863" i="1" s="1"/>
  <c r="E863" i="1"/>
  <c r="F864" i="1" s="1"/>
  <c r="A864" i="1"/>
  <c r="D864" i="1" s="1"/>
  <c r="O863" i="1"/>
  <c r="I873" i="1"/>
  <c r="G863" i="1"/>
  <c r="G864" i="1" l="1"/>
  <c r="H864" i="1" s="1"/>
  <c r="I874" i="1"/>
  <c r="H863" i="1"/>
  <c r="N863" i="1" s="1"/>
  <c r="P863" i="1" s="1"/>
  <c r="B863" i="1" s="1"/>
  <c r="S864" i="1"/>
  <c r="T864" i="1"/>
  <c r="Q863" i="1"/>
  <c r="R863" i="1" s="1"/>
  <c r="C864" i="1" s="1"/>
  <c r="J864" i="1"/>
  <c r="K864" i="1" s="1"/>
  <c r="L864" i="1" s="1"/>
  <c r="M864" i="1" s="1"/>
  <c r="O864" i="1"/>
  <c r="E864" i="1"/>
  <c r="F865" i="1" s="1"/>
  <c r="A865" i="1"/>
  <c r="D865" i="1" s="1"/>
  <c r="Q864" i="1" l="1"/>
  <c r="R864" i="1" s="1"/>
  <c r="C865" i="1" s="1"/>
  <c r="T865" i="1"/>
  <c r="S865" i="1"/>
  <c r="J865" i="1"/>
  <c r="K865" i="1" s="1"/>
  <c r="L865" i="1" s="1"/>
  <c r="M865" i="1" s="1"/>
  <c r="O865" i="1"/>
  <c r="A866" i="1"/>
  <c r="D866" i="1" s="1"/>
  <c r="N864" i="1"/>
  <c r="P864" i="1" s="1"/>
  <c r="B864" i="1" s="1"/>
  <c r="I875" i="1"/>
  <c r="G865" i="1"/>
  <c r="G866" i="1" l="1"/>
  <c r="H865" i="1"/>
  <c r="N865" i="1" s="1"/>
  <c r="P865" i="1" s="1"/>
  <c r="B865" i="1" s="1"/>
  <c r="I876" i="1"/>
  <c r="T866" i="1"/>
  <c r="Q865" i="1"/>
  <c r="R865" i="1" s="1"/>
  <c r="C866" i="1" s="1"/>
  <c r="S866" i="1"/>
  <c r="J866" i="1"/>
  <c r="K866" i="1" s="1"/>
  <c r="L866" i="1" s="1"/>
  <c r="M866" i="1" s="1"/>
  <c r="E865" i="1"/>
  <c r="F866" i="1" s="1"/>
  <c r="O866" i="1"/>
  <c r="E866" i="1"/>
  <c r="A867" i="1"/>
  <c r="D867" i="1" s="1"/>
  <c r="F867" i="1" l="1"/>
  <c r="H866" i="1"/>
  <c r="N866" i="1" s="1"/>
  <c r="P866" i="1" s="1"/>
  <c r="B866" i="1" s="1"/>
  <c r="G867" i="1"/>
  <c r="T867" i="1"/>
  <c r="Q866" i="1"/>
  <c r="R866" i="1" s="1"/>
  <c r="C867" i="1" s="1"/>
  <c r="S867" i="1"/>
  <c r="J867" i="1"/>
  <c r="K867" i="1" s="1"/>
  <c r="L867" i="1" s="1"/>
  <c r="M867" i="1" s="1"/>
  <c r="A868" i="1"/>
  <c r="D868" i="1" s="1"/>
  <c r="O867" i="1"/>
  <c r="E867" i="1"/>
  <c r="F868" i="1" s="1"/>
  <c r="I877" i="1"/>
  <c r="H867" i="1" l="1"/>
  <c r="N867" i="1" s="1"/>
  <c r="P867" i="1" s="1"/>
  <c r="B867" i="1" s="1"/>
  <c r="I878" i="1"/>
  <c r="S868" i="1"/>
  <c r="T868" i="1"/>
  <c r="Q867" i="1"/>
  <c r="R867" i="1" s="1"/>
  <c r="C868" i="1" s="1"/>
  <c r="J868" i="1"/>
  <c r="K868" i="1" s="1"/>
  <c r="L868" i="1" s="1"/>
  <c r="M868" i="1" s="1"/>
  <c r="E868" i="1"/>
  <c r="F869" i="1" s="1"/>
  <c r="A869" i="1"/>
  <c r="D869" i="1" s="1"/>
  <c r="O868" i="1"/>
  <c r="G868" i="1"/>
  <c r="G869" i="1" l="1"/>
  <c r="H869" i="1" s="1"/>
  <c r="O869" i="1"/>
  <c r="A870" i="1"/>
  <c r="D870" i="1" s="1"/>
  <c r="E869" i="1"/>
  <c r="F870" i="1" s="1"/>
  <c r="I879" i="1"/>
  <c r="H868" i="1"/>
  <c r="N868" i="1" s="1"/>
  <c r="P868" i="1" s="1"/>
  <c r="B868" i="1" s="1"/>
  <c r="Q868" i="1"/>
  <c r="R868" i="1" s="1"/>
  <c r="C869" i="1" s="1"/>
  <c r="S869" i="1"/>
  <c r="T869" i="1"/>
  <c r="J869" i="1"/>
  <c r="K869" i="1" s="1"/>
  <c r="L869" i="1" s="1"/>
  <c r="M869" i="1" s="1"/>
  <c r="G870" i="1" l="1"/>
  <c r="H870" i="1" s="1"/>
  <c r="N869" i="1"/>
  <c r="P869" i="1" s="1"/>
  <c r="B869" i="1" s="1"/>
  <c r="I880" i="1"/>
  <c r="E870" i="1"/>
  <c r="F871" i="1" s="1"/>
  <c r="A871" i="1"/>
  <c r="D871" i="1" s="1"/>
  <c r="O870" i="1"/>
  <c r="Q869" i="1"/>
  <c r="R869" i="1" s="1"/>
  <c r="C870" i="1" s="1"/>
  <c r="T870" i="1"/>
  <c r="S870" i="1"/>
  <c r="J870" i="1"/>
  <c r="K870" i="1" s="1"/>
  <c r="L870" i="1" s="1"/>
  <c r="M870" i="1" s="1"/>
  <c r="G871" i="1" l="1"/>
  <c r="H871" i="1" s="1"/>
  <c r="S871" i="1"/>
  <c r="Q870" i="1"/>
  <c r="R870" i="1" s="1"/>
  <c r="C871" i="1" s="1"/>
  <c r="T871" i="1"/>
  <c r="J871" i="1"/>
  <c r="K871" i="1" s="1"/>
  <c r="L871" i="1" s="1"/>
  <c r="M871" i="1" s="1"/>
  <c r="N870" i="1"/>
  <c r="P870" i="1" s="1"/>
  <c r="B870" i="1" s="1"/>
  <c r="E871" i="1"/>
  <c r="F872" i="1" s="1"/>
  <c r="A872" i="1"/>
  <c r="D872" i="1" s="1"/>
  <c r="O871" i="1"/>
  <c r="I881" i="1"/>
  <c r="N871" i="1" l="1"/>
  <c r="P871" i="1" s="1"/>
  <c r="B871" i="1" s="1"/>
  <c r="Q871" i="1"/>
  <c r="R871" i="1" s="1"/>
  <c r="C872" i="1" s="1"/>
  <c r="S872" i="1"/>
  <c r="T872" i="1"/>
  <c r="J872" i="1"/>
  <c r="K872" i="1" s="1"/>
  <c r="L872" i="1" s="1"/>
  <c r="M872" i="1" s="1"/>
  <c r="O872" i="1"/>
  <c r="E872" i="1"/>
  <c r="F873" i="1" s="1"/>
  <c r="A873" i="1"/>
  <c r="D873" i="1" s="1"/>
  <c r="G872" i="1"/>
  <c r="I882" i="1"/>
  <c r="G873" i="1" l="1"/>
  <c r="H873" i="1" s="1"/>
  <c r="O873" i="1"/>
  <c r="A874" i="1"/>
  <c r="D874" i="1" s="1"/>
  <c r="H872" i="1"/>
  <c r="N872" i="1" s="1"/>
  <c r="P872" i="1" s="1"/>
  <c r="B872" i="1" s="1"/>
  <c r="I883" i="1"/>
  <c r="T873" i="1"/>
  <c r="Q872" i="1"/>
  <c r="R872" i="1" s="1"/>
  <c r="C873" i="1" s="1"/>
  <c r="S873" i="1"/>
  <c r="J873" i="1"/>
  <c r="K873" i="1" s="1"/>
  <c r="L873" i="1" s="1"/>
  <c r="M873" i="1" s="1"/>
  <c r="G874" i="1" l="1"/>
  <c r="I884" i="1"/>
  <c r="N873" i="1"/>
  <c r="P873" i="1" s="1"/>
  <c r="B873" i="1" s="1"/>
  <c r="O874" i="1"/>
  <c r="E874" i="1"/>
  <c r="A875" i="1"/>
  <c r="D875" i="1" s="1"/>
  <c r="S874" i="1"/>
  <c r="T874" i="1"/>
  <c r="Q873" i="1"/>
  <c r="R873" i="1" s="1"/>
  <c r="C874" i="1" s="1"/>
  <c r="J874" i="1"/>
  <c r="K874" i="1" s="1"/>
  <c r="L874" i="1" s="1"/>
  <c r="M874" i="1" s="1"/>
  <c r="E873" i="1"/>
  <c r="F874" i="1" s="1"/>
  <c r="H874" i="1" l="1"/>
  <c r="N874" i="1" s="1"/>
  <c r="P874" i="1" s="1"/>
  <c r="B874" i="1" s="1"/>
  <c r="Q874" i="1"/>
  <c r="R874" i="1" s="1"/>
  <c r="C875" i="1" s="1"/>
  <c r="T875" i="1"/>
  <c r="S875" i="1"/>
  <c r="J875" i="1"/>
  <c r="K875" i="1" s="1"/>
  <c r="L875" i="1" s="1"/>
  <c r="M875" i="1" s="1"/>
  <c r="E875" i="1"/>
  <c r="F876" i="1" s="1"/>
  <c r="A876" i="1"/>
  <c r="D876" i="1" s="1"/>
  <c r="O875" i="1"/>
  <c r="G875" i="1"/>
  <c r="F875" i="1"/>
  <c r="I885" i="1"/>
  <c r="H875" i="1" l="1"/>
  <c r="N875" i="1" s="1"/>
  <c r="P875" i="1" s="1"/>
  <c r="B875" i="1" s="1"/>
  <c r="G876" i="1"/>
  <c r="H876" i="1" s="1"/>
  <c r="Q875" i="1"/>
  <c r="R875" i="1" s="1"/>
  <c r="C876" i="1" s="1"/>
  <c r="T876" i="1"/>
  <c r="S876" i="1"/>
  <c r="J876" i="1"/>
  <c r="K876" i="1" s="1"/>
  <c r="L876" i="1" s="1"/>
  <c r="M876" i="1" s="1"/>
  <c r="I886" i="1"/>
  <c r="A877" i="1"/>
  <c r="D877" i="1" s="1"/>
  <c r="O876" i="1"/>
  <c r="E876" i="1"/>
  <c r="F877" i="1" s="1"/>
  <c r="I887" i="1" l="1"/>
  <c r="N876" i="1"/>
  <c r="P876" i="1" s="1"/>
  <c r="B876" i="1" s="1"/>
  <c r="S877" i="1"/>
  <c r="Q876" i="1"/>
  <c r="R876" i="1" s="1"/>
  <c r="C877" i="1" s="1"/>
  <c r="T877" i="1"/>
  <c r="J877" i="1"/>
  <c r="K877" i="1" s="1"/>
  <c r="L877" i="1" s="1"/>
  <c r="M877" i="1" s="1"/>
  <c r="G877" i="1"/>
  <c r="E877" i="1"/>
  <c r="F878" i="1" s="1"/>
  <c r="A878" i="1"/>
  <c r="D878" i="1" s="1"/>
  <c r="O877" i="1"/>
  <c r="T878" i="1" l="1"/>
  <c r="S878" i="1"/>
  <c r="Q877" i="1"/>
  <c r="R877" i="1" s="1"/>
  <c r="C878" i="1" s="1"/>
  <c r="J878" i="1"/>
  <c r="K878" i="1" s="1"/>
  <c r="L878" i="1" s="1"/>
  <c r="M878" i="1" s="1"/>
  <c r="G878" i="1"/>
  <c r="H878" i="1" s="1"/>
  <c r="O878" i="1"/>
  <c r="E878" i="1"/>
  <c r="F879" i="1" s="1"/>
  <c r="A879" i="1"/>
  <c r="D879" i="1" s="1"/>
  <c r="I888" i="1"/>
  <c r="H877" i="1"/>
  <c r="N877" i="1" s="1"/>
  <c r="P877" i="1" s="1"/>
  <c r="B877" i="1" s="1"/>
  <c r="N878" i="1" l="1"/>
  <c r="P878" i="1" s="1"/>
  <c r="B878" i="1" s="1"/>
  <c r="I889" i="1"/>
  <c r="Q878" i="1"/>
  <c r="R878" i="1" s="1"/>
  <c r="C879" i="1" s="1"/>
  <c r="T879" i="1"/>
  <c r="S879" i="1"/>
  <c r="J879" i="1"/>
  <c r="K879" i="1" s="1"/>
  <c r="L879" i="1" s="1"/>
  <c r="M879" i="1" s="1"/>
  <c r="E879" i="1"/>
  <c r="F880" i="1" s="1"/>
  <c r="A880" i="1"/>
  <c r="D880" i="1" s="1"/>
  <c r="O879" i="1"/>
  <c r="G879" i="1"/>
  <c r="G880" i="1" l="1"/>
  <c r="H880" i="1" s="1"/>
  <c r="H879" i="1"/>
  <c r="N879" i="1" s="1"/>
  <c r="P879" i="1" s="1"/>
  <c r="B879" i="1" s="1"/>
  <c r="S880" i="1"/>
  <c r="Q879" i="1"/>
  <c r="R879" i="1" s="1"/>
  <c r="C880" i="1" s="1"/>
  <c r="T880" i="1"/>
  <c r="J880" i="1"/>
  <c r="K880" i="1" s="1"/>
  <c r="L880" i="1" s="1"/>
  <c r="M880" i="1" s="1"/>
  <c r="O880" i="1"/>
  <c r="E880" i="1"/>
  <c r="F881" i="1" s="1"/>
  <c r="A881" i="1"/>
  <c r="D881" i="1" s="1"/>
  <c r="I890" i="1"/>
  <c r="I891" i="1" l="1"/>
  <c r="Q880" i="1"/>
  <c r="R880" i="1" s="1"/>
  <c r="T881" i="1"/>
  <c r="S881" i="1"/>
  <c r="J881" i="1"/>
  <c r="K881" i="1" s="1"/>
  <c r="L881" i="1" s="1"/>
  <c r="M881" i="1" s="1"/>
  <c r="G881" i="1"/>
  <c r="H881" i="1" s="1"/>
  <c r="N880" i="1"/>
  <c r="P880" i="1" s="1"/>
  <c r="A882" i="1"/>
  <c r="D882" i="1" s="1"/>
  <c r="O881" i="1"/>
  <c r="E881" i="1"/>
  <c r="F882" i="1" s="1"/>
  <c r="C881" i="1" l="1"/>
  <c r="B880" i="1"/>
  <c r="N881" i="1"/>
  <c r="Q881" i="1"/>
  <c r="R881" i="1" s="1"/>
  <c r="T882" i="1"/>
  <c r="S882" i="1"/>
  <c r="J882" i="1"/>
  <c r="K882" i="1" s="1"/>
  <c r="L882" i="1" s="1"/>
  <c r="M882" i="1" s="1"/>
  <c r="A883" i="1"/>
  <c r="D883" i="1" s="1"/>
  <c r="E882" i="1"/>
  <c r="F883" i="1" s="1"/>
  <c r="O882" i="1"/>
  <c r="I892" i="1"/>
  <c r="G882" i="1"/>
  <c r="H882" i="1" s="1"/>
  <c r="C882" i="1" l="1"/>
  <c r="P881" i="1"/>
  <c r="B881" i="1" s="1"/>
  <c r="N882" i="1"/>
  <c r="Q882" i="1"/>
  <c r="R882" i="1" s="1"/>
  <c r="T883" i="1"/>
  <c r="S883" i="1"/>
  <c r="J883" i="1"/>
  <c r="K883" i="1" s="1"/>
  <c r="L883" i="1" s="1"/>
  <c r="M883" i="1" s="1"/>
  <c r="G883" i="1"/>
  <c r="I893" i="1"/>
  <c r="O883" i="1"/>
  <c r="E883" i="1"/>
  <c r="F884" i="1" s="1"/>
  <c r="A884" i="1"/>
  <c r="D884" i="1" s="1"/>
  <c r="C883" i="1" l="1"/>
  <c r="P882" i="1"/>
  <c r="B882" i="1" s="1"/>
  <c r="I894" i="1"/>
  <c r="G884" i="1"/>
  <c r="H883" i="1"/>
  <c r="N883" i="1" s="1"/>
  <c r="Q883" i="1"/>
  <c r="R883" i="1" s="1"/>
  <c r="T884" i="1"/>
  <c r="S884" i="1"/>
  <c r="J884" i="1"/>
  <c r="K884" i="1" s="1"/>
  <c r="L884" i="1" s="1"/>
  <c r="M884" i="1" s="1"/>
  <c r="A885" i="1"/>
  <c r="D885" i="1" s="1"/>
  <c r="O884" i="1"/>
  <c r="P883" i="1" l="1"/>
  <c r="B883" i="1" s="1"/>
  <c r="C884" i="1"/>
  <c r="T885" i="1"/>
  <c r="Q884" i="1"/>
  <c r="R884" i="1" s="1"/>
  <c r="S885" i="1"/>
  <c r="J885" i="1"/>
  <c r="K885" i="1" s="1"/>
  <c r="L885" i="1" s="1"/>
  <c r="M885" i="1" s="1"/>
  <c r="O885" i="1"/>
  <c r="E885" i="1"/>
  <c r="A886" i="1"/>
  <c r="D886" i="1" s="1"/>
  <c r="E884" i="1"/>
  <c r="F885" i="1" s="1"/>
  <c r="I895" i="1"/>
  <c r="G885" i="1"/>
  <c r="H884" i="1"/>
  <c r="N884" i="1" s="1"/>
  <c r="P884" i="1" l="1"/>
  <c r="B884" i="1" s="1"/>
  <c r="C885" i="1"/>
  <c r="G886" i="1"/>
  <c r="H885" i="1"/>
  <c r="N885" i="1" s="1"/>
  <c r="F886" i="1"/>
  <c r="I896" i="1"/>
  <c r="Q885" i="1"/>
  <c r="R885" i="1" s="1"/>
  <c r="T886" i="1"/>
  <c r="S886" i="1"/>
  <c r="J886" i="1"/>
  <c r="K886" i="1" s="1"/>
  <c r="L886" i="1" s="1"/>
  <c r="M886" i="1" s="1"/>
  <c r="E886" i="1"/>
  <c r="F887" i="1" s="1"/>
  <c r="A887" i="1"/>
  <c r="D887" i="1" s="1"/>
  <c r="O886" i="1"/>
  <c r="H886" i="1" l="1"/>
  <c r="N886" i="1" s="1"/>
  <c r="C886" i="1"/>
  <c r="P885" i="1"/>
  <c r="B885" i="1" s="1"/>
  <c r="S887" i="1"/>
  <c r="T887" i="1"/>
  <c r="Q886" i="1"/>
  <c r="R886" i="1" s="1"/>
  <c r="J887" i="1"/>
  <c r="K887" i="1" s="1"/>
  <c r="L887" i="1" s="1"/>
  <c r="M887" i="1" s="1"/>
  <c r="I897" i="1"/>
  <c r="G887" i="1"/>
  <c r="O887" i="1"/>
  <c r="E887" i="1"/>
  <c r="F888" i="1" s="1"/>
  <c r="A888" i="1"/>
  <c r="D888" i="1" s="1"/>
  <c r="C887" i="1" l="1"/>
  <c r="P886" i="1"/>
  <c r="B886" i="1" s="1"/>
  <c r="G888" i="1"/>
  <c r="H888" i="1" s="1"/>
  <c r="I898" i="1"/>
  <c r="Q887" i="1"/>
  <c r="R887" i="1" s="1"/>
  <c r="T888" i="1"/>
  <c r="S888" i="1"/>
  <c r="J888" i="1"/>
  <c r="K888" i="1" s="1"/>
  <c r="L888" i="1" s="1"/>
  <c r="M888" i="1" s="1"/>
  <c r="H887" i="1"/>
  <c r="N887" i="1" s="1"/>
  <c r="P887" i="1" s="1"/>
  <c r="B887" i="1" s="1"/>
  <c r="E888" i="1"/>
  <c r="F889" i="1" s="1"/>
  <c r="A889" i="1"/>
  <c r="D889" i="1" s="1"/>
  <c r="O888" i="1"/>
  <c r="C888" i="1" l="1"/>
  <c r="G889" i="1"/>
  <c r="H889" i="1" s="1"/>
  <c r="N888" i="1"/>
  <c r="E889" i="1"/>
  <c r="F890" i="1" s="1"/>
  <c r="O889" i="1"/>
  <c r="A890" i="1"/>
  <c r="D890" i="1" s="1"/>
  <c r="I899" i="1"/>
  <c r="T889" i="1"/>
  <c r="Q888" i="1"/>
  <c r="R888" i="1" s="1"/>
  <c r="S889" i="1"/>
  <c r="J889" i="1"/>
  <c r="K889" i="1" s="1"/>
  <c r="L889" i="1" s="1"/>
  <c r="M889" i="1" s="1"/>
  <c r="C889" i="1" l="1"/>
  <c r="P888" i="1"/>
  <c r="B888" i="1" s="1"/>
  <c r="N889" i="1"/>
  <c r="Q889" i="1"/>
  <c r="R889" i="1" s="1"/>
  <c r="S890" i="1"/>
  <c r="T890" i="1"/>
  <c r="J890" i="1"/>
  <c r="K890" i="1" s="1"/>
  <c r="L890" i="1" s="1"/>
  <c r="M890" i="1" s="1"/>
  <c r="G890" i="1"/>
  <c r="H890" i="1" s="1"/>
  <c r="I900" i="1"/>
  <c r="O890" i="1"/>
  <c r="E890" i="1"/>
  <c r="F891" i="1" s="1"/>
  <c r="A891" i="1"/>
  <c r="D891" i="1" s="1"/>
  <c r="C890" i="1" l="1"/>
  <c r="P889" i="1"/>
  <c r="B889" i="1" s="1"/>
  <c r="A892" i="1"/>
  <c r="D892" i="1" s="1"/>
  <c r="O891" i="1"/>
  <c r="Q890" i="1"/>
  <c r="R890" i="1" s="1"/>
  <c r="S891" i="1"/>
  <c r="T891" i="1"/>
  <c r="J891" i="1"/>
  <c r="K891" i="1" s="1"/>
  <c r="L891" i="1" s="1"/>
  <c r="M891" i="1" s="1"/>
  <c r="N890" i="1"/>
  <c r="P890" i="1" s="1"/>
  <c r="B890" i="1" s="1"/>
  <c r="G891" i="1"/>
  <c r="H891" i="1" s="1"/>
  <c r="I901" i="1"/>
  <c r="C891" i="1" l="1"/>
  <c r="G892" i="1"/>
  <c r="O892" i="1"/>
  <c r="E892" i="1"/>
  <c r="A893" i="1"/>
  <c r="D893" i="1" s="1"/>
  <c r="E891" i="1"/>
  <c r="F892" i="1" s="1"/>
  <c r="I902" i="1"/>
  <c r="N891" i="1"/>
  <c r="T892" i="1"/>
  <c r="S892" i="1"/>
  <c r="Q891" i="1"/>
  <c r="R891" i="1" s="1"/>
  <c r="J892" i="1"/>
  <c r="K892" i="1" s="1"/>
  <c r="L892" i="1" s="1"/>
  <c r="M892" i="1" s="1"/>
  <c r="P891" i="1" l="1"/>
  <c r="B891" i="1" s="1"/>
  <c r="C892" i="1"/>
  <c r="H892" i="1"/>
  <c r="N892" i="1" s="1"/>
  <c r="T893" i="1"/>
  <c r="Q892" i="1"/>
  <c r="R892" i="1" s="1"/>
  <c r="S893" i="1"/>
  <c r="J893" i="1"/>
  <c r="K893" i="1" s="1"/>
  <c r="L893" i="1" s="1"/>
  <c r="M893" i="1" s="1"/>
  <c r="A894" i="1"/>
  <c r="D894" i="1" s="1"/>
  <c r="O893" i="1"/>
  <c r="E893" i="1"/>
  <c r="F894" i="1" s="1"/>
  <c r="G893" i="1"/>
  <c r="I903" i="1"/>
  <c r="F893" i="1"/>
  <c r="P892" i="1" l="1"/>
  <c r="B892" i="1" s="1"/>
  <c r="C893" i="1"/>
  <c r="H893" i="1"/>
  <c r="N893" i="1" s="1"/>
  <c r="P893" i="1" s="1"/>
  <c r="B893" i="1" s="1"/>
  <c r="G894" i="1"/>
  <c r="H894" i="1" s="1"/>
  <c r="E894" i="1"/>
  <c r="F895" i="1" s="1"/>
  <c r="A895" i="1"/>
  <c r="D895" i="1" s="1"/>
  <c r="O894" i="1"/>
  <c r="I904" i="1"/>
  <c r="S894" i="1"/>
  <c r="Q893" i="1"/>
  <c r="R893" i="1" s="1"/>
  <c r="T894" i="1"/>
  <c r="J894" i="1"/>
  <c r="K894" i="1" s="1"/>
  <c r="L894" i="1" s="1"/>
  <c r="M894" i="1" s="1"/>
  <c r="C894" i="1" l="1"/>
  <c r="N894" i="1"/>
  <c r="P894" i="1" s="1"/>
  <c r="B894" i="1" s="1"/>
  <c r="Q894" i="1"/>
  <c r="R894" i="1" s="1"/>
  <c r="C895" i="1" s="1"/>
  <c r="S895" i="1"/>
  <c r="T895" i="1"/>
  <c r="J895" i="1"/>
  <c r="K895" i="1" s="1"/>
  <c r="L895" i="1" s="1"/>
  <c r="M895" i="1" s="1"/>
  <c r="G895" i="1"/>
  <c r="I905" i="1"/>
  <c r="O895" i="1"/>
  <c r="E895" i="1"/>
  <c r="F896" i="1" s="1"/>
  <c r="A896" i="1"/>
  <c r="D896" i="1" s="1"/>
  <c r="G896" i="1" l="1"/>
  <c r="H896" i="1" s="1"/>
  <c r="Q895" i="1"/>
  <c r="R895" i="1" s="1"/>
  <c r="C896" i="1" s="1"/>
  <c r="T896" i="1"/>
  <c r="S896" i="1"/>
  <c r="J896" i="1"/>
  <c r="K896" i="1" s="1"/>
  <c r="L896" i="1" s="1"/>
  <c r="M896" i="1" s="1"/>
  <c r="H895" i="1"/>
  <c r="N895" i="1" s="1"/>
  <c r="P895" i="1" s="1"/>
  <c r="B895" i="1" s="1"/>
  <c r="E896" i="1"/>
  <c r="F897" i="1" s="1"/>
  <c r="O896" i="1"/>
  <c r="A897" i="1"/>
  <c r="D897" i="1" s="1"/>
  <c r="I906" i="1"/>
  <c r="G897" i="1" l="1"/>
  <c r="H897" i="1" s="1"/>
  <c r="N896" i="1"/>
  <c r="P896" i="1" s="1"/>
  <c r="B896" i="1" s="1"/>
  <c r="I907" i="1"/>
  <c r="O897" i="1"/>
  <c r="A898" i="1"/>
  <c r="D898" i="1" s="1"/>
  <c r="E897" i="1"/>
  <c r="F898" i="1" s="1"/>
  <c r="S897" i="1"/>
  <c r="Q896" i="1"/>
  <c r="R896" i="1" s="1"/>
  <c r="C897" i="1" s="1"/>
  <c r="T897" i="1"/>
  <c r="J897" i="1"/>
  <c r="K897" i="1" s="1"/>
  <c r="L897" i="1" s="1"/>
  <c r="M897" i="1" s="1"/>
  <c r="N897" i="1" l="1"/>
  <c r="P897" i="1" s="1"/>
  <c r="B897" i="1" s="1"/>
  <c r="O898" i="1"/>
  <c r="A899" i="1"/>
  <c r="D899" i="1" s="1"/>
  <c r="E898" i="1"/>
  <c r="F899" i="1" s="1"/>
  <c r="I908" i="1"/>
  <c r="T898" i="1"/>
  <c r="Q897" i="1"/>
  <c r="R897" i="1" s="1"/>
  <c r="C898" i="1" s="1"/>
  <c r="S898" i="1"/>
  <c r="J898" i="1"/>
  <c r="K898" i="1" s="1"/>
  <c r="L898" i="1" s="1"/>
  <c r="M898" i="1" s="1"/>
  <c r="G898" i="1"/>
  <c r="G899" i="1" l="1"/>
  <c r="H899" i="1" s="1"/>
  <c r="T899" i="1"/>
  <c r="Q898" i="1"/>
  <c r="R898" i="1" s="1"/>
  <c r="C899" i="1" s="1"/>
  <c r="S899" i="1"/>
  <c r="J899" i="1"/>
  <c r="K899" i="1" s="1"/>
  <c r="L899" i="1" s="1"/>
  <c r="M899" i="1" s="1"/>
  <c r="H898" i="1"/>
  <c r="N898" i="1" s="1"/>
  <c r="P898" i="1" s="1"/>
  <c r="B898" i="1" s="1"/>
  <c r="I909" i="1"/>
  <c r="A900" i="1"/>
  <c r="D900" i="1" s="1"/>
  <c r="O899" i="1"/>
  <c r="G900" i="1" l="1"/>
  <c r="E899" i="1"/>
  <c r="F900" i="1" s="1"/>
  <c r="H900" i="1" s="1"/>
  <c r="Q899" i="1"/>
  <c r="R899" i="1" s="1"/>
  <c r="C900" i="1" s="1"/>
  <c r="T900" i="1"/>
  <c r="S900" i="1"/>
  <c r="J900" i="1"/>
  <c r="K900" i="1" s="1"/>
  <c r="L900" i="1" s="1"/>
  <c r="M900" i="1" s="1"/>
  <c r="A901" i="1"/>
  <c r="D901" i="1" s="1"/>
  <c r="O900" i="1"/>
  <c r="E900" i="1"/>
  <c r="I910" i="1"/>
  <c r="N899" i="1"/>
  <c r="P899" i="1" s="1"/>
  <c r="B899" i="1" s="1"/>
  <c r="F901" i="1" l="1"/>
  <c r="N900" i="1"/>
  <c r="P900" i="1" s="1"/>
  <c r="B900" i="1" s="1"/>
  <c r="A902" i="1"/>
  <c r="D902" i="1" s="1"/>
  <c r="O901" i="1"/>
  <c r="I911" i="1"/>
  <c r="S901" i="1"/>
  <c r="Q900" i="1"/>
  <c r="R900" i="1" s="1"/>
  <c r="C901" i="1" s="1"/>
  <c r="T901" i="1"/>
  <c r="J901" i="1"/>
  <c r="K901" i="1" s="1"/>
  <c r="L901" i="1" s="1"/>
  <c r="M901" i="1" s="1"/>
  <c r="G901" i="1"/>
  <c r="G902" i="1" l="1"/>
  <c r="H901" i="1"/>
  <c r="N901" i="1" s="1"/>
  <c r="P901" i="1" s="1"/>
  <c r="B901" i="1" s="1"/>
  <c r="E901" i="1"/>
  <c r="F902" i="1" s="1"/>
  <c r="H902" i="1" s="1"/>
  <c r="S902" i="1"/>
  <c r="Q901" i="1"/>
  <c r="R901" i="1" s="1"/>
  <c r="C902" i="1" s="1"/>
  <c r="T902" i="1"/>
  <c r="J902" i="1"/>
  <c r="K902" i="1" s="1"/>
  <c r="L902" i="1" s="1"/>
  <c r="M902" i="1" s="1"/>
  <c r="I912" i="1"/>
  <c r="O902" i="1"/>
  <c r="E902" i="1"/>
  <c r="A903" i="1"/>
  <c r="D903" i="1" s="1"/>
  <c r="F903" i="1" l="1"/>
  <c r="T903" i="1"/>
  <c r="Q902" i="1"/>
  <c r="R902" i="1" s="1"/>
  <c r="C903" i="1" s="1"/>
  <c r="S903" i="1"/>
  <c r="J903" i="1"/>
  <c r="K903" i="1" s="1"/>
  <c r="L903" i="1" s="1"/>
  <c r="M903" i="1" s="1"/>
  <c r="G903" i="1"/>
  <c r="E903" i="1"/>
  <c r="F904" i="1" s="1"/>
  <c r="A904" i="1"/>
  <c r="D904" i="1" s="1"/>
  <c r="O903" i="1"/>
  <c r="N902" i="1"/>
  <c r="P902" i="1" s="1"/>
  <c r="B902" i="1" s="1"/>
  <c r="I913" i="1"/>
  <c r="H903" i="1" l="1"/>
  <c r="N903" i="1" s="1"/>
  <c r="P903" i="1" s="1"/>
  <c r="B903" i="1" s="1"/>
  <c r="I914" i="1"/>
  <c r="S904" i="1"/>
  <c r="Q903" i="1"/>
  <c r="R903" i="1" s="1"/>
  <c r="C904" i="1" s="1"/>
  <c r="T904" i="1"/>
  <c r="J904" i="1"/>
  <c r="K904" i="1" s="1"/>
  <c r="L904" i="1" s="1"/>
  <c r="M904" i="1" s="1"/>
  <c r="G904" i="1"/>
  <c r="O904" i="1"/>
  <c r="A905" i="1"/>
  <c r="D905" i="1" s="1"/>
  <c r="E904" i="1"/>
  <c r="F905" i="1" s="1"/>
  <c r="G905" i="1" l="1"/>
  <c r="H905" i="1" s="1"/>
  <c r="E905" i="1"/>
  <c r="F906" i="1" s="1"/>
  <c r="A906" i="1"/>
  <c r="D906" i="1" s="1"/>
  <c r="O905" i="1"/>
  <c r="S905" i="1"/>
  <c r="Q904" i="1"/>
  <c r="R904" i="1" s="1"/>
  <c r="C905" i="1" s="1"/>
  <c r="T905" i="1"/>
  <c r="J905" i="1"/>
  <c r="K905" i="1" s="1"/>
  <c r="L905" i="1" s="1"/>
  <c r="M905" i="1" s="1"/>
  <c r="I915" i="1"/>
  <c r="H904" i="1"/>
  <c r="N904" i="1" s="1"/>
  <c r="P904" i="1" s="1"/>
  <c r="B904" i="1" s="1"/>
  <c r="G906" i="1" l="1"/>
  <c r="H906" i="1" s="1"/>
  <c r="I916" i="1"/>
  <c r="O906" i="1"/>
  <c r="E906" i="1"/>
  <c r="F907" i="1" s="1"/>
  <c r="A907" i="1"/>
  <c r="D907" i="1" s="1"/>
  <c r="N905" i="1"/>
  <c r="P905" i="1" s="1"/>
  <c r="B905" i="1" s="1"/>
  <c r="S906" i="1"/>
  <c r="Q905" i="1"/>
  <c r="R905" i="1" s="1"/>
  <c r="C906" i="1" s="1"/>
  <c r="T906" i="1"/>
  <c r="J906" i="1"/>
  <c r="K906" i="1" s="1"/>
  <c r="L906" i="1" s="1"/>
  <c r="M906" i="1" s="1"/>
  <c r="N906" i="1" l="1"/>
  <c r="P906" i="1" s="1"/>
  <c r="B906" i="1" s="1"/>
  <c r="I917" i="1"/>
  <c r="Q906" i="1"/>
  <c r="R906" i="1" s="1"/>
  <c r="C907" i="1" s="1"/>
  <c r="T907" i="1"/>
  <c r="S907" i="1"/>
  <c r="J907" i="1"/>
  <c r="K907" i="1" s="1"/>
  <c r="L907" i="1" s="1"/>
  <c r="M907" i="1" s="1"/>
  <c r="A908" i="1"/>
  <c r="D908" i="1" s="1"/>
  <c r="O907" i="1"/>
  <c r="G907" i="1"/>
  <c r="E907" i="1" l="1"/>
  <c r="F908" i="1" s="1"/>
  <c r="T908" i="1"/>
  <c r="Q907" i="1"/>
  <c r="R907" i="1" s="1"/>
  <c r="C908" i="1" s="1"/>
  <c r="S908" i="1"/>
  <c r="J908" i="1"/>
  <c r="K908" i="1" s="1"/>
  <c r="L908" i="1" s="1"/>
  <c r="M908" i="1" s="1"/>
  <c r="G908" i="1"/>
  <c r="O908" i="1"/>
  <c r="E908" i="1"/>
  <c r="A909" i="1"/>
  <c r="D909" i="1" s="1"/>
  <c r="I918" i="1"/>
  <c r="H907" i="1"/>
  <c r="N907" i="1" s="1"/>
  <c r="P907" i="1" s="1"/>
  <c r="B907" i="1" s="1"/>
  <c r="F909" i="1" l="1"/>
  <c r="H908" i="1"/>
  <c r="N908" i="1" s="1"/>
  <c r="P908" i="1" s="1"/>
  <c r="B908" i="1" s="1"/>
  <c r="O909" i="1"/>
  <c r="A910" i="1"/>
  <c r="D910" i="1" s="1"/>
  <c r="E909" i="1"/>
  <c r="F910" i="1" s="1"/>
  <c r="G909" i="1"/>
  <c r="I919" i="1"/>
  <c r="T909" i="1"/>
  <c r="Q908" i="1"/>
  <c r="R908" i="1" s="1"/>
  <c r="C909" i="1" s="1"/>
  <c r="S909" i="1"/>
  <c r="J909" i="1"/>
  <c r="K909" i="1" s="1"/>
  <c r="L909" i="1" s="1"/>
  <c r="M909" i="1" s="1"/>
  <c r="G910" i="1" l="1"/>
  <c r="H910" i="1" s="1"/>
  <c r="H909" i="1"/>
  <c r="N909" i="1" s="1"/>
  <c r="P909" i="1" s="1"/>
  <c r="B909" i="1" s="1"/>
  <c r="A911" i="1"/>
  <c r="D911" i="1" s="1"/>
  <c r="O910" i="1"/>
  <c r="T910" i="1"/>
  <c r="S910" i="1"/>
  <c r="Q909" i="1"/>
  <c r="R909" i="1" s="1"/>
  <c r="C910" i="1" s="1"/>
  <c r="J910" i="1"/>
  <c r="K910" i="1" s="1"/>
  <c r="L910" i="1" s="1"/>
  <c r="M910" i="1" s="1"/>
  <c r="I920" i="1"/>
  <c r="N910" i="1" l="1"/>
  <c r="P910" i="1" s="1"/>
  <c r="B910" i="1" s="1"/>
  <c r="S911" i="1"/>
  <c r="Q910" i="1"/>
  <c r="R910" i="1" s="1"/>
  <c r="C911" i="1" s="1"/>
  <c r="T911" i="1"/>
  <c r="J911" i="1"/>
  <c r="K911" i="1" s="1"/>
  <c r="L911" i="1" s="1"/>
  <c r="M911" i="1" s="1"/>
  <c r="G911" i="1"/>
  <c r="O911" i="1"/>
  <c r="E911" i="1"/>
  <c r="A912" i="1"/>
  <c r="D912" i="1" s="1"/>
  <c r="I921" i="1"/>
  <c r="E910" i="1"/>
  <c r="F911" i="1" s="1"/>
  <c r="F912" i="1" l="1"/>
  <c r="T912" i="1"/>
  <c r="Q911" i="1"/>
  <c r="R911" i="1" s="1"/>
  <c r="S912" i="1"/>
  <c r="J912" i="1"/>
  <c r="K912" i="1" s="1"/>
  <c r="L912" i="1" s="1"/>
  <c r="M912" i="1" s="1"/>
  <c r="G912" i="1"/>
  <c r="I922" i="1"/>
  <c r="E912" i="1"/>
  <c r="F913" i="1" s="1"/>
  <c r="A913" i="1"/>
  <c r="D913" i="1" s="1"/>
  <c r="O912" i="1"/>
  <c r="H911" i="1"/>
  <c r="N911" i="1" s="1"/>
  <c r="P911" i="1" s="1"/>
  <c r="C912" i="1" l="1"/>
  <c r="B911" i="1"/>
  <c r="S913" i="1"/>
  <c r="Q912" i="1"/>
  <c r="R912" i="1" s="1"/>
  <c r="T913" i="1"/>
  <c r="J913" i="1"/>
  <c r="K913" i="1" s="1"/>
  <c r="L913" i="1" s="1"/>
  <c r="M913" i="1" s="1"/>
  <c r="O913" i="1"/>
  <c r="A914" i="1"/>
  <c r="D914" i="1" s="1"/>
  <c r="E913" i="1"/>
  <c r="F914" i="1" s="1"/>
  <c r="I923" i="1"/>
  <c r="G913" i="1"/>
  <c r="H912" i="1"/>
  <c r="N912" i="1" s="1"/>
  <c r="P912" i="1" l="1"/>
  <c r="B912" i="1" s="1"/>
  <c r="C913" i="1"/>
  <c r="G914" i="1"/>
  <c r="H914" i="1" s="1"/>
  <c r="H913" i="1"/>
  <c r="N913" i="1" s="1"/>
  <c r="I924" i="1"/>
  <c r="A915" i="1"/>
  <c r="D915" i="1" s="1"/>
  <c r="O914" i="1"/>
  <c r="E914" i="1"/>
  <c r="F915" i="1" s="1"/>
  <c r="T914" i="1"/>
  <c r="Q913" i="1"/>
  <c r="R913" i="1" s="1"/>
  <c r="S914" i="1"/>
  <c r="J914" i="1"/>
  <c r="K914" i="1" s="1"/>
  <c r="L914" i="1" s="1"/>
  <c r="M914" i="1" s="1"/>
  <c r="P913" i="1" l="1"/>
  <c r="B913" i="1" s="1"/>
  <c r="C914" i="1"/>
  <c r="G915" i="1"/>
  <c r="H915" i="1" s="1"/>
  <c r="N914" i="1"/>
  <c r="A916" i="1"/>
  <c r="D916" i="1" s="1"/>
  <c r="O915" i="1"/>
  <c r="S915" i="1"/>
  <c r="Q914" i="1"/>
  <c r="R914" i="1" s="1"/>
  <c r="T915" i="1"/>
  <c r="J915" i="1"/>
  <c r="K915" i="1" s="1"/>
  <c r="L915" i="1" s="1"/>
  <c r="M915" i="1" s="1"/>
  <c r="I925" i="1"/>
  <c r="P914" i="1" l="1"/>
  <c r="B914" i="1" s="1"/>
  <c r="C915" i="1"/>
  <c r="N915" i="1"/>
  <c r="Q915" i="1"/>
  <c r="R915" i="1" s="1"/>
  <c r="S916" i="1"/>
  <c r="T916" i="1"/>
  <c r="J916" i="1"/>
  <c r="K916" i="1" s="1"/>
  <c r="L916" i="1" s="1"/>
  <c r="M916" i="1" s="1"/>
  <c r="G916" i="1"/>
  <c r="I926" i="1"/>
  <c r="O916" i="1"/>
  <c r="E916" i="1"/>
  <c r="A917" i="1"/>
  <c r="D917" i="1" s="1"/>
  <c r="E915" i="1"/>
  <c r="F916" i="1" s="1"/>
  <c r="C916" i="1" l="1"/>
  <c r="P915" i="1"/>
  <c r="B915" i="1" s="1"/>
  <c r="F917" i="1"/>
  <c r="H916" i="1"/>
  <c r="N916" i="1" s="1"/>
  <c r="T917" i="1"/>
  <c r="Q916" i="1"/>
  <c r="R916" i="1" s="1"/>
  <c r="S917" i="1"/>
  <c r="J917" i="1"/>
  <c r="K917" i="1" s="1"/>
  <c r="L917" i="1" s="1"/>
  <c r="M917" i="1" s="1"/>
  <c r="A918" i="1"/>
  <c r="D918" i="1" s="1"/>
  <c r="O917" i="1"/>
  <c r="I927" i="1"/>
  <c r="G917" i="1"/>
  <c r="C917" i="1" l="1"/>
  <c r="P916" i="1"/>
  <c r="B916" i="1" s="1"/>
  <c r="G918" i="1"/>
  <c r="H917" i="1"/>
  <c r="N917" i="1" s="1"/>
  <c r="E917" i="1"/>
  <c r="F918" i="1" s="1"/>
  <c r="S918" i="1"/>
  <c r="Q917" i="1"/>
  <c r="R917" i="1" s="1"/>
  <c r="T918" i="1"/>
  <c r="J918" i="1"/>
  <c r="K918" i="1" s="1"/>
  <c r="L918" i="1" s="1"/>
  <c r="M918" i="1" s="1"/>
  <c r="I928" i="1"/>
  <c r="O918" i="1"/>
  <c r="E918" i="1"/>
  <c r="A919" i="1"/>
  <c r="D919" i="1" s="1"/>
  <c r="C918" i="1" l="1"/>
  <c r="P917" i="1"/>
  <c r="B917" i="1" s="1"/>
  <c r="H918" i="1"/>
  <c r="N918" i="1" s="1"/>
  <c r="F919" i="1"/>
  <c r="Q918" i="1"/>
  <c r="R918" i="1" s="1"/>
  <c r="T919" i="1"/>
  <c r="S919" i="1"/>
  <c r="J919" i="1"/>
  <c r="K919" i="1" s="1"/>
  <c r="L919" i="1" s="1"/>
  <c r="M919" i="1" s="1"/>
  <c r="A920" i="1"/>
  <c r="D920" i="1" s="1"/>
  <c r="O919" i="1"/>
  <c r="I929" i="1"/>
  <c r="G919" i="1"/>
  <c r="C919" i="1" l="1"/>
  <c r="P918" i="1"/>
  <c r="B918" i="1" s="1"/>
  <c r="G920" i="1"/>
  <c r="I930" i="1"/>
  <c r="T920" i="1"/>
  <c r="Q919" i="1"/>
  <c r="R919" i="1" s="1"/>
  <c r="S920" i="1"/>
  <c r="J920" i="1"/>
  <c r="K920" i="1" s="1"/>
  <c r="L920" i="1" s="1"/>
  <c r="M920" i="1" s="1"/>
  <c r="H919" i="1"/>
  <c r="N919" i="1" s="1"/>
  <c r="P919" i="1" s="1"/>
  <c r="B919" i="1" s="1"/>
  <c r="O920" i="1"/>
  <c r="E920" i="1"/>
  <c r="A921" i="1"/>
  <c r="D921" i="1" s="1"/>
  <c r="E919" i="1"/>
  <c r="F920" i="1" s="1"/>
  <c r="C920" i="1" l="1"/>
  <c r="H920" i="1"/>
  <c r="N920" i="1" s="1"/>
  <c r="G921" i="1"/>
  <c r="O921" i="1"/>
  <c r="A922" i="1"/>
  <c r="D922" i="1" s="1"/>
  <c r="E921" i="1"/>
  <c r="F922" i="1" s="1"/>
  <c r="F921" i="1"/>
  <c r="I931" i="1"/>
  <c r="T921" i="1"/>
  <c r="Q920" i="1"/>
  <c r="R920" i="1" s="1"/>
  <c r="S921" i="1"/>
  <c r="J921" i="1"/>
  <c r="K921" i="1" s="1"/>
  <c r="L921" i="1" s="1"/>
  <c r="M921" i="1" s="1"/>
  <c r="C921" i="1" l="1"/>
  <c r="P920" i="1"/>
  <c r="B920" i="1" s="1"/>
  <c r="H921" i="1"/>
  <c r="N921" i="1" s="1"/>
  <c r="G922" i="1"/>
  <c r="H922" i="1" s="1"/>
  <c r="T922" i="1"/>
  <c r="S922" i="1"/>
  <c r="Q921" i="1"/>
  <c r="R921" i="1" s="1"/>
  <c r="J922" i="1"/>
  <c r="K922" i="1" s="1"/>
  <c r="L922" i="1" s="1"/>
  <c r="M922" i="1" s="1"/>
  <c r="I932" i="1"/>
  <c r="A923" i="1"/>
  <c r="D923" i="1" s="1"/>
  <c r="O922" i="1"/>
  <c r="P921" i="1" l="1"/>
  <c r="B921" i="1" s="1"/>
  <c r="C922" i="1"/>
  <c r="G923" i="1"/>
  <c r="E922" i="1"/>
  <c r="F923" i="1" s="1"/>
  <c r="H923" i="1" s="1"/>
  <c r="N922" i="1"/>
  <c r="O923" i="1"/>
  <c r="E923" i="1"/>
  <c r="A924" i="1"/>
  <c r="D924" i="1" s="1"/>
  <c r="Q922" i="1"/>
  <c r="R922" i="1" s="1"/>
  <c r="T923" i="1"/>
  <c r="S923" i="1"/>
  <c r="J923" i="1"/>
  <c r="K923" i="1" s="1"/>
  <c r="L923" i="1" s="1"/>
  <c r="M923" i="1" s="1"/>
  <c r="I933" i="1"/>
  <c r="P922" i="1" l="1"/>
  <c r="B922" i="1" s="1"/>
  <c r="C923" i="1"/>
  <c r="F924" i="1"/>
  <c r="G924" i="1"/>
  <c r="N923" i="1"/>
  <c r="E924" i="1"/>
  <c r="F925" i="1" s="1"/>
  <c r="A925" i="1"/>
  <c r="D925" i="1" s="1"/>
  <c r="O924" i="1"/>
  <c r="I934" i="1"/>
  <c r="T924" i="1"/>
  <c r="Q923" i="1"/>
  <c r="R923" i="1" s="1"/>
  <c r="S924" i="1"/>
  <c r="J924" i="1"/>
  <c r="K924" i="1" s="1"/>
  <c r="L924" i="1" s="1"/>
  <c r="M924" i="1" s="1"/>
  <c r="C924" i="1" l="1"/>
  <c r="P923" i="1"/>
  <c r="B923" i="1" s="1"/>
  <c r="H924" i="1"/>
  <c r="N924" i="1" s="1"/>
  <c r="P924" i="1" s="1"/>
  <c r="Q924" i="1"/>
  <c r="R924" i="1" s="1"/>
  <c r="C925" i="1" s="1"/>
  <c r="T925" i="1"/>
  <c r="S925" i="1"/>
  <c r="J925" i="1"/>
  <c r="K925" i="1" s="1"/>
  <c r="L925" i="1" s="1"/>
  <c r="M925" i="1" s="1"/>
  <c r="I935" i="1"/>
  <c r="O925" i="1"/>
  <c r="E925" i="1"/>
  <c r="F926" i="1" s="1"/>
  <c r="A926" i="1"/>
  <c r="D926" i="1" s="1"/>
  <c r="G925" i="1"/>
  <c r="B924" i="1" l="1"/>
  <c r="G926" i="1"/>
  <c r="H926" i="1" s="1"/>
  <c r="H925" i="1"/>
  <c r="N925" i="1" s="1"/>
  <c r="P925" i="1" s="1"/>
  <c r="B925" i="1" s="1"/>
  <c r="Q925" i="1"/>
  <c r="R925" i="1" s="1"/>
  <c r="C926" i="1" s="1"/>
  <c r="T926" i="1"/>
  <c r="S926" i="1"/>
  <c r="J926" i="1"/>
  <c r="K926" i="1" s="1"/>
  <c r="L926" i="1" s="1"/>
  <c r="M926" i="1" s="1"/>
  <c r="I936" i="1"/>
  <c r="E926" i="1"/>
  <c r="F927" i="1" s="1"/>
  <c r="A927" i="1"/>
  <c r="D927" i="1" s="1"/>
  <c r="O926" i="1"/>
  <c r="N926" i="1" l="1"/>
  <c r="P926" i="1" s="1"/>
  <c r="T927" i="1"/>
  <c r="S927" i="1"/>
  <c r="Q926" i="1"/>
  <c r="R926" i="1" s="1"/>
  <c r="C927" i="1" s="1"/>
  <c r="J927" i="1"/>
  <c r="K927" i="1" s="1"/>
  <c r="L927" i="1" s="1"/>
  <c r="M927" i="1" s="1"/>
  <c r="G927" i="1"/>
  <c r="H927" i="1" s="1"/>
  <c r="A928" i="1"/>
  <c r="D928" i="1" s="1"/>
  <c r="O927" i="1"/>
  <c r="I937" i="1"/>
  <c r="B926" i="1" l="1"/>
  <c r="N927" i="1"/>
  <c r="P927" i="1" s="1"/>
  <c r="B927" i="1" s="1"/>
  <c r="Q927" i="1"/>
  <c r="R927" i="1" s="1"/>
  <c r="C928" i="1" s="1"/>
  <c r="S928" i="1"/>
  <c r="T928" i="1"/>
  <c r="J928" i="1"/>
  <c r="K928" i="1" s="1"/>
  <c r="L928" i="1" s="1"/>
  <c r="M928" i="1" s="1"/>
  <c r="G928" i="1"/>
  <c r="A929" i="1"/>
  <c r="D929" i="1" s="1"/>
  <c r="O928" i="1"/>
  <c r="E928" i="1"/>
  <c r="I938" i="1"/>
  <c r="E927" i="1"/>
  <c r="F928" i="1" s="1"/>
  <c r="H928" i="1" l="1"/>
  <c r="N928" i="1" s="1"/>
  <c r="P928" i="1" s="1"/>
  <c r="B928" i="1" s="1"/>
  <c r="F929" i="1"/>
  <c r="I939" i="1"/>
  <c r="Q928" i="1"/>
  <c r="R928" i="1" s="1"/>
  <c r="C929" i="1" s="1"/>
  <c r="T929" i="1"/>
  <c r="S929" i="1"/>
  <c r="J929" i="1"/>
  <c r="K929" i="1" s="1"/>
  <c r="L929" i="1" s="1"/>
  <c r="M929" i="1" s="1"/>
  <c r="G929" i="1"/>
  <c r="E929" i="1"/>
  <c r="F930" i="1" s="1"/>
  <c r="A930" i="1"/>
  <c r="D930" i="1" s="1"/>
  <c r="O929" i="1"/>
  <c r="Q929" i="1" l="1"/>
  <c r="R929" i="1" s="1"/>
  <c r="C930" i="1" s="1"/>
  <c r="T930" i="1"/>
  <c r="S930" i="1"/>
  <c r="J930" i="1"/>
  <c r="K930" i="1" s="1"/>
  <c r="L930" i="1" s="1"/>
  <c r="M930" i="1" s="1"/>
  <c r="I940" i="1"/>
  <c r="G930" i="1"/>
  <c r="H929" i="1"/>
  <c r="N929" i="1" s="1"/>
  <c r="P929" i="1" s="1"/>
  <c r="A931" i="1"/>
  <c r="D931" i="1" s="1"/>
  <c r="O930" i="1"/>
  <c r="E930" i="1"/>
  <c r="F931" i="1" s="1"/>
  <c r="B929" i="1" l="1"/>
  <c r="G931" i="1"/>
  <c r="T931" i="1"/>
  <c r="S931" i="1"/>
  <c r="Q930" i="1"/>
  <c r="R930" i="1" s="1"/>
  <c r="C931" i="1" s="1"/>
  <c r="J931" i="1"/>
  <c r="K931" i="1" s="1"/>
  <c r="L931" i="1" s="1"/>
  <c r="M931" i="1" s="1"/>
  <c r="E931" i="1"/>
  <c r="F932" i="1" s="1"/>
  <c r="A932" i="1"/>
  <c r="D932" i="1" s="1"/>
  <c r="O931" i="1"/>
  <c r="I941" i="1"/>
  <c r="H930" i="1"/>
  <c r="N930" i="1" s="1"/>
  <c r="P930" i="1" s="1"/>
  <c r="B930" i="1" s="1"/>
  <c r="G932" i="1" l="1"/>
  <c r="Q931" i="1"/>
  <c r="R931" i="1" s="1"/>
  <c r="C932" i="1" s="1"/>
  <c r="T932" i="1"/>
  <c r="S932" i="1"/>
  <c r="J932" i="1"/>
  <c r="K932" i="1" s="1"/>
  <c r="L932" i="1" s="1"/>
  <c r="M932" i="1" s="1"/>
  <c r="H931" i="1"/>
  <c r="N931" i="1" s="1"/>
  <c r="P931" i="1" s="1"/>
  <c r="I942" i="1"/>
  <c r="O932" i="1"/>
  <c r="E932" i="1"/>
  <c r="F933" i="1" s="1"/>
  <c r="A933" i="1"/>
  <c r="D933" i="1" s="1"/>
  <c r="B931" i="1" l="1"/>
  <c r="Q932" i="1"/>
  <c r="R932" i="1" s="1"/>
  <c r="C933" i="1" s="1"/>
  <c r="S933" i="1"/>
  <c r="T933" i="1"/>
  <c r="J933" i="1"/>
  <c r="K933" i="1" s="1"/>
  <c r="L933" i="1" s="1"/>
  <c r="M933" i="1" s="1"/>
  <c r="G933" i="1"/>
  <c r="H933" i="1" s="1"/>
  <c r="E933" i="1"/>
  <c r="F934" i="1" s="1"/>
  <c r="A934" i="1"/>
  <c r="D934" i="1" s="1"/>
  <c r="O933" i="1"/>
  <c r="H932" i="1"/>
  <c r="N932" i="1" s="1"/>
  <c r="P932" i="1" s="1"/>
  <c r="B932" i="1" s="1"/>
  <c r="I943" i="1"/>
  <c r="I944" i="1" l="1"/>
  <c r="Q933" i="1"/>
  <c r="R933" i="1" s="1"/>
  <c r="C934" i="1" s="1"/>
  <c r="T934" i="1"/>
  <c r="S934" i="1"/>
  <c r="J934" i="1"/>
  <c r="K934" i="1" s="1"/>
  <c r="L934" i="1" s="1"/>
  <c r="M934" i="1" s="1"/>
  <c r="G934" i="1"/>
  <c r="H934" i="1" s="1"/>
  <c r="N933" i="1"/>
  <c r="P933" i="1" s="1"/>
  <c r="A935" i="1"/>
  <c r="D935" i="1" s="1"/>
  <c r="O934" i="1"/>
  <c r="E934" i="1"/>
  <c r="F935" i="1" s="1"/>
  <c r="B933" i="1" l="1"/>
  <c r="G935" i="1"/>
  <c r="H935" i="1" s="1"/>
  <c r="N934" i="1"/>
  <c r="P934" i="1" s="1"/>
  <c r="B934" i="1" s="1"/>
  <c r="Q934" i="1"/>
  <c r="R934" i="1" s="1"/>
  <c r="C935" i="1" s="1"/>
  <c r="T935" i="1"/>
  <c r="S935" i="1"/>
  <c r="J935" i="1"/>
  <c r="K935" i="1" s="1"/>
  <c r="L935" i="1" s="1"/>
  <c r="M935" i="1" s="1"/>
  <c r="O935" i="1"/>
  <c r="A936" i="1"/>
  <c r="D936" i="1" s="1"/>
  <c r="I945" i="1"/>
  <c r="A937" i="1" l="1"/>
  <c r="D937" i="1" s="1"/>
  <c r="O936" i="1"/>
  <c r="E936" i="1"/>
  <c r="Q935" i="1"/>
  <c r="R935" i="1" s="1"/>
  <c r="C936" i="1" s="1"/>
  <c r="S936" i="1"/>
  <c r="T936" i="1"/>
  <c r="J936" i="1"/>
  <c r="K936" i="1" s="1"/>
  <c r="L936" i="1" s="1"/>
  <c r="M936" i="1" s="1"/>
  <c r="G936" i="1"/>
  <c r="N935" i="1"/>
  <c r="P935" i="1" s="1"/>
  <c r="B935" i="1" s="1"/>
  <c r="I946" i="1"/>
  <c r="E935" i="1"/>
  <c r="F936" i="1" s="1"/>
  <c r="F937" i="1" l="1"/>
  <c r="G937" i="1"/>
  <c r="H936" i="1"/>
  <c r="N936" i="1" s="1"/>
  <c r="P936" i="1" s="1"/>
  <c r="I947" i="1"/>
  <c r="S937" i="1"/>
  <c r="Q936" i="1"/>
  <c r="R936" i="1" s="1"/>
  <c r="C937" i="1" s="1"/>
  <c r="T937" i="1"/>
  <c r="J937" i="1"/>
  <c r="K937" i="1" s="1"/>
  <c r="L937" i="1" s="1"/>
  <c r="M937" i="1" s="1"/>
  <c r="A938" i="1"/>
  <c r="D938" i="1" s="1"/>
  <c r="O937" i="1"/>
  <c r="H937" i="1" l="1"/>
  <c r="N937" i="1" s="1"/>
  <c r="P937" i="1" s="1"/>
  <c r="B937" i="1" s="1"/>
  <c r="B936" i="1"/>
  <c r="T938" i="1"/>
  <c r="Q937" i="1"/>
  <c r="R937" i="1" s="1"/>
  <c r="C938" i="1" s="1"/>
  <c r="S938" i="1"/>
  <c r="J938" i="1"/>
  <c r="K938" i="1" s="1"/>
  <c r="L938" i="1" s="1"/>
  <c r="M938" i="1" s="1"/>
  <c r="E937" i="1"/>
  <c r="F938" i="1" s="1"/>
  <c r="I948" i="1"/>
  <c r="O938" i="1"/>
  <c r="A939" i="1"/>
  <c r="D939" i="1" s="1"/>
  <c r="E938" i="1"/>
  <c r="G938" i="1"/>
  <c r="F939" i="1" l="1"/>
  <c r="G939" i="1"/>
  <c r="H938" i="1"/>
  <c r="N938" i="1" s="1"/>
  <c r="P938" i="1" s="1"/>
  <c r="A940" i="1"/>
  <c r="D940" i="1" s="1"/>
  <c r="O939" i="1"/>
  <c r="Q938" i="1"/>
  <c r="R938" i="1" s="1"/>
  <c r="C939" i="1" s="1"/>
  <c r="T939" i="1"/>
  <c r="S939" i="1"/>
  <c r="J939" i="1"/>
  <c r="K939" i="1" s="1"/>
  <c r="L939" i="1" s="1"/>
  <c r="M939" i="1" s="1"/>
  <c r="I949" i="1"/>
  <c r="H939" i="1" l="1"/>
  <c r="N939" i="1" s="1"/>
  <c r="P939" i="1" s="1"/>
  <c r="B939" i="1" s="1"/>
  <c r="B938" i="1"/>
  <c r="I950" i="1"/>
  <c r="O940" i="1"/>
  <c r="E940" i="1"/>
  <c r="A941" i="1"/>
  <c r="D941" i="1" s="1"/>
  <c r="E939" i="1"/>
  <c r="F940" i="1" s="1"/>
  <c r="T940" i="1"/>
  <c r="S940" i="1"/>
  <c r="Q939" i="1"/>
  <c r="R939" i="1" s="1"/>
  <c r="C940" i="1" s="1"/>
  <c r="J940" i="1"/>
  <c r="K940" i="1" s="1"/>
  <c r="L940" i="1" s="1"/>
  <c r="M940" i="1" s="1"/>
  <c r="G940" i="1"/>
  <c r="H940" i="1" l="1"/>
  <c r="N940" i="1" s="1"/>
  <c r="P940" i="1" s="1"/>
  <c r="G941" i="1"/>
  <c r="A942" i="1"/>
  <c r="D942" i="1" s="1"/>
  <c r="O941" i="1"/>
  <c r="E941" i="1"/>
  <c r="F942" i="1" s="1"/>
  <c r="F941" i="1"/>
  <c r="I951" i="1"/>
  <c r="Q940" i="1"/>
  <c r="R940" i="1" s="1"/>
  <c r="C941" i="1" s="1"/>
  <c r="S941" i="1"/>
  <c r="T941" i="1"/>
  <c r="J941" i="1"/>
  <c r="K941" i="1" s="1"/>
  <c r="L941" i="1" s="1"/>
  <c r="M941" i="1" s="1"/>
  <c r="H941" i="1" l="1"/>
  <c r="N941" i="1" s="1"/>
  <c r="P941" i="1" s="1"/>
  <c r="B941" i="1" s="1"/>
  <c r="B940" i="1"/>
  <c r="E942" i="1"/>
  <c r="F943" i="1" s="1"/>
  <c r="A943" i="1"/>
  <c r="D943" i="1" s="1"/>
  <c r="O942" i="1"/>
  <c r="I952" i="1"/>
  <c r="G942" i="1"/>
  <c r="T942" i="1"/>
  <c r="S942" i="1"/>
  <c r="Q941" i="1"/>
  <c r="R941" i="1" s="1"/>
  <c r="C942" i="1" s="1"/>
  <c r="J942" i="1"/>
  <c r="K942" i="1" s="1"/>
  <c r="L942" i="1" s="1"/>
  <c r="M942" i="1" s="1"/>
  <c r="G943" i="1" l="1"/>
  <c r="H943" i="1" s="1"/>
  <c r="I953" i="1"/>
  <c r="Q942" i="1"/>
  <c r="R942" i="1" s="1"/>
  <c r="C943" i="1" s="1"/>
  <c r="T943" i="1"/>
  <c r="S943" i="1"/>
  <c r="J943" i="1"/>
  <c r="K943" i="1" s="1"/>
  <c r="L943" i="1" s="1"/>
  <c r="M943" i="1" s="1"/>
  <c r="H942" i="1"/>
  <c r="N942" i="1" s="1"/>
  <c r="P942" i="1" s="1"/>
  <c r="B942" i="1" s="1"/>
  <c r="O943" i="1"/>
  <c r="E943" i="1"/>
  <c r="F944" i="1" s="1"/>
  <c r="A944" i="1"/>
  <c r="D944" i="1" s="1"/>
  <c r="N943" i="1" l="1"/>
  <c r="P943" i="1" s="1"/>
  <c r="E944" i="1"/>
  <c r="F945" i="1" s="1"/>
  <c r="A945" i="1"/>
  <c r="D945" i="1" s="1"/>
  <c r="O944" i="1"/>
  <c r="Q943" i="1"/>
  <c r="R943" i="1" s="1"/>
  <c r="T944" i="1"/>
  <c r="S944" i="1"/>
  <c r="J944" i="1"/>
  <c r="K944" i="1" s="1"/>
  <c r="L944" i="1" s="1"/>
  <c r="M944" i="1" s="1"/>
  <c r="G944" i="1"/>
  <c r="I954" i="1"/>
  <c r="C944" i="1" l="1"/>
  <c r="B943" i="1"/>
  <c r="G945" i="1"/>
  <c r="H945" i="1" s="1"/>
  <c r="S945" i="1"/>
  <c r="T945" i="1"/>
  <c r="Q944" i="1"/>
  <c r="R944" i="1" s="1"/>
  <c r="J945" i="1"/>
  <c r="K945" i="1" s="1"/>
  <c r="L945" i="1" s="1"/>
  <c r="M945" i="1" s="1"/>
  <c r="H944" i="1"/>
  <c r="N944" i="1" s="1"/>
  <c r="E945" i="1"/>
  <c r="F946" i="1" s="1"/>
  <c r="A946" i="1"/>
  <c r="D946" i="1" s="1"/>
  <c r="O945" i="1"/>
  <c r="I955" i="1"/>
  <c r="C945" i="1" l="1"/>
  <c r="P944" i="1"/>
  <c r="B944" i="1" s="1"/>
  <c r="N945" i="1"/>
  <c r="Q945" i="1"/>
  <c r="R945" i="1" s="1"/>
  <c r="S946" i="1"/>
  <c r="T946" i="1"/>
  <c r="J946" i="1"/>
  <c r="K946" i="1" s="1"/>
  <c r="L946" i="1" s="1"/>
  <c r="M946" i="1" s="1"/>
  <c r="A947" i="1"/>
  <c r="D947" i="1" s="1"/>
  <c r="O946" i="1"/>
  <c r="E946" i="1"/>
  <c r="F947" i="1" s="1"/>
  <c r="G946" i="1"/>
  <c r="I956" i="1"/>
  <c r="P945" i="1" l="1"/>
  <c r="B945" i="1" s="1"/>
  <c r="C946" i="1"/>
  <c r="G947" i="1"/>
  <c r="H947" i="1" s="1"/>
  <c r="Q946" i="1"/>
  <c r="R946" i="1" s="1"/>
  <c r="T947" i="1"/>
  <c r="S947" i="1"/>
  <c r="J947" i="1"/>
  <c r="K947" i="1" s="1"/>
  <c r="L947" i="1" s="1"/>
  <c r="M947" i="1" s="1"/>
  <c r="H946" i="1"/>
  <c r="N946" i="1" s="1"/>
  <c r="E947" i="1"/>
  <c r="F948" i="1" s="1"/>
  <c r="A948" i="1"/>
  <c r="D948" i="1" s="1"/>
  <c r="O947" i="1"/>
  <c r="I957" i="1"/>
  <c r="C947" i="1" l="1"/>
  <c r="P946" i="1"/>
  <c r="B946" i="1" s="1"/>
  <c r="N947" i="1"/>
  <c r="Q947" i="1"/>
  <c r="R947" i="1" s="1"/>
  <c r="T948" i="1"/>
  <c r="S948" i="1"/>
  <c r="J948" i="1"/>
  <c r="K948" i="1" s="1"/>
  <c r="L948" i="1" s="1"/>
  <c r="M948" i="1" s="1"/>
  <c r="A949" i="1"/>
  <c r="D949" i="1" s="1"/>
  <c r="O948" i="1"/>
  <c r="E948" i="1"/>
  <c r="F949" i="1" s="1"/>
  <c r="G948" i="1"/>
  <c r="H948" i="1" s="1"/>
  <c r="I958" i="1"/>
  <c r="C948" i="1" l="1"/>
  <c r="P947" i="1"/>
  <c r="B947" i="1" s="1"/>
  <c r="G949" i="1"/>
  <c r="H949" i="1" s="1"/>
  <c r="N948" i="1"/>
  <c r="E949" i="1"/>
  <c r="F950" i="1" s="1"/>
  <c r="A950" i="1"/>
  <c r="D950" i="1" s="1"/>
  <c r="O949" i="1"/>
  <c r="I959" i="1"/>
  <c r="Q948" i="1"/>
  <c r="R948" i="1" s="1"/>
  <c r="C949" i="1" s="1"/>
  <c r="S949" i="1"/>
  <c r="T949" i="1"/>
  <c r="J949" i="1"/>
  <c r="K949" i="1" s="1"/>
  <c r="L949" i="1" s="1"/>
  <c r="M949" i="1" s="1"/>
  <c r="P948" i="1" l="1"/>
  <c r="B948" i="1" s="1"/>
  <c r="G950" i="1"/>
  <c r="H950" i="1" s="1"/>
  <c r="N949" i="1"/>
  <c r="P949" i="1" s="1"/>
  <c r="B949" i="1" s="1"/>
  <c r="I960" i="1"/>
  <c r="A951" i="1"/>
  <c r="D951" i="1" s="1"/>
  <c r="O950" i="1"/>
  <c r="E950" i="1"/>
  <c r="F951" i="1" s="1"/>
  <c r="Q949" i="1"/>
  <c r="R949" i="1" s="1"/>
  <c r="C950" i="1" s="1"/>
  <c r="T950" i="1"/>
  <c r="S950" i="1"/>
  <c r="J950" i="1"/>
  <c r="K950" i="1" s="1"/>
  <c r="L950" i="1" s="1"/>
  <c r="M950" i="1" s="1"/>
  <c r="G951" i="1" l="1"/>
  <c r="H951" i="1" s="1"/>
  <c r="I961" i="1"/>
  <c r="N950" i="1"/>
  <c r="P950" i="1" s="1"/>
  <c r="Q950" i="1"/>
  <c r="R950" i="1" s="1"/>
  <c r="C951" i="1" s="1"/>
  <c r="S951" i="1"/>
  <c r="J951" i="1"/>
  <c r="K951" i="1" s="1"/>
  <c r="L951" i="1" s="1"/>
  <c r="M951" i="1" s="1"/>
  <c r="T951" i="1"/>
  <c r="A952" i="1"/>
  <c r="D952" i="1" s="1"/>
  <c r="O951" i="1"/>
  <c r="E951" i="1"/>
  <c r="F952" i="1" s="1"/>
  <c r="B950" i="1" l="1"/>
  <c r="S952" i="1"/>
  <c r="Q951" i="1"/>
  <c r="R951" i="1" s="1"/>
  <c r="C952" i="1" s="1"/>
  <c r="J952" i="1"/>
  <c r="K952" i="1" s="1"/>
  <c r="L952" i="1" s="1"/>
  <c r="M952" i="1" s="1"/>
  <c r="T952" i="1"/>
  <c r="N951" i="1"/>
  <c r="P951" i="1" s="1"/>
  <c r="B951" i="1" s="1"/>
  <c r="E952" i="1"/>
  <c r="F953" i="1" s="1"/>
  <c r="A953" i="1"/>
  <c r="D953" i="1" s="1"/>
  <c r="O952" i="1"/>
  <c r="I962" i="1"/>
  <c r="G952" i="1"/>
  <c r="G953" i="1" l="1"/>
  <c r="H953" i="1" s="1"/>
  <c r="Q952" i="1"/>
  <c r="R952" i="1" s="1"/>
  <c r="C953" i="1" s="1"/>
  <c r="J953" i="1"/>
  <c r="K953" i="1" s="1"/>
  <c r="L953" i="1" s="1"/>
  <c r="M953" i="1" s="1"/>
  <c r="T953" i="1"/>
  <c r="S953" i="1"/>
  <c r="H952" i="1"/>
  <c r="N952" i="1" s="1"/>
  <c r="P952" i="1" s="1"/>
  <c r="I963" i="1"/>
  <c r="A954" i="1"/>
  <c r="D954" i="1" s="1"/>
  <c r="O953" i="1"/>
  <c r="E953" i="1"/>
  <c r="F954" i="1" s="1"/>
  <c r="B952" i="1" l="1"/>
  <c r="G954" i="1"/>
  <c r="H954" i="1" s="1"/>
  <c r="N953" i="1"/>
  <c r="P953" i="1" s="1"/>
  <c r="B953" i="1" s="1"/>
  <c r="S954" i="1"/>
  <c r="Q953" i="1"/>
  <c r="R953" i="1" s="1"/>
  <c r="C954" i="1" s="1"/>
  <c r="T954" i="1"/>
  <c r="J954" i="1"/>
  <c r="K954" i="1" s="1"/>
  <c r="L954" i="1" s="1"/>
  <c r="M954" i="1" s="1"/>
  <c r="I964" i="1"/>
  <c r="E954" i="1"/>
  <c r="F955" i="1" s="1"/>
  <c r="O954" i="1"/>
  <c r="A955" i="1"/>
  <c r="D955" i="1" s="1"/>
  <c r="G955" i="1" l="1"/>
  <c r="H955" i="1" s="1"/>
  <c r="N954" i="1"/>
  <c r="P954" i="1" s="1"/>
  <c r="O955" i="1"/>
  <c r="A956" i="1"/>
  <c r="D956" i="1" s="1"/>
  <c r="E955" i="1"/>
  <c r="F956" i="1" s="1"/>
  <c r="Q954" i="1"/>
  <c r="R954" i="1" s="1"/>
  <c r="C955" i="1" s="1"/>
  <c r="T955" i="1"/>
  <c r="J955" i="1"/>
  <c r="K955" i="1" s="1"/>
  <c r="L955" i="1" s="1"/>
  <c r="M955" i="1" s="1"/>
  <c r="S955" i="1"/>
  <c r="I965" i="1"/>
  <c r="B954" i="1" l="1"/>
  <c r="G956" i="1"/>
  <c r="H956" i="1" s="1"/>
  <c r="N955" i="1"/>
  <c r="P955" i="1" s="1"/>
  <c r="B955" i="1" s="1"/>
  <c r="E956" i="1"/>
  <c r="F957" i="1" s="1"/>
  <c r="A957" i="1"/>
  <c r="D957" i="1" s="1"/>
  <c r="O956" i="1"/>
  <c r="I966" i="1"/>
  <c r="S956" i="1"/>
  <c r="Q955" i="1"/>
  <c r="R955" i="1" s="1"/>
  <c r="C956" i="1" s="1"/>
  <c r="J956" i="1"/>
  <c r="K956" i="1" s="1"/>
  <c r="L956" i="1" s="1"/>
  <c r="M956" i="1" s="1"/>
  <c r="T956" i="1"/>
  <c r="G957" i="1" l="1"/>
  <c r="H957" i="1" s="1"/>
  <c r="N956" i="1"/>
  <c r="P956" i="1" s="1"/>
  <c r="B956" i="1" s="1"/>
  <c r="I967" i="1"/>
  <c r="O957" i="1"/>
  <c r="E957" i="1"/>
  <c r="F958" i="1" s="1"/>
  <c r="A958" i="1"/>
  <c r="D958" i="1" s="1"/>
  <c r="Q956" i="1"/>
  <c r="R956" i="1" s="1"/>
  <c r="C957" i="1" s="1"/>
  <c r="T957" i="1"/>
  <c r="J957" i="1"/>
  <c r="K957" i="1" s="1"/>
  <c r="L957" i="1" s="1"/>
  <c r="M957" i="1" s="1"/>
  <c r="S957" i="1"/>
  <c r="G958" i="1" l="1"/>
  <c r="H958" i="1" s="1"/>
  <c r="I968" i="1"/>
  <c r="N957" i="1"/>
  <c r="P957" i="1" s="1"/>
  <c r="T958" i="1"/>
  <c r="Q957" i="1"/>
  <c r="R957" i="1" s="1"/>
  <c r="C958" i="1" s="1"/>
  <c r="J958" i="1"/>
  <c r="K958" i="1" s="1"/>
  <c r="L958" i="1" s="1"/>
  <c r="M958" i="1" s="1"/>
  <c r="S958" i="1"/>
  <c r="E958" i="1"/>
  <c r="F959" i="1" s="1"/>
  <c r="A959" i="1"/>
  <c r="D959" i="1" s="1"/>
  <c r="O958" i="1"/>
  <c r="B957" i="1" l="1"/>
  <c r="G959" i="1"/>
  <c r="H959" i="1" s="1"/>
  <c r="A960" i="1"/>
  <c r="D960" i="1" s="1"/>
  <c r="O959" i="1"/>
  <c r="E959" i="1"/>
  <c r="F960" i="1" s="1"/>
  <c r="N958" i="1"/>
  <c r="P958" i="1" s="1"/>
  <c r="B958" i="1" s="1"/>
  <c r="Q958" i="1"/>
  <c r="R958" i="1" s="1"/>
  <c r="C959" i="1" s="1"/>
  <c r="S959" i="1"/>
  <c r="T959" i="1"/>
  <c r="J959" i="1"/>
  <c r="K959" i="1" s="1"/>
  <c r="L959" i="1" s="1"/>
  <c r="M959" i="1" s="1"/>
  <c r="I969" i="1"/>
  <c r="I970" i="1" l="1"/>
  <c r="N959" i="1"/>
  <c r="P959" i="1" s="1"/>
  <c r="T960" i="1"/>
  <c r="J960" i="1"/>
  <c r="K960" i="1" s="1"/>
  <c r="L960" i="1" s="1"/>
  <c r="M960" i="1" s="1"/>
  <c r="Q959" i="1"/>
  <c r="R959" i="1" s="1"/>
  <c r="C960" i="1" s="1"/>
  <c r="S960" i="1"/>
  <c r="E960" i="1"/>
  <c r="F961" i="1" s="1"/>
  <c r="A961" i="1"/>
  <c r="D961" i="1" s="1"/>
  <c r="O960" i="1"/>
  <c r="G960" i="1"/>
  <c r="B959" i="1" l="1"/>
  <c r="I971" i="1"/>
  <c r="S961" i="1"/>
  <c r="Q960" i="1"/>
  <c r="R960" i="1" s="1"/>
  <c r="C961" i="1" s="1"/>
  <c r="T961" i="1"/>
  <c r="J961" i="1"/>
  <c r="K961" i="1" s="1"/>
  <c r="L961" i="1" s="1"/>
  <c r="M961" i="1" s="1"/>
  <c r="E961" i="1"/>
  <c r="F962" i="1" s="1"/>
  <c r="A962" i="1"/>
  <c r="D962" i="1" s="1"/>
  <c r="O961" i="1"/>
  <c r="G961" i="1"/>
  <c r="H960" i="1"/>
  <c r="N960" i="1" s="1"/>
  <c r="P960" i="1" s="1"/>
  <c r="B960" i="1" s="1"/>
  <c r="G962" i="1" l="1"/>
  <c r="H962" i="1" s="1"/>
  <c r="H961" i="1"/>
  <c r="N961" i="1" s="1"/>
  <c r="P961" i="1" s="1"/>
  <c r="Q961" i="1"/>
  <c r="R961" i="1" s="1"/>
  <c r="C962" i="1" s="1"/>
  <c r="S962" i="1"/>
  <c r="J962" i="1"/>
  <c r="K962" i="1" s="1"/>
  <c r="L962" i="1" s="1"/>
  <c r="M962" i="1" s="1"/>
  <c r="T962" i="1"/>
  <c r="O962" i="1"/>
  <c r="E962" i="1"/>
  <c r="F963" i="1" s="1"/>
  <c r="A963" i="1"/>
  <c r="D963" i="1" s="1"/>
  <c r="I972" i="1"/>
  <c r="B961" i="1" l="1"/>
  <c r="N962" i="1"/>
  <c r="P962" i="1" s="1"/>
  <c r="B962" i="1" s="1"/>
  <c r="S963" i="1"/>
  <c r="Q962" i="1"/>
  <c r="R962" i="1" s="1"/>
  <c r="C963" i="1" s="1"/>
  <c r="J963" i="1"/>
  <c r="K963" i="1" s="1"/>
  <c r="L963" i="1" s="1"/>
  <c r="M963" i="1" s="1"/>
  <c r="T963" i="1"/>
  <c r="E963" i="1"/>
  <c r="F964" i="1" s="1"/>
  <c r="A964" i="1"/>
  <c r="D964" i="1" s="1"/>
  <c r="O963" i="1"/>
  <c r="G963" i="1"/>
  <c r="G964" i="1" l="1"/>
  <c r="H964" i="1" s="1"/>
  <c r="H963" i="1"/>
  <c r="N963" i="1" s="1"/>
  <c r="P963" i="1" s="1"/>
  <c r="B963" i="1" s="1"/>
  <c r="I974" i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Q963" i="1"/>
  <c r="R963" i="1" s="1"/>
  <c r="C964" i="1" s="1"/>
  <c r="S964" i="1"/>
  <c r="J964" i="1"/>
  <c r="K964" i="1" s="1"/>
  <c r="L964" i="1" s="1"/>
  <c r="M964" i="1" s="1"/>
  <c r="T964" i="1"/>
  <c r="O964" i="1"/>
  <c r="A965" i="1"/>
  <c r="D965" i="1" s="1"/>
  <c r="E964" i="1"/>
  <c r="F965" i="1" s="1"/>
  <c r="I2545" i="1" l="1"/>
  <c r="N964" i="1"/>
  <c r="P964" i="1" s="1"/>
  <c r="E965" i="1"/>
  <c r="F966" i="1" s="1"/>
  <c r="A966" i="1"/>
  <c r="D966" i="1" s="1"/>
  <c r="O965" i="1"/>
  <c r="T965" i="1"/>
  <c r="Q964" i="1"/>
  <c r="R964" i="1" s="1"/>
  <c r="C965" i="1" s="1"/>
  <c r="S965" i="1"/>
  <c r="J965" i="1"/>
  <c r="K965" i="1" s="1"/>
  <c r="L965" i="1" s="1"/>
  <c r="M965" i="1" s="1"/>
  <c r="G965" i="1"/>
  <c r="I2546" i="1" l="1"/>
  <c r="B964" i="1"/>
  <c r="G966" i="1"/>
  <c r="H966" i="1" s="1"/>
  <c r="T966" i="1"/>
  <c r="J966" i="1"/>
  <c r="K966" i="1" s="1"/>
  <c r="L966" i="1" s="1"/>
  <c r="M966" i="1" s="1"/>
  <c r="Q965" i="1"/>
  <c r="R965" i="1" s="1"/>
  <c r="C966" i="1" s="1"/>
  <c r="S966" i="1"/>
  <c r="H965" i="1"/>
  <c r="N965" i="1" s="1"/>
  <c r="P965" i="1" s="1"/>
  <c r="B965" i="1" s="1"/>
  <c r="O966" i="1"/>
  <c r="A967" i="1"/>
  <c r="D967" i="1" s="1"/>
  <c r="I2547" i="1" l="1"/>
  <c r="G967" i="1"/>
  <c r="E967" i="1"/>
  <c r="A968" i="1"/>
  <c r="D968" i="1" s="1"/>
  <c r="O967" i="1"/>
  <c r="N966" i="1"/>
  <c r="P966" i="1" s="1"/>
  <c r="Q966" i="1"/>
  <c r="R966" i="1" s="1"/>
  <c r="C967" i="1" s="1"/>
  <c r="T967" i="1"/>
  <c r="S967" i="1"/>
  <c r="J967" i="1"/>
  <c r="K967" i="1" s="1"/>
  <c r="L967" i="1" s="1"/>
  <c r="M967" i="1" s="1"/>
  <c r="E966" i="1"/>
  <c r="F967" i="1" s="1"/>
  <c r="H967" i="1" s="1"/>
  <c r="I2548" i="1" l="1"/>
  <c r="B966" i="1"/>
  <c r="T968" i="1"/>
  <c r="J968" i="1"/>
  <c r="K968" i="1" s="1"/>
  <c r="L968" i="1" s="1"/>
  <c r="M968" i="1" s="1"/>
  <c r="S968" i="1"/>
  <c r="Q967" i="1"/>
  <c r="R967" i="1" s="1"/>
  <c r="C968" i="1" s="1"/>
  <c r="O968" i="1"/>
  <c r="E968" i="1"/>
  <c r="F969" i="1" s="1"/>
  <c r="A969" i="1"/>
  <c r="D969" i="1" s="1"/>
  <c r="N967" i="1"/>
  <c r="P967" i="1" s="1"/>
  <c r="B967" i="1" s="1"/>
  <c r="F968" i="1"/>
  <c r="G968" i="1"/>
  <c r="I2549" i="1" l="1"/>
  <c r="H968" i="1"/>
  <c r="N968" i="1" s="1"/>
  <c r="P968" i="1" s="1"/>
  <c r="Q968" i="1"/>
  <c r="R968" i="1" s="1"/>
  <c r="C969" i="1" s="1"/>
  <c r="T969" i="1"/>
  <c r="J969" i="1"/>
  <c r="K969" i="1" s="1"/>
  <c r="L969" i="1" s="1"/>
  <c r="M969" i="1" s="1"/>
  <c r="S969" i="1"/>
  <c r="G969" i="1"/>
  <c r="H969" i="1" s="1"/>
  <c r="E969" i="1"/>
  <c r="F970" i="1" s="1"/>
  <c r="A970" i="1"/>
  <c r="D970" i="1" s="1"/>
  <c r="O969" i="1"/>
  <c r="I2550" i="1" l="1"/>
  <c r="B968" i="1"/>
  <c r="N969" i="1"/>
  <c r="P969" i="1" s="1"/>
  <c r="B969" i="1" s="1"/>
  <c r="T970" i="1"/>
  <c r="Q969" i="1"/>
  <c r="R969" i="1" s="1"/>
  <c r="C970" i="1" s="1"/>
  <c r="S970" i="1"/>
  <c r="J970" i="1"/>
  <c r="K970" i="1" s="1"/>
  <c r="L970" i="1" s="1"/>
  <c r="M970" i="1" s="1"/>
  <c r="G970" i="1"/>
  <c r="H970" i="1" s="1"/>
  <c r="O970" i="1"/>
  <c r="A971" i="1"/>
  <c r="D971" i="1" s="1"/>
  <c r="I2551" i="1" l="1"/>
  <c r="Q970" i="1"/>
  <c r="R970" i="1" s="1"/>
  <c r="C971" i="1" s="1"/>
  <c r="T971" i="1"/>
  <c r="J971" i="1"/>
  <c r="K971" i="1" s="1"/>
  <c r="L971" i="1" s="1"/>
  <c r="M971" i="1" s="1"/>
  <c r="S971" i="1"/>
  <c r="N970" i="1"/>
  <c r="P970" i="1" s="1"/>
  <c r="B970" i="1" s="1"/>
  <c r="E971" i="1"/>
  <c r="A972" i="1"/>
  <c r="D972" i="1" s="1"/>
  <c r="O971" i="1"/>
  <c r="G971" i="1"/>
  <c r="E970" i="1"/>
  <c r="F971" i="1" s="1"/>
  <c r="H971" i="1" s="1"/>
  <c r="I2552" i="1" l="1"/>
  <c r="N971" i="1"/>
  <c r="P971" i="1" s="1"/>
  <c r="G972" i="1"/>
  <c r="F972" i="1"/>
  <c r="T972" i="1"/>
  <c r="S972" i="1"/>
  <c r="Q971" i="1"/>
  <c r="R971" i="1" s="1"/>
  <c r="C972" i="1" s="1"/>
  <c r="J972" i="1"/>
  <c r="K972" i="1" s="1"/>
  <c r="L972" i="1" s="1"/>
  <c r="M972" i="1" s="1"/>
  <c r="O972" i="1"/>
  <c r="E972" i="1"/>
  <c r="F973" i="1" s="1"/>
  <c r="A973" i="1"/>
  <c r="D973" i="1" s="1"/>
  <c r="H972" i="1" l="1"/>
  <c r="N972" i="1" s="1"/>
  <c r="P972" i="1" s="1"/>
  <c r="I2553" i="1"/>
  <c r="B971" i="1"/>
  <c r="Q972" i="1"/>
  <c r="R972" i="1" s="1"/>
  <c r="T973" i="1"/>
  <c r="J973" i="1"/>
  <c r="K973" i="1" s="1"/>
  <c r="L973" i="1" s="1"/>
  <c r="M973" i="1" s="1"/>
  <c r="S973" i="1"/>
  <c r="G973" i="1"/>
  <c r="H973" i="1" s="1"/>
  <c r="A974" i="1"/>
  <c r="D974" i="1" s="1"/>
  <c r="O973" i="1"/>
  <c r="E973" i="1"/>
  <c r="F974" i="1" s="1"/>
  <c r="C973" i="1" l="1"/>
  <c r="B972" i="1"/>
  <c r="I2554" i="1"/>
  <c r="N973" i="1"/>
  <c r="S974" i="1"/>
  <c r="Q973" i="1"/>
  <c r="R973" i="1" s="1"/>
  <c r="T974" i="1"/>
  <c r="J974" i="1"/>
  <c r="K974" i="1" s="1"/>
  <c r="L974" i="1" s="1"/>
  <c r="M974" i="1" s="1"/>
  <c r="G974" i="1"/>
  <c r="H974" i="1" s="1"/>
  <c r="E974" i="1"/>
  <c r="F975" i="1" s="1"/>
  <c r="A975" i="1"/>
  <c r="D975" i="1" s="1"/>
  <c r="O974" i="1"/>
  <c r="P973" i="1" l="1"/>
  <c r="B973" i="1" s="1"/>
  <c r="C974" i="1"/>
  <c r="I2555" i="1"/>
  <c r="N974" i="1"/>
  <c r="A976" i="1"/>
  <c r="D976" i="1" s="1"/>
  <c r="O975" i="1"/>
  <c r="E975" i="1"/>
  <c r="F976" i="1" s="1"/>
  <c r="G975" i="1"/>
  <c r="H975" i="1" s="1"/>
  <c r="Q974" i="1"/>
  <c r="R974" i="1" s="1"/>
  <c r="T975" i="1"/>
  <c r="J975" i="1"/>
  <c r="K975" i="1" s="1"/>
  <c r="L975" i="1" s="1"/>
  <c r="M975" i="1" s="1"/>
  <c r="S975" i="1"/>
  <c r="C975" i="1" l="1"/>
  <c r="P974" i="1"/>
  <c r="B974" i="1" s="1"/>
  <c r="I2556" i="1"/>
  <c r="N975" i="1"/>
  <c r="Q975" i="1"/>
  <c r="R975" i="1" s="1"/>
  <c r="T976" i="1"/>
  <c r="S976" i="1"/>
  <c r="J976" i="1"/>
  <c r="K976" i="1" s="1"/>
  <c r="L976" i="1" s="1"/>
  <c r="M976" i="1" s="1"/>
  <c r="E976" i="1"/>
  <c r="F977" i="1" s="1"/>
  <c r="A977" i="1"/>
  <c r="D977" i="1" s="1"/>
  <c r="O976" i="1"/>
  <c r="G976" i="1"/>
  <c r="C976" i="1" l="1"/>
  <c r="P975" i="1"/>
  <c r="B975" i="1" s="1"/>
  <c r="I2557" i="1"/>
  <c r="G977" i="1"/>
  <c r="H977" i="1" s="1"/>
  <c r="O977" i="1"/>
  <c r="A978" i="1"/>
  <c r="D978" i="1" s="1"/>
  <c r="E977" i="1"/>
  <c r="F978" i="1" s="1"/>
  <c r="Q976" i="1"/>
  <c r="R976" i="1" s="1"/>
  <c r="T977" i="1"/>
  <c r="S977" i="1"/>
  <c r="J977" i="1"/>
  <c r="K977" i="1" s="1"/>
  <c r="L977" i="1" s="1"/>
  <c r="M977" i="1" s="1"/>
  <c r="H976" i="1"/>
  <c r="N976" i="1" s="1"/>
  <c r="C977" i="1" l="1"/>
  <c r="P976" i="1"/>
  <c r="B976" i="1" s="1"/>
  <c r="I2558" i="1"/>
  <c r="N977" i="1"/>
  <c r="E978" i="1"/>
  <c r="F979" i="1" s="1"/>
  <c r="A979" i="1"/>
  <c r="D979" i="1" s="1"/>
  <c r="O978" i="1"/>
  <c r="Q977" i="1"/>
  <c r="R977" i="1" s="1"/>
  <c r="T978" i="1"/>
  <c r="S978" i="1"/>
  <c r="J978" i="1"/>
  <c r="K978" i="1" s="1"/>
  <c r="L978" i="1" s="1"/>
  <c r="M978" i="1" s="1"/>
  <c r="G978" i="1"/>
  <c r="C978" i="1" l="1"/>
  <c r="P977" i="1"/>
  <c r="B977" i="1" s="1"/>
  <c r="I2559" i="1"/>
  <c r="G979" i="1"/>
  <c r="H979" i="1" s="1"/>
  <c r="H978" i="1"/>
  <c r="N978" i="1" s="1"/>
  <c r="Q978" i="1"/>
  <c r="R978" i="1" s="1"/>
  <c r="S979" i="1"/>
  <c r="J979" i="1"/>
  <c r="K979" i="1" s="1"/>
  <c r="L979" i="1" s="1"/>
  <c r="M979" i="1" s="1"/>
  <c r="T979" i="1"/>
  <c r="A980" i="1"/>
  <c r="D980" i="1" s="1"/>
  <c r="O979" i="1"/>
  <c r="E979" i="1"/>
  <c r="F980" i="1" s="1"/>
  <c r="C979" i="1" l="1"/>
  <c r="P978" i="1"/>
  <c r="B978" i="1" s="1"/>
  <c r="I2560" i="1"/>
  <c r="G980" i="1"/>
  <c r="H980" i="1" s="1"/>
  <c r="E980" i="1"/>
  <c r="F981" i="1" s="1"/>
  <c r="O980" i="1"/>
  <c r="A981" i="1"/>
  <c r="D981" i="1" s="1"/>
  <c r="Q979" i="1"/>
  <c r="R979" i="1" s="1"/>
  <c r="T980" i="1"/>
  <c r="S980" i="1"/>
  <c r="J980" i="1"/>
  <c r="K980" i="1" s="1"/>
  <c r="L980" i="1" s="1"/>
  <c r="M980" i="1" s="1"/>
  <c r="N979" i="1"/>
  <c r="C980" i="1" l="1"/>
  <c r="P979" i="1"/>
  <c r="B979" i="1" s="1"/>
  <c r="I2561" i="1"/>
  <c r="N980" i="1"/>
  <c r="A982" i="1"/>
  <c r="D982" i="1" s="1"/>
  <c r="O981" i="1"/>
  <c r="E981" i="1"/>
  <c r="F982" i="1" s="1"/>
  <c r="Q980" i="1"/>
  <c r="R980" i="1" s="1"/>
  <c r="J981" i="1"/>
  <c r="K981" i="1" s="1"/>
  <c r="L981" i="1" s="1"/>
  <c r="M981" i="1" s="1"/>
  <c r="T981" i="1"/>
  <c r="S981" i="1"/>
  <c r="G981" i="1"/>
  <c r="C981" i="1" l="1"/>
  <c r="P980" i="1"/>
  <c r="B980" i="1" s="1"/>
  <c r="I2562" i="1"/>
  <c r="G982" i="1"/>
  <c r="H982" i="1" s="1"/>
  <c r="E982" i="1"/>
  <c r="F983" i="1" s="1"/>
  <c r="A983" i="1"/>
  <c r="D983" i="1" s="1"/>
  <c r="O982" i="1"/>
  <c r="H981" i="1"/>
  <c r="N981" i="1" s="1"/>
  <c r="T982" i="1"/>
  <c r="S982" i="1"/>
  <c r="Q981" i="1"/>
  <c r="R981" i="1" s="1"/>
  <c r="J982" i="1"/>
  <c r="K982" i="1" s="1"/>
  <c r="L982" i="1" s="1"/>
  <c r="M982" i="1" s="1"/>
  <c r="C982" i="1" l="1"/>
  <c r="P981" i="1"/>
  <c r="B981" i="1" s="1"/>
  <c r="I2563" i="1"/>
  <c r="G983" i="1"/>
  <c r="H983" i="1" s="1"/>
  <c r="N982" i="1"/>
  <c r="A984" i="1"/>
  <c r="D984" i="1" s="1"/>
  <c r="O983" i="1"/>
  <c r="E983" i="1"/>
  <c r="F984" i="1" s="1"/>
  <c r="Q982" i="1"/>
  <c r="R982" i="1" s="1"/>
  <c r="J983" i="1"/>
  <c r="K983" i="1" s="1"/>
  <c r="L983" i="1" s="1"/>
  <c r="M983" i="1" s="1"/>
  <c r="S983" i="1"/>
  <c r="T983" i="1"/>
  <c r="C983" i="1" l="1"/>
  <c r="P982" i="1"/>
  <c r="B982" i="1" s="1"/>
  <c r="I2564" i="1"/>
  <c r="Q983" i="1"/>
  <c r="R983" i="1" s="1"/>
  <c r="T984" i="1"/>
  <c r="S984" i="1"/>
  <c r="J984" i="1"/>
  <c r="K984" i="1" s="1"/>
  <c r="L984" i="1" s="1"/>
  <c r="M984" i="1" s="1"/>
  <c r="G984" i="1"/>
  <c r="N983" i="1"/>
  <c r="P983" i="1" s="1"/>
  <c r="B983" i="1" s="1"/>
  <c r="E984" i="1"/>
  <c r="F985" i="1" s="1"/>
  <c r="A985" i="1"/>
  <c r="D985" i="1" s="1"/>
  <c r="O984" i="1"/>
  <c r="C984" i="1" l="1"/>
  <c r="I2565" i="1"/>
  <c r="G985" i="1"/>
  <c r="O985" i="1"/>
  <c r="A986" i="1"/>
  <c r="D986" i="1" s="1"/>
  <c r="Q984" i="1"/>
  <c r="R984" i="1" s="1"/>
  <c r="S985" i="1"/>
  <c r="J985" i="1"/>
  <c r="K985" i="1" s="1"/>
  <c r="L985" i="1" s="1"/>
  <c r="M985" i="1" s="1"/>
  <c r="T985" i="1"/>
  <c r="H984" i="1"/>
  <c r="N984" i="1" s="1"/>
  <c r="C985" i="1" l="1"/>
  <c r="P984" i="1"/>
  <c r="B984" i="1" s="1"/>
  <c r="I2566" i="1"/>
  <c r="G986" i="1"/>
  <c r="E986" i="1"/>
  <c r="A987" i="1"/>
  <c r="D987" i="1" s="1"/>
  <c r="O986" i="1"/>
  <c r="Q985" i="1"/>
  <c r="R985" i="1" s="1"/>
  <c r="T986" i="1"/>
  <c r="S986" i="1"/>
  <c r="J986" i="1"/>
  <c r="K986" i="1" s="1"/>
  <c r="L986" i="1" s="1"/>
  <c r="M986" i="1" s="1"/>
  <c r="H985" i="1"/>
  <c r="N985" i="1" s="1"/>
  <c r="E985" i="1"/>
  <c r="F986" i="1" s="1"/>
  <c r="P985" i="1" l="1"/>
  <c r="B985" i="1" s="1"/>
  <c r="C986" i="1"/>
  <c r="H986" i="1"/>
  <c r="N986" i="1" s="1"/>
  <c r="F987" i="1"/>
  <c r="I2567" i="1"/>
  <c r="O987" i="1"/>
  <c r="A988" i="1"/>
  <c r="D988" i="1" s="1"/>
  <c r="G987" i="1"/>
  <c r="T987" i="1"/>
  <c r="J987" i="1"/>
  <c r="K987" i="1" s="1"/>
  <c r="L987" i="1" s="1"/>
  <c r="M987" i="1" s="1"/>
  <c r="Q986" i="1"/>
  <c r="R986" i="1" s="1"/>
  <c r="S987" i="1"/>
  <c r="C987" i="1" l="1"/>
  <c r="P986" i="1"/>
  <c r="B986" i="1" s="1"/>
  <c r="H987" i="1"/>
  <c r="N987" i="1" s="1"/>
  <c r="I2568" i="1"/>
  <c r="G988" i="1"/>
  <c r="E988" i="1"/>
  <c r="A989" i="1"/>
  <c r="D989" i="1" s="1"/>
  <c r="O988" i="1"/>
  <c r="S988" i="1"/>
  <c r="Q987" i="1"/>
  <c r="R987" i="1" s="1"/>
  <c r="T988" i="1"/>
  <c r="J988" i="1"/>
  <c r="K988" i="1" s="1"/>
  <c r="L988" i="1" s="1"/>
  <c r="M988" i="1" s="1"/>
  <c r="E987" i="1"/>
  <c r="F988" i="1" s="1"/>
  <c r="H988" i="1" s="1"/>
  <c r="P987" i="1" l="1"/>
  <c r="B987" i="1" s="1"/>
  <c r="C988" i="1"/>
  <c r="F989" i="1"/>
  <c r="I2569" i="1"/>
  <c r="J989" i="1"/>
  <c r="K989" i="1" s="1"/>
  <c r="L989" i="1" s="1"/>
  <c r="M989" i="1" s="1"/>
  <c r="T989" i="1"/>
  <c r="Q988" i="1"/>
  <c r="R988" i="1" s="1"/>
  <c r="S989" i="1"/>
  <c r="N988" i="1"/>
  <c r="A990" i="1"/>
  <c r="D990" i="1" s="1"/>
  <c r="E989" i="1"/>
  <c r="F990" i="1" s="1"/>
  <c r="O989" i="1"/>
  <c r="G989" i="1"/>
  <c r="C989" i="1" l="1"/>
  <c r="P988" i="1"/>
  <c r="B988" i="1" s="1"/>
  <c r="I2570" i="1"/>
  <c r="G990" i="1"/>
  <c r="H990" i="1" s="1"/>
  <c r="H989" i="1"/>
  <c r="N989" i="1" s="1"/>
  <c r="Q989" i="1"/>
  <c r="R989" i="1" s="1"/>
  <c r="T990" i="1"/>
  <c r="S990" i="1"/>
  <c r="J990" i="1"/>
  <c r="K990" i="1" s="1"/>
  <c r="L990" i="1" s="1"/>
  <c r="M990" i="1" s="1"/>
  <c r="O990" i="1"/>
  <c r="E990" i="1"/>
  <c r="F991" i="1" s="1"/>
  <c r="A991" i="1"/>
  <c r="D991" i="1" s="1"/>
  <c r="P989" i="1" l="1"/>
  <c r="B989" i="1" s="1"/>
  <c r="C990" i="1"/>
  <c r="G991" i="1"/>
  <c r="H991" i="1" s="1"/>
  <c r="I2571" i="1"/>
  <c r="N990" i="1"/>
  <c r="J991" i="1"/>
  <c r="K991" i="1" s="1"/>
  <c r="L991" i="1" s="1"/>
  <c r="M991" i="1" s="1"/>
  <c r="Q990" i="1"/>
  <c r="R990" i="1" s="1"/>
  <c r="S991" i="1"/>
  <c r="T991" i="1"/>
  <c r="A992" i="1"/>
  <c r="D992" i="1" s="1"/>
  <c r="E991" i="1"/>
  <c r="F992" i="1" s="1"/>
  <c r="O991" i="1"/>
  <c r="C991" i="1" l="1"/>
  <c r="P990" i="1"/>
  <c r="B990" i="1" s="1"/>
  <c r="I2572" i="1"/>
  <c r="N991" i="1"/>
  <c r="A993" i="1"/>
  <c r="D993" i="1" s="1"/>
  <c r="O992" i="1"/>
  <c r="E992" i="1"/>
  <c r="F993" i="1" s="1"/>
  <c r="Q991" i="1"/>
  <c r="R991" i="1" s="1"/>
  <c r="T992" i="1"/>
  <c r="S992" i="1"/>
  <c r="J992" i="1"/>
  <c r="K992" i="1" s="1"/>
  <c r="L992" i="1" s="1"/>
  <c r="M992" i="1" s="1"/>
  <c r="G992" i="1"/>
  <c r="C992" i="1" l="1"/>
  <c r="P991" i="1"/>
  <c r="B991" i="1" s="1"/>
  <c r="I2573" i="1"/>
  <c r="G993" i="1"/>
  <c r="H993" i="1" s="1"/>
  <c r="E993" i="1"/>
  <c r="F994" i="1" s="1"/>
  <c r="A994" i="1"/>
  <c r="D994" i="1" s="1"/>
  <c r="O993" i="1"/>
  <c r="H992" i="1"/>
  <c r="N992" i="1" s="1"/>
  <c r="J993" i="1"/>
  <c r="K993" i="1" s="1"/>
  <c r="L993" i="1" s="1"/>
  <c r="M993" i="1" s="1"/>
  <c r="Q992" i="1"/>
  <c r="R992" i="1" s="1"/>
  <c r="T993" i="1"/>
  <c r="S993" i="1"/>
  <c r="C993" i="1" l="1"/>
  <c r="P992" i="1"/>
  <c r="B992" i="1" s="1"/>
  <c r="I2574" i="1"/>
  <c r="N993" i="1"/>
  <c r="Q993" i="1"/>
  <c r="R993" i="1" s="1"/>
  <c r="T994" i="1"/>
  <c r="S994" i="1"/>
  <c r="J994" i="1"/>
  <c r="K994" i="1" s="1"/>
  <c r="L994" i="1" s="1"/>
  <c r="M994" i="1" s="1"/>
  <c r="G994" i="1"/>
  <c r="A995" i="1"/>
  <c r="D995" i="1" s="1"/>
  <c r="O994" i="1"/>
  <c r="E994" i="1"/>
  <c r="F995" i="1" s="1"/>
  <c r="C994" i="1" l="1"/>
  <c r="P993" i="1"/>
  <c r="B993" i="1" s="1"/>
  <c r="I2575" i="1"/>
  <c r="G995" i="1"/>
  <c r="H995" i="1" s="1"/>
  <c r="T995" i="1"/>
  <c r="J995" i="1"/>
  <c r="K995" i="1" s="1"/>
  <c r="L995" i="1" s="1"/>
  <c r="M995" i="1" s="1"/>
  <c r="Q994" i="1"/>
  <c r="R994" i="1" s="1"/>
  <c r="S995" i="1"/>
  <c r="E995" i="1"/>
  <c r="F996" i="1" s="1"/>
  <c r="A996" i="1"/>
  <c r="D996" i="1" s="1"/>
  <c r="O995" i="1"/>
  <c r="H994" i="1"/>
  <c r="N994" i="1" s="1"/>
  <c r="C995" i="1" l="1"/>
  <c r="P994" i="1"/>
  <c r="B994" i="1" s="1"/>
  <c r="I2576" i="1"/>
  <c r="G996" i="1"/>
  <c r="H996" i="1" s="1"/>
  <c r="N995" i="1"/>
  <c r="P995" i="1" s="1"/>
  <c r="B995" i="1" s="1"/>
  <c r="Q995" i="1"/>
  <c r="R995" i="1" s="1"/>
  <c r="C996" i="1" s="1"/>
  <c r="S996" i="1"/>
  <c r="T996" i="1"/>
  <c r="J996" i="1"/>
  <c r="K996" i="1" s="1"/>
  <c r="L996" i="1" s="1"/>
  <c r="M996" i="1" s="1"/>
  <c r="O996" i="1"/>
  <c r="A997" i="1"/>
  <c r="D997" i="1" s="1"/>
  <c r="E996" i="1"/>
  <c r="F997" i="1" s="1"/>
  <c r="I2577" i="1" l="1"/>
  <c r="E997" i="1"/>
  <c r="F998" i="1" s="1"/>
  <c r="A998" i="1"/>
  <c r="D998" i="1" s="1"/>
  <c r="O997" i="1"/>
  <c r="N996" i="1"/>
  <c r="P996" i="1" s="1"/>
  <c r="B996" i="1" s="1"/>
  <c r="J997" i="1"/>
  <c r="K997" i="1" s="1"/>
  <c r="L997" i="1" s="1"/>
  <c r="M997" i="1" s="1"/>
  <c r="Q996" i="1"/>
  <c r="R996" i="1" s="1"/>
  <c r="C997" i="1" s="1"/>
  <c r="T997" i="1"/>
  <c r="S997" i="1"/>
  <c r="G997" i="1"/>
  <c r="I2578" i="1" l="1"/>
  <c r="G998" i="1"/>
  <c r="H998" i="1" s="1"/>
  <c r="Q997" i="1"/>
  <c r="R997" i="1" s="1"/>
  <c r="C998" i="1" s="1"/>
  <c r="T998" i="1"/>
  <c r="S998" i="1"/>
  <c r="J998" i="1"/>
  <c r="K998" i="1" s="1"/>
  <c r="L998" i="1" s="1"/>
  <c r="M998" i="1" s="1"/>
  <c r="H997" i="1"/>
  <c r="N997" i="1" s="1"/>
  <c r="P997" i="1" s="1"/>
  <c r="B997" i="1" s="1"/>
  <c r="O998" i="1"/>
  <c r="E998" i="1"/>
  <c r="F999" i="1" s="1"/>
  <c r="A999" i="1"/>
  <c r="D999" i="1" s="1"/>
  <c r="I2579" i="1" l="1"/>
  <c r="N998" i="1"/>
  <c r="P998" i="1" s="1"/>
  <c r="B998" i="1" s="1"/>
  <c r="E999" i="1"/>
  <c r="F1000" i="1" s="1"/>
  <c r="A1000" i="1"/>
  <c r="D1000" i="1" s="1"/>
  <c r="O999" i="1"/>
  <c r="J999" i="1"/>
  <c r="K999" i="1" s="1"/>
  <c r="L999" i="1" s="1"/>
  <c r="M999" i="1" s="1"/>
  <c r="Q998" i="1"/>
  <c r="R998" i="1" s="1"/>
  <c r="C999" i="1" s="1"/>
  <c r="T999" i="1"/>
  <c r="S999" i="1"/>
  <c r="G999" i="1"/>
  <c r="I2580" i="1" l="1"/>
  <c r="G1000" i="1"/>
  <c r="H1000" i="1" s="1"/>
  <c r="H999" i="1"/>
  <c r="N999" i="1" s="1"/>
  <c r="P999" i="1" s="1"/>
  <c r="B999" i="1" s="1"/>
  <c r="Q999" i="1"/>
  <c r="R999" i="1" s="1"/>
  <c r="C1000" i="1" s="1"/>
  <c r="S1000" i="1"/>
  <c r="T1000" i="1"/>
  <c r="J1000" i="1"/>
  <c r="K1000" i="1" s="1"/>
  <c r="L1000" i="1" s="1"/>
  <c r="M1000" i="1" s="1"/>
  <c r="O1000" i="1"/>
  <c r="E1000" i="1"/>
  <c r="F1001" i="1" s="1"/>
  <c r="A1001" i="1"/>
  <c r="D1001" i="1" s="1"/>
  <c r="I2581" i="1" l="1"/>
  <c r="G1001" i="1"/>
  <c r="H1001" i="1" s="1"/>
  <c r="N1000" i="1"/>
  <c r="P1000" i="1" s="1"/>
  <c r="B1000" i="1" s="1"/>
  <c r="E1001" i="1"/>
  <c r="F1002" i="1" s="1"/>
  <c r="A1002" i="1"/>
  <c r="D1002" i="1" s="1"/>
  <c r="O1001" i="1"/>
  <c r="T1001" i="1"/>
  <c r="J1001" i="1"/>
  <c r="K1001" i="1" s="1"/>
  <c r="L1001" i="1" s="1"/>
  <c r="M1001" i="1" s="1"/>
  <c r="S1001" i="1"/>
  <c r="Q1000" i="1"/>
  <c r="R1000" i="1" s="1"/>
  <c r="C1001" i="1" s="1"/>
  <c r="I2582" i="1" l="1"/>
  <c r="Q1001" i="1"/>
  <c r="R1001" i="1" s="1"/>
  <c r="C1002" i="1" s="1"/>
  <c r="S1002" i="1"/>
  <c r="J1002" i="1"/>
  <c r="K1002" i="1" s="1"/>
  <c r="L1002" i="1" s="1"/>
  <c r="M1002" i="1" s="1"/>
  <c r="T1002" i="1"/>
  <c r="N1001" i="1"/>
  <c r="P1001" i="1" s="1"/>
  <c r="B1001" i="1" s="1"/>
  <c r="O1002" i="1"/>
  <c r="A1003" i="1"/>
  <c r="D1003" i="1" s="1"/>
  <c r="E1002" i="1"/>
  <c r="F1003" i="1" s="1"/>
  <c r="G1002" i="1"/>
  <c r="H1002" i="1" s="1"/>
  <c r="I2583" i="1" l="1"/>
  <c r="N1002" i="1"/>
  <c r="P1002" i="1" s="1"/>
  <c r="Q1002" i="1"/>
  <c r="R1002" i="1" s="1"/>
  <c r="T1003" i="1"/>
  <c r="S1003" i="1"/>
  <c r="J1003" i="1"/>
  <c r="K1003" i="1" s="1"/>
  <c r="L1003" i="1" s="1"/>
  <c r="M1003" i="1" s="1"/>
  <c r="G1003" i="1"/>
  <c r="H1003" i="1" s="1"/>
  <c r="O1003" i="1"/>
  <c r="E1003" i="1"/>
  <c r="F1004" i="1" s="1"/>
  <c r="A1004" i="1"/>
  <c r="D1004" i="1" s="1"/>
  <c r="C1003" i="1" l="1"/>
  <c r="B1002" i="1"/>
  <c r="I2584" i="1"/>
  <c r="G1004" i="1"/>
  <c r="H1004" i="1" s="1"/>
  <c r="T1004" i="1"/>
  <c r="J1004" i="1"/>
  <c r="K1004" i="1" s="1"/>
  <c r="L1004" i="1" s="1"/>
  <c r="M1004" i="1" s="1"/>
  <c r="Q1003" i="1"/>
  <c r="R1003" i="1" s="1"/>
  <c r="C1004" i="1" s="1"/>
  <c r="S1004" i="1"/>
  <c r="E1004" i="1"/>
  <c r="F1005" i="1" s="1"/>
  <c r="A1005" i="1"/>
  <c r="D1005" i="1" s="1"/>
  <c r="O1004" i="1"/>
  <c r="N1003" i="1"/>
  <c r="P1003" i="1" l="1"/>
  <c r="B1003" i="1" s="1"/>
  <c r="I2585" i="1"/>
  <c r="Q1004" i="1"/>
  <c r="R1004" i="1" s="1"/>
  <c r="C1005" i="1" s="1"/>
  <c r="T1005" i="1"/>
  <c r="S1005" i="1"/>
  <c r="J1005" i="1"/>
  <c r="K1005" i="1" s="1"/>
  <c r="L1005" i="1" s="1"/>
  <c r="M1005" i="1" s="1"/>
  <c r="O1005" i="1"/>
  <c r="A1006" i="1"/>
  <c r="D1006" i="1" s="1"/>
  <c r="E1005" i="1"/>
  <c r="F1006" i="1" s="1"/>
  <c r="N1004" i="1"/>
  <c r="P1004" i="1" s="1"/>
  <c r="B1004" i="1" s="1"/>
  <c r="G1005" i="1"/>
  <c r="I2586" i="1" l="1"/>
  <c r="G1006" i="1"/>
  <c r="H1006" i="1" s="1"/>
  <c r="E1006" i="1"/>
  <c r="F1007" i="1" s="1"/>
  <c r="O1006" i="1"/>
  <c r="A1007" i="1"/>
  <c r="D1007" i="1" s="1"/>
  <c r="J1006" i="1"/>
  <c r="K1006" i="1" s="1"/>
  <c r="L1006" i="1" s="1"/>
  <c r="M1006" i="1" s="1"/>
  <c r="T1006" i="1"/>
  <c r="Q1005" i="1"/>
  <c r="R1005" i="1" s="1"/>
  <c r="C1006" i="1" s="1"/>
  <c r="S1006" i="1"/>
  <c r="H1005" i="1"/>
  <c r="N1005" i="1" s="1"/>
  <c r="P1005" i="1" s="1"/>
  <c r="B1005" i="1" s="1"/>
  <c r="I2587" i="1" l="1"/>
  <c r="G1007" i="1"/>
  <c r="H1007" i="1" s="1"/>
  <c r="N1006" i="1"/>
  <c r="P1006" i="1" s="1"/>
  <c r="B1006" i="1" s="1"/>
  <c r="E1007" i="1"/>
  <c r="F1008" i="1" s="1"/>
  <c r="A1008" i="1"/>
  <c r="D1008" i="1" s="1"/>
  <c r="O1007" i="1"/>
  <c r="T1007" i="1"/>
  <c r="J1007" i="1"/>
  <c r="K1007" i="1" s="1"/>
  <c r="L1007" i="1" s="1"/>
  <c r="M1007" i="1" s="1"/>
  <c r="Q1006" i="1"/>
  <c r="R1006" i="1" s="1"/>
  <c r="C1007" i="1" s="1"/>
  <c r="S1007" i="1"/>
  <c r="I2588" i="1" l="1"/>
  <c r="Q1007" i="1"/>
  <c r="R1007" i="1" s="1"/>
  <c r="C1008" i="1" s="1"/>
  <c r="J1008" i="1"/>
  <c r="K1008" i="1" s="1"/>
  <c r="L1008" i="1" s="1"/>
  <c r="M1008" i="1" s="1"/>
  <c r="S1008" i="1"/>
  <c r="T1008" i="1"/>
  <c r="N1007" i="1"/>
  <c r="P1007" i="1" s="1"/>
  <c r="B1007" i="1" s="1"/>
  <c r="G1008" i="1"/>
  <c r="A1009" i="1"/>
  <c r="D1009" i="1" s="1"/>
  <c r="O1008" i="1"/>
  <c r="E1008" i="1"/>
  <c r="F1009" i="1" s="1"/>
  <c r="G1009" i="1" l="1"/>
  <c r="H1009" i="1" s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A1011" i="1" l="1"/>
  <c r="D1011" i="1" s="1"/>
  <c r="O1010" i="1"/>
  <c r="E1010" i="1"/>
  <c r="F1011" i="1" s="1"/>
  <c r="Q1009" i="1"/>
  <c r="R1009" i="1" s="1"/>
  <c r="C1010" i="1" s="1"/>
  <c r="T1010" i="1"/>
  <c r="J1010" i="1"/>
  <c r="K1010" i="1" s="1"/>
  <c r="L1010" i="1" s="1"/>
  <c r="M1010" i="1" s="1"/>
  <c r="S1010" i="1"/>
  <c r="N1009" i="1"/>
  <c r="P1009" i="1" s="1"/>
  <c r="B1009" i="1" s="1"/>
  <c r="G1010" i="1"/>
  <c r="G1011" i="1" l="1"/>
  <c r="H1011" i="1" s="1"/>
  <c r="E1011" i="1"/>
  <c r="F1012" i="1" s="1"/>
  <c r="A1012" i="1"/>
  <c r="D1012" i="1" s="1"/>
  <c r="O1011" i="1"/>
  <c r="S1011" i="1"/>
  <c r="Q1010" i="1"/>
  <c r="R1010" i="1" s="1"/>
  <c r="C1011" i="1" s="1"/>
  <c r="J1011" i="1"/>
  <c r="K1011" i="1" s="1"/>
  <c r="L1011" i="1" s="1"/>
  <c r="M1011" i="1" s="1"/>
  <c r="T1011" i="1"/>
  <c r="H1010" i="1"/>
  <c r="N1010" i="1" s="1"/>
  <c r="P1010" i="1" s="1"/>
  <c r="B1010" i="1" s="1"/>
  <c r="N1011" i="1" l="1"/>
  <c r="P1011" i="1" s="1"/>
  <c r="B1011" i="1" s="1"/>
  <c r="Q1011" i="1"/>
  <c r="R1011" i="1" s="1"/>
  <c r="C1012" i="1" s="1"/>
  <c r="S1012" i="1"/>
  <c r="J1012" i="1"/>
  <c r="K1012" i="1" s="1"/>
  <c r="L1012" i="1" s="1"/>
  <c r="M1012" i="1" s="1"/>
  <c r="T1012" i="1"/>
  <c r="G1012" i="1"/>
  <c r="H1012" i="1" s="1"/>
  <c r="O1012" i="1"/>
  <c r="A1013" i="1"/>
  <c r="D1013" i="1" s="1"/>
  <c r="N1012" i="1" l="1"/>
  <c r="P1012" i="1" s="1"/>
  <c r="B1012" i="1" s="1"/>
  <c r="Q1012" i="1"/>
  <c r="R1012" i="1" s="1"/>
  <c r="C1013" i="1" s="1"/>
  <c r="T1013" i="1"/>
  <c r="S1013" i="1"/>
  <c r="J1013" i="1"/>
  <c r="K1013" i="1" s="1"/>
  <c r="L1013" i="1" s="1"/>
  <c r="M1013" i="1" s="1"/>
  <c r="E1013" i="1"/>
  <c r="A1014" i="1"/>
  <c r="D1014" i="1" s="1"/>
  <c r="O1013" i="1"/>
  <c r="E1012" i="1"/>
  <c r="F1013" i="1" s="1"/>
  <c r="G1013" i="1"/>
  <c r="H1013" i="1" l="1"/>
  <c r="N1013" i="1" s="1"/>
  <c r="P1013" i="1" s="1"/>
  <c r="B1013" i="1" s="1"/>
  <c r="G1014" i="1"/>
  <c r="S1014" i="1"/>
  <c r="J1014" i="1"/>
  <c r="K1014" i="1" s="1"/>
  <c r="L1014" i="1" s="1"/>
  <c r="M1014" i="1" s="1"/>
  <c r="Q1013" i="1"/>
  <c r="R1013" i="1" s="1"/>
  <c r="C1014" i="1" s="1"/>
  <c r="T1014" i="1"/>
  <c r="O1014" i="1"/>
  <c r="E1014" i="1"/>
  <c r="F1015" i="1" s="1"/>
  <c r="A1015" i="1"/>
  <c r="D1015" i="1" s="1"/>
  <c r="F1014" i="1"/>
  <c r="H1014" i="1" s="1"/>
  <c r="G1015" i="1" l="1"/>
  <c r="H1015" i="1" s="1"/>
  <c r="N1014" i="1"/>
  <c r="P1014" i="1" s="1"/>
  <c r="B1014" i="1" s="1"/>
  <c r="E1015" i="1"/>
  <c r="F1016" i="1" s="1"/>
  <c r="A1016" i="1"/>
  <c r="D1016" i="1" s="1"/>
  <c r="O1015" i="1"/>
  <c r="Q1014" i="1"/>
  <c r="R1014" i="1" s="1"/>
  <c r="C1015" i="1" s="1"/>
  <c r="T1015" i="1"/>
  <c r="S1015" i="1"/>
  <c r="J1015" i="1"/>
  <c r="K1015" i="1" s="1"/>
  <c r="L1015" i="1" s="1"/>
  <c r="M1015" i="1" s="1"/>
  <c r="N1015" i="1" l="1"/>
  <c r="P1015" i="1" s="1"/>
  <c r="B1015" i="1" s="1"/>
  <c r="T1016" i="1"/>
  <c r="J1016" i="1"/>
  <c r="K1016" i="1" s="1"/>
  <c r="L1016" i="1" s="1"/>
  <c r="M1016" i="1" s="1"/>
  <c r="Q1015" i="1"/>
  <c r="R1015" i="1" s="1"/>
  <c r="C1016" i="1" s="1"/>
  <c r="S1016" i="1"/>
  <c r="G1016" i="1"/>
  <c r="H1016" i="1" s="1"/>
  <c r="O1016" i="1"/>
  <c r="E1016" i="1"/>
  <c r="F1017" i="1" s="1"/>
  <c r="A1017" i="1"/>
  <c r="D1017" i="1" s="1"/>
  <c r="N1016" i="1" l="1"/>
  <c r="P1016" i="1" s="1"/>
  <c r="B1016" i="1" s="1"/>
  <c r="G1017" i="1"/>
  <c r="E1017" i="1"/>
  <c r="F1018" i="1" s="1"/>
  <c r="A1018" i="1"/>
  <c r="D1018" i="1" s="1"/>
  <c r="O1017" i="1"/>
  <c r="Q1016" i="1"/>
  <c r="R1016" i="1" s="1"/>
  <c r="C1017" i="1" s="1"/>
  <c r="T1017" i="1"/>
  <c r="S1017" i="1"/>
  <c r="J1017" i="1"/>
  <c r="K1017" i="1" s="1"/>
  <c r="L1017" i="1" s="1"/>
  <c r="M1017" i="1" s="1"/>
  <c r="J1018" i="1" l="1"/>
  <c r="K1018" i="1" s="1"/>
  <c r="L1018" i="1" s="1"/>
  <c r="M1018" i="1" s="1"/>
  <c r="T1018" i="1"/>
  <c r="Q1017" i="1"/>
  <c r="R1017" i="1" s="1"/>
  <c r="C1018" i="1" s="1"/>
  <c r="S1018" i="1"/>
  <c r="O1018" i="1"/>
  <c r="E1018" i="1"/>
  <c r="F1019" i="1" s="1"/>
  <c r="A1019" i="1"/>
  <c r="D1019" i="1" s="1"/>
  <c r="G1018" i="1"/>
  <c r="H1017" i="1"/>
  <c r="N1017" i="1" s="1"/>
  <c r="P1017" i="1" s="1"/>
  <c r="B1017" i="1" s="1"/>
  <c r="G1019" i="1" l="1"/>
  <c r="H1019" i="1" s="1"/>
  <c r="H1018" i="1"/>
  <c r="N1018" i="1" s="1"/>
  <c r="P1018" i="1" s="1"/>
  <c r="B1018" i="1" s="1"/>
  <c r="E1019" i="1"/>
  <c r="F1020" i="1" s="1"/>
  <c r="A1020" i="1"/>
  <c r="D1020" i="1" s="1"/>
  <c r="O1019" i="1"/>
  <c r="S1019" i="1"/>
  <c r="Q1018" i="1"/>
  <c r="R1018" i="1" s="1"/>
  <c r="C1019" i="1" s="1"/>
  <c r="J1019" i="1"/>
  <c r="K1019" i="1" s="1"/>
  <c r="L1019" i="1" s="1"/>
  <c r="M1019" i="1" s="1"/>
  <c r="T1019" i="1"/>
  <c r="N1019" i="1" l="1"/>
  <c r="P1019" i="1" s="1"/>
  <c r="B1019" i="1" s="1"/>
  <c r="J1020" i="1"/>
  <c r="K1020" i="1" s="1"/>
  <c r="L1020" i="1" s="1"/>
  <c r="M1020" i="1" s="1"/>
  <c r="T1020" i="1"/>
  <c r="Q1019" i="1"/>
  <c r="R1019" i="1" s="1"/>
  <c r="C1020" i="1" s="1"/>
  <c r="S1020" i="1"/>
  <c r="E1020" i="1"/>
  <c r="F1021" i="1" s="1"/>
  <c r="A1021" i="1"/>
  <c r="D1021" i="1" s="1"/>
  <c r="O1020" i="1"/>
  <c r="G1020" i="1"/>
  <c r="G1021" i="1" l="1"/>
  <c r="H1021" i="1" s="1"/>
  <c r="Q1020" i="1"/>
  <c r="R1020" i="1" s="1"/>
  <c r="C1021" i="1" s="1"/>
  <c r="S1021" i="1"/>
  <c r="T1021" i="1"/>
  <c r="J1021" i="1"/>
  <c r="K1021" i="1" s="1"/>
  <c r="L1021" i="1" s="1"/>
  <c r="M1021" i="1" s="1"/>
  <c r="H1020" i="1"/>
  <c r="N1020" i="1" s="1"/>
  <c r="P1020" i="1" s="1"/>
  <c r="B1020" i="1" s="1"/>
  <c r="O1021" i="1"/>
  <c r="E1021" i="1"/>
  <c r="F1022" i="1" s="1"/>
  <c r="A1022" i="1"/>
  <c r="D1022" i="1" s="1"/>
  <c r="E1022" i="1" l="1"/>
  <c r="F1023" i="1" s="1"/>
  <c r="A1023" i="1"/>
  <c r="D1023" i="1" s="1"/>
  <c r="O1022" i="1"/>
  <c r="T1022" i="1"/>
  <c r="Q1021" i="1"/>
  <c r="R1021" i="1" s="1"/>
  <c r="C1022" i="1" s="1"/>
  <c r="S1022" i="1"/>
  <c r="J1022" i="1"/>
  <c r="K1022" i="1" s="1"/>
  <c r="L1022" i="1" s="1"/>
  <c r="M1022" i="1" s="1"/>
  <c r="N1021" i="1"/>
  <c r="P1021" i="1" s="1"/>
  <c r="B1021" i="1" s="1"/>
  <c r="G1022" i="1"/>
  <c r="G1023" i="1" l="1"/>
  <c r="H1023" i="1" s="1"/>
  <c r="O1023" i="1"/>
  <c r="A1024" i="1"/>
  <c r="D1024" i="1" s="1"/>
  <c r="E1023" i="1"/>
  <c r="F1024" i="1" s="1"/>
  <c r="H1022" i="1"/>
  <c r="N1022" i="1" s="1"/>
  <c r="P1022" i="1" s="1"/>
  <c r="B1022" i="1" s="1"/>
  <c r="Q1022" i="1"/>
  <c r="R1022" i="1" s="1"/>
  <c r="C1023" i="1" s="1"/>
  <c r="T1023" i="1"/>
  <c r="S1023" i="1"/>
  <c r="J1023" i="1"/>
  <c r="K1023" i="1" s="1"/>
  <c r="L1023" i="1" s="1"/>
  <c r="M1023" i="1" s="1"/>
  <c r="G1024" i="1" l="1"/>
  <c r="H1024" i="1" s="1"/>
  <c r="N1023" i="1"/>
  <c r="P1023" i="1" s="1"/>
  <c r="B1023" i="1" s="1"/>
  <c r="E1024" i="1"/>
  <c r="F1025" i="1" s="1"/>
  <c r="A1025" i="1"/>
  <c r="D1025" i="1" s="1"/>
  <c r="O1024" i="1"/>
  <c r="T1024" i="1"/>
  <c r="Q1023" i="1"/>
  <c r="R1023" i="1" s="1"/>
  <c r="C1024" i="1" s="1"/>
  <c r="S1024" i="1"/>
  <c r="J1024" i="1"/>
  <c r="K1024" i="1" s="1"/>
  <c r="L1024" i="1" s="1"/>
  <c r="M1024" i="1" s="1"/>
  <c r="N1024" i="1" l="1"/>
  <c r="P1024" i="1" s="1"/>
  <c r="B1024" i="1" s="1"/>
  <c r="Q1024" i="1"/>
  <c r="R1024" i="1" s="1"/>
  <c r="C1025" i="1" s="1"/>
  <c r="S1025" i="1"/>
  <c r="T1025" i="1"/>
  <c r="J1025" i="1"/>
  <c r="K1025" i="1" s="1"/>
  <c r="L1025" i="1" s="1"/>
  <c r="M1025" i="1" s="1"/>
  <c r="A1026" i="1"/>
  <c r="D1026" i="1" s="1"/>
  <c r="O1025" i="1"/>
  <c r="E1025" i="1"/>
  <c r="F1026" i="1" s="1"/>
  <c r="G1025" i="1"/>
  <c r="H1025" i="1" s="1"/>
  <c r="N1025" i="1" l="1"/>
  <c r="P1025" i="1" s="1"/>
  <c r="B1025" i="1" s="1"/>
  <c r="S1026" i="1"/>
  <c r="Q1025" i="1"/>
  <c r="R1025" i="1" s="1"/>
  <c r="C1026" i="1" s="1"/>
  <c r="T1026" i="1"/>
  <c r="J1026" i="1"/>
  <c r="K1026" i="1" s="1"/>
  <c r="L1026" i="1" s="1"/>
  <c r="M1026" i="1" s="1"/>
  <c r="G1026" i="1"/>
  <c r="E1026" i="1"/>
  <c r="F1027" i="1" s="1"/>
  <c r="A1027" i="1"/>
  <c r="D1027" i="1" s="1"/>
  <c r="O1026" i="1"/>
  <c r="Q1026" i="1" l="1"/>
  <c r="R1026" i="1" s="1"/>
  <c r="C1027" i="1" s="1"/>
  <c r="T1027" i="1"/>
  <c r="S1027" i="1"/>
  <c r="J1027" i="1"/>
  <c r="K1027" i="1" s="1"/>
  <c r="L1027" i="1" s="1"/>
  <c r="M1027" i="1" s="1"/>
  <c r="G1027" i="1"/>
  <c r="H1027" i="1" s="1"/>
  <c r="O1027" i="1"/>
  <c r="E1027" i="1"/>
  <c r="F1028" i="1" s="1"/>
  <c r="A1028" i="1"/>
  <c r="D1028" i="1" s="1"/>
  <c r="H1026" i="1"/>
  <c r="N1026" i="1" s="1"/>
  <c r="P1026" i="1" s="1"/>
  <c r="B1026" i="1" s="1"/>
  <c r="N1027" i="1" l="1"/>
  <c r="P1027" i="1" s="1"/>
  <c r="B1027" i="1" s="1"/>
  <c r="G1028" i="1"/>
  <c r="S1028" i="1"/>
  <c r="Q1027" i="1"/>
  <c r="R1027" i="1" s="1"/>
  <c r="C1028" i="1" s="1"/>
  <c r="T1028" i="1"/>
  <c r="J1028" i="1"/>
  <c r="K1028" i="1" s="1"/>
  <c r="L1028" i="1" s="1"/>
  <c r="M1028" i="1" s="1"/>
  <c r="E1028" i="1"/>
  <c r="F1029" i="1" s="1"/>
  <c r="A1029" i="1"/>
  <c r="D1029" i="1" s="1"/>
  <c r="O1028" i="1"/>
  <c r="G1029" i="1" l="1"/>
  <c r="H1029" i="1" s="1"/>
  <c r="H1028" i="1"/>
  <c r="N1028" i="1" s="1"/>
  <c r="P1028" i="1" s="1"/>
  <c r="B1028" i="1" s="1"/>
  <c r="Q1028" i="1"/>
  <c r="R1028" i="1" s="1"/>
  <c r="C1029" i="1" s="1"/>
  <c r="S1029" i="1"/>
  <c r="T1029" i="1"/>
  <c r="J1029" i="1"/>
  <c r="K1029" i="1" s="1"/>
  <c r="L1029" i="1" s="1"/>
  <c r="M1029" i="1" s="1"/>
  <c r="A1030" i="1"/>
  <c r="D1030" i="1" s="1"/>
  <c r="O1029" i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A1031" i="1"/>
  <c r="D1031" i="1" s="1"/>
  <c r="E1030" i="1"/>
  <c r="F1031" i="1" s="1"/>
  <c r="O1030" i="1"/>
  <c r="G1030" i="1"/>
  <c r="G1031" i="1" l="1"/>
  <c r="H1031" i="1" s="1"/>
  <c r="A1032" i="1"/>
  <c r="D1032" i="1" s="1"/>
  <c r="O1031" i="1"/>
  <c r="E1031" i="1"/>
  <c r="F1032" i="1" s="1"/>
  <c r="H1030" i="1"/>
  <c r="N1030" i="1" s="1"/>
  <c r="P1030" i="1" s="1"/>
  <c r="B1030" i="1" s="1"/>
  <c r="Q1030" i="1"/>
  <c r="R1030" i="1" s="1"/>
  <c r="C1031" i="1" s="1"/>
  <c r="T1031" i="1"/>
  <c r="S1031" i="1"/>
  <c r="J1031" i="1"/>
  <c r="K1031" i="1" s="1"/>
  <c r="L1031" i="1" s="1"/>
  <c r="M1031" i="1" s="1"/>
  <c r="G1032" i="1" l="1"/>
  <c r="H1032" i="1" s="1"/>
  <c r="N1031" i="1"/>
  <c r="P1031" i="1" s="1"/>
  <c r="B1031" i="1" s="1"/>
  <c r="Q1031" i="1"/>
  <c r="R1031" i="1" s="1"/>
  <c r="C1032" i="1" s="1"/>
  <c r="T1032" i="1"/>
  <c r="S1032" i="1"/>
  <c r="J1032" i="1"/>
  <c r="K1032" i="1" s="1"/>
  <c r="L1032" i="1" s="1"/>
  <c r="M1032" i="1" s="1"/>
  <c r="E1032" i="1"/>
  <c r="F1033" i="1" s="1"/>
  <c r="A1033" i="1"/>
  <c r="D1033" i="1" s="1"/>
  <c r="O1032" i="1"/>
  <c r="G1033" i="1" l="1"/>
  <c r="H1033" i="1" s="1"/>
  <c r="N1032" i="1"/>
  <c r="P1032" i="1" s="1"/>
  <c r="B1032" i="1" s="1"/>
  <c r="A1034" i="1"/>
  <c r="D1034" i="1" s="1"/>
  <c r="O1033" i="1"/>
  <c r="E1033" i="1"/>
  <c r="F1034" i="1" s="1"/>
  <c r="Q1032" i="1"/>
  <c r="R1032" i="1" s="1"/>
  <c r="C1033" i="1" s="1"/>
  <c r="S1033" i="1"/>
  <c r="T1033" i="1"/>
  <c r="J1033" i="1"/>
  <c r="K1033" i="1" s="1"/>
  <c r="L1033" i="1" s="1"/>
  <c r="M1033" i="1" s="1"/>
  <c r="N1033" i="1" l="1"/>
  <c r="P1033" i="1" s="1"/>
  <c r="B1033" i="1" s="1"/>
  <c r="Q1033" i="1"/>
  <c r="R1033" i="1" s="1"/>
  <c r="C1034" i="1" s="1"/>
  <c r="T1034" i="1"/>
  <c r="S1034" i="1"/>
  <c r="J1034" i="1"/>
  <c r="K1034" i="1" s="1"/>
  <c r="L1034" i="1" s="1"/>
  <c r="M1034" i="1" s="1"/>
  <c r="A1035" i="1"/>
  <c r="D1035" i="1" s="1"/>
  <c r="E1034" i="1"/>
  <c r="F1035" i="1" s="1"/>
  <c r="O1034" i="1"/>
  <c r="G1034" i="1"/>
  <c r="H1034" i="1" s="1"/>
  <c r="O1035" i="1" l="1"/>
  <c r="E1035" i="1"/>
  <c r="F1036" i="1" s="1"/>
  <c r="A1036" i="1"/>
  <c r="D1036" i="1" s="1"/>
  <c r="N1034" i="1"/>
  <c r="P1034" i="1" s="1"/>
  <c r="Q1034" i="1"/>
  <c r="R1034" i="1" s="1"/>
  <c r="T1035" i="1"/>
  <c r="S1035" i="1"/>
  <c r="J1035" i="1"/>
  <c r="K1035" i="1" s="1"/>
  <c r="L1035" i="1" s="1"/>
  <c r="M1035" i="1" s="1"/>
  <c r="G1035" i="1"/>
  <c r="C1035" i="1" l="1"/>
  <c r="B1034" i="1"/>
  <c r="G1036" i="1"/>
  <c r="H1036" i="1" s="1"/>
  <c r="Q1035" i="1"/>
  <c r="R1035" i="1" s="1"/>
  <c r="T1036" i="1"/>
  <c r="S1036" i="1"/>
  <c r="J1036" i="1"/>
  <c r="K1036" i="1" s="1"/>
  <c r="L1036" i="1" s="1"/>
  <c r="M1036" i="1" s="1"/>
  <c r="H1035" i="1"/>
  <c r="N1035" i="1" s="1"/>
  <c r="P1035" i="1" s="1"/>
  <c r="E1036" i="1"/>
  <c r="F1037" i="1" s="1"/>
  <c r="A1037" i="1"/>
  <c r="D1037" i="1" s="1"/>
  <c r="O1036" i="1"/>
  <c r="C1036" i="1" l="1"/>
  <c r="B1035" i="1"/>
  <c r="G1037" i="1"/>
  <c r="H1037" i="1" s="1"/>
  <c r="N1036" i="1"/>
  <c r="Q1036" i="1"/>
  <c r="R1036" i="1" s="1"/>
  <c r="S1037" i="1"/>
  <c r="T1037" i="1"/>
  <c r="J1037" i="1"/>
  <c r="K1037" i="1" s="1"/>
  <c r="L1037" i="1" s="1"/>
  <c r="M1037" i="1" s="1"/>
  <c r="A1038" i="1"/>
  <c r="D1038" i="1" s="1"/>
  <c r="O1037" i="1"/>
  <c r="E1037" i="1"/>
  <c r="F1038" i="1" s="1"/>
  <c r="C1037" i="1" l="1"/>
  <c r="P1036" i="1"/>
  <c r="B1036" i="1" s="1"/>
  <c r="N1037" i="1"/>
  <c r="T1038" i="1"/>
  <c r="Q1037" i="1"/>
  <c r="R1037" i="1" s="1"/>
  <c r="S1038" i="1"/>
  <c r="J1038" i="1"/>
  <c r="K1038" i="1" s="1"/>
  <c r="L1038" i="1" s="1"/>
  <c r="M1038" i="1" s="1"/>
  <c r="E1038" i="1"/>
  <c r="F1039" i="1" s="1"/>
  <c r="A1039" i="1"/>
  <c r="D1039" i="1" s="1"/>
  <c r="O1038" i="1"/>
  <c r="G1038" i="1"/>
  <c r="P1037" i="1" l="1"/>
  <c r="B1037" i="1" s="1"/>
  <c r="C1038" i="1"/>
  <c r="G1039" i="1"/>
  <c r="H1039" i="1" s="1"/>
  <c r="O1039" i="1"/>
  <c r="E1039" i="1"/>
  <c r="F1040" i="1" s="1"/>
  <c r="A1040" i="1"/>
  <c r="D1040" i="1" s="1"/>
  <c r="Q1038" i="1"/>
  <c r="R1038" i="1" s="1"/>
  <c r="T1039" i="1"/>
  <c r="S1039" i="1"/>
  <c r="J1039" i="1"/>
  <c r="K1039" i="1" s="1"/>
  <c r="L1039" i="1" s="1"/>
  <c r="M1039" i="1" s="1"/>
  <c r="H1038" i="1"/>
  <c r="N1038" i="1" s="1"/>
  <c r="P1038" i="1" l="1"/>
  <c r="B1038" i="1" s="1"/>
  <c r="C1039" i="1"/>
  <c r="G1040" i="1"/>
  <c r="H1040" i="1" s="1"/>
  <c r="N1039" i="1"/>
  <c r="Q1039" i="1"/>
  <c r="R1039" i="1" s="1"/>
  <c r="T1040" i="1"/>
  <c r="S1040" i="1"/>
  <c r="J1040" i="1"/>
  <c r="K1040" i="1" s="1"/>
  <c r="L1040" i="1" s="1"/>
  <c r="M1040" i="1" s="1"/>
  <c r="E1040" i="1"/>
  <c r="F1041" i="1" s="1"/>
  <c r="A1041" i="1"/>
  <c r="D1041" i="1" s="1"/>
  <c r="O1040" i="1"/>
  <c r="C1040" i="1" l="1"/>
  <c r="P1039" i="1"/>
  <c r="B1039" i="1" s="1"/>
  <c r="T1041" i="1"/>
  <c r="S1041" i="1"/>
  <c r="Q1040" i="1"/>
  <c r="R1040" i="1" s="1"/>
  <c r="J1041" i="1"/>
  <c r="K1041" i="1" s="1"/>
  <c r="L1041" i="1" s="1"/>
  <c r="M1041" i="1" s="1"/>
  <c r="G1041" i="1"/>
  <c r="H1041" i="1" s="1"/>
  <c r="N1040" i="1"/>
  <c r="O1041" i="1"/>
  <c r="E1041" i="1"/>
  <c r="F1042" i="1" s="1"/>
  <c r="A1042" i="1"/>
  <c r="D1042" i="1" s="1"/>
  <c r="P1040" i="1" l="1"/>
  <c r="B1040" i="1" s="1"/>
  <c r="C1041" i="1"/>
  <c r="N1041" i="1"/>
  <c r="T1042" i="1"/>
  <c r="Q1041" i="1"/>
  <c r="R1041" i="1" s="1"/>
  <c r="S1042" i="1"/>
  <c r="J1042" i="1"/>
  <c r="K1042" i="1" s="1"/>
  <c r="L1042" i="1" s="1"/>
  <c r="M1042" i="1" s="1"/>
  <c r="E1042" i="1"/>
  <c r="F1043" i="1" s="1"/>
  <c r="A1043" i="1"/>
  <c r="D1043" i="1" s="1"/>
  <c r="O1042" i="1"/>
  <c r="G1042" i="1"/>
  <c r="C1042" i="1" l="1"/>
  <c r="P1041" i="1"/>
  <c r="B1041" i="1" s="1"/>
  <c r="G1043" i="1"/>
  <c r="H1043" i="1" s="1"/>
  <c r="H1042" i="1"/>
  <c r="N1042" i="1" s="1"/>
  <c r="T1043" i="1"/>
  <c r="Q1042" i="1"/>
  <c r="R1042" i="1" s="1"/>
  <c r="S1043" i="1"/>
  <c r="J1043" i="1"/>
  <c r="K1043" i="1" s="1"/>
  <c r="L1043" i="1" s="1"/>
  <c r="M1043" i="1" s="1"/>
  <c r="E1043" i="1"/>
  <c r="F1044" i="1" s="1"/>
  <c r="A1044" i="1"/>
  <c r="D1044" i="1" s="1"/>
  <c r="O1043" i="1"/>
  <c r="C1043" i="1" l="1"/>
  <c r="P1042" i="1"/>
  <c r="B1042" i="1" s="1"/>
  <c r="G1044" i="1"/>
  <c r="H1044" i="1" s="1"/>
  <c r="A1045" i="1"/>
  <c r="D1045" i="1" s="1"/>
  <c r="O1044" i="1"/>
  <c r="E1044" i="1"/>
  <c r="F1045" i="1" s="1"/>
  <c r="N1043" i="1"/>
  <c r="Q1043" i="1"/>
  <c r="R1043" i="1" s="1"/>
  <c r="T1044" i="1"/>
  <c r="S1044" i="1"/>
  <c r="J1044" i="1"/>
  <c r="K1044" i="1" s="1"/>
  <c r="L1044" i="1" s="1"/>
  <c r="M1044" i="1" s="1"/>
  <c r="P1043" i="1" l="1"/>
  <c r="B1043" i="1" s="1"/>
  <c r="C1044" i="1"/>
  <c r="S1045" i="1"/>
  <c r="Q1044" i="1"/>
  <c r="R1044" i="1" s="1"/>
  <c r="T1045" i="1"/>
  <c r="J1045" i="1"/>
  <c r="K1045" i="1" s="1"/>
  <c r="L1045" i="1" s="1"/>
  <c r="M1045" i="1" s="1"/>
  <c r="N1044" i="1"/>
  <c r="E1045" i="1"/>
  <c r="F1046" i="1" s="1"/>
  <c r="A1046" i="1"/>
  <c r="D1046" i="1" s="1"/>
  <c r="O1045" i="1"/>
  <c r="G1045" i="1"/>
  <c r="P1044" i="1" l="1"/>
  <c r="B1044" i="1" s="1"/>
  <c r="C1045" i="1"/>
  <c r="G1046" i="1"/>
  <c r="H1046" i="1" s="1"/>
  <c r="H1045" i="1"/>
  <c r="N1045" i="1" s="1"/>
  <c r="O1046" i="1"/>
  <c r="E1046" i="1"/>
  <c r="F1047" i="1" s="1"/>
  <c r="A1047" i="1"/>
  <c r="D1047" i="1" s="1"/>
  <c r="Q1045" i="1"/>
  <c r="R1045" i="1" s="1"/>
  <c r="S1046" i="1"/>
  <c r="T1046" i="1"/>
  <c r="J1046" i="1"/>
  <c r="K1046" i="1" s="1"/>
  <c r="L1046" i="1" s="1"/>
  <c r="M1046" i="1" s="1"/>
  <c r="C1046" i="1" l="1"/>
  <c r="P1045" i="1"/>
  <c r="B1045" i="1" s="1"/>
  <c r="G1047" i="1"/>
  <c r="H1047" i="1" s="1"/>
  <c r="N1046" i="1"/>
  <c r="Q1046" i="1"/>
  <c r="R1046" i="1" s="1"/>
  <c r="T1047" i="1"/>
  <c r="S1047" i="1"/>
  <c r="J1047" i="1"/>
  <c r="K1047" i="1" s="1"/>
  <c r="L1047" i="1" s="1"/>
  <c r="M1047" i="1" s="1"/>
  <c r="E1047" i="1"/>
  <c r="F1048" i="1" s="1"/>
  <c r="A1048" i="1"/>
  <c r="D1048" i="1" s="1"/>
  <c r="O1047" i="1"/>
  <c r="C1047" i="1" l="1"/>
  <c r="P1046" i="1"/>
  <c r="B1046" i="1" s="1"/>
  <c r="G1048" i="1"/>
  <c r="H1048" i="1" s="1"/>
  <c r="N1047" i="1"/>
  <c r="Q1047" i="1"/>
  <c r="R1047" i="1" s="1"/>
  <c r="T1048" i="1"/>
  <c r="S1048" i="1"/>
  <c r="J1048" i="1"/>
  <c r="K1048" i="1" s="1"/>
  <c r="L1048" i="1" s="1"/>
  <c r="M1048" i="1" s="1"/>
  <c r="A1049" i="1"/>
  <c r="D1049" i="1" s="1"/>
  <c r="O1048" i="1"/>
  <c r="E1048" i="1"/>
  <c r="F1049" i="1" s="1"/>
  <c r="C1048" i="1" l="1"/>
  <c r="P1047" i="1"/>
  <c r="B1047" i="1" s="1"/>
  <c r="G1049" i="1"/>
  <c r="H1049" i="1" s="1"/>
  <c r="E1049" i="1"/>
  <c r="F1050" i="1" s="1"/>
  <c r="A1050" i="1"/>
  <c r="D1050" i="1" s="1"/>
  <c r="O1049" i="1"/>
  <c r="T1049" i="1"/>
  <c r="Q1048" i="1"/>
  <c r="R1048" i="1" s="1"/>
  <c r="S1049" i="1"/>
  <c r="J1049" i="1"/>
  <c r="K1049" i="1" s="1"/>
  <c r="L1049" i="1" s="1"/>
  <c r="M1049" i="1" s="1"/>
  <c r="N1048" i="1"/>
  <c r="P1048" i="1" l="1"/>
  <c r="B1048" i="1" s="1"/>
  <c r="C1049" i="1"/>
  <c r="N1049" i="1"/>
  <c r="O1050" i="1"/>
  <c r="E1050" i="1"/>
  <c r="F1051" i="1" s="1"/>
  <c r="A1051" i="1"/>
  <c r="D1051" i="1" s="1"/>
  <c r="T1050" i="1"/>
  <c r="Q1049" i="1"/>
  <c r="R1049" i="1" s="1"/>
  <c r="S1050" i="1"/>
  <c r="J1050" i="1"/>
  <c r="K1050" i="1" s="1"/>
  <c r="L1050" i="1" s="1"/>
  <c r="M1050" i="1" s="1"/>
  <c r="G1050" i="1"/>
  <c r="H1050" i="1" s="1"/>
  <c r="P1049" i="1" l="1"/>
  <c r="B1049" i="1" s="1"/>
  <c r="C1050" i="1"/>
  <c r="Q1050" i="1"/>
  <c r="R1050" i="1" s="1"/>
  <c r="T1051" i="1"/>
  <c r="S1051" i="1"/>
  <c r="J1051" i="1"/>
  <c r="K1051" i="1" s="1"/>
  <c r="L1051" i="1" s="1"/>
  <c r="M1051" i="1" s="1"/>
  <c r="G1051" i="1"/>
  <c r="H1051" i="1" s="1"/>
  <c r="E1051" i="1"/>
  <c r="F1052" i="1" s="1"/>
  <c r="O1051" i="1"/>
  <c r="A1052" i="1"/>
  <c r="D1052" i="1" s="1"/>
  <c r="N1050" i="1"/>
  <c r="P1050" i="1" l="1"/>
  <c r="B1050" i="1" s="1"/>
  <c r="C1051" i="1"/>
  <c r="O1052" i="1"/>
  <c r="E1052" i="1"/>
  <c r="F1053" i="1" s="1"/>
  <c r="A1053" i="1"/>
  <c r="D1053" i="1" s="1"/>
  <c r="G1052" i="1"/>
  <c r="N1051" i="1"/>
  <c r="T1052" i="1"/>
  <c r="S1052" i="1"/>
  <c r="Q1051" i="1"/>
  <c r="R1051" i="1" s="1"/>
  <c r="J1052" i="1"/>
  <c r="K1052" i="1" s="1"/>
  <c r="L1052" i="1" s="1"/>
  <c r="M1052" i="1" s="1"/>
  <c r="C1052" i="1" l="1"/>
  <c r="P1051" i="1"/>
  <c r="B1051" i="1" s="1"/>
  <c r="G1053" i="1"/>
  <c r="H1053" i="1" s="1"/>
  <c r="Q1052" i="1"/>
  <c r="R1052" i="1" s="1"/>
  <c r="T1053" i="1"/>
  <c r="S1053" i="1"/>
  <c r="J1053" i="1"/>
  <c r="K1053" i="1" s="1"/>
  <c r="L1053" i="1" s="1"/>
  <c r="M1053" i="1" s="1"/>
  <c r="E1053" i="1"/>
  <c r="F1054" i="1" s="1"/>
  <c r="A1054" i="1"/>
  <c r="D1054" i="1" s="1"/>
  <c r="O1053" i="1"/>
  <c r="H1052" i="1"/>
  <c r="N1052" i="1" s="1"/>
  <c r="C1053" i="1" l="1"/>
  <c r="P1052" i="1"/>
  <c r="B1052" i="1" s="1"/>
  <c r="N1053" i="1"/>
  <c r="S1054" i="1"/>
  <c r="T1054" i="1"/>
  <c r="Q1053" i="1"/>
  <c r="R1053" i="1" s="1"/>
  <c r="J1054" i="1"/>
  <c r="K1054" i="1" s="1"/>
  <c r="L1054" i="1" s="1"/>
  <c r="M1054" i="1" s="1"/>
  <c r="O1054" i="1"/>
  <c r="E1054" i="1"/>
  <c r="F1055" i="1" s="1"/>
  <c r="A1055" i="1"/>
  <c r="D1055" i="1" s="1"/>
  <c r="G1054" i="1"/>
  <c r="C1054" i="1" l="1"/>
  <c r="P1053" i="1"/>
  <c r="B1053" i="1" s="1"/>
  <c r="G1055" i="1"/>
  <c r="H1055" i="1" s="1"/>
  <c r="H1054" i="1"/>
  <c r="N1054" i="1" s="1"/>
  <c r="P1054" i="1" s="1"/>
  <c r="B1054" i="1" s="1"/>
  <c r="E1055" i="1"/>
  <c r="F1056" i="1" s="1"/>
  <c r="A1056" i="1"/>
  <c r="D1056" i="1" s="1"/>
  <c r="O1055" i="1"/>
  <c r="T1055" i="1"/>
  <c r="Q1054" i="1"/>
  <c r="R1054" i="1" s="1"/>
  <c r="C1055" i="1" s="1"/>
  <c r="S1055" i="1"/>
  <c r="J1055" i="1"/>
  <c r="K1055" i="1" s="1"/>
  <c r="L1055" i="1" s="1"/>
  <c r="M1055" i="1" s="1"/>
  <c r="N1055" i="1" l="1"/>
  <c r="P1055" i="1" s="1"/>
  <c r="B1055" i="1" s="1"/>
  <c r="T1056" i="1"/>
  <c r="S1056" i="1"/>
  <c r="Q1055" i="1"/>
  <c r="R1055" i="1" s="1"/>
  <c r="C1056" i="1" s="1"/>
  <c r="J1056" i="1"/>
  <c r="K1056" i="1" s="1"/>
  <c r="L1056" i="1" s="1"/>
  <c r="M1056" i="1" s="1"/>
  <c r="G1056" i="1"/>
  <c r="O1056" i="1"/>
  <c r="E1056" i="1"/>
  <c r="F1057" i="1" s="1"/>
  <c r="A1057" i="1"/>
  <c r="D1057" i="1" s="1"/>
  <c r="G1057" i="1" l="1"/>
  <c r="H1057" i="1" s="1"/>
  <c r="H1056" i="1"/>
  <c r="N1056" i="1" s="1"/>
  <c r="P1056" i="1" s="1"/>
  <c r="B1056" i="1" s="1"/>
  <c r="Q1056" i="1"/>
  <c r="R1056" i="1" s="1"/>
  <c r="C1057" i="1" s="1"/>
  <c r="T1057" i="1"/>
  <c r="S1057" i="1"/>
  <c r="J1057" i="1"/>
  <c r="K1057" i="1" s="1"/>
  <c r="L1057" i="1" s="1"/>
  <c r="M1057" i="1" s="1"/>
  <c r="E1057" i="1"/>
  <c r="F1058" i="1" s="1"/>
  <c r="A1058" i="1"/>
  <c r="D1058" i="1" s="1"/>
  <c r="O1057" i="1"/>
  <c r="N1057" i="1" l="1"/>
  <c r="P1057" i="1" s="1"/>
  <c r="B1057" i="1" s="1"/>
  <c r="S1058" i="1"/>
  <c r="T1058" i="1"/>
  <c r="Q1057" i="1"/>
  <c r="R1057" i="1" s="1"/>
  <c r="C1058" i="1" s="1"/>
  <c r="J1058" i="1"/>
  <c r="K1058" i="1" s="1"/>
  <c r="L1058" i="1" s="1"/>
  <c r="M1058" i="1" s="1"/>
  <c r="O1058" i="1"/>
  <c r="E1058" i="1"/>
  <c r="F1059" i="1" s="1"/>
  <c r="A1059" i="1"/>
  <c r="D1059" i="1" s="1"/>
  <c r="G1058" i="1"/>
  <c r="G1059" i="1" l="1"/>
  <c r="H1059" i="1" s="1"/>
  <c r="H1058" i="1"/>
  <c r="N1058" i="1" s="1"/>
  <c r="P1058" i="1" s="1"/>
  <c r="B1058" i="1" s="1"/>
  <c r="E1059" i="1"/>
  <c r="F1060" i="1" s="1"/>
  <c r="A1060" i="1"/>
  <c r="D1060" i="1" s="1"/>
  <c r="O1059" i="1"/>
  <c r="Q1058" i="1"/>
  <c r="R1058" i="1" s="1"/>
  <c r="C1059" i="1" s="1"/>
  <c r="T1059" i="1"/>
  <c r="S1059" i="1"/>
  <c r="J1059" i="1"/>
  <c r="K1059" i="1" s="1"/>
  <c r="L1059" i="1" s="1"/>
  <c r="M1059" i="1" s="1"/>
  <c r="G1060" i="1" l="1"/>
  <c r="H1060" i="1" s="1"/>
  <c r="N1059" i="1"/>
  <c r="P1059" i="1" s="1"/>
  <c r="B1059" i="1" s="1"/>
  <c r="T1060" i="1"/>
  <c r="S1060" i="1"/>
  <c r="Q1059" i="1"/>
  <c r="R1059" i="1" s="1"/>
  <c r="C1060" i="1" s="1"/>
  <c r="J1060" i="1"/>
  <c r="K1060" i="1" s="1"/>
  <c r="L1060" i="1" s="1"/>
  <c r="M1060" i="1" s="1"/>
  <c r="O1060" i="1"/>
  <c r="E1060" i="1"/>
  <c r="F1061" i="1" s="1"/>
  <c r="A1061" i="1"/>
  <c r="D1061" i="1" s="1"/>
  <c r="G1061" i="1" l="1"/>
  <c r="H1061" i="1" s="1"/>
  <c r="N1060" i="1"/>
  <c r="P1060" i="1" s="1"/>
  <c r="B1060" i="1" s="1"/>
  <c r="E1061" i="1"/>
  <c r="F1062" i="1" s="1"/>
  <c r="A1062" i="1"/>
  <c r="D1062" i="1" s="1"/>
  <c r="O1061" i="1"/>
  <c r="Q1060" i="1"/>
  <c r="R1060" i="1" s="1"/>
  <c r="C1061" i="1" s="1"/>
  <c r="T1061" i="1"/>
  <c r="S1061" i="1"/>
  <c r="J1061" i="1"/>
  <c r="K1061" i="1" s="1"/>
  <c r="L1061" i="1" s="1"/>
  <c r="M1061" i="1" s="1"/>
  <c r="G1062" i="1" l="1"/>
  <c r="H1062" i="1" s="1"/>
  <c r="N1061" i="1"/>
  <c r="P1061" i="1" s="1"/>
  <c r="B1061" i="1" s="1"/>
  <c r="S1062" i="1"/>
  <c r="Q1061" i="1"/>
  <c r="R1061" i="1" s="1"/>
  <c r="C1062" i="1" s="1"/>
  <c r="T1062" i="1"/>
  <c r="J1062" i="1"/>
  <c r="K1062" i="1" s="1"/>
  <c r="L1062" i="1" s="1"/>
  <c r="M1062" i="1" s="1"/>
  <c r="O1062" i="1"/>
  <c r="E1062" i="1"/>
  <c r="F1063" i="1" s="1"/>
  <c r="A1063" i="1"/>
  <c r="D1063" i="1" s="1"/>
  <c r="N1062" i="1" l="1"/>
  <c r="P1062" i="1" s="1"/>
  <c r="B1062" i="1" s="1"/>
  <c r="S1063" i="1"/>
  <c r="Q1062" i="1"/>
  <c r="R1062" i="1" s="1"/>
  <c r="C1063" i="1" s="1"/>
  <c r="T1063" i="1"/>
  <c r="J1063" i="1"/>
  <c r="K1063" i="1" s="1"/>
  <c r="L1063" i="1" s="1"/>
  <c r="M1063" i="1" s="1"/>
  <c r="G1063" i="1"/>
  <c r="E1063" i="1"/>
  <c r="F1064" i="1" s="1"/>
  <c r="A1064" i="1"/>
  <c r="D1064" i="1" s="1"/>
  <c r="O1063" i="1"/>
  <c r="T1064" i="1" l="1"/>
  <c r="S1064" i="1"/>
  <c r="Q1063" i="1"/>
  <c r="R1063" i="1" s="1"/>
  <c r="C1064" i="1" s="1"/>
  <c r="J1064" i="1"/>
  <c r="K1064" i="1" s="1"/>
  <c r="L1064" i="1" s="1"/>
  <c r="M1064" i="1" s="1"/>
  <c r="G1064" i="1"/>
  <c r="H1064" i="1" s="1"/>
  <c r="H1063" i="1"/>
  <c r="N1063" i="1" s="1"/>
  <c r="P1063" i="1" s="1"/>
  <c r="B1063" i="1" s="1"/>
  <c r="O1064" i="1"/>
  <c r="E1064" i="1"/>
  <c r="F1065" i="1" s="1"/>
  <c r="A1065" i="1"/>
  <c r="D1065" i="1" s="1"/>
  <c r="N1064" i="1" l="1"/>
  <c r="P1064" i="1" s="1"/>
  <c r="E1065" i="1"/>
  <c r="F1066" i="1" s="1"/>
  <c r="A1066" i="1"/>
  <c r="D1066" i="1" s="1"/>
  <c r="O1065" i="1"/>
  <c r="Q1064" i="1"/>
  <c r="R1064" i="1" s="1"/>
  <c r="T1065" i="1"/>
  <c r="S1065" i="1"/>
  <c r="J1065" i="1"/>
  <c r="K1065" i="1" s="1"/>
  <c r="L1065" i="1" s="1"/>
  <c r="M1065" i="1" s="1"/>
  <c r="G1065" i="1"/>
  <c r="H1065" i="1" s="1"/>
  <c r="C1065" i="1" l="1"/>
  <c r="B1064" i="1"/>
  <c r="S1066" i="1"/>
  <c r="Q1065" i="1"/>
  <c r="R1065" i="1" s="1"/>
  <c r="T1066" i="1"/>
  <c r="J1066" i="1"/>
  <c r="K1066" i="1" s="1"/>
  <c r="L1066" i="1" s="1"/>
  <c r="M1066" i="1" s="1"/>
  <c r="O1066" i="1"/>
  <c r="E1066" i="1"/>
  <c r="F1067" i="1" s="1"/>
  <c r="A1067" i="1"/>
  <c r="D1067" i="1" s="1"/>
  <c r="N1065" i="1"/>
  <c r="G1066" i="1"/>
  <c r="P1065" i="1" l="1"/>
  <c r="B1065" i="1" s="1"/>
  <c r="C1066" i="1"/>
  <c r="G1067" i="1"/>
  <c r="H1067" i="1" s="1"/>
  <c r="H1066" i="1"/>
  <c r="N1066" i="1" s="1"/>
  <c r="Q1066" i="1"/>
  <c r="R1066" i="1" s="1"/>
  <c r="S1067" i="1"/>
  <c r="T1067" i="1"/>
  <c r="J1067" i="1"/>
  <c r="K1067" i="1" s="1"/>
  <c r="L1067" i="1" s="1"/>
  <c r="M1067" i="1" s="1"/>
  <c r="E1067" i="1"/>
  <c r="F1068" i="1" s="1"/>
  <c r="A1068" i="1"/>
  <c r="D1068" i="1" s="1"/>
  <c r="O1067" i="1"/>
  <c r="C1067" i="1" l="1"/>
  <c r="P1066" i="1"/>
  <c r="B1066" i="1" s="1"/>
  <c r="G1068" i="1"/>
  <c r="H1068" i="1" s="1"/>
  <c r="N1067" i="1"/>
  <c r="O1068" i="1"/>
  <c r="E1068" i="1"/>
  <c r="F1069" i="1" s="1"/>
  <c r="A1069" i="1"/>
  <c r="D1069" i="1" s="1"/>
  <c r="T1068" i="1"/>
  <c r="S1068" i="1"/>
  <c r="Q1067" i="1"/>
  <c r="R1067" i="1" s="1"/>
  <c r="J1068" i="1"/>
  <c r="K1068" i="1" s="1"/>
  <c r="L1068" i="1" s="1"/>
  <c r="M1068" i="1" s="1"/>
  <c r="C1068" i="1" l="1"/>
  <c r="P1067" i="1"/>
  <c r="B1067" i="1" s="1"/>
  <c r="G1069" i="1"/>
  <c r="H1069" i="1" s="1"/>
  <c r="N1068" i="1"/>
  <c r="Q1068" i="1"/>
  <c r="R1068" i="1" s="1"/>
  <c r="T1069" i="1"/>
  <c r="S1069" i="1"/>
  <c r="J1069" i="1"/>
  <c r="K1069" i="1" s="1"/>
  <c r="L1069" i="1" s="1"/>
  <c r="M1069" i="1" s="1"/>
  <c r="E1069" i="1"/>
  <c r="F1070" i="1" s="1"/>
  <c r="O1069" i="1"/>
  <c r="A1070" i="1"/>
  <c r="D1070" i="1" s="1"/>
  <c r="C1069" i="1" l="1"/>
  <c r="P1068" i="1"/>
  <c r="B1068" i="1" s="1"/>
  <c r="G1070" i="1"/>
  <c r="H1070" i="1" s="1"/>
  <c r="N1069" i="1"/>
  <c r="S1070" i="1"/>
  <c r="Q1069" i="1"/>
  <c r="R1069" i="1" s="1"/>
  <c r="T1070" i="1"/>
  <c r="J1070" i="1"/>
  <c r="K1070" i="1" s="1"/>
  <c r="L1070" i="1" s="1"/>
  <c r="M1070" i="1" s="1"/>
  <c r="O1070" i="1"/>
  <c r="E1070" i="1"/>
  <c r="F1071" i="1" s="1"/>
  <c r="A1071" i="1"/>
  <c r="D1071" i="1" s="1"/>
  <c r="C1070" i="1" l="1"/>
  <c r="P1069" i="1"/>
  <c r="B1069" i="1" s="1"/>
  <c r="G1071" i="1"/>
  <c r="H1071" i="1" s="1"/>
  <c r="N1070" i="1"/>
  <c r="E1071" i="1"/>
  <c r="F1072" i="1" s="1"/>
  <c r="A1072" i="1"/>
  <c r="D1072" i="1" s="1"/>
  <c r="O1071" i="1"/>
  <c r="T1071" i="1"/>
  <c r="Q1070" i="1"/>
  <c r="R1070" i="1" s="1"/>
  <c r="S1071" i="1"/>
  <c r="J1071" i="1"/>
  <c r="K1071" i="1" s="1"/>
  <c r="L1071" i="1" s="1"/>
  <c r="M1071" i="1" s="1"/>
  <c r="P1070" i="1" l="1"/>
  <c r="B1070" i="1" s="1"/>
  <c r="C1071" i="1"/>
  <c r="N1071" i="1"/>
  <c r="S1072" i="1"/>
  <c r="Q1071" i="1"/>
  <c r="R1071" i="1" s="1"/>
  <c r="T1072" i="1"/>
  <c r="J1072" i="1"/>
  <c r="K1072" i="1" s="1"/>
  <c r="L1072" i="1" s="1"/>
  <c r="M1072" i="1" s="1"/>
  <c r="G1072" i="1"/>
  <c r="H1072" i="1" s="1"/>
  <c r="O1072" i="1"/>
  <c r="A1073" i="1"/>
  <c r="D1073" i="1" s="1"/>
  <c r="E1072" i="1"/>
  <c r="F1073" i="1" s="1"/>
  <c r="P1071" i="1" l="1"/>
  <c r="B1071" i="1" s="1"/>
  <c r="C1072" i="1"/>
  <c r="N1072" i="1"/>
  <c r="E1073" i="1"/>
  <c r="F1074" i="1" s="1"/>
  <c r="O1073" i="1"/>
  <c r="A1074" i="1"/>
  <c r="D1074" i="1" s="1"/>
  <c r="G1073" i="1"/>
  <c r="H1073" i="1" s="1"/>
  <c r="Q1072" i="1"/>
  <c r="R1072" i="1" s="1"/>
  <c r="T1073" i="1"/>
  <c r="S1073" i="1"/>
  <c r="J1073" i="1"/>
  <c r="K1073" i="1" s="1"/>
  <c r="L1073" i="1" s="1"/>
  <c r="M1073" i="1" s="1"/>
  <c r="P1072" i="1" l="1"/>
  <c r="B1072" i="1" s="1"/>
  <c r="C1073" i="1"/>
  <c r="S1074" i="1"/>
  <c r="Q1073" i="1"/>
  <c r="R1073" i="1" s="1"/>
  <c r="T1074" i="1"/>
  <c r="J1074" i="1"/>
  <c r="K1074" i="1" s="1"/>
  <c r="L1074" i="1" s="1"/>
  <c r="M1074" i="1" s="1"/>
  <c r="O1074" i="1"/>
  <c r="E1074" i="1"/>
  <c r="F1075" i="1" s="1"/>
  <c r="A1075" i="1"/>
  <c r="D1075" i="1" s="1"/>
  <c r="N1073" i="1"/>
  <c r="G1074" i="1"/>
  <c r="P1073" i="1" l="1"/>
  <c r="B1073" i="1" s="1"/>
  <c r="C1074" i="1"/>
  <c r="G1075" i="1"/>
  <c r="H1075" i="1" s="1"/>
  <c r="Q1074" i="1"/>
  <c r="R1074" i="1" s="1"/>
  <c r="S1075" i="1"/>
  <c r="T1075" i="1"/>
  <c r="J1075" i="1"/>
  <c r="K1075" i="1" s="1"/>
  <c r="L1075" i="1" s="1"/>
  <c r="M1075" i="1" s="1"/>
  <c r="E1075" i="1"/>
  <c r="F1076" i="1" s="1"/>
  <c r="A1076" i="1"/>
  <c r="D1076" i="1" s="1"/>
  <c r="O1075" i="1"/>
  <c r="H1074" i="1"/>
  <c r="N1074" i="1" s="1"/>
  <c r="P1074" i="1" l="1"/>
  <c r="B1074" i="1" s="1"/>
  <c r="C1075" i="1"/>
  <c r="N1075" i="1"/>
  <c r="S1076" i="1"/>
  <c r="Q1075" i="1"/>
  <c r="R1075" i="1" s="1"/>
  <c r="T1076" i="1"/>
  <c r="J1076" i="1"/>
  <c r="K1076" i="1" s="1"/>
  <c r="L1076" i="1" s="1"/>
  <c r="M1076" i="1" s="1"/>
  <c r="O1076" i="1"/>
  <c r="E1076" i="1"/>
  <c r="F1077" i="1" s="1"/>
  <c r="A1077" i="1"/>
  <c r="D1077" i="1" s="1"/>
  <c r="G1076" i="1"/>
  <c r="C1076" i="1" l="1"/>
  <c r="P1075" i="1"/>
  <c r="B1075" i="1" s="1"/>
  <c r="G1077" i="1"/>
  <c r="H1077" i="1" s="1"/>
  <c r="Q1076" i="1"/>
  <c r="R1076" i="1" s="1"/>
  <c r="T1077" i="1"/>
  <c r="S1077" i="1"/>
  <c r="J1077" i="1"/>
  <c r="K1077" i="1" s="1"/>
  <c r="L1077" i="1" s="1"/>
  <c r="M1077" i="1" s="1"/>
  <c r="H1076" i="1"/>
  <c r="N1076" i="1" s="1"/>
  <c r="E1077" i="1"/>
  <c r="F1078" i="1" s="1"/>
  <c r="A1078" i="1"/>
  <c r="D1078" i="1" s="1"/>
  <c r="O1077" i="1"/>
  <c r="P1076" i="1" l="1"/>
  <c r="B1076" i="1" s="1"/>
  <c r="C1077" i="1"/>
  <c r="T1078" i="1"/>
  <c r="Q1077" i="1"/>
  <c r="R1077" i="1" s="1"/>
  <c r="S1078" i="1"/>
  <c r="J1078" i="1"/>
  <c r="K1078" i="1" s="1"/>
  <c r="L1078" i="1" s="1"/>
  <c r="M1078" i="1" s="1"/>
  <c r="E1078" i="1"/>
  <c r="F1079" i="1" s="1"/>
  <c r="A1079" i="1"/>
  <c r="D1079" i="1" s="1"/>
  <c r="O1078" i="1"/>
  <c r="G1078" i="1"/>
  <c r="H1078" i="1" s="1"/>
  <c r="N1077" i="1"/>
  <c r="C1078" i="1" l="1"/>
  <c r="P1077" i="1"/>
  <c r="B1077" i="1" s="1"/>
  <c r="N1078" i="1"/>
  <c r="Q1078" i="1"/>
  <c r="R1078" i="1" s="1"/>
  <c r="S1079" i="1"/>
  <c r="T1079" i="1"/>
  <c r="J1079" i="1"/>
  <c r="K1079" i="1" s="1"/>
  <c r="L1079" i="1" s="1"/>
  <c r="M1079" i="1" s="1"/>
  <c r="G1079" i="1"/>
  <c r="A1080" i="1"/>
  <c r="D1080" i="1" s="1"/>
  <c r="O1079" i="1"/>
  <c r="E1079" i="1"/>
  <c r="F1080" i="1" s="1"/>
  <c r="C1079" i="1" l="1"/>
  <c r="P1078" i="1"/>
  <c r="B1078" i="1" s="1"/>
  <c r="G1080" i="1"/>
  <c r="H1080" i="1" s="1"/>
  <c r="Q1079" i="1"/>
  <c r="R1079" i="1" s="1"/>
  <c r="T1080" i="1"/>
  <c r="S1080" i="1"/>
  <c r="J1080" i="1"/>
  <c r="K1080" i="1" s="1"/>
  <c r="L1080" i="1" s="1"/>
  <c r="M1080" i="1" s="1"/>
  <c r="A1081" i="1"/>
  <c r="D1081" i="1" s="1"/>
  <c r="E1080" i="1"/>
  <c r="F1081" i="1" s="1"/>
  <c r="O1080" i="1"/>
  <c r="H1079" i="1"/>
  <c r="N1079" i="1" s="1"/>
  <c r="C1080" i="1" l="1"/>
  <c r="P1079" i="1"/>
  <c r="B1079" i="1" s="1"/>
  <c r="N1080" i="1"/>
  <c r="A1082" i="1"/>
  <c r="D1082" i="1" s="1"/>
  <c r="O1081" i="1"/>
  <c r="E1081" i="1"/>
  <c r="F1082" i="1" s="1"/>
  <c r="Q1080" i="1"/>
  <c r="R1080" i="1" s="1"/>
  <c r="S1081" i="1"/>
  <c r="T1081" i="1"/>
  <c r="J1081" i="1"/>
  <c r="K1081" i="1" s="1"/>
  <c r="L1081" i="1" s="1"/>
  <c r="M1081" i="1" s="1"/>
  <c r="G1081" i="1"/>
  <c r="C1081" i="1" l="1"/>
  <c r="P1080" i="1"/>
  <c r="B1080" i="1" s="1"/>
  <c r="G1082" i="1"/>
  <c r="H1082" i="1" s="1"/>
  <c r="H1081" i="1"/>
  <c r="N1081" i="1" s="1"/>
  <c r="T1082" i="1"/>
  <c r="Q1081" i="1"/>
  <c r="R1081" i="1" s="1"/>
  <c r="C1082" i="1" s="1"/>
  <c r="S1082" i="1"/>
  <c r="J1082" i="1"/>
  <c r="K1082" i="1" s="1"/>
  <c r="L1082" i="1" s="1"/>
  <c r="M1082" i="1" s="1"/>
  <c r="E1082" i="1"/>
  <c r="F1083" i="1" s="1"/>
  <c r="A1083" i="1"/>
  <c r="D1083" i="1" s="1"/>
  <c r="O1082" i="1"/>
  <c r="P1081" i="1" l="1"/>
  <c r="B1081" i="1" s="1"/>
  <c r="G1083" i="1"/>
  <c r="H1083" i="1" s="1"/>
  <c r="N1082" i="1"/>
  <c r="P1082" i="1" s="1"/>
  <c r="B1082" i="1" s="1"/>
  <c r="S1083" i="1"/>
  <c r="T1083" i="1"/>
  <c r="Q1082" i="1"/>
  <c r="R1082" i="1" s="1"/>
  <c r="C1083" i="1" s="1"/>
  <c r="J1083" i="1"/>
  <c r="K1083" i="1" s="1"/>
  <c r="L1083" i="1" s="1"/>
  <c r="M1083" i="1" s="1"/>
  <c r="O1083" i="1"/>
  <c r="E1083" i="1"/>
  <c r="F1084" i="1" s="1"/>
  <c r="A1084" i="1"/>
  <c r="D1084" i="1" s="1"/>
  <c r="Q1083" i="1" l="1"/>
  <c r="R1083" i="1" s="1"/>
  <c r="C1084" i="1" s="1"/>
  <c r="S1084" i="1"/>
  <c r="T1084" i="1"/>
  <c r="J1084" i="1"/>
  <c r="K1084" i="1" s="1"/>
  <c r="L1084" i="1" s="1"/>
  <c r="M1084" i="1" s="1"/>
  <c r="N1083" i="1"/>
  <c r="P1083" i="1" s="1"/>
  <c r="B1083" i="1" s="1"/>
  <c r="E1084" i="1"/>
  <c r="F1085" i="1" s="1"/>
  <c r="A1085" i="1"/>
  <c r="D1085" i="1" s="1"/>
  <c r="O1084" i="1"/>
  <c r="G1084" i="1"/>
  <c r="G1085" i="1" l="1"/>
  <c r="H1085" i="1" s="1"/>
  <c r="T1085" i="1"/>
  <c r="S1085" i="1"/>
  <c r="Q1084" i="1"/>
  <c r="R1084" i="1" s="1"/>
  <c r="C1085" i="1" s="1"/>
  <c r="J1085" i="1"/>
  <c r="K1085" i="1" s="1"/>
  <c r="L1085" i="1" s="1"/>
  <c r="M1085" i="1" s="1"/>
  <c r="H1084" i="1"/>
  <c r="N1084" i="1" s="1"/>
  <c r="P1084" i="1" s="1"/>
  <c r="B1084" i="1" s="1"/>
  <c r="O1085" i="1"/>
  <c r="E1085" i="1"/>
  <c r="F1086" i="1" s="1"/>
  <c r="A1086" i="1"/>
  <c r="D1086" i="1" s="1"/>
  <c r="T1086" i="1" l="1"/>
  <c r="Q1085" i="1"/>
  <c r="R1085" i="1" s="1"/>
  <c r="C1086" i="1" s="1"/>
  <c r="S1086" i="1"/>
  <c r="J1086" i="1"/>
  <c r="K1086" i="1" s="1"/>
  <c r="L1086" i="1" s="1"/>
  <c r="M1086" i="1" s="1"/>
  <c r="A1087" i="1"/>
  <c r="D1087" i="1" s="1"/>
  <c r="O1086" i="1"/>
  <c r="E1086" i="1"/>
  <c r="F1087" i="1" s="1"/>
  <c r="N1085" i="1"/>
  <c r="P1085" i="1" s="1"/>
  <c r="B1085" i="1" s="1"/>
  <c r="G1086" i="1"/>
  <c r="G1087" i="1" l="1"/>
  <c r="H1087" i="1" s="1"/>
  <c r="Q1086" i="1"/>
  <c r="R1086" i="1" s="1"/>
  <c r="C1087" i="1" s="1"/>
  <c r="T1087" i="1"/>
  <c r="S1087" i="1"/>
  <c r="J1087" i="1"/>
  <c r="K1087" i="1" s="1"/>
  <c r="L1087" i="1" s="1"/>
  <c r="M1087" i="1" s="1"/>
  <c r="H1086" i="1"/>
  <c r="N1086" i="1" s="1"/>
  <c r="P1086" i="1" s="1"/>
  <c r="B1086" i="1" s="1"/>
  <c r="E1087" i="1"/>
  <c r="F1088" i="1" s="1"/>
  <c r="A1088" i="1"/>
  <c r="D1088" i="1" s="1"/>
  <c r="O1087" i="1"/>
  <c r="G1088" i="1" l="1"/>
  <c r="H1088" i="1" s="1"/>
  <c r="O1088" i="1"/>
  <c r="A1089" i="1"/>
  <c r="D1089" i="1" s="1"/>
  <c r="E1088" i="1"/>
  <c r="F1089" i="1" s="1"/>
  <c r="N1087" i="1"/>
  <c r="P1087" i="1" s="1"/>
  <c r="B1087" i="1" s="1"/>
  <c r="Q1087" i="1"/>
  <c r="R1087" i="1" s="1"/>
  <c r="C1088" i="1" s="1"/>
  <c r="S1088" i="1"/>
  <c r="T1088" i="1"/>
  <c r="J1088" i="1"/>
  <c r="K1088" i="1" s="1"/>
  <c r="L1088" i="1" s="1"/>
  <c r="M1088" i="1" s="1"/>
  <c r="G1089" i="1" l="1"/>
  <c r="H1089" i="1" s="1"/>
  <c r="N1088" i="1"/>
  <c r="P1088" i="1" s="1"/>
  <c r="B1088" i="1" s="1"/>
  <c r="E1089" i="1"/>
  <c r="F1090" i="1" s="1"/>
  <c r="A1090" i="1"/>
  <c r="D1090" i="1" s="1"/>
  <c r="O1089" i="1"/>
  <c r="T1089" i="1"/>
  <c r="S1089" i="1"/>
  <c r="Q1088" i="1"/>
  <c r="R1088" i="1" s="1"/>
  <c r="C1089" i="1" s="1"/>
  <c r="J1089" i="1"/>
  <c r="K1089" i="1" s="1"/>
  <c r="L1089" i="1" s="1"/>
  <c r="M1089" i="1" s="1"/>
  <c r="G1090" i="1" l="1"/>
  <c r="H1090" i="1" s="1"/>
  <c r="A1091" i="1"/>
  <c r="D1091" i="1" s="1"/>
  <c r="O1090" i="1"/>
  <c r="E1090" i="1"/>
  <c r="F1091" i="1" s="1"/>
  <c r="N1089" i="1"/>
  <c r="P1089" i="1" s="1"/>
  <c r="B1089" i="1" s="1"/>
  <c r="Q1089" i="1"/>
  <c r="R1089" i="1" s="1"/>
  <c r="C1090" i="1" s="1"/>
  <c r="T1090" i="1"/>
  <c r="S1090" i="1"/>
  <c r="J1090" i="1"/>
  <c r="K1090" i="1" s="1"/>
  <c r="L1090" i="1" s="1"/>
  <c r="M1090" i="1" s="1"/>
  <c r="G1091" i="1" l="1"/>
  <c r="H1091" i="1" s="1"/>
  <c r="N1090" i="1"/>
  <c r="P1090" i="1" s="1"/>
  <c r="B1090" i="1" s="1"/>
  <c r="S1091" i="1"/>
  <c r="Q1090" i="1"/>
  <c r="R1090" i="1" s="1"/>
  <c r="C1091" i="1" s="1"/>
  <c r="T1091" i="1"/>
  <c r="J1091" i="1"/>
  <c r="K1091" i="1" s="1"/>
  <c r="L1091" i="1" s="1"/>
  <c r="M1091" i="1" s="1"/>
  <c r="E1091" i="1"/>
  <c r="F1092" i="1" s="1"/>
  <c r="A1092" i="1"/>
  <c r="D1092" i="1" s="1"/>
  <c r="O1091" i="1"/>
  <c r="G1092" i="1" l="1"/>
  <c r="H1092" i="1" s="1"/>
  <c r="N1091" i="1"/>
  <c r="P1091" i="1" s="1"/>
  <c r="B1091" i="1" s="1"/>
  <c r="Q1091" i="1"/>
  <c r="R1091" i="1" s="1"/>
  <c r="C1092" i="1" s="1"/>
  <c r="S1092" i="1"/>
  <c r="T1092" i="1"/>
  <c r="J1092" i="1"/>
  <c r="K1092" i="1" s="1"/>
  <c r="L1092" i="1" s="1"/>
  <c r="M1092" i="1" s="1"/>
  <c r="A1093" i="1"/>
  <c r="D1093" i="1" s="1"/>
  <c r="O1092" i="1"/>
  <c r="E1092" i="1"/>
  <c r="F1093" i="1" s="1"/>
  <c r="G1093" i="1" l="1"/>
  <c r="H1093" i="1" s="1"/>
  <c r="T1093" i="1"/>
  <c r="S1093" i="1"/>
  <c r="Q1092" i="1"/>
  <c r="R1092" i="1" s="1"/>
  <c r="C1093" i="1" s="1"/>
  <c r="J1093" i="1"/>
  <c r="K1093" i="1" s="1"/>
  <c r="L1093" i="1" s="1"/>
  <c r="M1093" i="1" s="1"/>
  <c r="E1093" i="1"/>
  <c r="F1094" i="1" s="1"/>
  <c r="A1094" i="1"/>
  <c r="D1094" i="1" s="1"/>
  <c r="O1093" i="1"/>
  <c r="N1092" i="1"/>
  <c r="P1092" i="1" s="1"/>
  <c r="B1092" i="1" s="1"/>
  <c r="Q1093" i="1" l="1"/>
  <c r="R1093" i="1" s="1"/>
  <c r="C1094" i="1" s="1"/>
  <c r="T1094" i="1"/>
  <c r="S1094" i="1"/>
  <c r="J1094" i="1"/>
  <c r="K1094" i="1" s="1"/>
  <c r="L1094" i="1" s="1"/>
  <c r="M1094" i="1" s="1"/>
  <c r="O1094" i="1"/>
  <c r="A1095" i="1"/>
  <c r="D1095" i="1" s="1"/>
  <c r="E1094" i="1"/>
  <c r="F1095" i="1" s="1"/>
  <c r="N1093" i="1"/>
  <c r="P1093" i="1" s="1"/>
  <c r="B1093" i="1" s="1"/>
  <c r="G1094" i="1"/>
  <c r="H1094" i="1" s="1"/>
  <c r="N1094" i="1" l="1"/>
  <c r="P1094" i="1" s="1"/>
  <c r="E1095" i="1"/>
  <c r="F1096" i="1" s="1"/>
  <c r="A1096" i="1"/>
  <c r="D1096" i="1" s="1"/>
  <c r="O1095" i="1"/>
  <c r="S1095" i="1"/>
  <c r="Q1094" i="1"/>
  <c r="R1094" i="1" s="1"/>
  <c r="T1095" i="1"/>
  <c r="J1095" i="1"/>
  <c r="K1095" i="1" s="1"/>
  <c r="L1095" i="1" s="1"/>
  <c r="M1095" i="1" s="1"/>
  <c r="G1095" i="1"/>
  <c r="C1095" i="1" l="1"/>
  <c r="B1094" i="1"/>
  <c r="G1096" i="1"/>
  <c r="H1096" i="1" s="1"/>
  <c r="A1097" i="1"/>
  <c r="D1097" i="1" s="1"/>
  <c r="O1096" i="1"/>
  <c r="E1096" i="1"/>
  <c r="F1097" i="1" s="1"/>
  <c r="H1095" i="1"/>
  <c r="N1095" i="1" s="1"/>
  <c r="P1095" i="1" s="1"/>
  <c r="Q1095" i="1"/>
  <c r="R1095" i="1" s="1"/>
  <c r="S1096" i="1"/>
  <c r="T1096" i="1"/>
  <c r="J1096" i="1"/>
  <c r="K1096" i="1" s="1"/>
  <c r="L1096" i="1" s="1"/>
  <c r="M1096" i="1" s="1"/>
  <c r="C1096" i="1" l="1"/>
  <c r="B1095" i="1"/>
  <c r="G1097" i="1"/>
  <c r="H1097" i="1" s="1"/>
  <c r="N1096" i="1"/>
  <c r="A1098" i="1"/>
  <c r="D1098" i="1" s="1"/>
  <c r="E1097" i="1"/>
  <c r="F1098" i="1" s="1"/>
  <c r="O1097" i="1"/>
  <c r="Q1096" i="1"/>
  <c r="R1096" i="1" s="1"/>
  <c r="T1097" i="1"/>
  <c r="S1097" i="1"/>
  <c r="J1097" i="1"/>
  <c r="K1097" i="1" s="1"/>
  <c r="L1097" i="1" s="1"/>
  <c r="M1097" i="1" s="1"/>
  <c r="C1097" i="1" l="1"/>
  <c r="P1096" i="1"/>
  <c r="B1096" i="1" s="1"/>
  <c r="N1097" i="1"/>
  <c r="O1098" i="1"/>
  <c r="E1098" i="1"/>
  <c r="F1099" i="1" s="1"/>
  <c r="A1099" i="1"/>
  <c r="D1099" i="1" s="1"/>
  <c r="Q1097" i="1"/>
  <c r="R1097" i="1" s="1"/>
  <c r="T1098" i="1"/>
  <c r="S1098" i="1"/>
  <c r="J1098" i="1"/>
  <c r="K1098" i="1" s="1"/>
  <c r="L1098" i="1" s="1"/>
  <c r="M1098" i="1" s="1"/>
  <c r="G1098" i="1"/>
  <c r="C1098" i="1" l="1"/>
  <c r="P1097" i="1"/>
  <c r="B1097" i="1" s="1"/>
  <c r="G1099" i="1"/>
  <c r="H1099" i="1" s="1"/>
  <c r="H1098" i="1"/>
  <c r="N1098" i="1" s="1"/>
  <c r="E1099" i="1"/>
  <c r="F1100" i="1" s="1"/>
  <c r="A1100" i="1"/>
  <c r="D1100" i="1" s="1"/>
  <c r="O1099" i="1"/>
  <c r="Q1098" i="1"/>
  <c r="R1098" i="1" s="1"/>
  <c r="T1099" i="1"/>
  <c r="S1099" i="1"/>
  <c r="J1099" i="1"/>
  <c r="K1099" i="1" s="1"/>
  <c r="L1099" i="1" s="1"/>
  <c r="M1099" i="1" s="1"/>
  <c r="P1098" i="1" l="1"/>
  <c r="B1098" i="1" s="1"/>
  <c r="C1099" i="1"/>
  <c r="N1099" i="1"/>
  <c r="Q1099" i="1"/>
  <c r="R1099" i="1" s="1"/>
  <c r="S1100" i="1"/>
  <c r="T1100" i="1"/>
  <c r="J1100" i="1"/>
  <c r="K1100" i="1" s="1"/>
  <c r="L1100" i="1" s="1"/>
  <c r="M1100" i="1" s="1"/>
  <c r="G1100" i="1"/>
  <c r="A1101" i="1"/>
  <c r="D1101" i="1" s="1"/>
  <c r="O1100" i="1"/>
  <c r="E1100" i="1"/>
  <c r="F1101" i="1" s="1"/>
  <c r="C1100" i="1" l="1"/>
  <c r="P1099" i="1"/>
  <c r="B1099" i="1" s="1"/>
  <c r="A1102" i="1"/>
  <c r="D1102" i="1" s="1"/>
  <c r="E1101" i="1"/>
  <c r="F1102" i="1" s="1"/>
  <c r="O1101" i="1"/>
  <c r="G1101" i="1"/>
  <c r="H1100" i="1"/>
  <c r="N1100" i="1" s="1"/>
  <c r="Q1100" i="1"/>
  <c r="R1100" i="1" s="1"/>
  <c r="T1101" i="1"/>
  <c r="S1101" i="1"/>
  <c r="J1101" i="1"/>
  <c r="K1101" i="1" s="1"/>
  <c r="L1101" i="1" s="1"/>
  <c r="M1101" i="1" s="1"/>
  <c r="C1101" i="1" l="1"/>
  <c r="P1100" i="1"/>
  <c r="B1100" i="1" s="1"/>
  <c r="G1102" i="1"/>
  <c r="H1102" i="1" s="1"/>
  <c r="H1101" i="1"/>
  <c r="N1101" i="1" s="1"/>
  <c r="O1102" i="1"/>
  <c r="A1103" i="1"/>
  <c r="D1103" i="1" s="1"/>
  <c r="E1102" i="1"/>
  <c r="F1103" i="1" s="1"/>
  <c r="Q1101" i="1"/>
  <c r="R1101" i="1" s="1"/>
  <c r="S1102" i="1"/>
  <c r="T1102" i="1"/>
  <c r="J1102" i="1"/>
  <c r="K1102" i="1" s="1"/>
  <c r="L1102" i="1" s="1"/>
  <c r="M1102" i="1" s="1"/>
  <c r="C1102" i="1" l="1"/>
  <c r="P1101" i="1"/>
  <c r="B1101" i="1" s="1"/>
  <c r="E1103" i="1"/>
  <c r="F1104" i="1" s="1"/>
  <c r="A1104" i="1"/>
  <c r="D1104" i="1" s="1"/>
  <c r="O1103" i="1"/>
  <c r="N1102" i="1"/>
  <c r="Q1102" i="1"/>
  <c r="R1102" i="1" s="1"/>
  <c r="T1103" i="1"/>
  <c r="J1103" i="1"/>
  <c r="K1103" i="1" s="1"/>
  <c r="L1103" i="1" s="1"/>
  <c r="M1103" i="1" s="1"/>
  <c r="S1103" i="1"/>
  <c r="G1103" i="1"/>
  <c r="C1103" i="1" l="1"/>
  <c r="P1102" i="1"/>
  <c r="B1102" i="1" s="1"/>
  <c r="G1104" i="1"/>
  <c r="H1104" i="1" s="1"/>
  <c r="S1104" i="1"/>
  <c r="T1104" i="1"/>
  <c r="Q1103" i="1"/>
  <c r="R1103" i="1" s="1"/>
  <c r="J1104" i="1"/>
  <c r="K1104" i="1" s="1"/>
  <c r="L1104" i="1" s="1"/>
  <c r="M1104" i="1" s="1"/>
  <c r="O1104" i="1"/>
  <c r="E1104" i="1"/>
  <c r="F1105" i="1" s="1"/>
  <c r="A1105" i="1"/>
  <c r="D1105" i="1" s="1"/>
  <c r="H1103" i="1"/>
  <c r="N1103" i="1" s="1"/>
  <c r="C1104" i="1" l="1"/>
  <c r="P1103" i="1"/>
  <c r="B1103" i="1" s="1"/>
  <c r="G1105" i="1"/>
  <c r="H1105" i="1" s="1"/>
  <c r="E1105" i="1"/>
  <c r="F1106" i="1" s="1"/>
  <c r="A1106" i="1"/>
  <c r="D1106" i="1" s="1"/>
  <c r="O1105" i="1"/>
  <c r="Q1104" i="1"/>
  <c r="R1104" i="1" s="1"/>
  <c r="C1105" i="1" s="1"/>
  <c r="T1105" i="1"/>
  <c r="J1105" i="1"/>
  <c r="K1105" i="1" s="1"/>
  <c r="L1105" i="1" s="1"/>
  <c r="M1105" i="1" s="1"/>
  <c r="S1105" i="1"/>
  <c r="N1104" i="1"/>
  <c r="P1104" i="1" l="1"/>
  <c r="B1104" i="1" s="1"/>
  <c r="T1106" i="1"/>
  <c r="J1106" i="1"/>
  <c r="K1106" i="1" s="1"/>
  <c r="L1106" i="1" s="1"/>
  <c r="M1106" i="1" s="1"/>
  <c r="Q1105" i="1"/>
  <c r="R1105" i="1" s="1"/>
  <c r="C1106" i="1" s="1"/>
  <c r="S1106" i="1"/>
  <c r="N1105" i="1"/>
  <c r="P1105" i="1" s="1"/>
  <c r="B1105" i="1" s="1"/>
  <c r="E1106" i="1"/>
  <c r="F1107" i="1" s="1"/>
  <c r="A1107" i="1"/>
  <c r="D1107" i="1" s="1"/>
  <c r="O1106" i="1"/>
  <c r="G1106" i="1"/>
  <c r="G1107" i="1" l="1"/>
  <c r="H1107" i="1" s="1"/>
  <c r="H1106" i="1"/>
  <c r="N1106" i="1" s="1"/>
  <c r="P1106" i="1" s="1"/>
  <c r="B1106" i="1" s="1"/>
  <c r="O1107" i="1"/>
  <c r="E1107" i="1"/>
  <c r="F1108" i="1" s="1"/>
  <c r="A1108" i="1"/>
  <c r="D1108" i="1" s="1"/>
  <c r="Q1106" i="1"/>
  <c r="R1106" i="1" s="1"/>
  <c r="C1107" i="1" s="1"/>
  <c r="J1107" i="1"/>
  <c r="K1107" i="1" s="1"/>
  <c r="L1107" i="1" s="1"/>
  <c r="M1107" i="1" s="1"/>
  <c r="T1107" i="1"/>
  <c r="S1107" i="1"/>
  <c r="E1108" i="1" l="1"/>
  <c r="F1109" i="1" s="1"/>
  <c r="A1109" i="1"/>
  <c r="D1109" i="1" s="1"/>
  <c r="O1108" i="1"/>
  <c r="Q1107" i="1"/>
  <c r="R1107" i="1" s="1"/>
  <c r="C1108" i="1" s="1"/>
  <c r="T1108" i="1"/>
  <c r="S1108" i="1"/>
  <c r="J1108" i="1"/>
  <c r="K1108" i="1" s="1"/>
  <c r="L1108" i="1" s="1"/>
  <c r="M1108" i="1" s="1"/>
  <c r="N1107" i="1"/>
  <c r="P1107" i="1" s="1"/>
  <c r="B1107" i="1" s="1"/>
  <c r="G1108" i="1"/>
  <c r="G1109" i="1" l="1"/>
  <c r="H1109" i="1" s="1"/>
  <c r="H1108" i="1"/>
  <c r="N1108" i="1" s="1"/>
  <c r="P1108" i="1" s="1"/>
  <c r="B1108" i="1" s="1"/>
  <c r="T1109" i="1"/>
  <c r="J1109" i="1"/>
  <c r="K1109" i="1" s="1"/>
  <c r="L1109" i="1" s="1"/>
  <c r="M1109" i="1" s="1"/>
  <c r="Q1108" i="1"/>
  <c r="R1108" i="1" s="1"/>
  <c r="C1109" i="1" s="1"/>
  <c r="S1109" i="1"/>
  <c r="O1109" i="1"/>
  <c r="E1109" i="1"/>
  <c r="F1110" i="1" s="1"/>
  <c r="A1110" i="1"/>
  <c r="D1110" i="1" s="1"/>
  <c r="N1109" i="1" l="1"/>
  <c r="P1109" i="1" s="1"/>
  <c r="B1109" i="1" s="1"/>
  <c r="Q1109" i="1"/>
  <c r="R1109" i="1" s="1"/>
  <c r="C1110" i="1" s="1"/>
  <c r="T1110" i="1"/>
  <c r="J1110" i="1"/>
  <c r="K1110" i="1" s="1"/>
  <c r="L1110" i="1" s="1"/>
  <c r="M1110" i="1" s="1"/>
  <c r="S1110" i="1"/>
  <c r="G1110" i="1"/>
  <c r="E1110" i="1"/>
  <c r="F1111" i="1" s="1"/>
  <c r="A1111" i="1"/>
  <c r="D1111" i="1" s="1"/>
  <c r="O1110" i="1"/>
  <c r="O1111" i="1" l="1"/>
  <c r="A1112" i="1"/>
  <c r="D1112" i="1" s="1"/>
  <c r="E1111" i="1"/>
  <c r="F1112" i="1" s="1"/>
  <c r="G1111" i="1"/>
  <c r="H1110" i="1"/>
  <c r="N1110" i="1" s="1"/>
  <c r="P1110" i="1" s="1"/>
  <c r="B1110" i="1" s="1"/>
  <c r="S1111" i="1"/>
  <c r="Q1110" i="1"/>
  <c r="R1110" i="1" s="1"/>
  <c r="C1111" i="1" s="1"/>
  <c r="T1111" i="1"/>
  <c r="J1111" i="1"/>
  <c r="K1111" i="1" s="1"/>
  <c r="L1111" i="1" s="1"/>
  <c r="M1111" i="1" s="1"/>
  <c r="G1112" i="1" l="1"/>
  <c r="H1112" i="1" s="1"/>
  <c r="A1113" i="1"/>
  <c r="D1113" i="1" s="1"/>
  <c r="O1112" i="1"/>
  <c r="E1112" i="1"/>
  <c r="F1113" i="1" s="1"/>
  <c r="T1112" i="1"/>
  <c r="Q1111" i="1"/>
  <c r="R1111" i="1" s="1"/>
  <c r="C1112" i="1" s="1"/>
  <c r="S1112" i="1"/>
  <c r="J1112" i="1"/>
  <c r="K1112" i="1" s="1"/>
  <c r="L1112" i="1" s="1"/>
  <c r="M1112" i="1" s="1"/>
  <c r="H1111" i="1"/>
  <c r="N1111" i="1" s="1"/>
  <c r="P1111" i="1" s="1"/>
  <c r="B1111" i="1" s="1"/>
  <c r="G1113" i="1" l="1"/>
  <c r="H1113" i="1" s="1"/>
  <c r="E1113" i="1"/>
  <c r="F1114" i="1" s="1"/>
  <c r="A1114" i="1"/>
  <c r="D1114" i="1" s="1"/>
  <c r="O1113" i="1"/>
  <c r="N1112" i="1"/>
  <c r="P1112" i="1" s="1"/>
  <c r="B1112" i="1" s="1"/>
  <c r="S1113" i="1"/>
  <c r="T1113" i="1"/>
  <c r="Q1112" i="1"/>
  <c r="R1112" i="1" s="1"/>
  <c r="C1113" i="1" s="1"/>
  <c r="J1113" i="1"/>
  <c r="K1113" i="1" s="1"/>
  <c r="L1113" i="1" s="1"/>
  <c r="M1113" i="1" s="1"/>
  <c r="N1113" i="1" l="1"/>
  <c r="P1113" i="1" s="1"/>
  <c r="B1113" i="1" s="1"/>
  <c r="O1114" i="1"/>
  <c r="A1115" i="1"/>
  <c r="D1115" i="1" s="1"/>
  <c r="E1114" i="1"/>
  <c r="F1115" i="1" s="1"/>
  <c r="Q1113" i="1"/>
  <c r="R1113" i="1" s="1"/>
  <c r="C1114" i="1" s="1"/>
  <c r="T1114" i="1"/>
  <c r="J1114" i="1"/>
  <c r="K1114" i="1" s="1"/>
  <c r="L1114" i="1" s="1"/>
  <c r="M1114" i="1" s="1"/>
  <c r="S1114" i="1"/>
  <c r="G1114" i="1"/>
  <c r="G1115" i="1" l="1"/>
  <c r="H1115" i="1" s="1"/>
  <c r="E1115" i="1"/>
  <c r="F1116" i="1" s="1"/>
  <c r="A1116" i="1"/>
  <c r="D1116" i="1" s="1"/>
  <c r="O1115" i="1"/>
  <c r="H1114" i="1"/>
  <c r="N1114" i="1" s="1"/>
  <c r="P1114" i="1" s="1"/>
  <c r="B1114" i="1" s="1"/>
  <c r="Q1114" i="1"/>
  <c r="R1114" i="1" s="1"/>
  <c r="C1115" i="1" s="1"/>
  <c r="T1115" i="1"/>
  <c r="J1115" i="1"/>
  <c r="K1115" i="1" s="1"/>
  <c r="L1115" i="1" s="1"/>
  <c r="M1115" i="1" s="1"/>
  <c r="S1115" i="1"/>
  <c r="Q1115" i="1" l="1"/>
  <c r="R1115" i="1" s="1"/>
  <c r="C1116" i="1" s="1"/>
  <c r="J1116" i="1"/>
  <c r="K1116" i="1" s="1"/>
  <c r="L1116" i="1" s="1"/>
  <c r="M1116" i="1" s="1"/>
  <c r="T1116" i="1"/>
  <c r="S1116" i="1"/>
  <c r="G1116" i="1"/>
  <c r="H1116" i="1" s="1"/>
  <c r="A1117" i="1"/>
  <c r="D1117" i="1" s="1"/>
  <c r="O1116" i="1"/>
  <c r="E1116" i="1"/>
  <c r="F1117" i="1" s="1"/>
  <c r="N1115" i="1"/>
  <c r="P1115" i="1" s="1"/>
  <c r="B1115" i="1" s="1"/>
  <c r="N1116" i="1" l="1"/>
  <c r="P1116" i="1" s="1"/>
  <c r="B1116" i="1" s="1"/>
  <c r="T1117" i="1"/>
  <c r="Q1116" i="1"/>
  <c r="R1116" i="1" s="1"/>
  <c r="C1117" i="1" s="1"/>
  <c r="J1117" i="1"/>
  <c r="K1117" i="1" s="1"/>
  <c r="L1117" i="1" s="1"/>
  <c r="M1117" i="1" s="1"/>
  <c r="S1117" i="1"/>
  <c r="E1117" i="1"/>
  <c r="F1118" i="1" s="1"/>
  <c r="A1118" i="1"/>
  <c r="D1118" i="1" s="1"/>
  <c r="O1117" i="1"/>
  <c r="G1117" i="1"/>
  <c r="G1118" i="1" l="1"/>
  <c r="H1118" i="1" s="1"/>
  <c r="H1117" i="1"/>
  <c r="N1117" i="1" s="1"/>
  <c r="P1117" i="1" s="1"/>
  <c r="B1117" i="1" s="1"/>
  <c r="Q1117" i="1"/>
  <c r="R1117" i="1" s="1"/>
  <c r="C1118" i="1" s="1"/>
  <c r="S1118" i="1"/>
  <c r="T1118" i="1"/>
  <c r="J1118" i="1"/>
  <c r="K1118" i="1" s="1"/>
  <c r="L1118" i="1" s="1"/>
  <c r="M1118" i="1" s="1"/>
  <c r="O1118" i="1"/>
  <c r="A1119" i="1"/>
  <c r="D1119" i="1" s="1"/>
  <c r="E1118" i="1"/>
  <c r="F1119" i="1" s="1"/>
  <c r="N1118" i="1" l="1"/>
  <c r="P1118" i="1" s="1"/>
  <c r="B1118" i="1" s="1"/>
  <c r="T1119" i="1"/>
  <c r="Q1118" i="1"/>
  <c r="R1118" i="1" s="1"/>
  <c r="C1119" i="1" s="1"/>
  <c r="S1119" i="1"/>
  <c r="J1119" i="1"/>
  <c r="K1119" i="1" s="1"/>
  <c r="L1119" i="1" s="1"/>
  <c r="M1119" i="1" s="1"/>
  <c r="G1119" i="1"/>
  <c r="H1119" i="1" s="1"/>
  <c r="E1119" i="1"/>
  <c r="F1120" i="1" s="1"/>
  <c r="A1120" i="1"/>
  <c r="D1120" i="1" s="1"/>
  <c r="O1119" i="1"/>
  <c r="N1119" i="1" l="1"/>
  <c r="P1119" i="1" s="1"/>
  <c r="B1119" i="1" s="1"/>
  <c r="O1120" i="1"/>
  <c r="E1120" i="1"/>
  <c r="F1121" i="1" s="1"/>
  <c r="A1121" i="1"/>
  <c r="D1121" i="1" s="1"/>
  <c r="G1120" i="1"/>
  <c r="T1120" i="1"/>
  <c r="S1120" i="1"/>
  <c r="Q1119" i="1"/>
  <c r="R1119" i="1" s="1"/>
  <c r="C1120" i="1" s="1"/>
  <c r="J1120" i="1"/>
  <c r="K1120" i="1" s="1"/>
  <c r="L1120" i="1" s="1"/>
  <c r="M1120" i="1" s="1"/>
  <c r="G1121" i="1" l="1"/>
  <c r="H1121" i="1" s="1"/>
  <c r="H1120" i="1"/>
  <c r="N1120" i="1" s="1"/>
  <c r="P1120" i="1" s="1"/>
  <c r="B1120" i="1" s="1"/>
  <c r="E1121" i="1"/>
  <c r="F1122" i="1" s="1"/>
  <c r="A1122" i="1"/>
  <c r="D1122" i="1" s="1"/>
  <c r="O1121" i="1"/>
  <c r="T1121" i="1"/>
  <c r="J1121" i="1"/>
  <c r="K1121" i="1" s="1"/>
  <c r="L1121" i="1" s="1"/>
  <c r="M1121" i="1" s="1"/>
  <c r="Q1120" i="1"/>
  <c r="R1120" i="1" s="1"/>
  <c r="C1121" i="1" s="1"/>
  <c r="S1121" i="1"/>
  <c r="N1121" i="1" l="1"/>
  <c r="P1121" i="1" s="1"/>
  <c r="B1121" i="1" s="1"/>
  <c r="T1122" i="1"/>
  <c r="S1122" i="1"/>
  <c r="J1122" i="1"/>
  <c r="K1122" i="1" s="1"/>
  <c r="L1122" i="1" s="1"/>
  <c r="M1122" i="1" s="1"/>
  <c r="Q1121" i="1"/>
  <c r="R1121" i="1" s="1"/>
  <c r="C1122" i="1" s="1"/>
  <c r="G1122" i="1"/>
  <c r="H1122" i="1" s="1"/>
  <c r="E1122" i="1"/>
  <c r="F1123" i="1" s="1"/>
  <c r="A1123" i="1"/>
  <c r="D1123" i="1" s="1"/>
  <c r="O1122" i="1"/>
  <c r="Q1122" i="1" l="1"/>
  <c r="R1122" i="1" s="1"/>
  <c r="C1123" i="1" s="1"/>
  <c r="J1123" i="1"/>
  <c r="K1123" i="1" s="1"/>
  <c r="L1123" i="1" s="1"/>
  <c r="M1123" i="1" s="1"/>
  <c r="T1123" i="1"/>
  <c r="S1123" i="1"/>
  <c r="N1122" i="1"/>
  <c r="P1122" i="1" s="1"/>
  <c r="B1122" i="1" s="1"/>
  <c r="G1123" i="1"/>
  <c r="A1124" i="1"/>
  <c r="D1124" i="1" s="1"/>
  <c r="O1123" i="1"/>
  <c r="E1123" i="1"/>
  <c r="F1124" i="1" s="1"/>
  <c r="E1124" i="1" l="1"/>
  <c r="F1125" i="1" s="1"/>
  <c r="A1125" i="1"/>
  <c r="D1125" i="1" s="1"/>
  <c r="O1124" i="1"/>
  <c r="G1124" i="1"/>
  <c r="H1123" i="1"/>
  <c r="N1123" i="1" s="1"/>
  <c r="P1123" i="1" s="1"/>
  <c r="B1123" i="1" s="1"/>
  <c r="S1124" i="1"/>
  <c r="Q1123" i="1"/>
  <c r="R1123" i="1" s="1"/>
  <c r="C1124" i="1" s="1"/>
  <c r="J1124" i="1"/>
  <c r="K1124" i="1" s="1"/>
  <c r="L1124" i="1" s="1"/>
  <c r="M1124" i="1" s="1"/>
  <c r="T1124" i="1"/>
  <c r="G1125" i="1" l="1"/>
  <c r="H1125" i="1" s="1"/>
  <c r="H1124" i="1"/>
  <c r="N1124" i="1" s="1"/>
  <c r="P1124" i="1" s="1"/>
  <c r="B1124" i="1" s="1"/>
  <c r="O1125" i="1"/>
  <c r="E1125" i="1"/>
  <c r="F1126" i="1" s="1"/>
  <c r="A1126" i="1"/>
  <c r="D1126" i="1" s="1"/>
  <c r="Q1124" i="1"/>
  <c r="R1124" i="1" s="1"/>
  <c r="C1125" i="1" s="1"/>
  <c r="J1125" i="1"/>
  <c r="K1125" i="1" s="1"/>
  <c r="L1125" i="1" s="1"/>
  <c r="M1125" i="1" s="1"/>
  <c r="S1125" i="1"/>
  <c r="T1125" i="1"/>
  <c r="T1126" i="1" l="1"/>
  <c r="J1126" i="1"/>
  <c r="K1126" i="1" s="1"/>
  <c r="L1126" i="1" s="1"/>
  <c r="M1126" i="1" s="1"/>
  <c r="Q1125" i="1"/>
  <c r="R1125" i="1" s="1"/>
  <c r="C1126" i="1" s="1"/>
  <c r="S1126" i="1"/>
  <c r="E1126" i="1"/>
  <c r="F1127" i="1" s="1"/>
  <c r="A1127" i="1"/>
  <c r="D1127" i="1" s="1"/>
  <c r="O1126" i="1"/>
  <c r="N1125" i="1"/>
  <c r="P1125" i="1" s="1"/>
  <c r="B1125" i="1" s="1"/>
  <c r="G1126" i="1"/>
  <c r="H1126" i="1" s="1"/>
  <c r="S1127" i="1" l="1"/>
  <c r="Q1126" i="1"/>
  <c r="R1126" i="1" s="1"/>
  <c r="T1127" i="1"/>
  <c r="J1127" i="1"/>
  <c r="K1127" i="1" s="1"/>
  <c r="L1127" i="1" s="1"/>
  <c r="M1127" i="1" s="1"/>
  <c r="G1127" i="1"/>
  <c r="H1127" i="1" s="1"/>
  <c r="N1126" i="1"/>
  <c r="P1126" i="1" s="1"/>
  <c r="O1127" i="1"/>
  <c r="E1127" i="1"/>
  <c r="F1128" i="1" s="1"/>
  <c r="A1128" i="1"/>
  <c r="D1128" i="1" s="1"/>
  <c r="B1126" i="1" l="1"/>
  <c r="C1127" i="1"/>
  <c r="Q1127" i="1"/>
  <c r="R1127" i="1" s="1"/>
  <c r="J1128" i="1"/>
  <c r="K1128" i="1" s="1"/>
  <c r="L1128" i="1" s="1"/>
  <c r="M1128" i="1" s="1"/>
  <c r="T1128" i="1"/>
  <c r="S1128" i="1"/>
  <c r="G1128" i="1"/>
  <c r="H1128" i="1" s="1"/>
  <c r="N1127" i="1"/>
  <c r="E1128" i="1"/>
  <c r="F1129" i="1" s="1"/>
  <c r="A1129" i="1"/>
  <c r="D1129" i="1" s="1"/>
  <c r="O1128" i="1"/>
  <c r="C1128" i="1" l="1"/>
  <c r="P1127" i="1"/>
  <c r="B1127" i="1" s="1"/>
  <c r="N1128" i="1"/>
  <c r="O1129" i="1"/>
  <c r="E1129" i="1"/>
  <c r="F1130" i="1" s="1"/>
  <c r="A1130" i="1"/>
  <c r="D1130" i="1" s="1"/>
  <c r="G1129" i="1"/>
  <c r="T1129" i="1"/>
  <c r="S1129" i="1"/>
  <c r="J1129" i="1"/>
  <c r="K1129" i="1" s="1"/>
  <c r="L1129" i="1" s="1"/>
  <c r="M1129" i="1" s="1"/>
  <c r="Q1128" i="1"/>
  <c r="R1128" i="1" s="1"/>
  <c r="C1129" i="1" l="1"/>
  <c r="P1128" i="1"/>
  <c r="B1128" i="1" s="1"/>
  <c r="G1130" i="1"/>
  <c r="H1130" i="1" s="1"/>
  <c r="H1129" i="1"/>
  <c r="N1129" i="1" s="1"/>
  <c r="A1131" i="1"/>
  <c r="D1131" i="1" s="1"/>
  <c r="O1130" i="1"/>
  <c r="E1130" i="1"/>
  <c r="F1131" i="1" s="1"/>
  <c r="S1130" i="1"/>
  <c r="Q1129" i="1"/>
  <c r="R1129" i="1" s="1"/>
  <c r="T1130" i="1"/>
  <c r="J1130" i="1"/>
  <c r="K1130" i="1" s="1"/>
  <c r="L1130" i="1" s="1"/>
  <c r="M1130" i="1" s="1"/>
  <c r="C1130" i="1" l="1"/>
  <c r="P1129" i="1"/>
  <c r="B1129" i="1" s="1"/>
  <c r="G1131" i="1"/>
  <c r="H1131" i="1" s="1"/>
  <c r="N1130" i="1"/>
  <c r="E1131" i="1"/>
  <c r="F1132" i="1" s="1"/>
  <c r="A1132" i="1"/>
  <c r="D1132" i="1" s="1"/>
  <c r="O1131" i="1"/>
  <c r="T1131" i="1"/>
  <c r="S1131" i="1"/>
  <c r="J1131" i="1"/>
  <c r="K1131" i="1" s="1"/>
  <c r="L1131" i="1" s="1"/>
  <c r="M1131" i="1" s="1"/>
  <c r="Q1130" i="1"/>
  <c r="R1130" i="1" s="1"/>
  <c r="C1131" i="1" l="1"/>
  <c r="P1130" i="1"/>
  <c r="B1130" i="1" s="1"/>
  <c r="A1133" i="1"/>
  <c r="D1133" i="1" s="1"/>
  <c r="O1132" i="1"/>
  <c r="E1132" i="1"/>
  <c r="F1133" i="1" s="1"/>
  <c r="N1131" i="1"/>
  <c r="Q1131" i="1"/>
  <c r="R1131" i="1" s="1"/>
  <c r="T1132" i="1"/>
  <c r="S1132" i="1"/>
  <c r="J1132" i="1"/>
  <c r="K1132" i="1" s="1"/>
  <c r="L1132" i="1" s="1"/>
  <c r="M1132" i="1" s="1"/>
  <c r="G1132" i="1"/>
  <c r="C1132" i="1" l="1"/>
  <c r="P1131" i="1"/>
  <c r="B1131" i="1" s="1"/>
  <c r="G1133" i="1"/>
  <c r="H1133" i="1" s="1"/>
  <c r="H1132" i="1"/>
  <c r="N1132" i="1" s="1"/>
  <c r="S1133" i="1"/>
  <c r="J1133" i="1"/>
  <c r="K1133" i="1" s="1"/>
  <c r="L1133" i="1" s="1"/>
  <c r="M1133" i="1" s="1"/>
  <c r="Q1132" i="1"/>
  <c r="R1132" i="1" s="1"/>
  <c r="T1133" i="1"/>
  <c r="E1133" i="1"/>
  <c r="F1134" i="1" s="1"/>
  <c r="A1134" i="1"/>
  <c r="D1134" i="1" s="1"/>
  <c r="O1133" i="1"/>
  <c r="C1133" i="1" l="1"/>
  <c r="P1132" i="1"/>
  <c r="B1132" i="1" s="1"/>
  <c r="G1134" i="1"/>
  <c r="H1134" i="1" s="1"/>
  <c r="Q1133" i="1"/>
  <c r="R1133" i="1" s="1"/>
  <c r="S1134" i="1"/>
  <c r="T1134" i="1"/>
  <c r="J1134" i="1"/>
  <c r="K1134" i="1" s="1"/>
  <c r="L1134" i="1" s="1"/>
  <c r="M1134" i="1" s="1"/>
  <c r="A1135" i="1"/>
  <c r="D1135" i="1" s="1"/>
  <c r="O1134" i="1"/>
  <c r="E1134" i="1"/>
  <c r="F1135" i="1" s="1"/>
  <c r="N1133" i="1"/>
  <c r="C1134" i="1" l="1"/>
  <c r="P1133" i="1"/>
  <c r="B1133" i="1" s="1"/>
  <c r="G1135" i="1"/>
  <c r="H1135" i="1" s="1"/>
  <c r="E1135" i="1"/>
  <c r="F1136" i="1" s="1"/>
  <c r="A1136" i="1"/>
  <c r="D1136" i="1" s="1"/>
  <c r="O1135" i="1"/>
  <c r="N1134" i="1"/>
  <c r="S1135" i="1"/>
  <c r="J1135" i="1"/>
  <c r="K1135" i="1" s="1"/>
  <c r="L1135" i="1" s="1"/>
  <c r="M1135" i="1" s="1"/>
  <c r="Q1134" i="1"/>
  <c r="R1134" i="1" s="1"/>
  <c r="T1135" i="1"/>
  <c r="P1134" i="1" l="1"/>
  <c r="B1134" i="1" s="1"/>
  <c r="C1135" i="1"/>
  <c r="G1136" i="1"/>
  <c r="H1136" i="1" s="1"/>
  <c r="Q1135" i="1"/>
  <c r="R1135" i="1" s="1"/>
  <c r="T1136" i="1"/>
  <c r="S1136" i="1"/>
  <c r="J1136" i="1"/>
  <c r="K1136" i="1" s="1"/>
  <c r="L1136" i="1" s="1"/>
  <c r="M1136" i="1" s="1"/>
  <c r="O1136" i="1"/>
  <c r="A1137" i="1"/>
  <c r="D1137" i="1" s="1"/>
  <c r="E1136" i="1"/>
  <c r="F1137" i="1" s="1"/>
  <c r="N1135" i="1"/>
  <c r="C1136" i="1" l="1"/>
  <c r="P1135" i="1"/>
  <c r="B1135" i="1" s="1"/>
  <c r="G1137" i="1"/>
  <c r="H1137" i="1" s="1"/>
  <c r="N1136" i="1"/>
  <c r="E1137" i="1"/>
  <c r="F1138" i="1" s="1"/>
  <c r="A1138" i="1"/>
  <c r="D1138" i="1" s="1"/>
  <c r="O1137" i="1"/>
  <c r="J1137" i="1"/>
  <c r="K1137" i="1" s="1"/>
  <c r="L1137" i="1" s="1"/>
  <c r="M1137" i="1" s="1"/>
  <c r="Q1136" i="1"/>
  <c r="R1136" i="1" s="1"/>
  <c r="C1137" i="1" s="1"/>
  <c r="T1137" i="1"/>
  <c r="S1137" i="1"/>
  <c r="P1136" i="1" l="1"/>
  <c r="B1136" i="1" s="1"/>
  <c r="G1138" i="1"/>
  <c r="H1138" i="1" s="1"/>
  <c r="O1138" i="1"/>
  <c r="E1138" i="1"/>
  <c r="F1139" i="1" s="1"/>
  <c r="A1139" i="1"/>
  <c r="D1139" i="1" s="1"/>
  <c r="N1137" i="1"/>
  <c r="P1137" i="1" s="1"/>
  <c r="B1137" i="1" s="1"/>
  <c r="Q1137" i="1"/>
  <c r="R1137" i="1" s="1"/>
  <c r="C1138" i="1" s="1"/>
  <c r="S1138" i="1"/>
  <c r="T1138" i="1"/>
  <c r="J1138" i="1"/>
  <c r="K1138" i="1" s="1"/>
  <c r="L1138" i="1" s="1"/>
  <c r="M1138" i="1" s="1"/>
  <c r="G1139" i="1" l="1"/>
  <c r="H1139" i="1" s="1"/>
  <c r="E1139" i="1"/>
  <c r="F1140" i="1" s="1"/>
  <c r="A1140" i="1"/>
  <c r="D1140" i="1" s="1"/>
  <c r="O1139" i="1"/>
  <c r="J1139" i="1"/>
  <c r="K1139" i="1" s="1"/>
  <c r="L1139" i="1" s="1"/>
  <c r="M1139" i="1" s="1"/>
  <c r="Q1138" i="1"/>
  <c r="R1138" i="1" s="1"/>
  <c r="C1139" i="1" s="1"/>
  <c r="T1139" i="1"/>
  <c r="S1139" i="1"/>
  <c r="N1138" i="1"/>
  <c r="P1138" i="1" s="1"/>
  <c r="B1138" i="1" s="1"/>
  <c r="S1140" i="1" l="1"/>
  <c r="J1140" i="1"/>
  <c r="K1140" i="1" s="1"/>
  <c r="L1140" i="1" s="1"/>
  <c r="M1140" i="1" s="1"/>
  <c r="Q1139" i="1"/>
  <c r="R1139" i="1" s="1"/>
  <c r="C1140" i="1" s="1"/>
  <c r="T1140" i="1"/>
  <c r="N1139" i="1"/>
  <c r="P1139" i="1" s="1"/>
  <c r="B1139" i="1" s="1"/>
  <c r="G1140" i="1"/>
  <c r="O1140" i="1"/>
  <c r="E1140" i="1"/>
  <c r="F1141" i="1" s="1"/>
  <c r="A1141" i="1"/>
  <c r="D1141" i="1" s="1"/>
  <c r="G1141" i="1" l="1"/>
  <c r="H1141" i="1" s="1"/>
  <c r="H1140" i="1"/>
  <c r="N1140" i="1" s="1"/>
  <c r="P1140" i="1" s="1"/>
  <c r="B1140" i="1" s="1"/>
  <c r="A1142" i="1"/>
  <c r="D1142" i="1" s="1"/>
  <c r="O1141" i="1"/>
  <c r="E1141" i="1"/>
  <c r="F1142" i="1" s="1"/>
  <c r="J1141" i="1"/>
  <c r="K1141" i="1" s="1"/>
  <c r="L1141" i="1" s="1"/>
  <c r="M1141" i="1" s="1"/>
  <c r="Q1140" i="1"/>
  <c r="R1140" i="1" s="1"/>
  <c r="C1141" i="1" s="1"/>
  <c r="T1141" i="1"/>
  <c r="S1141" i="1"/>
  <c r="N1141" i="1" l="1"/>
  <c r="P1141" i="1" s="1"/>
  <c r="B1141" i="1" s="1"/>
  <c r="G1142" i="1"/>
  <c r="E1142" i="1"/>
  <c r="F1143" i="1" s="1"/>
  <c r="A1143" i="1"/>
  <c r="D1143" i="1" s="1"/>
  <c r="O1142" i="1"/>
  <c r="J1142" i="1"/>
  <c r="K1142" i="1" s="1"/>
  <c r="L1142" i="1" s="1"/>
  <c r="M1142" i="1" s="1"/>
  <c r="Q1141" i="1"/>
  <c r="R1141" i="1" s="1"/>
  <c r="C1142" i="1" s="1"/>
  <c r="S1142" i="1"/>
  <c r="T1142" i="1"/>
  <c r="O1143" i="1" l="1"/>
  <c r="E1143" i="1"/>
  <c r="F1144" i="1" s="1"/>
  <c r="A1144" i="1"/>
  <c r="D1144" i="1" s="1"/>
  <c r="S1143" i="1"/>
  <c r="Q1142" i="1"/>
  <c r="R1142" i="1" s="1"/>
  <c r="C1143" i="1" s="1"/>
  <c r="T1143" i="1"/>
  <c r="J1143" i="1"/>
  <c r="K1143" i="1" s="1"/>
  <c r="L1143" i="1" s="1"/>
  <c r="M1143" i="1" s="1"/>
  <c r="G1143" i="1"/>
  <c r="H1143" i="1" s="1"/>
  <c r="H1142" i="1"/>
  <c r="N1142" i="1" s="1"/>
  <c r="P1142" i="1" s="1"/>
  <c r="B1142" i="1" s="1"/>
  <c r="Q1143" i="1" l="1"/>
  <c r="R1143" i="1" s="1"/>
  <c r="C1144" i="1" s="1"/>
  <c r="T1144" i="1"/>
  <c r="J1144" i="1"/>
  <c r="K1144" i="1" s="1"/>
  <c r="L1144" i="1" s="1"/>
  <c r="M1144" i="1" s="1"/>
  <c r="S1144" i="1"/>
  <c r="E1144" i="1"/>
  <c r="F1145" i="1" s="1"/>
  <c r="A1145" i="1"/>
  <c r="D1145" i="1" s="1"/>
  <c r="O1144" i="1"/>
  <c r="N1143" i="1"/>
  <c r="P1143" i="1" s="1"/>
  <c r="B1143" i="1" s="1"/>
  <c r="G1144" i="1"/>
  <c r="G1145" i="1" l="1"/>
  <c r="H1145" i="1" s="1"/>
  <c r="O1145" i="1"/>
  <c r="E1145" i="1"/>
  <c r="F1146" i="1" s="1"/>
  <c r="A1146" i="1"/>
  <c r="D1146" i="1" s="1"/>
  <c r="H1144" i="1"/>
  <c r="N1144" i="1" s="1"/>
  <c r="P1144" i="1" s="1"/>
  <c r="B1144" i="1" s="1"/>
  <c r="S1145" i="1"/>
  <c r="Q1144" i="1"/>
  <c r="R1144" i="1" s="1"/>
  <c r="C1145" i="1" s="1"/>
  <c r="T1145" i="1"/>
  <c r="J1145" i="1"/>
  <c r="K1145" i="1" s="1"/>
  <c r="L1145" i="1" s="1"/>
  <c r="M1145" i="1" s="1"/>
  <c r="S1146" i="1" l="1"/>
  <c r="J1146" i="1"/>
  <c r="K1146" i="1" s="1"/>
  <c r="L1146" i="1" s="1"/>
  <c r="M1146" i="1" s="1"/>
  <c r="Q1145" i="1"/>
  <c r="R1145" i="1" s="1"/>
  <c r="C1146" i="1" s="1"/>
  <c r="T1146" i="1"/>
  <c r="A1147" i="1"/>
  <c r="D1147" i="1" s="1"/>
  <c r="O1146" i="1"/>
  <c r="E1146" i="1"/>
  <c r="F1147" i="1" s="1"/>
  <c r="N1145" i="1"/>
  <c r="P1145" i="1" s="1"/>
  <c r="B1145" i="1" s="1"/>
  <c r="G1146" i="1"/>
  <c r="G1147" i="1" l="1"/>
  <c r="H1147" i="1" s="1"/>
  <c r="H1146" i="1"/>
  <c r="N1146" i="1" s="1"/>
  <c r="P1146" i="1" s="1"/>
  <c r="B1146" i="1" s="1"/>
  <c r="A1148" i="1"/>
  <c r="D1148" i="1" s="1"/>
  <c r="E1147" i="1"/>
  <c r="F1148" i="1" s="1"/>
  <c r="O1147" i="1"/>
  <c r="Q1146" i="1"/>
  <c r="R1146" i="1" s="1"/>
  <c r="C1147" i="1" s="1"/>
  <c r="T1147" i="1"/>
  <c r="J1147" i="1"/>
  <c r="K1147" i="1" s="1"/>
  <c r="L1147" i="1" s="1"/>
  <c r="M1147" i="1" s="1"/>
  <c r="S1147" i="1"/>
  <c r="Q1147" i="1" l="1"/>
  <c r="R1147" i="1" s="1"/>
  <c r="C1148" i="1" s="1"/>
  <c r="S1148" i="1"/>
  <c r="J1148" i="1"/>
  <c r="K1148" i="1" s="1"/>
  <c r="L1148" i="1" s="1"/>
  <c r="M1148" i="1" s="1"/>
  <c r="T1148" i="1"/>
  <c r="A1149" i="1"/>
  <c r="D1149" i="1" s="1"/>
  <c r="O1148" i="1"/>
  <c r="E1148" i="1"/>
  <c r="F1149" i="1" s="1"/>
  <c r="G1148" i="1"/>
  <c r="N1147" i="1"/>
  <c r="P1147" i="1" s="1"/>
  <c r="B1147" i="1" s="1"/>
  <c r="G1149" i="1" l="1"/>
  <c r="H1149" i="1" s="1"/>
  <c r="E1149" i="1"/>
  <c r="F1150" i="1" s="1"/>
  <c r="A1150" i="1"/>
  <c r="D1150" i="1" s="1"/>
  <c r="O1149" i="1"/>
  <c r="H1148" i="1"/>
  <c r="N1148" i="1" s="1"/>
  <c r="P1148" i="1" s="1"/>
  <c r="B1148" i="1" s="1"/>
  <c r="Q1148" i="1"/>
  <c r="R1148" i="1" s="1"/>
  <c r="C1149" i="1" s="1"/>
  <c r="T1149" i="1"/>
  <c r="J1149" i="1"/>
  <c r="K1149" i="1" s="1"/>
  <c r="L1149" i="1" s="1"/>
  <c r="M1149" i="1" s="1"/>
  <c r="S1149" i="1"/>
  <c r="G1150" i="1" l="1"/>
  <c r="H1150" i="1" s="1"/>
  <c r="Q1149" i="1"/>
  <c r="R1149" i="1" s="1"/>
  <c r="C1150" i="1" s="1"/>
  <c r="J1150" i="1"/>
  <c r="K1150" i="1" s="1"/>
  <c r="L1150" i="1" s="1"/>
  <c r="M1150" i="1" s="1"/>
  <c r="T1150" i="1"/>
  <c r="S1150" i="1"/>
  <c r="N1149" i="1"/>
  <c r="P1149" i="1" s="1"/>
  <c r="B1149" i="1" s="1"/>
  <c r="O1150" i="1"/>
  <c r="E1150" i="1"/>
  <c r="F1151" i="1" s="1"/>
  <c r="A1151" i="1"/>
  <c r="D1151" i="1" s="1"/>
  <c r="N1150" i="1" l="1"/>
  <c r="P1150" i="1" s="1"/>
  <c r="B1150" i="1" s="1"/>
  <c r="G1151" i="1"/>
  <c r="H1151" i="1" s="1"/>
  <c r="Q1150" i="1"/>
  <c r="R1150" i="1" s="1"/>
  <c r="C1151" i="1" s="1"/>
  <c r="J1151" i="1"/>
  <c r="K1151" i="1" s="1"/>
  <c r="L1151" i="1" s="1"/>
  <c r="M1151" i="1" s="1"/>
  <c r="S1151" i="1"/>
  <c r="T1151" i="1"/>
  <c r="E1151" i="1"/>
  <c r="F1152" i="1" s="1"/>
  <c r="A1152" i="1"/>
  <c r="D1152" i="1" s="1"/>
  <c r="O1151" i="1"/>
  <c r="O1152" i="1" l="1"/>
  <c r="A1153" i="1"/>
  <c r="D1153" i="1" s="1"/>
  <c r="E1152" i="1"/>
  <c r="F1153" i="1" s="1"/>
  <c r="S1152" i="1"/>
  <c r="Q1151" i="1"/>
  <c r="R1151" i="1" s="1"/>
  <c r="C1152" i="1" s="1"/>
  <c r="T1152" i="1"/>
  <c r="J1152" i="1"/>
  <c r="K1152" i="1" s="1"/>
  <c r="L1152" i="1" s="1"/>
  <c r="M1152" i="1" s="1"/>
  <c r="N1151" i="1"/>
  <c r="P1151" i="1" s="1"/>
  <c r="B1151" i="1" s="1"/>
  <c r="G1152" i="1"/>
  <c r="G1153" i="1" l="1"/>
  <c r="H1153" i="1" s="1"/>
  <c r="E1153" i="1"/>
  <c r="F1154" i="1" s="1"/>
  <c r="A1154" i="1"/>
  <c r="D1154" i="1" s="1"/>
  <c r="O1153" i="1"/>
  <c r="T1153" i="1"/>
  <c r="Q1152" i="1"/>
  <c r="R1152" i="1" s="1"/>
  <c r="C1153" i="1" s="1"/>
  <c r="S1153" i="1"/>
  <c r="J1153" i="1"/>
  <c r="K1153" i="1" s="1"/>
  <c r="L1153" i="1" s="1"/>
  <c r="M1153" i="1" s="1"/>
  <c r="H1152" i="1"/>
  <c r="N1152" i="1" s="1"/>
  <c r="P1152" i="1" s="1"/>
  <c r="B1152" i="1" s="1"/>
  <c r="O1154" i="1" l="1"/>
  <c r="E1154" i="1"/>
  <c r="F1155" i="1" s="1"/>
  <c r="A1155" i="1"/>
  <c r="D1155" i="1" s="1"/>
  <c r="N1153" i="1"/>
  <c r="P1153" i="1" s="1"/>
  <c r="B1153" i="1" s="1"/>
  <c r="S1154" i="1"/>
  <c r="Q1153" i="1"/>
  <c r="R1153" i="1" s="1"/>
  <c r="C1154" i="1" s="1"/>
  <c r="T1154" i="1"/>
  <c r="J1154" i="1"/>
  <c r="K1154" i="1" s="1"/>
  <c r="L1154" i="1" s="1"/>
  <c r="M1154" i="1" s="1"/>
  <c r="G1154" i="1"/>
  <c r="G1155" i="1" l="1"/>
  <c r="H1155" i="1" s="1"/>
  <c r="H1154" i="1"/>
  <c r="N1154" i="1" s="1"/>
  <c r="P1154" i="1" s="1"/>
  <c r="B1154" i="1" s="1"/>
  <c r="E1155" i="1"/>
  <c r="F1156" i="1" s="1"/>
  <c r="A1156" i="1"/>
  <c r="D1156" i="1" s="1"/>
  <c r="O1155" i="1"/>
  <c r="T1155" i="1"/>
  <c r="J1155" i="1"/>
  <c r="K1155" i="1" s="1"/>
  <c r="L1155" i="1" s="1"/>
  <c r="M1155" i="1" s="1"/>
  <c r="Q1154" i="1"/>
  <c r="R1154" i="1" s="1"/>
  <c r="C1155" i="1" s="1"/>
  <c r="S1155" i="1"/>
  <c r="N1155" i="1" l="1"/>
  <c r="P1155" i="1" s="1"/>
  <c r="O1156" i="1"/>
  <c r="A1157" i="1"/>
  <c r="D1157" i="1" s="1"/>
  <c r="E1156" i="1"/>
  <c r="F1157" i="1" s="1"/>
  <c r="S1156" i="1"/>
  <c r="J1156" i="1"/>
  <c r="K1156" i="1" s="1"/>
  <c r="L1156" i="1" s="1"/>
  <c r="M1156" i="1" s="1"/>
  <c r="Q1155" i="1"/>
  <c r="R1155" i="1" s="1"/>
  <c r="T1156" i="1"/>
  <c r="G1156" i="1"/>
  <c r="C1156" i="1" l="1"/>
  <c r="B1155" i="1"/>
  <c r="G1157" i="1"/>
  <c r="H1157" i="1" s="1"/>
  <c r="H1156" i="1"/>
  <c r="N1156" i="1" s="1"/>
  <c r="A1158" i="1"/>
  <c r="D1158" i="1" s="1"/>
  <c r="O1157" i="1"/>
  <c r="E1157" i="1"/>
  <c r="F1158" i="1" s="1"/>
  <c r="T1157" i="1"/>
  <c r="J1157" i="1"/>
  <c r="K1157" i="1" s="1"/>
  <c r="L1157" i="1" s="1"/>
  <c r="M1157" i="1" s="1"/>
  <c r="Q1156" i="1"/>
  <c r="R1156" i="1" s="1"/>
  <c r="S1157" i="1"/>
  <c r="C1157" i="1" l="1"/>
  <c r="P1156" i="1"/>
  <c r="B1156" i="1" s="1"/>
  <c r="G1158" i="1"/>
  <c r="H1158" i="1" s="1"/>
  <c r="E1158" i="1"/>
  <c r="F1159" i="1" s="1"/>
  <c r="A1159" i="1"/>
  <c r="D1159" i="1" s="1"/>
  <c r="O1158" i="1"/>
  <c r="S1158" i="1"/>
  <c r="Q1157" i="1"/>
  <c r="R1157" i="1" s="1"/>
  <c r="J1158" i="1"/>
  <c r="K1158" i="1" s="1"/>
  <c r="L1158" i="1" s="1"/>
  <c r="M1158" i="1" s="1"/>
  <c r="T1158" i="1"/>
  <c r="N1157" i="1"/>
  <c r="C1158" i="1" l="1"/>
  <c r="P1157" i="1"/>
  <c r="B1157" i="1" s="1"/>
  <c r="O1159" i="1"/>
  <c r="E1159" i="1"/>
  <c r="F1160" i="1" s="1"/>
  <c r="A1160" i="1"/>
  <c r="D1160" i="1" s="1"/>
  <c r="Q1158" i="1"/>
  <c r="R1158" i="1" s="1"/>
  <c r="J1159" i="1"/>
  <c r="K1159" i="1" s="1"/>
  <c r="L1159" i="1" s="1"/>
  <c r="M1159" i="1" s="1"/>
  <c r="S1159" i="1"/>
  <c r="T1159" i="1"/>
  <c r="N1158" i="1"/>
  <c r="G1159" i="1"/>
  <c r="C1159" i="1" l="1"/>
  <c r="P1158" i="1"/>
  <c r="B1158" i="1" s="1"/>
  <c r="G1160" i="1"/>
  <c r="H1160" i="1" s="1"/>
  <c r="H1159" i="1"/>
  <c r="N1159" i="1" s="1"/>
  <c r="Q1159" i="1"/>
  <c r="R1159" i="1" s="1"/>
  <c r="T1160" i="1"/>
  <c r="J1160" i="1"/>
  <c r="K1160" i="1" s="1"/>
  <c r="L1160" i="1" s="1"/>
  <c r="M1160" i="1" s="1"/>
  <c r="S1160" i="1"/>
  <c r="E1160" i="1"/>
  <c r="F1161" i="1" s="1"/>
  <c r="A1161" i="1"/>
  <c r="D1161" i="1" s="1"/>
  <c r="O1160" i="1"/>
  <c r="P1159" i="1" l="1"/>
  <c r="B1159" i="1" s="1"/>
  <c r="C1160" i="1"/>
  <c r="G1161" i="1"/>
  <c r="H1161" i="1" s="1"/>
  <c r="A1162" i="1"/>
  <c r="D1162" i="1" s="1"/>
  <c r="O1161" i="1"/>
  <c r="E1161" i="1"/>
  <c r="F1162" i="1" s="1"/>
  <c r="N1160" i="1"/>
  <c r="Q1160" i="1"/>
  <c r="R1160" i="1" s="1"/>
  <c r="T1161" i="1"/>
  <c r="S1161" i="1"/>
  <c r="J1161" i="1"/>
  <c r="K1161" i="1" s="1"/>
  <c r="L1161" i="1" s="1"/>
  <c r="M1161" i="1" s="1"/>
  <c r="C1161" i="1" l="1"/>
  <c r="P1160" i="1"/>
  <c r="B1160" i="1" s="1"/>
  <c r="T1162" i="1"/>
  <c r="J1162" i="1"/>
  <c r="K1162" i="1" s="1"/>
  <c r="L1162" i="1" s="1"/>
  <c r="M1162" i="1" s="1"/>
  <c r="Q1161" i="1"/>
  <c r="R1161" i="1" s="1"/>
  <c r="S1162" i="1"/>
  <c r="N1161" i="1"/>
  <c r="E1162" i="1"/>
  <c r="F1163" i="1" s="1"/>
  <c r="O1162" i="1"/>
  <c r="A1163" i="1"/>
  <c r="D1163" i="1" s="1"/>
  <c r="G1162" i="1"/>
  <c r="P1161" i="1" l="1"/>
  <c r="B1161" i="1" s="1"/>
  <c r="C1162" i="1"/>
  <c r="G1163" i="1"/>
  <c r="H1163" i="1" s="1"/>
  <c r="S1163" i="1"/>
  <c r="T1163" i="1"/>
  <c r="Q1162" i="1"/>
  <c r="R1162" i="1" s="1"/>
  <c r="J1163" i="1"/>
  <c r="K1163" i="1" s="1"/>
  <c r="L1163" i="1" s="1"/>
  <c r="M1163" i="1" s="1"/>
  <c r="H1162" i="1"/>
  <c r="N1162" i="1" s="1"/>
  <c r="O1163" i="1"/>
  <c r="E1163" i="1"/>
  <c r="F1164" i="1" s="1"/>
  <c r="A1164" i="1"/>
  <c r="D1164" i="1" s="1"/>
  <c r="P1162" i="1" l="1"/>
  <c r="B1162" i="1" s="1"/>
  <c r="C1163" i="1"/>
  <c r="N1163" i="1"/>
  <c r="Q1163" i="1"/>
  <c r="R1163" i="1" s="1"/>
  <c r="T1164" i="1"/>
  <c r="J1164" i="1"/>
  <c r="K1164" i="1" s="1"/>
  <c r="L1164" i="1" s="1"/>
  <c r="M1164" i="1" s="1"/>
  <c r="S1164" i="1"/>
  <c r="E1164" i="1"/>
  <c r="F1165" i="1" s="1"/>
  <c r="O1164" i="1"/>
  <c r="A1165" i="1"/>
  <c r="D1165" i="1" s="1"/>
  <c r="G1164" i="1"/>
  <c r="P1163" i="1" l="1"/>
  <c r="B1163" i="1" s="1"/>
  <c r="C1164" i="1"/>
  <c r="G1165" i="1"/>
  <c r="H1165" i="1" s="1"/>
  <c r="T1165" i="1"/>
  <c r="J1165" i="1"/>
  <c r="K1165" i="1" s="1"/>
  <c r="L1165" i="1" s="1"/>
  <c r="M1165" i="1" s="1"/>
  <c r="Q1164" i="1"/>
  <c r="R1164" i="1" s="1"/>
  <c r="S1165" i="1"/>
  <c r="H1164" i="1"/>
  <c r="N1164" i="1" s="1"/>
  <c r="E1165" i="1"/>
  <c r="F1166" i="1" s="1"/>
  <c r="O1165" i="1"/>
  <c r="A1166" i="1"/>
  <c r="D1166" i="1" s="1"/>
  <c r="P1164" i="1" l="1"/>
  <c r="B1164" i="1" s="1"/>
  <c r="C1165" i="1"/>
  <c r="G1166" i="1"/>
  <c r="H1166" i="1" s="1"/>
  <c r="N1165" i="1"/>
  <c r="O1166" i="1"/>
  <c r="E1166" i="1"/>
  <c r="F1167" i="1" s="1"/>
  <c r="A1167" i="1"/>
  <c r="D1167" i="1" s="1"/>
  <c r="Q1165" i="1"/>
  <c r="R1165" i="1" s="1"/>
  <c r="S1166" i="1"/>
  <c r="J1166" i="1"/>
  <c r="K1166" i="1" s="1"/>
  <c r="L1166" i="1" s="1"/>
  <c r="M1166" i="1" s="1"/>
  <c r="T1166" i="1"/>
  <c r="C1166" i="1" l="1"/>
  <c r="P1165" i="1"/>
  <c r="B1165" i="1" s="1"/>
  <c r="T1167" i="1"/>
  <c r="Q1166" i="1"/>
  <c r="R1166" i="1" s="1"/>
  <c r="J1167" i="1"/>
  <c r="K1167" i="1" s="1"/>
  <c r="L1167" i="1" s="1"/>
  <c r="M1167" i="1" s="1"/>
  <c r="S1167" i="1"/>
  <c r="N1166" i="1"/>
  <c r="E1167" i="1"/>
  <c r="F1168" i="1" s="1"/>
  <c r="A1168" i="1"/>
  <c r="D1168" i="1" s="1"/>
  <c r="O1167" i="1"/>
  <c r="G1167" i="1"/>
  <c r="C1167" i="1" l="1"/>
  <c r="P1166" i="1"/>
  <c r="B1166" i="1" s="1"/>
  <c r="G1168" i="1"/>
  <c r="H1168" i="1" s="1"/>
  <c r="H1167" i="1"/>
  <c r="N1167" i="1" s="1"/>
  <c r="S1168" i="1"/>
  <c r="J1168" i="1"/>
  <c r="K1168" i="1" s="1"/>
  <c r="L1168" i="1" s="1"/>
  <c r="M1168" i="1" s="1"/>
  <c r="Q1167" i="1"/>
  <c r="R1167" i="1" s="1"/>
  <c r="T1168" i="1"/>
  <c r="O1168" i="1"/>
  <c r="E1168" i="1"/>
  <c r="F1169" i="1" s="1"/>
  <c r="A1169" i="1"/>
  <c r="D1169" i="1" s="1"/>
  <c r="C1168" i="1" l="1"/>
  <c r="P1167" i="1"/>
  <c r="B1167" i="1" s="1"/>
  <c r="G1169" i="1"/>
  <c r="H1169" i="1" s="1"/>
  <c r="S1169" i="1"/>
  <c r="Q1168" i="1"/>
  <c r="R1168" i="1" s="1"/>
  <c r="J1169" i="1"/>
  <c r="K1169" i="1" s="1"/>
  <c r="L1169" i="1" s="1"/>
  <c r="M1169" i="1" s="1"/>
  <c r="T1169" i="1"/>
  <c r="E1169" i="1"/>
  <c r="F1170" i="1" s="1"/>
  <c r="A1170" i="1"/>
  <c r="D1170" i="1" s="1"/>
  <c r="O1169" i="1"/>
  <c r="N1168" i="1"/>
  <c r="P1168" i="1" l="1"/>
  <c r="B1168" i="1" s="1"/>
  <c r="C1169" i="1"/>
  <c r="N1169" i="1"/>
  <c r="S1170" i="1"/>
  <c r="J1170" i="1"/>
  <c r="K1170" i="1" s="1"/>
  <c r="L1170" i="1" s="1"/>
  <c r="M1170" i="1" s="1"/>
  <c r="Q1169" i="1"/>
  <c r="R1169" i="1" s="1"/>
  <c r="T1170" i="1"/>
  <c r="E1170" i="1"/>
  <c r="F1171" i="1" s="1"/>
  <c r="A1171" i="1"/>
  <c r="D1171" i="1" s="1"/>
  <c r="O1170" i="1"/>
  <c r="G1170" i="1"/>
  <c r="P1169" i="1" l="1"/>
  <c r="B1169" i="1" s="1"/>
  <c r="C1170" i="1"/>
  <c r="G1171" i="1"/>
  <c r="H1171" i="1" s="1"/>
  <c r="A1172" i="1"/>
  <c r="D1172" i="1" s="1"/>
  <c r="O1171" i="1"/>
  <c r="E1171" i="1"/>
  <c r="F1172" i="1" s="1"/>
  <c r="H1170" i="1"/>
  <c r="N1170" i="1" s="1"/>
  <c r="Q1170" i="1"/>
  <c r="R1170" i="1" s="1"/>
  <c r="C1171" i="1" s="1"/>
  <c r="S1171" i="1"/>
  <c r="T1171" i="1"/>
  <c r="J1171" i="1"/>
  <c r="K1171" i="1" s="1"/>
  <c r="L1171" i="1" s="1"/>
  <c r="M1171" i="1" s="1"/>
  <c r="P1170" i="1" l="1"/>
  <c r="B1170" i="1" s="1"/>
  <c r="E1172" i="1"/>
  <c r="F1173" i="1" s="1"/>
  <c r="A1173" i="1"/>
  <c r="D1173" i="1" s="1"/>
  <c r="O1172" i="1"/>
  <c r="N1171" i="1"/>
  <c r="P1171" i="1" s="1"/>
  <c r="B1171" i="1" s="1"/>
  <c r="G1172" i="1"/>
  <c r="H1172" i="1" s="1"/>
  <c r="S1172" i="1"/>
  <c r="T1172" i="1"/>
  <c r="J1172" i="1"/>
  <c r="K1172" i="1" s="1"/>
  <c r="L1172" i="1" s="1"/>
  <c r="M1172" i="1" s="1"/>
  <c r="Q1171" i="1"/>
  <c r="R1171" i="1" s="1"/>
  <c r="C1172" i="1" s="1"/>
  <c r="N1172" i="1" l="1"/>
  <c r="P1172" i="1" s="1"/>
  <c r="B1172" i="1" s="1"/>
  <c r="Q1172" i="1"/>
  <c r="R1172" i="1" s="1"/>
  <c r="C1173" i="1" s="1"/>
  <c r="S1173" i="1"/>
  <c r="T1173" i="1"/>
  <c r="J1173" i="1"/>
  <c r="K1173" i="1" s="1"/>
  <c r="L1173" i="1" s="1"/>
  <c r="M1173" i="1" s="1"/>
  <c r="G1173" i="1"/>
  <c r="O1173" i="1"/>
  <c r="E1173" i="1"/>
  <c r="F1174" i="1" s="1"/>
  <c r="A1174" i="1"/>
  <c r="D1174" i="1" s="1"/>
  <c r="E1174" i="1" l="1"/>
  <c r="F1175" i="1" s="1"/>
  <c r="A1175" i="1"/>
  <c r="D1175" i="1" s="1"/>
  <c r="O1174" i="1"/>
  <c r="G1174" i="1"/>
  <c r="H1173" i="1"/>
  <c r="N1173" i="1" s="1"/>
  <c r="P1173" i="1" s="1"/>
  <c r="B1173" i="1" s="1"/>
  <c r="S1174" i="1"/>
  <c r="Q1173" i="1"/>
  <c r="R1173" i="1" s="1"/>
  <c r="C1174" i="1" s="1"/>
  <c r="J1174" i="1"/>
  <c r="K1174" i="1" s="1"/>
  <c r="L1174" i="1" s="1"/>
  <c r="M1174" i="1" s="1"/>
  <c r="T1174" i="1"/>
  <c r="G1175" i="1" l="1"/>
  <c r="H1175" i="1" s="1"/>
  <c r="H1174" i="1"/>
  <c r="N1174" i="1" s="1"/>
  <c r="P1174" i="1" s="1"/>
  <c r="B1174" i="1" s="1"/>
  <c r="O1175" i="1"/>
  <c r="E1175" i="1"/>
  <c r="F1176" i="1" s="1"/>
  <c r="A1176" i="1"/>
  <c r="D1176" i="1" s="1"/>
  <c r="T1175" i="1"/>
  <c r="S1175" i="1"/>
  <c r="Q1174" i="1"/>
  <c r="R1174" i="1" s="1"/>
  <c r="C1175" i="1" s="1"/>
  <c r="J1175" i="1"/>
  <c r="K1175" i="1" s="1"/>
  <c r="L1175" i="1" s="1"/>
  <c r="M1175" i="1" s="1"/>
  <c r="G1176" i="1" l="1"/>
  <c r="H1176" i="1" s="1"/>
  <c r="N1175" i="1"/>
  <c r="P1175" i="1" s="1"/>
  <c r="B1175" i="1" s="1"/>
  <c r="Q1175" i="1"/>
  <c r="R1175" i="1" s="1"/>
  <c r="C1176" i="1" s="1"/>
  <c r="S1176" i="1"/>
  <c r="J1176" i="1"/>
  <c r="K1176" i="1" s="1"/>
  <c r="L1176" i="1" s="1"/>
  <c r="M1176" i="1" s="1"/>
  <c r="T1176" i="1"/>
  <c r="E1176" i="1"/>
  <c r="F1177" i="1" s="1"/>
  <c r="A1177" i="1"/>
  <c r="D1177" i="1" s="1"/>
  <c r="O1176" i="1"/>
  <c r="N1176" i="1" l="1"/>
  <c r="P1176" i="1" s="1"/>
  <c r="B1176" i="1" s="1"/>
  <c r="T1177" i="1"/>
  <c r="S1177" i="1"/>
  <c r="Q1176" i="1"/>
  <c r="R1176" i="1" s="1"/>
  <c r="C1177" i="1" s="1"/>
  <c r="J1177" i="1"/>
  <c r="K1177" i="1" s="1"/>
  <c r="L1177" i="1" s="1"/>
  <c r="M1177" i="1" s="1"/>
  <c r="G1177" i="1"/>
  <c r="H1177" i="1" s="1"/>
  <c r="O1177" i="1"/>
  <c r="E1177" i="1"/>
  <c r="F1178" i="1" s="1"/>
  <c r="A1178" i="1"/>
  <c r="D1178" i="1" s="1"/>
  <c r="T1178" i="1" l="1"/>
  <c r="Q1177" i="1"/>
  <c r="R1177" i="1" s="1"/>
  <c r="C1178" i="1" s="1"/>
  <c r="S1178" i="1"/>
  <c r="J1178" i="1"/>
  <c r="K1178" i="1" s="1"/>
  <c r="L1178" i="1" s="1"/>
  <c r="M1178" i="1" s="1"/>
  <c r="N1177" i="1"/>
  <c r="P1177" i="1" s="1"/>
  <c r="B1177" i="1" s="1"/>
  <c r="A1179" i="1"/>
  <c r="D1179" i="1" s="1"/>
  <c r="O1178" i="1"/>
  <c r="E1178" i="1"/>
  <c r="F1179" i="1" s="1"/>
  <c r="G1178" i="1"/>
  <c r="Q1178" i="1" l="1"/>
  <c r="R1178" i="1" s="1"/>
  <c r="C1179" i="1" s="1"/>
  <c r="T1179" i="1"/>
  <c r="S1179" i="1"/>
  <c r="J1179" i="1"/>
  <c r="K1179" i="1" s="1"/>
  <c r="L1179" i="1" s="1"/>
  <c r="M1179" i="1" s="1"/>
  <c r="G1179" i="1"/>
  <c r="H1179" i="1" s="1"/>
  <c r="E1179" i="1"/>
  <c r="F1180" i="1" s="1"/>
  <c r="A1180" i="1"/>
  <c r="D1180" i="1" s="1"/>
  <c r="O1179" i="1"/>
  <c r="H1178" i="1"/>
  <c r="N1178" i="1" s="1"/>
  <c r="P1178" i="1" s="1"/>
  <c r="B1178" i="1" s="1"/>
  <c r="Q1179" i="1" l="1"/>
  <c r="R1179" i="1" s="1"/>
  <c r="C1180" i="1" s="1"/>
  <c r="S1180" i="1"/>
  <c r="T1180" i="1"/>
  <c r="J1180" i="1"/>
  <c r="K1180" i="1" s="1"/>
  <c r="L1180" i="1" s="1"/>
  <c r="M1180" i="1" s="1"/>
  <c r="G1180" i="1"/>
  <c r="H1180" i="1" s="1"/>
  <c r="O1180" i="1"/>
  <c r="E1180" i="1"/>
  <c r="F1181" i="1" s="1"/>
  <c r="A1181" i="1"/>
  <c r="D1181" i="1" s="1"/>
  <c r="N1179" i="1"/>
  <c r="P1179" i="1" s="1"/>
  <c r="B1179" i="1" s="1"/>
  <c r="E1181" i="1" l="1"/>
  <c r="F1182" i="1" s="1"/>
  <c r="A1182" i="1"/>
  <c r="D1182" i="1" s="1"/>
  <c r="O1181" i="1"/>
  <c r="N1180" i="1"/>
  <c r="P1180" i="1" s="1"/>
  <c r="B1180" i="1" s="1"/>
  <c r="G1181" i="1"/>
  <c r="Q1180" i="1"/>
  <c r="R1180" i="1" s="1"/>
  <c r="C1181" i="1" s="1"/>
  <c r="T1181" i="1"/>
  <c r="S1181" i="1"/>
  <c r="J1181" i="1"/>
  <c r="K1181" i="1" s="1"/>
  <c r="L1181" i="1" s="1"/>
  <c r="M1181" i="1" s="1"/>
  <c r="G1182" i="1" l="1"/>
  <c r="H1182" i="1" s="1"/>
  <c r="O1182" i="1"/>
  <c r="A1183" i="1"/>
  <c r="D1183" i="1" s="1"/>
  <c r="E1182" i="1"/>
  <c r="F1183" i="1" s="1"/>
  <c r="H1181" i="1"/>
  <c r="N1181" i="1" s="1"/>
  <c r="P1181" i="1" s="1"/>
  <c r="B1181" i="1" s="1"/>
  <c r="S1182" i="1"/>
  <c r="Q1181" i="1"/>
  <c r="R1181" i="1" s="1"/>
  <c r="C1182" i="1" s="1"/>
  <c r="T1182" i="1"/>
  <c r="J1182" i="1"/>
  <c r="K1182" i="1" s="1"/>
  <c r="L1182" i="1" s="1"/>
  <c r="M1182" i="1" s="1"/>
  <c r="G1183" i="1" l="1"/>
  <c r="H1183" i="1" s="1"/>
  <c r="N1182" i="1"/>
  <c r="P1182" i="1" s="1"/>
  <c r="B1182" i="1" s="1"/>
  <c r="E1183" i="1"/>
  <c r="F1184" i="1" s="1"/>
  <c r="A1184" i="1"/>
  <c r="D1184" i="1" s="1"/>
  <c r="O1183" i="1"/>
  <c r="Q1182" i="1"/>
  <c r="R1182" i="1" s="1"/>
  <c r="C1183" i="1" s="1"/>
  <c r="T1183" i="1"/>
  <c r="S1183" i="1"/>
  <c r="J1183" i="1"/>
  <c r="K1183" i="1" s="1"/>
  <c r="L1183" i="1" s="1"/>
  <c r="M1183" i="1" s="1"/>
  <c r="S1184" i="1" l="1"/>
  <c r="T1184" i="1"/>
  <c r="Q1183" i="1"/>
  <c r="R1183" i="1" s="1"/>
  <c r="C1184" i="1" s="1"/>
  <c r="J1184" i="1"/>
  <c r="K1184" i="1" s="1"/>
  <c r="L1184" i="1" s="1"/>
  <c r="M1184" i="1" s="1"/>
  <c r="G1184" i="1"/>
  <c r="N1183" i="1"/>
  <c r="P1183" i="1" s="1"/>
  <c r="B1183" i="1" s="1"/>
  <c r="O1184" i="1"/>
  <c r="E1184" i="1"/>
  <c r="F1185" i="1" s="1"/>
  <c r="A1185" i="1"/>
  <c r="D1185" i="1" s="1"/>
  <c r="G1185" i="1" l="1"/>
  <c r="H1185" i="1" s="1"/>
  <c r="H1184" i="1"/>
  <c r="N1184" i="1" s="1"/>
  <c r="P1184" i="1" s="1"/>
  <c r="B1184" i="1" s="1"/>
  <c r="Q1184" i="1"/>
  <c r="R1184" i="1" s="1"/>
  <c r="C1185" i="1" s="1"/>
  <c r="T1185" i="1"/>
  <c r="S1185" i="1"/>
  <c r="J1185" i="1"/>
  <c r="K1185" i="1" s="1"/>
  <c r="L1185" i="1" s="1"/>
  <c r="M1185" i="1" s="1"/>
  <c r="E1185" i="1"/>
  <c r="F1186" i="1" s="1"/>
  <c r="A1186" i="1"/>
  <c r="D1186" i="1" s="1"/>
  <c r="O1185" i="1"/>
  <c r="N1185" i="1" l="1"/>
  <c r="P1185" i="1" s="1"/>
  <c r="B1185" i="1" s="1"/>
  <c r="T1186" i="1"/>
  <c r="Q1185" i="1"/>
  <c r="R1185" i="1" s="1"/>
  <c r="C1186" i="1" s="1"/>
  <c r="S1186" i="1"/>
  <c r="J1186" i="1"/>
  <c r="K1186" i="1" s="1"/>
  <c r="L1186" i="1" s="1"/>
  <c r="M1186" i="1" s="1"/>
  <c r="E1186" i="1"/>
  <c r="F1187" i="1" s="1"/>
  <c r="A1187" i="1"/>
  <c r="D1187" i="1" s="1"/>
  <c r="O1186" i="1"/>
  <c r="G1186" i="1"/>
  <c r="G1187" i="1" l="1"/>
  <c r="H1187" i="1" s="1"/>
  <c r="O1187" i="1"/>
  <c r="E1187" i="1"/>
  <c r="F1188" i="1" s="1"/>
  <c r="A1188" i="1"/>
  <c r="D1188" i="1" s="1"/>
  <c r="H1186" i="1"/>
  <c r="N1186" i="1" s="1"/>
  <c r="P1186" i="1" s="1"/>
  <c r="B1186" i="1" s="1"/>
  <c r="Q1186" i="1"/>
  <c r="R1186" i="1" s="1"/>
  <c r="C1187" i="1" s="1"/>
  <c r="T1187" i="1"/>
  <c r="S1187" i="1"/>
  <c r="J1187" i="1"/>
  <c r="K1187" i="1" s="1"/>
  <c r="L1187" i="1" s="1"/>
  <c r="M1187" i="1" s="1"/>
  <c r="G1188" i="1" l="1"/>
  <c r="H1188" i="1" s="1"/>
  <c r="N1187" i="1"/>
  <c r="P1187" i="1" s="1"/>
  <c r="B1187" i="1" s="1"/>
  <c r="Q1187" i="1"/>
  <c r="R1187" i="1" s="1"/>
  <c r="C1188" i="1" s="1"/>
  <c r="S1188" i="1"/>
  <c r="T1188" i="1"/>
  <c r="J1188" i="1"/>
  <c r="K1188" i="1" s="1"/>
  <c r="L1188" i="1" s="1"/>
  <c r="M1188" i="1" s="1"/>
  <c r="E1188" i="1"/>
  <c r="F1189" i="1" s="1"/>
  <c r="A1189" i="1"/>
  <c r="D1189" i="1" s="1"/>
  <c r="O1188" i="1"/>
  <c r="N1188" i="1" l="1"/>
  <c r="P1188" i="1" s="1"/>
  <c r="Q1188" i="1"/>
  <c r="R1188" i="1" s="1"/>
  <c r="T1189" i="1"/>
  <c r="S1189" i="1"/>
  <c r="J1189" i="1"/>
  <c r="K1189" i="1" s="1"/>
  <c r="L1189" i="1" s="1"/>
  <c r="M1189" i="1" s="1"/>
  <c r="G1189" i="1"/>
  <c r="H1189" i="1" s="1"/>
  <c r="A1190" i="1"/>
  <c r="D1190" i="1" s="1"/>
  <c r="O1189" i="1"/>
  <c r="E1189" i="1"/>
  <c r="F1190" i="1" s="1"/>
  <c r="C1189" i="1" l="1"/>
  <c r="B1188" i="1"/>
  <c r="E1190" i="1"/>
  <c r="F1191" i="1" s="1"/>
  <c r="A1191" i="1"/>
  <c r="D1191" i="1" s="1"/>
  <c r="O1190" i="1"/>
  <c r="G1190" i="1"/>
  <c r="H1190" i="1" s="1"/>
  <c r="N1189" i="1"/>
  <c r="T1190" i="1"/>
  <c r="S1190" i="1"/>
  <c r="Q1189" i="1"/>
  <c r="R1189" i="1" s="1"/>
  <c r="J1190" i="1"/>
  <c r="K1190" i="1" s="1"/>
  <c r="L1190" i="1" s="1"/>
  <c r="M1190" i="1" s="1"/>
  <c r="P1189" i="1" l="1"/>
  <c r="B1189" i="1" s="1"/>
  <c r="C1190" i="1"/>
  <c r="G1191" i="1"/>
  <c r="H1191" i="1" s="1"/>
  <c r="O1191" i="1"/>
  <c r="E1191" i="1"/>
  <c r="F1192" i="1" s="1"/>
  <c r="A1192" i="1"/>
  <c r="D1192" i="1" s="1"/>
  <c r="N1190" i="1"/>
  <c r="S1191" i="1"/>
  <c r="Q1190" i="1"/>
  <c r="R1190" i="1" s="1"/>
  <c r="T1191" i="1"/>
  <c r="J1191" i="1"/>
  <c r="K1191" i="1" s="1"/>
  <c r="L1191" i="1" s="1"/>
  <c r="M1191" i="1" s="1"/>
  <c r="C1191" i="1" l="1"/>
  <c r="P1190" i="1"/>
  <c r="B1190" i="1" s="1"/>
  <c r="N1191" i="1"/>
  <c r="T1192" i="1"/>
  <c r="Q1191" i="1"/>
  <c r="R1191" i="1" s="1"/>
  <c r="S1192" i="1"/>
  <c r="J1192" i="1"/>
  <c r="K1192" i="1" s="1"/>
  <c r="L1192" i="1" s="1"/>
  <c r="M1192" i="1" s="1"/>
  <c r="E1192" i="1"/>
  <c r="F1193" i="1" s="1"/>
  <c r="A1193" i="1"/>
  <c r="D1193" i="1" s="1"/>
  <c r="O1192" i="1"/>
  <c r="G1192" i="1"/>
  <c r="C1192" i="1" l="1"/>
  <c r="P1191" i="1"/>
  <c r="B1191" i="1" s="1"/>
  <c r="G1193" i="1"/>
  <c r="H1193" i="1" s="1"/>
  <c r="O1193" i="1"/>
  <c r="A1194" i="1"/>
  <c r="D1194" i="1" s="1"/>
  <c r="E1193" i="1"/>
  <c r="F1194" i="1" s="1"/>
  <c r="H1192" i="1"/>
  <c r="N1192" i="1" s="1"/>
  <c r="S1193" i="1"/>
  <c r="Q1192" i="1"/>
  <c r="R1192" i="1" s="1"/>
  <c r="T1193" i="1"/>
  <c r="J1193" i="1"/>
  <c r="K1193" i="1" s="1"/>
  <c r="L1193" i="1" s="1"/>
  <c r="M1193" i="1" s="1"/>
  <c r="C1193" i="1" l="1"/>
  <c r="P1192" i="1"/>
  <c r="B1192" i="1" s="1"/>
  <c r="G1194" i="1"/>
  <c r="H1194" i="1" s="1"/>
  <c r="N1193" i="1"/>
  <c r="O1194" i="1"/>
  <c r="A1195" i="1"/>
  <c r="D1195" i="1" s="1"/>
  <c r="E1194" i="1"/>
  <c r="F1195" i="1" s="1"/>
  <c r="T1194" i="1"/>
  <c r="Q1193" i="1"/>
  <c r="R1193" i="1" s="1"/>
  <c r="S1194" i="1"/>
  <c r="J1194" i="1"/>
  <c r="K1194" i="1" s="1"/>
  <c r="L1194" i="1" s="1"/>
  <c r="M1194" i="1" s="1"/>
  <c r="C1194" i="1" l="1"/>
  <c r="P1193" i="1"/>
  <c r="B1193" i="1" s="1"/>
  <c r="G1195" i="1"/>
  <c r="H1195" i="1" s="1"/>
  <c r="N1194" i="1"/>
  <c r="E1195" i="1"/>
  <c r="F1196" i="1" s="1"/>
  <c r="A1196" i="1"/>
  <c r="D1196" i="1" s="1"/>
  <c r="O1195" i="1"/>
  <c r="S1195" i="1"/>
  <c r="Q1194" i="1"/>
  <c r="R1194" i="1" s="1"/>
  <c r="T1195" i="1"/>
  <c r="J1195" i="1"/>
  <c r="K1195" i="1" s="1"/>
  <c r="L1195" i="1" s="1"/>
  <c r="M1195" i="1" s="1"/>
  <c r="C1195" i="1" l="1"/>
  <c r="P1194" i="1"/>
  <c r="B1194" i="1" s="1"/>
  <c r="Q1195" i="1"/>
  <c r="R1195" i="1" s="1"/>
  <c r="T1196" i="1"/>
  <c r="S1196" i="1"/>
  <c r="J1196" i="1"/>
  <c r="K1196" i="1" s="1"/>
  <c r="L1196" i="1" s="1"/>
  <c r="M1196" i="1" s="1"/>
  <c r="N1195" i="1"/>
  <c r="G1196" i="1"/>
  <c r="O1196" i="1"/>
  <c r="E1196" i="1"/>
  <c r="F1197" i="1" s="1"/>
  <c r="A1197" i="1"/>
  <c r="D1197" i="1" s="1"/>
  <c r="P1195" i="1" l="1"/>
  <c r="B1195" i="1" s="1"/>
  <c r="C1196" i="1"/>
  <c r="E1197" i="1"/>
  <c r="F1198" i="1" s="1"/>
  <c r="A1198" i="1"/>
  <c r="D1198" i="1" s="1"/>
  <c r="O1197" i="1"/>
  <c r="G1197" i="1"/>
  <c r="H1196" i="1"/>
  <c r="N1196" i="1" s="1"/>
  <c r="P1196" i="1" s="1"/>
  <c r="B1196" i="1" s="1"/>
  <c r="T1197" i="1"/>
  <c r="Q1196" i="1"/>
  <c r="R1196" i="1" s="1"/>
  <c r="S1197" i="1"/>
  <c r="J1197" i="1"/>
  <c r="K1197" i="1" s="1"/>
  <c r="L1197" i="1" s="1"/>
  <c r="M1197" i="1" s="1"/>
  <c r="C1197" i="1" l="1"/>
  <c r="G1198" i="1"/>
  <c r="H1198" i="1" s="1"/>
  <c r="Q1197" i="1"/>
  <c r="R1197" i="1" s="1"/>
  <c r="C1198" i="1" s="1"/>
  <c r="S1198" i="1"/>
  <c r="T1198" i="1"/>
  <c r="J1198" i="1"/>
  <c r="K1198" i="1" s="1"/>
  <c r="L1198" i="1" s="1"/>
  <c r="M1198" i="1" s="1"/>
  <c r="H1197" i="1"/>
  <c r="N1197" i="1" s="1"/>
  <c r="P1197" i="1" s="1"/>
  <c r="B1197" i="1" s="1"/>
  <c r="O1198" i="1"/>
  <c r="E1198" i="1"/>
  <c r="F1199" i="1" s="1"/>
  <c r="A1199" i="1"/>
  <c r="D1199" i="1" s="1"/>
  <c r="G1199" i="1" l="1"/>
  <c r="H1199" i="1" s="1"/>
  <c r="N1198" i="1"/>
  <c r="P1198" i="1" s="1"/>
  <c r="B1198" i="1" s="1"/>
  <c r="Q1198" i="1"/>
  <c r="R1198" i="1" s="1"/>
  <c r="C1199" i="1" s="1"/>
  <c r="T1199" i="1"/>
  <c r="S1199" i="1"/>
  <c r="J1199" i="1"/>
  <c r="K1199" i="1" s="1"/>
  <c r="L1199" i="1" s="1"/>
  <c r="M1199" i="1" s="1"/>
  <c r="E1199" i="1"/>
  <c r="F1200" i="1" s="1"/>
  <c r="A1200" i="1"/>
  <c r="D1200" i="1" s="1"/>
  <c r="O1199" i="1"/>
  <c r="S1200" i="1" l="1"/>
  <c r="Q1199" i="1"/>
  <c r="R1199" i="1" s="1"/>
  <c r="C1200" i="1" s="1"/>
  <c r="T1200" i="1"/>
  <c r="J1200" i="1"/>
  <c r="K1200" i="1" s="1"/>
  <c r="L1200" i="1" s="1"/>
  <c r="M1200" i="1" s="1"/>
  <c r="G1200" i="1"/>
  <c r="H1200" i="1" s="1"/>
  <c r="N1199" i="1"/>
  <c r="P1199" i="1" s="1"/>
  <c r="B1199" i="1" s="1"/>
  <c r="O1200" i="1"/>
  <c r="E1200" i="1"/>
  <c r="F1201" i="1" s="1"/>
  <c r="A1201" i="1"/>
  <c r="D1201" i="1" s="1"/>
  <c r="Q1200" i="1" l="1"/>
  <c r="R1200" i="1" s="1"/>
  <c r="C1201" i="1" s="1"/>
  <c r="S1201" i="1"/>
  <c r="T1201" i="1"/>
  <c r="J1201" i="1"/>
  <c r="K1201" i="1" s="1"/>
  <c r="L1201" i="1" s="1"/>
  <c r="M1201" i="1" s="1"/>
  <c r="A1202" i="1"/>
  <c r="D1202" i="1" s="1"/>
  <c r="O1201" i="1"/>
  <c r="E1201" i="1"/>
  <c r="F1202" i="1" s="1"/>
  <c r="G1201" i="1"/>
  <c r="H1201" i="1" s="1"/>
  <c r="N1200" i="1"/>
  <c r="P1200" i="1" s="1"/>
  <c r="B1200" i="1" s="1"/>
  <c r="G1202" i="1" l="1"/>
  <c r="H1202" i="1" s="1"/>
  <c r="S1202" i="1"/>
  <c r="Q1201" i="1"/>
  <c r="R1201" i="1" s="1"/>
  <c r="C1202" i="1" s="1"/>
  <c r="T1202" i="1"/>
  <c r="J1202" i="1"/>
  <c r="K1202" i="1" s="1"/>
  <c r="L1202" i="1" s="1"/>
  <c r="M1202" i="1" s="1"/>
  <c r="E1202" i="1"/>
  <c r="F1203" i="1" s="1"/>
  <c r="A1203" i="1"/>
  <c r="D1203" i="1" s="1"/>
  <c r="O1202" i="1"/>
  <c r="N1201" i="1"/>
  <c r="P1201" i="1" s="1"/>
  <c r="B1201" i="1" s="1"/>
  <c r="N1202" i="1" l="1"/>
  <c r="P1202" i="1" s="1"/>
  <c r="B1202" i="1" s="1"/>
  <c r="Q1202" i="1"/>
  <c r="R1202" i="1" s="1"/>
  <c r="C1203" i="1" s="1"/>
  <c r="T1203" i="1"/>
  <c r="S1203" i="1"/>
  <c r="J1203" i="1"/>
  <c r="K1203" i="1" s="1"/>
  <c r="L1203" i="1" s="1"/>
  <c r="M1203" i="1" s="1"/>
  <c r="A1204" i="1"/>
  <c r="D1204" i="1" s="1"/>
  <c r="O1203" i="1"/>
  <c r="E1203" i="1"/>
  <c r="F1204" i="1" s="1"/>
  <c r="G1203" i="1"/>
  <c r="G1204" i="1" l="1"/>
  <c r="H1204" i="1" s="1"/>
  <c r="H1203" i="1"/>
  <c r="N1203" i="1" s="1"/>
  <c r="P1203" i="1" s="1"/>
  <c r="B1203" i="1" s="1"/>
  <c r="S1204" i="1"/>
  <c r="Q1203" i="1"/>
  <c r="R1203" i="1" s="1"/>
  <c r="C1204" i="1" s="1"/>
  <c r="T1204" i="1"/>
  <c r="J1204" i="1"/>
  <c r="K1204" i="1" s="1"/>
  <c r="L1204" i="1" s="1"/>
  <c r="M1204" i="1" s="1"/>
  <c r="E1204" i="1"/>
  <c r="F1205" i="1" s="1"/>
  <c r="A1205" i="1"/>
  <c r="D1205" i="1" s="1"/>
  <c r="O1204" i="1"/>
  <c r="Q1204" i="1" l="1"/>
  <c r="R1204" i="1" s="1"/>
  <c r="C1205" i="1" s="1"/>
  <c r="S1205" i="1"/>
  <c r="T1205" i="1"/>
  <c r="J1205" i="1"/>
  <c r="K1205" i="1" s="1"/>
  <c r="L1205" i="1" s="1"/>
  <c r="M1205" i="1" s="1"/>
  <c r="N1204" i="1"/>
  <c r="P1204" i="1" s="1"/>
  <c r="B1204" i="1" s="1"/>
  <c r="A1206" i="1"/>
  <c r="D1206" i="1" s="1"/>
  <c r="O1205" i="1"/>
  <c r="E1205" i="1"/>
  <c r="F1206" i="1" s="1"/>
  <c r="G1205" i="1"/>
  <c r="H1205" i="1" s="1"/>
  <c r="G1206" i="1" l="1"/>
  <c r="H1206" i="1" s="1"/>
  <c r="E1206" i="1"/>
  <c r="F1207" i="1" s="1"/>
  <c r="O1206" i="1"/>
  <c r="A1207" i="1"/>
  <c r="D1207" i="1" s="1"/>
  <c r="N1205" i="1"/>
  <c r="P1205" i="1" s="1"/>
  <c r="B1205" i="1" s="1"/>
  <c r="T1206" i="1"/>
  <c r="Q1205" i="1"/>
  <c r="R1205" i="1" s="1"/>
  <c r="C1206" i="1" s="1"/>
  <c r="S1206" i="1"/>
  <c r="J1206" i="1"/>
  <c r="K1206" i="1" s="1"/>
  <c r="L1206" i="1" s="1"/>
  <c r="M1206" i="1" s="1"/>
  <c r="G1207" i="1" l="1"/>
  <c r="H1207" i="1" s="1"/>
  <c r="N1206" i="1"/>
  <c r="P1206" i="1" s="1"/>
  <c r="B1206" i="1" s="1"/>
  <c r="O1207" i="1"/>
  <c r="E1207" i="1"/>
  <c r="F1208" i="1" s="1"/>
  <c r="A1208" i="1"/>
  <c r="D1208" i="1" s="1"/>
  <c r="T1207" i="1"/>
  <c r="S1207" i="1"/>
  <c r="Q1206" i="1"/>
  <c r="R1206" i="1" s="1"/>
  <c r="C1207" i="1" s="1"/>
  <c r="J1207" i="1"/>
  <c r="K1207" i="1" s="1"/>
  <c r="L1207" i="1" s="1"/>
  <c r="M1207" i="1" s="1"/>
  <c r="G1208" i="1" l="1"/>
  <c r="H1208" i="1" s="1"/>
  <c r="N1207" i="1"/>
  <c r="P1207" i="1" s="1"/>
  <c r="B1207" i="1" s="1"/>
  <c r="E1208" i="1"/>
  <c r="F1209" i="1" s="1"/>
  <c r="A1209" i="1"/>
  <c r="D1209" i="1" s="1"/>
  <c r="O1208" i="1"/>
  <c r="Q1207" i="1"/>
  <c r="R1207" i="1" s="1"/>
  <c r="C1208" i="1" s="1"/>
  <c r="T1208" i="1"/>
  <c r="S1208" i="1"/>
  <c r="J1208" i="1"/>
  <c r="K1208" i="1" s="1"/>
  <c r="L1208" i="1" s="1"/>
  <c r="M1208" i="1" s="1"/>
  <c r="E1209" i="1" l="1"/>
  <c r="F1210" i="1" s="1"/>
  <c r="A1210" i="1"/>
  <c r="D1210" i="1" s="1"/>
  <c r="O1209" i="1"/>
  <c r="N1208" i="1"/>
  <c r="P1208" i="1" s="1"/>
  <c r="B1208" i="1" s="1"/>
  <c r="T1209" i="1"/>
  <c r="Q1208" i="1"/>
  <c r="R1208" i="1" s="1"/>
  <c r="C1209" i="1" s="1"/>
  <c r="S1209" i="1"/>
  <c r="J1209" i="1"/>
  <c r="K1209" i="1" s="1"/>
  <c r="L1209" i="1" s="1"/>
  <c r="M1209" i="1" s="1"/>
  <c r="G1209" i="1"/>
  <c r="G1210" i="1" l="1"/>
  <c r="H1210" i="1" s="1"/>
  <c r="O1210" i="1"/>
  <c r="A1211" i="1"/>
  <c r="D1211" i="1" s="1"/>
  <c r="E1210" i="1"/>
  <c r="F1211" i="1" s="1"/>
  <c r="H1209" i="1"/>
  <c r="N1209" i="1" s="1"/>
  <c r="P1209" i="1" s="1"/>
  <c r="B1209" i="1" s="1"/>
  <c r="Q1209" i="1"/>
  <c r="R1209" i="1" s="1"/>
  <c r="C1210" i="1" s="1"/>
  <c r="S1210" i="1"/>
  <c r="T1210" i="1"/>
  <c r="J1210" i="1"/>
  <c r="K1210" i="1" s="1"/>
  <c r="L1210" i="1" s="1"/>
  <c r="M1210" i="1" s="1"/>
  <c r="Q1210" i="1" l="1"/>
  <c r="R1210" i="1" s="1"/>
  <c r="C1211" i="1" s="1"/>
  <c r="T1211" i="1"/>
  <c r="S1211" i="1"/>
  <c r="J1211" i="1"/>
  <c r="K1211" i="1" s="1"/>
  <c r="L1211" i="1" s="1"/>
  <c r="M1211" i="1" s="1"/>
  <c r="N1210" i="1"/>
  <c r="P1210" i="1" s="1"/>
  <c r="B1210" i="1" s="1"/>
  <c r="G1211" i="1"/>
  <c r="E1211" i="1"/>
  <c r="F1212" i="1" s="1"/>
  <c r="O1211" i="1"/>
  <c r="A1212" i="1"/>
  <c r="D1212" i="1" s="1"/>
  <c r="O1212" i="1" l="1"/>
  <c r="E1212" i="1"/>
  <c r="F1213" i="1" s="1"/>
  <c r="A1213" i="1"/>
  <c r="D1213" i="1" s="1"/>
  <c r="S1212" i="1"/>
  <c r="Q1211" i="1"/>
  <c r="R1211" i="1" s="1"/>
  <c r="C1212" i="1" s="1"/>
  <c r="T1212" i="1"/>
  <c r="J1212" i="1"/>
  <c r="K1212" i="1" s="1"/>
  <c r="L1212" i="1" s="1"/>
  <c r="M1212" i="1" s="1"/>
  <c r="G1212" i="1"/>
  <c r="H1211" i="1"/>
  <c r="N1211" i="1" s="1"/>
  <c r="P1211" i="1" s="1"/>
  <c r="B1211" i="1" s="1"/>
  <c r="G1213" i="1" l="1"/>
  <c r="H1213" i="1" s="1"/>
  <c r="A1214" i="1"/>
  <c r="D1214" i="1" s="1"/>
  <c r="O1213" i="1"/>
  <c r="E1213" i="1"/>
  <c r="F1214" i="1" s="1"/>
  <c r="H1212" i="1"/>
  <c r="N1212" i="1" s="1"/>
  <c r="P1212" i="1" s="1"/>
  <c r="B1212" i="1" s="1"/>
  <c r="Q1212" i="1"/>
  <c r="R1212" i="1" s="1"/>
  <c r="C1213" i="1" s="1"/>
  <c r="S1213" i="1"/>
  <c r="T1213" i="1"/>
  <c r="J1213" i="1"/>
  <c r="K1213" i="1" s="1"/>
  <c r="L1213" i="1" s="1"/>
  <c r="M1213" i="1" s="1"/>
  <c r="G1214" i="1" l="1"/>
  <c r="H1214" i="1" s="1"/>
  <c r="N1213" i="1"/>
  <c r="P1213" i="1" s="1"/>
  <c r="B1213" i="1" s="1"/>
  <c r="E1214" i="1"/>
  <c r="F1215" i="1" s="1"/>
  <c r="A1215" i="1"/>
  <c r="D1215" i="1" s="1"/>
  <c r="O1214" i="1"/>
  <c r="Q1213" i="1"/>
  <c r="R1213" i="1" s="1"/>
  <c r="C1214" i="1" s="1"/>
  <c r="T1214" i="1"/>
  <c r="S1214" i="1"/>
  <c r="J1214" i="1"/>
  <c r="K1214" i="1" s="1"/>
  <c r="L1214" i="1" s="1"/>
  <c r="M1214" i="1" s="1"/>
  <c r="Q1214" i="1" l="1"/>
  <c r="R1214" i="1" s="1"/>
  <c r="C1215" i="1" s="1"/>
  <c r="T1215" i="1"/>
  <c r="S1215" i="1"/>
  <c r="J1215" i="1"/>
  <c r="K1215" i="1" s="1"/>
  <c r="L1215" i="1" s="1"/>
  <c r="M1215" i="1" s="1"/>
  <c r="A1216" i="1"/>
  <c r="D1216" i="1" s="1"/>
  <c r="O1215" i="1"/>
  <c r="E1215" i="1"/>
  <c r="F1216" i="1" s="1"/>
  <c r="G1215" i="1"/>
  <c r="N1214" i="1"/>
  <c r="P1214" i="1" s="1"/>
  <c r="B1214" i="1" s="1"/>
  <c r="G1216" i="1" l="1"/>
  <c r="H1216" i="1" s="1"/>
  <c r="H1215" i="1"/>
  <c r="N1215" i="1" s="1"/>
  <c r="P1215" i="1" s="1"/>
  <c r="B1215" i="1" s="1"/>
  <c r="S1216" i="1"/>
  <c r="Q1215" i="1"/>
  <c r="R1215" i="1" s="1"/>
  <c r="C1216" i="1" s="1"/>
  <c r="T1216" i="1"/>
  <c r="J1216" i="1"/>
  <c r="K1216" i="1" s="1"/>
  <c r="L1216" i="1" s="1"/>
  <c r="M1216" i="1" s="1"/>
  <c r="E1216" i="1"/>
  <c r="F1217" i="1" s="1"/>
  <c r="A1217" i="1"/>
  <c r="D1217" i="1" s="1"/>
  <c r="O1216" i="1"/>
  <c r="N1216" i="1" l="1"/>
  <c r="P1216" i="1" s="1"/>
  <c r="B1216" i="1" s="1"/>
  <c r="Q1216" i="1"/>
  <c r="R1216" i="1" s="1"/>
  <c r="C1217" i="1" s="1"/>
  <c r="S1217" i="1"/>
  <c r="T1217" i="1"/>
  <c r="J1217" i="1"/>
  <c r="K1217" i="1" s="1"/>
  <c r="L1217" i="1" s="1"/>
  <c r="M1217" i="1" s="1"/>
  <c r="A1218" i="1"/>
  <c r="D1218" i="1" s="1"/>
  <c r="O1217" i="1"/>
  <c r="E1217" i="1"/>
  <c r="F1218" i="1" s="1"/>
  <c r="G1217" i="1"/>
  <c r="H1217" i="1" s="1"/>
  <c r="N1217" i="1" l="1"/>
  <c r="P1217" i="1" s="1"/>
  <c r="T1218" i="1"/>
  <c r="Q1217" i="1"/>
  <c r="R1217" i="1" s="1"/>
  <c r="S1218" i="1"/>
  <c r="J1218" i="1"/>
  <c r="K1218" i="1" s="1"/>
  <c r="L1218" i="1" s="1"/>
  <c r="M1218" i="1" s="1"/>
  <c r="G1218" i="1"/>
  <c r="H1218" i="1" s="1"/>
  <c r="E1218" i="1"/>
  <c r="F1219" i="1" s="1"/>
  <c r="A1219" i="1"/>
  <c r="D1219" i="1" s="1"/>
  <c r="O1218" i="1"/>
  <c r="C1218" i="1" l="1"/>
  <c r="B1217" i="1"/>
  <c r="N1218" i="1"/>
  <c r="Q1218" i="1"/>
  <c r="R1218" i="1" s="1"/>
  <c r="T1219" i="1"/>
  <c r="S1219" i="1"/>
  <c r="J1219" i="1"/>
  <c r="K1219" i="1" s="1"/>
  <c r="L1219" i="1" s="1"/>
  <c r="M1219" i="1" s="1"/>
  <c r="G1219" i="1"/>
  <c r="O1219" i="1"/>
  <c r="E1219" i="1"/>
  <c r="F1220" i="1" s="1"/>
  <c r="A1220" i="1"/>
  <c r="D1220" i="1" s="1"/>
  <c r="P1218" i="1" l="1"/>
  <c r="B1218" i="1" s="1"/>
  <c r="C1219" i="1"/>
  <c r="G1220" i="1"/>
  <c r="H1220" i="1" s="1"/>
  <c r="H1219" i="1"/>
  <c r="N1219" i="1" s="1"/>
  <c r="Q1219" i="1"/>
  <c r="R1219" i="1" s="1"/>
  <c r="T1220" i="1"/>
  <c r="S1220" i="1"/>
  <c r="J1220" i="1"/>
  <c r="K1220" i="1" s="1"/>
  <c r="L1220" i="1" s="1"/>
  <c r="M1220" i="1" s="1"/>
  <c r="E1220" i="1"/>
  <c r="F1221" i="1" s="1"/>
  <c r="O1220" i="1"/>
  <c r="A1221" i="1"/>
  <c r="D1221" i="1" s="1"/>
  <c r="C1220" i="1" l="1"/>
  <c r="P1219" i="1"/>
  <c r="B1219" i="1" s="1"/>
  <c r="G1221" i="1"/>
  <c r="H1221" i="1" s="1"/>
  <c r="N1220" i="1"/>
  <c r="A1222" i="1"/>
  <c r="D1222" i="1" s="1"/>
  <c r="O1221" i="1"/>
  <c r="E1221" i="1"/>
  <c r="F1222" i="1" s="1"/>
  <c r="Q1220" i="1"/>
  <c r="R1220" i="1" s="1"/>
  <c r="T1221" i="1"/>
  <c r="S1221" i="1"/>
  <c r="J1221" i="1"/>
  <c r="K1221" i="1" s="1"/>
  <c r="L1221" i="1" s="1"/>
  <c r="M1221" i="1" s="1"/>
  <c r="P1220" i="1" l="1"/>
  <c r="B1220" i="1" s="1"/>
  <c r="C1221" i="1"/>
  <c r="G1222" i="1"/>
  <c r="H1222" i="1" s="1"/>
  <c r="E1222" i="1"/>
  <c r="F1223" i="1" s="1"/>
  <c r="A1223" i="1"/>
  <c r="D1223" i="1" s="1"/>
  <c r="O1222" i="1"/>
  <c r="N1221" i="1"/>
  <c r="Q1221" i="1"/>
  <c r="R1221" i="1" s="1"/>
  <c r="S1222" i="1"/>
  <c r="T1222" i="1"/>
  <c r="J1222" i="1"/>
  <c r="K1222" i="1" s="1"/>
  <c r="L1222" i="1" s="1"/>
  <c r="M1222" i="1" s="1"/>
  <c r="P1221" i="1" l="1"/>
  <c r="B1221" i="1" s="1"/>
  <c r="C1222" i="1"/>
  <c r="G1223" i="1"/>
  <c r="H1223" i="1" s="1"/>
  <c r="N1222" i="1"/>
  <c r="O1223" i="1"/>
  <c r="E1223" i="1"/>
  <c r="F1224" i="1" s="1"/>
  <c r="A1224" i="1"/>
  <c r="D1224" i="1" s="1"/>
  <c r="S1223" i="1"/>
  <c r="Q1222" i="1"/>
  <c r="R1222" i="1" s="1"/>
  <c r="T1223" i="1"/>
  <c r="J1223" i="1"/>
  <c r="K1223" i="1" s="1"/>
  <c r="L1223" i="1" s="1"/>
  <c r="M1223" i="1" s="1"/>
  <c r="C1223" i="1" l="1"/>
  <c r="P1222" i="1"/>
  <c r="B1222" i="1" s="1"/>
  <c r="S1224" i="1"/>
  <c r="Q1223" i="1"/>
  <c r="R1223" i="1" s="1"/>
  <c r="T1224" i="1"/>
  <c r="J1224" i="1"/>
  <c r="K1224" i="1" s="1"/>
  <c r="L1224" i="1" s="1"/>
  <c r="M1224" i="1" s="1"/>
  <c r="E1224" i="1"/>
  <c r="F1225" i="1" s="1"/>
  <c r="A1225" i="1"/>
  <c r="D1225" i="1" s="1"/>
  <c r="O1224" i="1"/>
  <c r="N1223" i="1"/>
  <c r="G1224" i="1"/>
  <c r="P1223" i="1" l="1"/>
  <c r="B1223" i="1" s="1"/>
  <c r="C1224" i="1"/>
  <c r="G1225" i="1"/>
  <c r="H1225" i="1" s="1"/>
  <c r="T1225" i="1"/>
  <c r="S1225" i="1"/>
  <c r="Q1224" i="1"/>
  <c r="R1224" i="1" s="1"/>
  <c r="J1225" i="1"/>
  <c r="K1225" i="1" s="1"/>
  <c r="L1225" i="1" s="1"/>
  <c r="M1225" i="1" s="1"/>
  <c r="O1225" i="1"/>
  <c r="E1225" i="1"/>
  <c r="F1226" i="1" s="1"/>
  <c r="A1226" i="1"/>
  <c r="D1226" i="1" s="1"/>
  <c r="H1224" i="1"/>
  <c r="N1224" i="1" s="1"/>
  <c r="C1225" i="1" l="1"/>
  <c r="P1224" i="1"/>
  <c r="B1224" i="1" s="1"/>
  <c r="N1225" i="1"/>
  <c r="S1226" i="1"/>
  <c r="Q1225" i="1"/>
  <c r="R1225" i="1" s="1"/>
  <c r="T1226" i="1"/>
  <c r="J1226" i="1"/>
  <c r="K1226" i="1" s="1"/>
  <c r="L1226" i="1" s="1"/>
  <c r="M1226" i="1" s="1"/>
  <c r="O1226" i="1"/>
  <c r="A1227" i="1"/>
  <c r="D1227" i="1" s="1"/>
  <c r="E1226" i="1"/>
  <c r="F1227" i="1" s="1"/>
  <c r="G1226" i="1"/>
  <c r="C1226" i="1" l="1"/>
  <c r="P1225" i="1"/>
  <c r="B1225" i="1" s="1"/>
  <c r="G1227" i="1"/>
  <c r="H1227" i="1" s="1"/>
  <c r="T1227" i="1"/>
  <c r="S1227" i="1"/>
  <c r="Q1226" i="1"/>
  <c r="R1226" i="1" s="1"/>
  <c r="J1227" i="1"/>
  <c r="K1227" i="1" s="1"/>
  <c r="L1227" i="1" s="1"/>
  <c r="M1227" i="1" s="1"/>
  <c r="H1226" i="1"/>
  <c r="N1226" i="1" s="1"/>
  <c r="E1227" i="1"/>
  <c r="F1228" i="1" s="1"/>
  <c r="A1228" i="1"/>
  <c r="D1228" i="1" s="1"/>
  <c r="O1227" i="1"/>
  <c r="C1227" i="1" l="1"/>
  <c r="P1226" i="1"/>
  <c r="B1226" i="1" s="1"/>
  <c r="N1227" i="1"/>
  <c r="A1229" i="1"/>
  <c r="D1229" i="1" s="1"/>
  <c r="O1228" i="1"/>
  <c r="E1228" i="1"/>
  <c r="F1229" i="1" s="1"/>
  <c r="Q1227" i="1"/>
  <c r="R1227" i="1" s="1"/>
  <c r="T1228" i="1"/>
  <c r="S1228" i="1"/>
  <c r="J1228" i="1"/>
  <c r="K1228" i="1" s="1"/>
  <c r="L1228" i="1" s="1"/>
  <c r="M1228" i="1" s="1"/>
  <c r="G1228" i="1"/>
  <c r="P1227" i="1" l="1"/>
  <c r="B1227" i="1" s="1"/>
  <c r="C1228" i="1"/>
  <c r="G1229" i="1"/>
  <c r="H1229" i="1" s="1"/>
  <c r="H1228" i="1"/>
  <c r="N1228" i="1" s="1"/>
  <c r="S1229" i="1"/>
  <c r="Q1228" i="1"/>
  <c r="R1228" i="1" s="1"/>
  <c r="T1229" i="1"/>
  <c r="J1229" i="1"/>
  <c r="K1229" i="1" s="1"/>
  <c r="L1229" i="1" s="1"/>
  <c r="M1229" i="1" s="1"/>
  <c r="E1229" i="1"/>
  <c r="F1230" i="1" s="1"/>
  <c r="A1230" i="1"/>
  <c r="D1230" i="1" s="1"/>
  <c r="O1229" i="1"/>
  <c r="P1228" i="1" l="1"/>
  <c r="B1228" i="1" s="1"/>
  <c r="C1229" i="1"/>
  <c r="Q1229" i="1"/>
  <c r="R1229" i="1" s="1"/>
  <c r="S1230" i="1"/>
  <c r="T1230" i="1"/>
  <c r="J1230" i="1"/>
  <c r="K1230" i="1" s="1"/>
  <c r="L1230" i="1" s="1"/>
  <c r="M1230" i="1" s="1"/>
  <c r="G1230" i="1"/>
  <c r="H1230" i="1" s="1"/>
  <c r="N1229" i="1"/>
  <c r="O1230" i="1"/>
  <c r="E1230" i="1"/>
  <c r="F1231" i="1" s="1"/>
  <c r="A1231" i="1"/>
  <c r="D1231" i="1" s="1"/>
  <c r="P1229" i="1" l="1"/>
  <c r="B1229" i="1" s="1"/>
  <c r="C1230" i="1"/>
  <c r="E1231" i="1"/>
  <c r="F1232" i="1" s="1"/>
  <c r="A1232" i="1"/>
  <c r="D1232" i="1" s="1"/>
  <c r="O1231" i="1"/>
  <c r="G1231" i="1"/>
  <c r="N1230" i="1"/>
  <c r="T1231" i="1"/>
  <c r="Q1230" i="1"/>
  <c r="R1230" i="1" s="1"/>
  <c r="S1231" i="1"/>
  <c r="J1231" i="1"/>
  <c r="K1231" i="1" s="1"/>
  <c r="L1231" i="1" s="1"/>
  <c r="M1231" i="1" s="1"/>
  <c r="P1230" i="1" l="1"/>
  <c r="B1230" i="1" s="1"/>
  <c r="C1231" i="1"/>
  <c r="G1232" i="1"/>
  <c r="H1232" i="1" s="1"/>
  <c r="T1232" i="1"/>
  <c r="S1232" i="1"/>
  <c r="Q1231" i="1"/>
  <c r="R1231" i="1" s="1"/>
  <c r="J1232" i="1"/>
  <c r="K1232" i="1" s="1"/>
  <c r="L1232" i="1" s="1"/>
  <c r="M1232" i="1" s="1"/>
  <c r="H1231" i="1"/>
  <c r="N1231" i="1" s="1"/>
  <c r="O1232" i="1"/>
  <c r="E1232" i="1"/>
  <c r="F1233" i="1" s="1"/>
  <c r="A1233" i="1"/>
  <c r="D1233" i="1" s="1"/>
  <c r="P1231" i="1" l="1"/>
  <c r="B1231" i="1" s="1"/>
  <c r="C1232" i="1"/>
  <c r="G1233" i="1"/>
  <c r="H1233" i="1" s="1"/>
  <c r="N1232" i="1"/>
  <c r="E1233" i="1"/>
  <c r="F1234" i="1" s="1"/>
  <c r="A1234" i="1"/>
  <c r="D1234" i="1" s="1"/>
  <c r="O1233" i="1"/>
  <c r="Q1232" i="1"/>
  <c r="R1232" i="1" s="1"/>
  <c r="T1233" i="1"/>
  <c r="S1233" i="1"/>
  <c r="J1233" i="1"/>
  <c r="K1233" i="1" s="1"/>
  <c r="L1233" i="1" s="1"/>
  <c r="M1233" i="1" s="1"/>
  <c r="C1233" i="1" l="1"/>
  <c r="P1232" i="1"/>
  <c r="B1232" i="1" s="1"/>
  <c r="S1234" i="1"/>
  <c r="T1234" i="1"/>
  <c r="Q1233" i="1"/>
  <c r="R1233" i="1" s="1"/>
  <c r="J1234" i="1"/>
  <c r="K1234" i="1" s="1"/>
  <c r="L1234" i="1" s="1"/>
  <c r="M1234" i="1" s="1"/>
  <c r="G1234" i="1"/>
  <c r="H1234" i="1" s="1"/>
  <c r="O1234" i="1"/>
  <c r="E1234" i="1"/>
  <c r="F1235" i="1" s="1"/>
  <c r="A1235" i="1"/>
  <c r="D1235" i="1" s="1"/>
  <c r="N1233" i="1"/>
  <c r="C1234" i="1" l="1"/>
  <c r="P1233" i="1"/>
  <c r="B1233" i="1" s="1"/>
  <c r="N1234" i="1"/>
  <c r="T1235" i="1"/>
  <c r="Q1234" i="1"/>
  <c r="R1234" i="1" s="1"/>
  <c r="S1235" i="1"/>
  <c r="J1235" i="1"/>
  <c r="K1235" i="1" s="1"/>
  <c r="L1235" i="1" s="1"/>
  <c r="M1235" i="1" s="1"/>
  <c r="A1236" i="1"/>
  <c r="D1236" i="1" s="1"/>
  <c r="O1235" i="1"/>
  <c r="E1235" i="1"/>
  <c r="F1236" i="1" s="1"/>
  <c r="G1235" i="1"/>
  <c r="C1235" i="1" l="1"/>
  <c r="P1234" i="1"/>
  <c r="B1234" i="1" s="1"/>
  <c r="G1236" i="1"/>
  <c r="H1236" i="1" s="1"/>
  <c r="T1236" i="1"/>
  <c r="S1236" i="1"/>
  <c r="Q1235" i="1"/>
  <c r="R1235" i="1" s="1"/>
  <c r="J1236" i="1"/>
  <c r="K1236" i="1" s="1"/>
  <c r="L1236" i="1" s="1"/>
  <c r="M1236" i="1" s="1"/>
  <c r="E1236" i="1"/>
  <c r="F1237" i="1" s="1"/>
  <c r="A1237" i="1"/>
  <c r="D1237" i="1" s="1"/>
  <c r="O1236" i="1"/>
  <c r="H1235" i="1"/>
  <c r="N1235" i="1" s="1"/>
  <c r="C1236" i="1" l="1"/>
  <c r="P1235" i="1"/>
  <c r="B1235" i="1" s="1"/>
  <c r="N1236" i="1"/>
  <c r="Q1236" i="1"/>
  <c r="R1236" i="1" s="1"/>
  <c r="C1237" i="1" s="1"/>
  <c r="T1237" i="1"/>
  <c r="S1237" i="1"/>
  <c r="J1237" i="1"/>
  <c r="K1237" i="1" s="1"/>
  <c r="L1237" i="1" s="1"/>
  <c r="M1237" i="1" s="1"/>
  <c r="O1237" i="1"/>
  <c r="E1237" i="1"/>
  <c r="F1238" i="1" s="1"/>
  <c r="A1238" i="1"/>
  <c r="D1238" i="1" s="1"/>
  <c r="G1237" i="1"/>
  <c r="P1236" i="1" l="1"/>
  <c r="B1236" i="1" s="1"/>
  <c r="G1238" i="1"/>
  <c r="H1238" i="1" s="1"/>
  <c r="H1237" i="1"/>
  <c r="N1237" i="1" s="1"/>
  <c r="P1237" i="1" s="1"/>
  <c r="B1237" i="1" s="1"/>
  <c r="S1238" i="1"/>
  <c r="Q1237" i="1"/>
  <c r="R1237" i="1" s="1"/>
  <c r="C1238" i="1" s="1"/>
  <c r="T1238" i="1"/>
  <c r="J1238" i="1"/>
  <c r="K1238" i="1" s="1"/>
  <c r="L1238" i="1" s="1"/>
  <c r="M1238" i="1" s="1"/>
  <c r="E1238" i="1"/>
  <c r="F1239" i="1" s="1"/>
  <c r="A1239" i="1"/>
  <c r="D1239" i="1" s="1"/>
  <c r="O1238" i="1"/>
  <c r="N1238" i="1" l="1"/>
  <c r="P1238" i="1" s="1"/>
  <c r="B1238" i="1" s="1"/>
  <c r="Q1238" i="1"/>
  <c r="R1238" i="1" s="1"/>
  <c r="C1239" i="1" s="1"/>
  <c r="S1239" i="1"/>
  <c r="T1239" i="1"/>
  <c r="J1239" i="1"/>
  <c r="K1239" i="1" s="1"/>
  <c r="L1239" i="1" s="1"/>
  <c r="M1239" i="1" s="1"/>
  <c r="G1239" i="1"/>
  <c r="H1239" i="1" s="1"/>
  <c r="A1240" i="1"/>
  <c r="D1240" i="1" s="1"/>
  <c r="O1239" i="1"/>
  <c r="E1239" i="1"/>
  <c r="F1240" i="1" s="1"/>
  <c r="T1240" i="1" l="1"/>
  <c r="Q1239" i="1"/>
  <c r="R1239" i="1" s="1"/>
  <c r="C1240" i="1" s="1"/>
  <c r="S1240" i="1"/>
  <c r="J1240" i="1"/>
  <c r="K1240" i="1" s="1"/>
  <c r="L1240" i="1" s="1"/>
  <c r="M1240" i="1" s="1"/>
  <c r="E1240" i="1"/>
  <c r="F1241" i="1" s="1"/>
  <c r="A1241" i="1"/>
  <c r="D1241" i="1" s="1"/>
  <c r="O1240" i="1"/>
  <c r="N1239" i="1"/>
  <c r="P1239" i="1" s="1"/>
  <c r="B1239" i="1" s="1"/>
  <c r="G1240" i="1"/>
  <c r="G1241" i="1" l="1"/>
  <c r="H1241" i="1" s="1"/>
  <c r="Q1240" i="1"/>
  <c r="R1240" i="1" s="1"/>
  <c r="C1241" i="1" s="1"/>
  <c r="T1241" i="1"/>
  <c r="S1241" i="1"/>
  <c r="J1241" i="1"/>
  <c r="K1241" i="1" s="1"/>
  <c r="L1241" i="1" s="1"/>
  <c r="M1241" i="1" s="1"/>
  <c r="H1240" i="1"/>
  <c r="N1240" i="1" s="1"/>
  <c r="P1240" i="1" s="1"/>
  <c r="B1240" i="1" s="1"/>
  <c r="O1241" i="1"/>
  <c r="E1241" i="1"/>
  <c r="F1242" i="1" s="1"/>
  <c r="A1242" i="1"/>
  <c r="D1242" i="1" s="1"/>
  <c r="Q1241" i="1" l="1"/>
  <c r="R1241" i="1" s="1"/>
  <c r="C1242" i="1" s="1"/>
  <c r="T1242" i="1"/>
  <c r="S1242" i="1"/>
  <c r="J1242" i="1"/>
  <c r="K1242" i="1" s="1"/>
  <c r="L1242" i="1" s="1"/>
  <c r="M1242" i="1" s="1"/>
  <c r="E1242" i="1"/>
  <c r="F1243" i="1" s="1"/>
  <c r="A1243" i="1"/>
  <c r="D1243" i="1" s="1"/>
  <c r="O1242" i="1"/>
  <c r="N1241" i="1"/>
  <c r="P1241" i="1" s="1"/>
  <c r="B1241" i="1" s="1"/>
  <c r="G1242" i="1"/>
  <c r="G1243" i="1" l="1"/>
  <c r="H1243" i="1" s="1"/>
  <c r="O1243" i="1"/>
  <c r="E1243" i="1"/>
  <c r="F1244" i="1" s="1"/>
  <c r="A1244" i="1"/>
  <c r="D1244" i="1" s="1"/>
  <c r="H1242" i="1"/>
  <c r="N1242" i="1" s="1"/>
  <c r="P1242" i="1" s="1"/>
  <c r="B1242" i="1" s="1"/>
  <c r="T1243" i="1"/>
  <c r="Q1242" i="1"/>
  <c r="R1242" i="1" s="1"/>
  <c r="C1243" i="1" s="1"/>
  <c r="S1243" i="1"/>
  <c r="J1243" i="1"/>
  <c r="K1243" i="1" s="1"/>
  <c r="L1243" i="1" s="1"/>
  <c r="M1243" i="1" s="1"/>
  <c r="N1243" i="1" l="1"/>
  <c r="P1243" i="1" s="1"/>
  <c r="B1243" i="1" s="1"/>
  <c r="Q1243" i="1"/>
  <c r="R1243" i="1" s="1"/>
  <c r="C1244" i="1" s="1"/>
  <c r="T1244" i="1"/>
  <c r="S1244" i="1"/>
  <c r="J1244" i="1"/>
  <c r="K1244" i="1" s="1"/>
  <c r="L1244" i="1" s="1"/>
  <c r="M1244" i="1" s="1"/>
  <c r="G1244" i="1"/>
  <c r="E1244" i="1"/>
  <c r="F1245" i="1" s="1"/>
  <c r="A1245" i="1"/>
  <c r="D1245" i="1" s="1"/>
  <c r="O1244" i="1"/>
  <c r="G1245" i="1" l="1"/>
  <c r="H1245" i="1" s="1"/>
  <c r="H1244" i="1"/>
  <c r="N1244" i="1" s="1"/>
  <c r="P1244" i="1" s="1"/>
  <c r="B1244" i="1" s="1"/>
  <c r="E1245" i="1"/>
  <c r="F1246" i="1" s="1"/>
  <c r="A1246" i="1"/>
  <c r="D1246" i="1" s="1"/>
  <c r="O1245" i="1"/>
  <c r="T1245" i="1"/>
  <c r="S1245" i="1"/>
  <c r="Q1244" i="1"/>
  <c r="R1244" i="1" s="1"/>
  <c r="C1245" i="1" s="1"/>
  <c r="J1245" i="1"/>
  <c r="K1245" i="1" s="1"/>
  <c r="L1245" i="1" s="1"/>
  <c r="M1245" i="1" s="1"/>
  <c r="Q1245" i="1" l="1"/>
  <c r="R1245" i="1" s="1"/>
  <c r="T1246" i="1"/>
  <c r="S1246" i="1"/>
  <c r="J1246" i="1"/>
  <c r="K1246" i="1" s="1"/>
  <c r="L1246" i="1" s="1"/>
  <c r="M1246" i="1" s="1"/>
  <c r="G1246" i="1"/>
  <c r="H1246" i="1" s="1"/>
  <c r="N1245" i="1"/>
  <c r="P1245" i="1" s="1"/>
  <c r="A1247" i="1"/>
  <c r="D1247" i="1" s="1"/>
  <c r="O1246" i="1"/>
  <c r="E1246" i="1"/>
  <c r="F1247" i="1" s="1"/>
  <c r="B1245" i="1" l="1"/>
  <c r="C1246" i="1"/>
  <c r="G1247" i="1"/>
  <c r="H1247" i="1" s="1"/>
  <c r="N1246" i="1"/>
  <c r="Q1246" i="1"/>
  <c r="R1246" i="1" s="1"/>
  <c r="S1247" i="1"/>
  <c r="T1247" i="1"/>
  <c r="J1247" i="1"/>
  <c r="K1247" i="1" s="1"/>
  <c r="L1247" i="1" s="1"/>
  <c r="M1247" i="1" s="1"/>
  <c r="E1247" i="1"/>
  <c r="F1248" i="1" s="1"/>
  <c r="A1248" i="1"/>
  <c r="D1248" i="1" s="1"/>
  <c r="O1247" i="1"/>
  <c r="P1246" i="1" l="1"/>
  <c r="B1246" i="1" s="1"/>
  <c r="C1247" i="1"/>
  <c r="Q1247" i="1"/>
  <c r="R1247" i="1" s="1"/>
  <c r="T1248" i="1"/>
  <c r="S1248" i="1"/>
  <c r="J1248" i="1"/>
  <c r="K1248" i="1" s="1"/>
  <c r="L1248" i="1" s="1"/>
  <c r="M1248" i="1" s="1"/>
  <c r="N1247" i="1"/>
  <c r="A1249" i="1"/>
  <c r="D1249" i="1" s="1"/>
  <c r="O1248" i="1"/>
  <c r="E1248" i="1"/>
  <c r="F1249" i="1" s="1"/>
  <c r="G1248" i="1"/>
  <c r="P1247" i="1" l="1"/>
  <c r="B1247" i="1" s="1"/>
  <c r="C1248" i="1"/>
  <c r="G1249" i="1"/>
  <c r="H1249" i="1" s="1"/>
  <c r="E1249" i="1"/>
  <c r="F1250" i="1" s="1"/>
  <c r="A1250" i="1"/>
  <c r="D1250" i="1" s="1"/>
  <c r="O1249" i="1"/>
  <c r="H1248" i="1"/>
  <c r="N1248" i="1" s="1"/>
  <c r="T1249" i="1"/>
  <c r="Q1248" i="1"/>
  <c r="R1248" i="1" s="1"/>
  <c r="S1249" i="1"/>
  <c r="J1249" i="1"/>
  <c r="K1249" i="1" s="1"/>
  <c r="L1249" i="1" s="1"/>
  <c r="M1249" i="1" s="1"/>
  <c r="P1248" i="1" l="1"/>
  <c r="B1248" i="1" s="1"/>
  <c r="C1249" i="1"/>
  <c r="N1249" i="1"/>
  <c r="T1250" i="1"/>
  <c r="Q1249" i="1"/>
  <c r="R1249" i="1" s="1"/>
  <c r="S1250" i="1"/>
  <c r="J1250" i="1"/>
  <c r="K1250" i="1" s="1"/>
  <c r="L1250" i="1" s="1"/>
  <c r="M1250" i="1" s="1"/>
  <c r="G1250" i="1"/>
  <c r="H1250" i="1" s="1"/>
  <c r="E1250" i="1"/>
  <c r="F1251" i="1" s="1"/>
  <c r="A1251" i="1"/>
  <c r="D1251" i="1" s="1"/>
  <c r="O1250" i="1"/>
  <c r="C1250" i="1" l="1"/>
  <c r="P1249" i="1"/>
  <c r="B1249" i="1" s="1"/>
  <c r="O1251" i="1"/>
  <c r="A1252" i="1"/>
  <c r="D1252" i="1" s="1"/>
  <c r="E1251" i="1"/>
  <c r="F1252" i="1" s="1"/>
  <c r="N1250" i="1"/>
  <c r="Q1250" i="1"/>
  <c r="R1250" i="1" s="1"/>
  <c r="T1251" i="1"/>
  <c r="S1251" i="1"/>
  <c r="J1251" i="1"/>
  <c r="K1251" i="1" s="1"/>
  <c r="L1251" i="1" s="1"/>
  <c r="M1251" i="1" s="1"/>
  <c r="G1251" i="1"/>
  <c r="P1250" i="1" l="1"/>
  <c r="B1250" i="1" s="1"/>
  <c r="C1251" i="1"/>
  <c r="G1252" i="1"/>
  <c r="H1252" i="1" s="1"/>
  <c r="E1252" i="1"/>
  <c r="F1253" i="1" s="1"/>
  <c r="A1253" i="1"/>
  <c r="D1253" i="1" s="1"/>
  <c r="O1252" i="1"/>
  <c r="H1251" i="1"/>
  <c r="N1251" i="1" s="1"/>
  <c r="Q1251" i="1"/>
  <c r="R1251" i="1" s="1"/>
  <c r="S1252" i="1"/>
  <c r="T1252" i="1"/>
  <c r="J1252" i="1"/>
  <c r="K1252" i="1" s="1"/>
  <c r="L1252" i="1" s="1"/>
  <c r="M1252" i="1" s="1"/>
  <c r="C1252" i="1" l="1"/>
  <c r="P1251" i="1"/>
  <c r="B1251" i="1" s="1"/>
  <c r="S1253" i="1"/>
  <c r="Q1252" i="1"/>
  <c r="R1252" i="1" s="1"/>
  <c r="T1253" i="1"/>
  <c r="J1253" i="1"/>
  <c r="K1253" i="1" s="1"/>
  <c r="L1253" i="1" s="1"/>
  <c r="M1253" i="1" s="1"/>
  <c r="O1253" i="1"/>
  <c r="E1253" i="1"/>
  <c r="F1254" i="1" s="1"/>
  <c r="A1254" i="1"/>
  <c r="D1254" i="1" s="1"/>
  <c r="N1252" i="1"/>
  <c r="G1253" i="1"/>
  <c r="P1252" i="1" l="1"/>
  <c r="B1252" i="1" s="1"/>
  <c r="C1253" i="1"/>
  <c r="G1254" i="1"/>
  <c r="H1254" i="1" s="1"/>
  <c r="E1254" i="1"/>
  <c r="F1255" i="1" s="1"/>
  <c r="A1255" i="1"/>
  <c r="D1255" i="1" s="1"/>
  <c r="O1254" i="1"/>
  <c r="H1253" i="1"/>
  <c r="N1253" i="1" s="1"/>
  <c r="Q1253" i="1"/>
  <c r="R1253" i="1" s="1"/>
  <c r="S1254" i="1"/>
  <c r="T1254" i="1"/>
  <c r="J1254" i="1"/>
  <c r="K1254" i="1" s="1"/>
  <c r="L1254" i="1" s="1"/>
  <c r="M1254" i="1" s="1"/>
  <c r="P1253" i="1" l="1"/>
  <c r="B1253" i="1" s="1"/>
  <c r="C1254" i="1"/>
  <c r="N1254" i="1"/>
  <c r="T1255" i="1"/>
  <c r="S1255" i="1"/>
  <c r="Q1254" i="1"/>
  <c r="R1254" i="1" s="1"/>
  <c r="J1255" i="1"/>
  <c r="K1255" i="1" s="1"/>
  <c r="L1255" i="1" s="1"/>
  <c r="M1255" i="1" s="1"/>
  <c r="G1255" i="1"/>
  <c r="H1255" i="1" s="1"/>
  <c r="O1255" i="1"/>
  <c r="E1255" i="1"/>
  <c r="F1256" i="1" s="1"/>
  <c r="A1256" i="1"/>
  <c r="D1256" i="1" s="1"/>
  <c r="C1255" i="1" l="1"/>
  <c r="P1254" i="1"/>
  <c r="B1254" i="1" s="1"/>
  <c r="N1255" i="1"/>
  <c r="Q1255" i="1"/>
  <c r="R1255" i="1" s="1"/>
  <c r="T1256" i="1"/>
  <c r="S1256" i="1"/>
  <c r="J1256" i="1"/>
  <c r="K1256" i="1" s="1"/>
  <c r="L1256" i="1" s="1"/>
  <c r="M1256" i="1" s="1"/>
  <c r="E1256" i="1"/>
  <c r="F1257" i="1" s="1"/>
  <c r="A1257" i="1"/>
  <c r="D1257" i="1" s="1"/>
  <c r="O1256" i="1"/>
  <c r="G1256" i="1"/>
  <c r="C1256" i="1" l="1"/>
  <c r="P1255" i="1"/>
  <c r="B1255" i="1" s="1"/>
  <c r="G1257" i="1"/>
  <c r="H1257" i="1" s="1"/>
  <c r="Q1256" i="1"/>
  <c r="R1256" i="1" s="1"/>
  <c r="T1257" i="1"/>
  <c r="S1257" i="1"/>
  <c r="J1257" i="1"/>
  <c r="K1257" i="1" s="1"/>
  <c r="L1257" i="1" s="1"/>
  <c r="M1257" i="1" s="1"/>
  <c r="H1256" i="1"/>
  <c r="N1256" i="1" s="1"/>
  <c r="E1257" i="1"/>
  <c r="F1258" i="1" s="1"/>
  <c r="A1258" i="1"/>
  <c r="D1258" i="1" s="1"/>
  <c r="O1257" i="1"/>
  <c r="C1257" i="1" l="1"/>
  <c r="P1256" i="1"/>
  <c r="B1256" i="1" s="1"/>
  <c r="Q1257" i="1"/>
  <c r="R1257" i="1" s="1"/>
  <c r="S1258" i="1"/>
  <c r="T1258" i="1"/>
  <c r="J1258" i="1"/>
  <c r="K1258" i="1" s="1"/>
  <c r="L1258" i="1" s="1"/>
  <c r="M1258" i="1" s="1"/>
  <c r="A1259" i="1"/>
  <c r="D1259" i="1" s="1"/>
  <c r="O1258" i="1"/>
  <c r="E1258" i="1"/>
  <c r="F1259" i="1" s="1"/>
  <c r="G1258" i="1"/>
  <c r="N1257" i="1"/>
  <c r="P1257" i="1" l="1"/>
  <c r="B1257" i="1" s="1"/>
  <c r="C1258" i="1"/>
  <c r="G1259" i="1"/>
  <c r="H1259" i="1" s="1"/>
  <c r="H1258" i="1"/>
  <c r="N1258" i="1" s="1"/>
  <c r="T1259" i="1"/>
  <c r="Q1258" i="1"/>
  <c r="R1258" i="1" s="1"/>
  <c r="S1259" i="1"/>
  <c r="J1259" i="1"/>
  <c r="K1259" i="1" s="1"/>
  <c r="L1259" i="1" s="1"/>
  <c r="M1259" i="1" s="1"/>
  <c r="E1259" i="1"/>
  <c r="F1260" i="1" s="1"/>
  <c r="A1260" i="1"/>
  <c r="D1260" i="1" s="1"/>
  <c r="O1259" i="1"/>
  <c r="P1258" i="1" l="1"/>
  <c r="B1258" i="1" s="1"/>
  <c r="C1259" i="1"/>
  <c r="G1260" i="1"/>
  <c r="H1260" i="1" s="1"/>
  <c r="A1261" i="1"/>
  <c r="D1261" i="1" s="1"/>
  <c r="O1260" i="1"/>
  <c r="E1260" i="1"/>
  <c r="F1261" i="1" s="1"/>
  <c r="Q1259" i="1"/>
  <c r="R1259" i="1" s="1"/>
  <c r="S1260" i="1"/>
  <c r="J1260" i="1"/>
  <c r="K1260" i="1" s="1"/>
  <c r="L1260" i="1" s="1"/>
  <c r="M1260" i="1" s="1"/>
  <c r="T1260" i="1"/>
  <c r="N1259" i="1"/>
  <c r="C1260" i="1" l="1"/>
  <c r="P1259" i="1"/>
  <c r="B1259" i="1" s="1"/>
  <c r="N1260" i="1"/>
  <c r="Q1260" i="1"/>
  <c r="R1260" i="1" s="1"/>
  <c r="T1261" i="1"/>
  <c r="S1261" i="1"/>
  <c r="J1261" i="1"/>
  <c r="K1261" i="1" s="1"/>
  <c r="L1261" i="1" s="1"/>
  <c r="M1261" i="1" s="1"/>
  <c r="E1261" i="1"/>
  <c r="F1262" i="1" s="1"/>
  <c r="A1262" i="1"/>
  <c r="D1262" i="1" s="1"/>
  <c r="O1261" i="1"/>
  <c r="G1261" i="1"/>
  <c r="C1261" i="1" l="1"/>
  <c r="P1260" i="1"/>
  <c r="B1260" i="1" s="1"/>
  <c r="G1262" i="1"/>
  <c r="H1262" i="1" s="1"/>
  <c r="Q1261" i="1"/>
  <c r="R1261" i="1" s="1"/>
  <c r="T1262" i="1"/>
  <c r="J1262" i="1"/>
  <c r="K1262" i="1" s="1"/>
  <c r="L1262" i="1" s="1"/>
  <c r="M1262" i="1" s="1"/>
  <c r="S1262" i="1"/>
  <c r="H1261" i="1"/>
  <c r="N1261" i="1" s="1"/>
  <c r="O1262" i="1"/>
  <c r="E1262" i="1"/>
  <c r="F1263" i="1" s="1"/>
  <c r="A1263" i="1"/>
  <c r="D1263" i="1" s="1"/>
  <c r="P1261" i="1" l="1"/>
  <c r="B1261" i="1" s="1"/>
  <c r="C1262" i="1"/>
  <c r="G1263" i="1"/>
  <c r="H1263" i="1" s="1"/>
  <c r="N1262" i="1"/>
  <c r="E1263" i="1"/>
  <c r="F1264" i="1" s="1"/>
  <c r="A1264" i="1"/>
  <c r="D1264" i="1" s="1"/>
  <c r="O1263" i="1"/>
  <c r="Q1262" i="1"/>
  <c r="R1262" i="1" s="1"/>
  <c r="C1263" i="1" s="1"/>
  <c r="T1263" i="1"/>
  <c r="S1263" i="1"/>
  <c r="J1263" i="1"/>
  <c r="K1263" i="1" s="1"/>
  <c r="L1263" i="1" s="1"/>
  <c r="M1263" i="1" s="1"/>
  <c r="P1262" i="1" l="1"/>
  <c r="B1262" i="1" s="1"/>
  <c r="G1264" i="1"/>
  <c r="H1264" i="1" s="1"/>
  <c r="N1263" i="1"/>
  <c r="P1263" i="1" s="1"/>
  <c r="B1263" i="1" s="1"/>
  <c r="T1264" i="1"/>
  <c r="S1264" i="1"/>
  <c r="J1264" i="1"/>
  <c r="K1264" i="1" s="1"/>
  <c r="L1264" i="1" s="1"/>
  <c r="M1264" i="1" s="1"/>
  <c r="Q1263" i="1"/>
  <c r="R1263" i="1" s="1"/>
  <c r="C1264" i="1" s="1"/>
  <c r="O1264" i="1"/>
  <c r="E1264" i="1"/>
  <c r="F1265" i="1" s="1"/>
  <c r="A1265" i="1"/>
  <c r="D1265" i="1" s="1"/>
  <c r="E1265" i="1" l="1"/>
  <c r="F1266" i="1" s="1"/>
  <c r="O1265" i="1"/>
  <c r="A1266" i="1"/>
  <c r="D1266" i="1" s="1"/>
  <c r="Q1264" i="1"/>
  <c r="R1264" i="1" s="1"/>
  <c r="C1265" i="1" s="1"/>
  <c r="T1265" i="1"/>
  <c r="S1265" i="1"/>
  <c r="J1265" i="1"/>
  <c r="K1265" i="1" s="1"/>
  <c r="L1265" i="1" s="1"/>
  <c r="M1265" i="1" s="1"/>
  <c r="N1264" i="1"/>
  <c r="P1264" i="1" s="1"/>
  <c r="B1264" i="1" s="1"/>
  <c r="G1265" i="1"/>
  <c r="G1266" i="1" l="1"/>
  <c r="H1266" i="1" s="1"/>
  <c r="H1265" i="1"/>
  <c r="N1265" i="1" s="1"/>
  <c r="P1265" i="1" s="1"/>
  <c r="B1265" i="1" s="1"/>
  <c r="S1266" i="1"/>
  <c r="T1266" i="1"/>
  <c r="J1266" i="1"/>
  <c r="K1266" i="1" s="1"/>
  <c r="L1266" i="1" s="1"/>
  <c r="M1266" i="1" s="1"/>
  <c r="Q1265" i="1"/>
  <c r="R1265" i="1" s="1"/>
  <c r="C1266" i="1" s="1"/>
  <c r="E1266" i="1"/>
  <c r="F1267" i="1" s="1"/>
  <c r="A1267" i="1"/>
  <c r="D1267" i="1" s="1"/>
  <c r="O1266" i="1"/>
  <c r="Q1266" i="1" l="1"/>
  <c r="R1266" i="1" s="1"/>
  <c r="C1267" i="1" s="1"/>
  <c r="T1267" i="1"/>
  <c r="S1267" i="1"/>
  <c r="J1267" i="1"/>
  <c r="K1267" i="1" s="1"/>
  <c r="L1267" i="1" s="1"/>
  <c r="M1267" i="1" s="1"/>
  <c r="O1267" i="1"/>
  <c r="E1267" i="1"/>
  <c r="F1268" i="1" s="1"/>
  <c r="A1268" i="1"/>
  <c r="D1268" i="1" s="1"/>
  <c r="G1267" i="1"/>
  <c r="N1266" i="1"/>
  <c r="P1266" i="1" s="1"/>
  <c r="B1266" i="1" s="1"/>
  <c r="T1268" i="1" l="1"/>
  <c r="S1268" i="1"/>
  <c r="J1268" i="1"/>
  <c r="K1268" i="1" s="1"/>
  <c r="L1268" i="1" s="1"/>
  <c r="M1268" i="1" s="1"/>
  <c r="Q1267" i="1"/>
  <c r="R1267" i="1" s="1"/>
  <c r="C1268" i="1" s="1"/>
  <c r="G1268" i="1"/>
  <c r="H1268" i="1" s="1"/>
  <c r="E1268" i="1"/>
  <c r="F1269" i="1" s="1"/>
  <c r="A1269" i="1"/>
  <c r="D1269" i="1" s="1"/>
  <c r="O1268" i="1"/>
  <c r="H1267" i="1"/>
  <c r="N1267" i="1" s="1"/>
  <c r="P1267" i="1" s="1"/>
  <c r="B1267" i="1" s="1"/>
  <c r="Q1268" i="1" l="1"/>
  <c r="R1268" i="1" s="1"/>
  <c r="C1269" i="1" s="1"/>
  <c r="T1269" i="1"/>
  <c r="S1269" i="1"/>
  <c r="J1269" i="1"/>
  <c r="K1269" i="1" s="1"/>
  <c r="L1269" i="1" s="1"/>
  <c r="M1269" i="1" s="1"/>
  <c r="A1270" i="1"/>
  <c r="D1270" i="1" s="1"/>
  <c r="O1269" i="1"/>
  <c r="E1269" i="1"/>
  <c r="F1270" i="1" s="1"/>
  <c r="G1269" i="1"/>
  <c r="N1268" i="1"/>
  <c r="P1268" i="1" s="1"/>
  <c r="B1268" i="1" s="1"/>
  <c r="G1270" i="1" l="1"/>
  <c r="H1270" i="1" s="1"/>
  <c r="S1270" i="1"/>
  <c r="T1270" i="1"/>
  <c r="J1270" i="1"/>
  <c r="K1270" i="1" s="1"/>
  <c r="L1270" i="1" s="1"/>
  <c r="M1270" i="1" s="1"/>
  <c r="Q1269" i="1"/>
  <c r="R1269" i="1" s="1"/>
  <c r="C1270" i="1" s="1"/>
  <c r="H1269" i="1"/>
  <c r="N1269" i="1" s="1"/>
  <c r="P1269" i="1" s="1"/>
  <c r="B1269" i="1" s="1"/>
  <c r="E1270" i="1"/>
  <c r="F1271" i="1" s="1"/>
  <c r="A1271" i="1"/>
  <c r="D1271" i="1" s="1"/>
  <c r="O1270" i="1"/>
  <c r="N1270" i="1" l="1"/>
  <c r="P1270" i="1" s="1"/>
  <c r="B1270" i="1" s="1"/>
  <c r="S1271" i="1"/>
  <c r="Q1270" i="1"/>
  <c r="R1270" i="1" s="1"/>
  <c r="C1271" i="1" s="1"/>
  <c r="T1271" i="1"/>
  <c r="J1271" i="1"/>
  <c r="K1271" i="1" s="1"/>
  <c r="L1271" i="1" s="1"/>
  <c r="M1271" i="1" s="1"/>
  <c r="O1271" i="1"/>
  <c r="E1271" i="1"/>
  <c r="F1272" i="1" s="1"/>
  <c r="A1272" i="1"/>
  <c r="D1272" i="1" s="1"/>
  <c r="G1271" i="1"/>
  <c r="G1272" i="1" l="1"/>
  <c r="H1272" i="1" s="1"/>
  <c r="Q1271" i="1"/>
  <c r="R1271" i="1" s="1"/>
  <c r="C1272" i="1" s="1"/>
  <c r="J1272" i="1"/>
  <c r="K1272" i="1" s="1"/>
  <c r="L1272" i="1" s="1"/>
  <c r="M1272" i="1" s="1"/>
  <c r="T1272" i="1"/>
  <c r="S1272" i="1"/>
  <c r="E1272" i="1"/>
  <c r="F1273" i="1" s="1"/>
  <c r="A1273" i="1"/>
  <c r="D1273" i="1" s="1"/>
  <c r="O1272" i="1"/>
  <c r="H1271" i="1"/>
  <c r="N1271" i="1" s="1"/>
  <c r="P1271" i="1" s="1"/>
  <c r="B1271" i="1" s="1"/>
  <c r="G1273" i="1" l="1"/>
  <c r="H1273" i="1" s="1"/>
  <c r="N1272" i="1"/>
  <c r="P1272" i="1" s="1"/>
  <c r="B1272" i="1" s="1"/>
  <c r="O1273" i="1"/>
  <c r="E1273" i="1"/>
  <c r="F1274" i="1" s="1"/>
  <c r="A1274" i="1"/>
  <c r="D1274" i="1" s="1"/>
  <c r="T1273" i="1"/>
  <c r="S1273" i="1"/>
  <c r="Q1272" i="1"/>
  <c r="R1272" i="1" s="1"/>
  <c r="C1273" i="1" s="1"/>
  <c r="J1273" i="1"/>
  <c r="K1273" i="1" s="1"/>
  <c r="L1273" i="1" s="1"/>
  <c r="M1273" i="1" s="1"/>
  <c r="N1273" i="1" l="1"/>
  <c r="P1273" i="1" s="1"/>
  <c r="B1273" i="1" s="1"/>
  <c r="A1275" i="1"/>
  <c r="D1275" i="1" s="1"/>
  <c r="O1274" i="1"/>
  <c r="E1274" i="1"/>
  <c r="F1275" i="1" s="1"/>
  <c r="S1274" i="1"/>
  <c r="Q1273" i="1"/>
  <c r="R1273" i="1" s="1"/>
  <c r="C1274" i="1" s="1"/>
  <c r="T1274" i="1"/>
  <c r="J1274" i="1"/>
  <c r="K1274" i="1" s="1"/>
  <c r="L1274" i="1" s="1"/>
  <c r="M1274" i="1" s="1"/>
  <c r="G1274" i="1"/>
  <c r="G1275" i="1" l="1"/>
  <c r="H1275" i="1" s="1"/>
  <c r="H1274" i="1"/>
  <c r="N1274" i="1" s="1"/>
  <c r="P1274" i="1" s="1"/>
  <c r="B1274" i="1" s="1"/>
  <c r="T1275" i="1"/>
  <c r="Q1274" i="1"/>
  <c r="R1274" i="1" s="1"/>
  <c r="C1275" i="1" s="1"/>
  <c r="S1275" i="1"/>
  <c r="J1275" i="1"/>
  <c r="K1275" i="1" s="1"/>
  <c r="L1275" i="1" s="1"/>
  <c r="M1275" i="1" s="1"/>
  <c r="E1275" i="1"/>
  <c r="F1276" i="1" s="1"/>
  <c r="A1276" i="1"/>
  <c r="D1276" i="1" s="1"/>
  <c r="O1275" i="1"/>
  <c r="N1275" i="1" l="1"/>
  <c r="P1275" i="1" s="1"/>
  <c r="B1275" i="1" s="1"/>
  <c r="Q1275" i="1"/>
  <c r="R1275" i="1" s="1"/>
  <c r="C1276" i="1" s="1"/>
  <c r="J1276" i="1"/>
  <c r="K1276" i="1" s="1"/>
  <c r="L1276" i="1" s="1"/>
  <c r="M1276" i="1" s="1"/>
  <c r="T1276" i="1"/>
  <c r="S1276" i="1"/>
  <c r="A1277" i="1"/>
  <c r="D1277" i="1" s="1"/>
  <c r="O1276" i="1"/>
  <c r="E1276" i="1"/>
  <c r="F1277" i="1" s="1"/>
  <c r="G1276" i="1"/>
  <c r="G1277" i="1" l="1"/>
  <c r="H1277" i="1" s="1"/>
  <c r="T1277" i="1"/>
  <c r="Q1276" i="1"/>
  <c r="R1276" i="1" s="1"/>
  <c r="C1277" i="1" s="1"/>
  <c r="S1277" i="1"/>
  <c r="J1277" i="1"/>
  <c r="K1277" i="1" s="1"/>
  <c r="L1277" i="1" s="1"/>
  <c r="M1277" i="1" s="1"/>
  <c r="E1277" i="1"/>
  <c r="F1278" i="1" s="1"/>
  <c r="A1278" i="1"/>
  <c r="D1278" i="1" s="1"/>
  <c r="O1277" i="1"/>
  <c r="H1276" i="1"/>
  <c r="N1276" i="1" s="1"/>
  <c r="P1276" i="1" s="1"/>
  <c r="B1276" i="1" s="1"/>
  <c r="N1277" i="1" l="1"/>
  <c r="P1277" i="1" s="1"/>
  <c r="B1277" i="1" s="1"/>
  <c r="Q1277" i="1"/>
  <c r="R1277" i="1" s="1"/>
  <c r="C1278" i="1" s="1"/>
  <c r="T1278" i="1"/>
  <c r="S1278" i="1"/>
  <c r="J1278" i="1"/>
  <c r="K1278" i="1" s="1"/>
  <c r="L1278" i="1" s="1"/>
  <c r="M1278" i="1" s="1"/>
  <c r="G1278" i="1"/>
  <c r="H1278" i="1" s="1"/>
  <c r="O1278" i="1"/>
  <c r="E1278" i="1"/>
  <c r="F1279" i="1" s="1"/>
  <c r="A1279" i="1"/>
  <c r="D1279" i="1" s="1"/>
  <c r="G1279" i="1" l="1"/>
  <c r="H1279" i="1" s="1"/>
  <c r="N1278" i="1"/>
  <c r="P1278" i="1" s="1"/>
  <c r="B1278" i="1" s="1"/>
  <c r="E1279" i="1"/>
  <c r="F1280" i="1" s="1"/>
  <c r="A1280" i="1"/>
  <c r="D1280" i="1" s="1"/>
  <c r="O1279" i="1"/>
  <c r="Q1278" i="1"/>
  <c r="R1278" i="1" s="1"/>
  <c r="C1279" i="1" s="1"/>
  <c r="S1279" i="1"/>
  <c r="T1279" i="1"/>
  <c r="J1279" i="1"/>
  <c r="K1279" i="1" s="1"/>
  <c r="L1279" i="1" s="1"/>
  <c r="M1279" i="1" s="1"/>
  <c r="S1280" i="1" l="1"/>
  <c r="J1280" i="1"/>
  <c r="K1280" i="1" s="1"/>
  <c r="L1280" i="1" s="1"/>
  <c r="M1280" i="1" s="1"/>
  <c r="Q1279" i="1"/>
  <c r="R1279" i="1" s="1"/>
  <c r="T1280" i="1"/>
  <c r="G1280" i="1"/>
  <c r="H1280" i="1" s="1"/>
  <c r="O1280" i="1"/>
  <c r="A1281" i="1"/>
  <c r="D1281" i="1" s="1"/>
  <c r="E1280" i="1"/>
  <c r="F1281" i="1" s="1"/>
  <c r="N1279" i="1"/>
  <c r="P1279" i="1" s="1"/>
  <c r="B1279" i="1" l="1"/>
  <c r="C1280" i="1"/>
  <c r="N1280" i="1"/>
  <c r="E1281" i="1"/>
  <c r="F1282" i="1" s="1"/>
  <c r="A1282" i="1"/>
  <c r="D1282" i="1" s="1"/>
  <c r="O1281" i="1"/>
  <c r="T1281" i="1"/>
  <c r="Q1280" i="1"/>
  <c r="R1280" i="1" s="1"/>
  <c r="S1281" i="1"/>
  <c r="J1281" i="1"/>
  <c r="K1281" i="1" s="1"/>
  <c r="L1281" i="1" s="1"/>
  <c r="M1281" i="1" s="1"/>
  <c r="G1281" i="1"/>
  <c r="P1280" i="1" l="1"/>
  <c r="B1280" i="1" s="1"/>
  <c r="C1281" i="1"/>
  <c r="G1282" i="1"/>
  <c r="H1282" i="1" s="1"/>
  <c r="S1282" i="1"/>
  <c r="J1282" i="1"/>
  <c r="K1282" i="1" s="1"/>
  <c r="L1282" i="1" s="1"/>
  <c r="M1282" i="1" s="1"/>
  <c r="Q1281" i="1"/>
  <c r="R1281" i="1" s="1"/>
  <c r="T1282" i="1"/>
  <c r="H1281" i="1"/>
  <c r="N1281" i="1" s="1"/>
  <c r="O1282" i="1"/>
  <c r="E1282" i="1"/>
  <c r="F1283" i="1" s="1"/>
  <c r="A1283" i="1"/>
  <c r="D1283" i="1" s="1"/>
  <c r="P1281" i="1" l="1"/>
  <c r="B1281" i="1" s="1"/>
  <c r="C1282" i="1"/>
  <c r="G1283" i="1"/>
  <c r="H1283" i="1" s="1"/>
  <c r="N1282" i="1"/>
  <c r="E1283" i="1"/>
  <c r="F1284" i="1" s="1"/>
  <c r="A1284" i="1"/>
  <c r="D1284" i="1" s="1"/>
  <c r="O1283" i="1"/>
  <c r="T1283" i="1"/>
  <c r="Q1282" i="1"/>
  <c r="R1282" i="1" s="1"/>
  <c r="S1283" i="1"/>
  <c r="J1283" i="1"/>
  <c r="K1283" i="1" s="1"/>
  <c r="L1283" i="1" s="1"/>
  <c r="M1283" i="1" s="1"/>
  <c r="P1282" i="1" l="1"/>
  <c r="B1282" i="1" s="1"/>
  <c r="C1283" i="1"/>
  <c r="N1283" i="1"/>
  <c r="S1284" i="1"/>
  <c r="J1284" i="1"/>
  <c r="K1284" i="1" s="1"/>
  <c r="L1284" i="1" s="1"/>
  <c r="M1284" i="1" s="1"/>
  <c r="Q1283" i="1"/>
  <c r="R1283" i="1" s="1"/>
  <c r="T1284" i="1"/>
  <c r="O1284" i="1"/>
  <c r="A1285" i="1"/>
  <c r="D1285" i="1" s="1"/>
  <c r="E1284" i="1"/>
  <c r="F1285" i="1" s="1"/>
  <c r="G1284" i="1"/>
  <c r="P1283" i="1" l="1"/>
  <c r="B1283" i="1" s="1"/>
  <c r="C1284" i="1"/>
  <c r="G1285" i="1"/>
  <c r="H1285" i="1" s="1"/>
  <c r="Q1284" i="1"/>
  <c r="R1284" i="1" s="1"/>
  <c r="T1285" i="1"/>
  <c r="S1285" i="1"/>
  <c r="J1285" i="1"/>
  <c r="K1285" i="1" s="1"/>
  <c r="L1285" i="1" s="1"/>
  <c r="M1285" i="1" s="1"/>
  <c r="H1284" i="1"/>
  <c r="N1284" i="1" s="1"/>
  <c r="E1285" i="1"/>
  <c r="F1286" i="1" s="1"/>
  <c r="A1286" i="1"/>
  <c r="D1286" i="1" s="1"/>
  <c r="O1285" i="1"/>
  <c r="C1285" i="1" l="1"/>
  <c r="P1284" i="1"/>
  <c r="B1284" i="1" s="1"/>
  <c r="G1286" i="1"/>
  <c r="H1286" i="1" s="1"/>
  <c r="N1285" i="1"/>
  <c r="S1286" i="1"/>
  <c r="J1286" i="1"/>
  <c r="K1286" i="1" s="1"/>
  <c r="L1286" i="1" s="1"/>
  <c r="M1286" i="1" s="1"/>
  <c r="Q1285" i="1"/>
  <c r="R1285" i="1" s="1"/>
  <c r="T1286" i="1"/>
  <c r="E1286" i="1"/>
  <c r="F1287" i="1" s="1"/>
  <c r="A1287" i="1"/>
  <c r="D1287" i="1" s="1"/>
  <c r="O1286" i="1"/>
  <c r="C1286" i="1" l="1"/>
  <c r="P1285" i="1"/>
  <c r="B1285" i="1" s="1"/>
  <c r="N1286" i="1"/>
  <c r="Q1286" i="1"/>
  <c r="R1286" i="1" s="1"/>
  <c r="S1287" i="1"/>
  <c r="T1287" i="1"/>
  <c r="J1287" i="1"/>
  <c r="K1287" i="1" s="1"/>
  <c r="L1287" i="1" s="1"/>
  <c r="M1287" i="1" s="1"/>
  <c r="G1287" i="1"/>
  <c r="H1287" i="1" s="1"/>
  <c r="O1287" i="1"/>
  <c r="E1287" i="1"/>
  <c r="F1288" i="1" s="1"/>
  <c r="A1288" i="1"/>
  <c r="D1288" i="1" s="1"/>
  <c r="C1287" i="1" l="1"/>
  <c r="P1286" i="1"/>
  <c r="B1286" i="1" s="1"/>
  <c r="J1288" i="1"/>
  <c r="K1288" i="1" s="1"/>
  <c r="L1288" i="1" s="1"/>
  <c r="M1288" i="1" s="1"/>
  <c r="Q1287" i="1"/>
  <c r="R1287" i="1" s="1"/>
  <c r="T1288" i="1"/>
  <c r="S1288" i="1"/>
  <c r="N1287" i="1"/>
  <c r="E1288" i="1"/>
  <c r="F1289" i="1" s="1"/>
  <c r="A1289" i="1"/>
  <c r="D1289" i="1" s="1"/>
  <c r="O1288" i="1"/>
  <c r="G1288" i="1"/>
  <c r="C1288" i="1" l="1"/>
  <c r="P1287" i="1"/>
  <c r="B1287" i="1" s="1"/>
  <c r="G1289" i="1"/>
  <c r="H1289" i="1" s="1"/>
  <c r="Q1288" i="1"/>
  <c r="R1288" i="1" s="1"/>
  <c r="T1289" i="1"/>
  <c r="S1289" i="1"/>
  <c r="J1289" i="1"/>
  <c r="K1289" i="1" s="1"/>
  <c r="L1289" i="1" s="1"/>
  <c r="M1289" i="1" s="1"/>
  <c r="H1288" i="1"/>
  <c r="N1288" i="1" s="1"/>
  <c r="A1290" i="1"/>
  <c r="D1290" i="1" s="1"/>
  <c r="O1289" i="1"/>
  <c r="E1289" i="1"/>
  <c r="F1290" i="1" s="1"/>
  <c r="C1289" i="1" l="1"/>
  <c r="P1288" i="1"/>
  <c r="B1288" i="1" s="1"/>
  <c r="G1290" i="1"/>
  <c r="H1290" i="1" s="1"/>
  <c r="N1289" i="1"/>
  <c r="E1290" i="1"/>
  <c r="F1291" i="1" s="1"/>
  <c r="A1291" i="1"/>
  <c r="D1291" i="1" s="1"/>
  <c r="O1290" i="1"/>
  <c r="J1290" i="1"/>
  <c r="K1290" i="1" s="1"/>
  <c r="L1290" i="1" s="1"/>
  <c r="M1290" i="1" s="1"/>
  <c r="Q1289" i="1"/>
  <c r="R1289" i="1" s="1"/>
  <c r="T1290" i="1"/>
  <c r="S1290" i="1"/>
  <c r="C1290" i="1" l="1"/>
  <c r="P1289" i="1"/>
  <c r="B1289" i="1" s="1"/>
  <c r="A1292" i="1"/>
  <c r="D1292" i="1" s="1"/>
  <c r="O1291" i="1"/>
  <c r="E1291" i="1"/>
  <c r="F1292" i="1" s="1"/>
  <c r="N1290" i="1"/>
  <c r="Q1290" i="1"/>
  <c r="R1290" i="1" s="1"/>
  <c r="S1291" i="1"/>
  <c r="T1291" i="1"/>
  <c r="J1291" i="1"/>
  <c r="K1291" i="1" s="1"/>
  <c r="L1291" i="1" s="1"/>
  <c r="M1291" i="1" s="1"/>
  <c r="G1291" i="1"/>
  <c r="C1291" i="1" l="1"/>
  <c r="P1290" i="1"/>
  <c r="B1290" i="1" s="1"/>
  <c r="G1292" i="1"/>
  <c r="H1292" i="1" s="1"/>
  <c r="J1292" i="1"/>
  <c r="K1292" i="1" s="1"/>
  <c r="L1292" i="1" s="1"/>
  <c r="M1292" i="1" s="1"/>
  <c r="Q1291" i="1"/>
  <c r="R1291" i="1" s="1"/>
  <c r="T1292" i="1"/>
  <c r="S1292" i="1"/>
  <c r="H1291" i="1"/>
  <c r="N1291" i="1" s="1"/>
  <c r="P1291" i="1" s="1"/>
  <c r="B1291" i="1" s="1"/>
  <c r="A1293" i="1"/>
  <c r="D1293" i="1" s="1"/>
  <c r="E1292" i="1"/>
  <c r="F1293" i="1" s="1"/>
  <c r="O1292" i="1"/>
  <c r="C1292" i="1" l="1"/>
  <c r="G1293" i="1"/>
  <c r="H1293" i="1" s="1"/>
  <c r="N1292" i="1"/>
  <c r="Q1292" i="1"/>
  <c r="R1292" i="1" s="1"/>
  <c r="T1293" i="1"/>
  <c r="S1293" i="1"/>
  <c r="J1293" i="1"/>
  <c r="K1293" i="1" s="1"/>
  <c r="L1293" i="1" s="1"/>
  <c r="M1293" i="1" s="1"/>
  <c r="O1293" i="1"/>
  <c r="E1293" i="1"/>
  <c r="F1294" i="1" s="1"/>
  <c r="A1294" i="1"/>
  <c r="D1294" i="1" s="1"/>
  <c r="C1293" i="1" l="1"/>
  <c r="P1292" i="1"/>
  <c r="B1292" i="1" s="1"/>
  <c r="G1294" i="1"/>
  <c r="H1294" i="1" s="1"/>
  <c r="N1293" i="1"/>
  <c r="P1293" i="1" s="1"/>
  <c r="B1293" i="1" s="1"/>
  <c r="E1294" i="1"/>
  <c r="F1295" i="1" s="1"/>
  <c r="A1295" i="1"/>
  <c r="D1295" i="1" s="1"/>
  <c r="O1294" i="1"/>
  <c r="Q1293" i="1"/>
  <c r="R1293" i="1" s="1"/>
  <c r="C1294" i="1" s="1"/>
  <c r="S1294" i="1"/>
  <c r="J1294" i="1"/>
  <c r="K1294" i="1" s="1"/>
  <c r="L1294" i="1" s="1"/>
  <c r="M1294" i="1" s="1"/>
  <c r="T1294" i="1"/>
  <c r="N1294" i="1" l="1"/>
  <c r="P1294" i="1" s="1"/>
  <c r="B1294" i="1" s="1"/>
  <c r="O1295" i="1"/>
  <c r="E1295" i="1"/>
  <c r="F1296" i="1" s="1"/>
  <c r="A1296" i="1"/>
  <c r="D1296" i="1" s="1"/>
  <c r="T1295" i="1"/>
  <c r="Q1294" i="1"/>
  <c r="R1294" i="1" s="1"/>
  <c r="C1295" i="1" s="1"/>
  <c r="S1295" i="1"/>
  <c r="J1295" i="1"/>
  <c r="K1295" i="1" s="1"/>
  <c r="L1295" i="1" s="1"/>
  <c r="M1295" i="1" s="1"/>
  <c r="G1295" i="1"/>
  <c r="H1295" i="1" s="1"/>
  <c r="S1296" i="1" l="1"/>
  <c r="Q1295" i="1"/>
  <c r="R1295" i="1" s="1"/>
  <c r="C1296" i="1" s="1"/>
  <c r="J1296" i="1"/>
  <c r="K1296" i="1" s="1"/>
  <c r="L1296" i="1" s="1"/>
  <c r="M1296" i="1" s="1"/>
  <c r="T1296" i="1"/>
  <c r="G1296" i="1"/>
  <c r="E1296" i="1"/>
  <c r="F1297" i="1" s="1"/>
  <c r="A1297" i="1"/>
  <c r="D1297" i="1" s="1"/>
  <c r="O1296" i="1"/>
  <c r="N1295" i="1"/>
  <c r="P1295" i="1" s="1"/>
  <c r="B1295" i="1" s="1"/>
  <c r="G1297" i="1" l="1"/>
  <c r="H1297" i="1" s="1"/>
  <c r="H1296" i="1"/>
  <c r="N1296" i="1" s="1"/>
  <c r="P1296" i="1" s="1"/>
  <c r="B1296" i="1" s="1"/>
  <c r="A1298" i="1"/>
  <c r="D1298" i="1" s="1"/>
  <c r="E1297" i="1"/>
  <c r="F1298" i="1" s="1"/>
  <c r="O1297" i="1"/>
  <c r="T1297" i="1"/>
  <c r="Q1296" i="1"/>
  <c r="R1296" i="1" s="1"/>
  <c r="C1297" i="1" s="1"/>
  <c r="S1297" i="1"/>
  <c r="J1297" i="1"/>
  <c r="K1297" i="1" s="1"/>
  <c r="L1297" i="1" s="1"/>
  <c r="M1297" i="1" s="1"/>
  <c r="Q1297" i="1" l="1"/>
  <c r="R1297" i="1" s="1"/>
  <c r="C1298" i="1" s="1"/>
  <c r="S1298" i="1"/>
  <c r="T1298" i="1"/>
  <c r="J1298" i="1"/>
  <c r="K1298" i="1" s="1"/>
  <c r="L1298" i="1" s="1"/>
  <c r="M1298" i="1" s="1"/>
  <c r="G1298" i="1"/>
  <c r="N1297" i="1"/>
  <c r="P1297" i="1" s="1"/>
  <c r="B1297" i="1" s="1"/>
  <c r="O1298" i="1"/>
  <c r="A1299" i="1"/>
  <c r="D1299" i="1" s="1"/>
  <c r="E1298" i="1"/>
  <c r="F1299" i="1" s="1"/>
  <c r="T1299" i="1" l="1"/>
  <c r="Q1298" i="1"/>
  <c r="R1298" i="1" s="1"/>
  <c r="C1299" i="1" s="1"/>
  <c r="S1299" i="1"/>
  <c r="J1299" i="1"/>
  <c r="K1299" i="1" s="1"/>
  <c r="L1299" i="1" s="1"/>
  <c r="M1299" i="1" s="1"/>
  <c r="E1299" i="1"/>
  <c r="F1300" i="1" s="1"/>
  <c r="A1300" i="1"/>
  <c r="D1300" i="1" s="1"/>
  <c r="O1299" i="1"/>
  <c r="G1299" i="1"/>
  <c r="H1298" i="1"/>
  <c r="N1298" i="1" s="1"/>
  <c r="P1298" i="1" s="1"/>
  <c r="B1298" i="1" s="1"/>
  <c r="G1300" i="1" l="1"/>
  <c r="H1300" i="1" s="1"/>
  <c r="A1301" i="1"/>
  <c r="D1301" i="1" s="1"/>
  <c r="O1300" i="1"/>
  <c r="E1300" i="1"/>
  <c r="F1301" i="1" s="1"/>
  <c r="H1299" i="1"/>
  <c r="N1299" i="1" s="1"/>
  <c r="P1299" i="1" s="1"/>
  <c r="B1299" i="1" s="1"/>
  <c r="Q1299" i="1"/>
  <c r="R1299" i="1" s="1"/>
  <c r="C1300" i="1" s="1"/>
  <c r="S1300" i="1"/>
  <c r="J1300" i="1"/>
  <c r="K1300" i="1" s="1"/>
  <c r="L1300" i="1" s="1"/>
  <c r="M1300" i="1" s="1"/>
  <c r="T1300" i="1"/>
  <c r="S1301" i="1" l="1"/>
  <c r="Q1300" i="1"/>
  <c r="R1300" i="1" s="1"/>
  <c r="C1301" i="1" s="1"/>
  <c r="J1301" i="1"/>
  <c r="K1301" i="1" s="1"/>
  <c r="L1301" i="1" s="1"/>
  <c r="M1301" i="1" s="1"/>
  <c r="T1301" i="1"/>
  <c r="G1301" i="1"/>
  <c r="H1301" i="1" s="1"/>
  <c r="N1300" i="1"/>
  <c r="P1300" i="1" s="1"/>
  <c r="B1300" i="1" s="1"/>
  <c r="E1301" i="1"/>
  <c r="F1302" i="1" s="1"/>
  <c r="A1302" i="1"/>
  <c r="D1302" i="1" s="1"/>
  <c r="O1301" i="1"/>
  <c r="O1302" i="1" l="1"/>
  <c r="E1302" i="1"/>
  <c r="F1303" i="1" s="1"/>
  <c r="A1303" i="1"/>
  <c r="D1303" i="1" s="1"/>
  <c r="N1301" i="1"/>
  <c r="P1301" i="1" s="1"/>
  <c r="B1301" i="1" s="1"/>
  <c r="G1302" i="1"/>
  <c r="H1302" i="1" s="1"/>
  <c r="Q1301" i="1"/>
  <c r="R1301" i="1" s="1"/>
  <c r="C1302" i="1" s="1"/>
  <c r="T1302" i="1"/>
  <c r="S1302" i="1"/>
  <c r="J1302" i="1"/>
  <c r="K1302" i="1" s="1"/>
  <c r="L1302" i="1" s="1"/>
  <c r="M1302" i="1" s="1"/>
  <c r="G1303" i="1" l="1"/>
  <c r="H1303" i="1" s="1"/>
  <c r="N1302" i="1"/>
  <c r="P1302" i="1" s="1"/>
  <c r="B1302" i="1" s="1"/>
  <c r="J1303" i="1"/>
  <c r="K1303" i="1" s="1"/>
  <c r="L1303" i="1" s="1"/>
  <c r="M1303" i="1" s="1"/>
  <c r="Q1302" i="1"/>
  <c r="R1302" i="1" s="1"/>
  <c r="C1303" i="1" s="1"/>
  <c r="T1303" i="1"/>
  <c r="S1303" i="1"/>
  <c r="E1303" i="1"/>
  <c r="F1304" i="1" s="1"/>
  <c r="A1304" i="1"/>
  <c r="D1304" i="1" s="1"/>
  <c r="O1303" i="1"/>
  <c r="O1304" i="1" l="1"/>
  <c r="E1304" i="1"/>
  <c r="F1305" i="1" s="1"/>
  <c r="A1305" i="1"/>
  <c r="D1305" i="1" s="1"/>
  <c r="N1303" i="1"/>
  <c r="P1303" i="1" s="1"/>
  <c r="B1303" i="1" s="1"/>
  <c r="G1304" i="1"/>
  <c r="T1304" i="1"/>
  <c r="J1304" i="1"/>
  <c r="K1304" i="1" s="1"/>
  <c r="L1304" i="1" s="1"/>
  <c r="M1304" i="1" s="1"/>
  <c r="Q1303" i="1"/>
  <c r="R1303" i="1" s="1"/>
  <c r="C1304" i="1" s="1"/>
  <c r="S1304" i="1"/>
  <c r="G1305" i="1" l="1"/>
  <c r="H1305" i="1" s="1"/>
  <c r="H1304" i="1"/>
  <c r="N1304" i="1" s="1"/>
  <c r="P1304" i="1" s="1"/>
  <c r="B1304" i="1" s="1"/>
  <c r="E1305" i="1"/>
  <c r="F1306" i="1" s="1"/>
  <c r="A1306" i="1"/>
  <c r="D1306" i="1" s="1"/>
  <c r="O1305" i="1"/>
  <c r="S1305" i="1"/>
  <c r="J1305" i="1"/>
  <c r="K1305" i="1" s="1"/>
  <c r="L1305" i="1" s="1"/>
  <c r="M1305" i="1" s="1"/>
  <c r="Q1304" i="1"/>
  <c r="R1304" i="1" s="1"/>
  <c r="C1305" i="1" s="1"/>
  <c r="T1305" i="1"/>
  <c r="G1306" i="1" l="1"/>
  <c r="H1306" i="1" s="1"/>
  <c r="N1305" i="1"/>
  <c r="P1305" i="1" s="1"/>
  <c r="B1305" i="1" s="1"/>
  <c r="O1306" i="1"/>
  <c r="A1307" i="1"/>
  <c r="D1307" i="1" s="1"/>
  <c r="E1306" i="1"/>
  <c r="F1307" i="1" s="1"/>
  <c r="S1306" i="1"/>
  <c r="J1306" i="1"/>
  <c r="K1306" i="1" s="1"/>
  <c r="L1306" i="1" s="1"/>
  <c r="M1306" i="1" s="1"/>
  <c r="Q1305" i="1"/>
  <c r="R1305" i="1" s="1"/>
  <c r="C1306" i="1" s="1"/>
  <c r="T1306" i="1"/>
  <c r="G1307" i="1" l="1"/>
  <c r="H1307" i="1" s="1"/>
  <c r="N1306" i="1"/>
  <c r="P1306" i="1" s="1"/>
  <c r="B1306" i="1" s="1"/>
  <c r="O1307" i="1"/>
  <c r="E1307" i="1"/>
  <c r="F1308" i="1" s="1"/>
  <c r="A1308" i="1"/>
  <c r="D1308" i="1" s="1"/>
  <c r="T1307" i="1"/>
  <c r="J1307" i="1"/>
  <c r="K1307" i="1" s="1"/>
  <c r="L1307" i="1" s="1"/>
  <c r="M1307" i="1" s="1"/>
  <c r="Q1306" i="1"/>
  <c r="R1306" i="1" s="1"/>
  <c r="C1307" i="1" s="1"/>
  <c r="S1307" i="1"/>
  <c r="N1307" i="1" l="1"/>
  <c r="P1307" i="1" s="1"/>
  <c r="E1308" i="1"/>
  <c r="F1309" i="1" s="1"/>
  <c r="A1309" i="1"/>
  <c r="D1309" i="1" s="1"/>
  <c r="O1308" i="1"/>
  <c r="T1308" i="1"/>
  <c r="Q1307" i="1"/>
  <c r="R1307" i="1" s="1"/>
  <c r="J1308" i="1"/>
  <c r="K1308" i="1" s="1"/>
  <c r="L1308" i="1" s="1"/>
  <c r="M1308" i="1" s="1"/>
  <c r="S1308" i="1"/>
  <c r="G1308" i="1"/>
  <c r="C1308" i="1" l="1"/>
  <c r="B1307" i="1"/>
  <c r="G1309" i="1"/>
  <c r="H1309" i="1" s="1"/>
  <c r="H1308" i="1"/>
  <c r="N1308" i="1" s="1"/>
  <c r="O1309" i="1"/>
  <c r="A1310" i="1"/>
  <c r="D1310" i="1" s="1"/>
  <c r="E1309" i="1"/>
  <c r="F1310" i="1" s="1"/>
  <c r="T1309" i="1"/>
  <c r="J1309" i="1"/>
  <c r="K1309" i="1" s="1"/>
  <c r="L1309" i="1" s="1"/>
  <c r="M1309" i="1" s="1"/>
  <c r="S1309" i="1"/>
  <c r="Q1308" i="1"/>
  <c r="R1308" i="1" s="1"/>
  <c r="P1308" i="1" l="1"/>
  <c r="B1308" i="1" s="1"/>
  <c r="C1309" i="1"/>
  <c r="N1309" i="1"/>
  <c r="T1310" i="1"/>
  <c r="Q1309" i="1"/>
  <c r="R1309" i="1" s="1"/>
  <c r="S1310" i="1"/>
  <c r="J1310" i="1"/>
  <c r="K1310" i="1" s="1"/>
  <c r="L1310" i="1" s="1"/>
  <c r="M1310" i="1" s="1"/>
  <c r="G1310" i="1"/>
  <c r="E1310" i="1"/>
  <c r="F1311" i="1" s="1"/>
  <c r="O1310" i="1"/>
  <c r="A1311" i="1"/>
  <c r="D1311" i="1" s="1"/>
  <c r="C1310" i="1" l="1"/>
  <c r="P1309" i="1"/>
  <c r="B1309" i="1" s="1"/>
  <c r="J1311" i="1"/>
  <c r="K1311" i="1" s="1"/>
  <c r="L1311" i="1" s="1"/>
  <c r="M1311" i="1" s="1"/>
  <c r="T1311" i="1"/>
  <c r="S1311" i="1"/>
  <c r="Q1310" i="1"/>
  <c r="R1310" i="1" s="1"/>
  <c r="G1311" i="1"/>
  <c r="H1311" i="1" s="1"/>
  <c r="O1311" i="1"/>
  <c r="E1311" i="1"/>
  <c r="F1312" i="1" s="1"/>
  <c r="A1312" i="1"/>
  <c r="D1312" i="1" s="1"/>
  <c r="H1310" i="1"/>
  <c r="N1310" i="1" s="1"/>
  <c r="C1311" i="1" l="1"/>
  <c r="P1310" i="1"/>
  <c r="B1310" i="1" s="1"/>
  <c r="N1311" i="1"/>
  <c r="E1312" i="1"/>
  <c r="F1313" i="1" s="1"/>
  <c r="A1313" i="1"/>
  <c r="D1313" i="1" s="1"/>
  <c r="O1312" i="1"/>
  <c r="T1312" i="1"/>
  <c r="Q1311" i="1"/>
  <c r="R1311" i="1" s="1"/>
  <c r="J1312" i="1"/>
  <c r="K1312" i="1" s="1"/>
  <c r="L1312" i="1" s="1"/>
  <c r="M1312" i="1" s="1"/>
  <c r="S1312" i="1"/>
  <c r="G1312" i="1"/>
  <c r="H1312" i="1" s="1"/>
  <c r="C1312" i="1" l="1"/>
  <c r="P1311" i="1"/>
  <c r="B1311" i="1" s="1"/>
  <c r="N1312" i="1"/>
  <c r="T1313" i="1"/>
  <c r="J1313" i="1"/>
  <c r="K1313" i="1" s="1"/>
  <c r="L1313" i="1" s="1"/>
  <c r="M1313" i="1" s="1"/>
  <c r="S1313" i="1"/>
  <c r="Q1312" i="1"/>
  <c r="R1312" i="1" s="1"/>
  <c r="O1313" i="1"/>
  <c r="A1314" i="1"/>
  <c r="D1314" i="1" s="1"/>
  <c r="E1313" i="1"/>
  <c r="F1314" i="1" s="1"/>
  <c r="G1313" i="1"/>
  <c r="C1313" i="1" l="1"/>
  <c r="P1312" i="1"/>
  <c r="B1312" i="1" s="1"/>
  <c r="G1314" i="1"/>
  <c r="H1314" i="1" s="1"/>
  <c r="E1314" i="1"/>
  <c r="F1315" i="1" s="1"/>
  <c r="O1314" i="1"/>
  <c r="A1315" i="1"/>
  <c r="D1315" i="1" s="1"/>
  <c r="T1314" i="1"/>
  <c r="Q1313" i="1"/>
  <c r="R1313" i="1" s="1"/>
  <c r="S1314" i="1"/>
  <c r="J1314" i="1"/>
  <c r="K1314" i="1" s="1"/>
  <c r="L1314" i="1" s="1"/>
  <c r="M1314" i="1" s="1"/>
  <c r="H1313" i="1"/>
  <c r="N1313" i="1" s="1"/>
  <c r="P1313" i="1" l="1"/>
  <c r="B1313" i="1" s="1"/>
  <c r="C1314" i="1"/>
  <c r="N1314" i="1"/>
  <c r="O1315" i="1"/>
  <c r="E1315" i="1"/>
  <c r="F1316" i="1" s="1"/>
  <c r="A1316" i="1"/>
  <c r="D1316" i="1" s="1"/>
  <c r="J1315" i="1"/>
  <c r="K1315" i="1" s="1"/>
  <c r="L1315" i="1" s="1"/>
  <c r="M1315" i="1" s="1"/>
  <c r="T1315" i="1"/>
  <c r="S1315" i="1"/>
  <c r="Q1314" i="1"/>
  <c r="R1314" i="1" s="1"/>
  <c r="G1315" i="1"/>
  <c r="C1315" i="1" l="1"/>
  <c r="P1314" i="1"/>
  <c r="B1314" i="1" s="1"/>
  <c r="G1316" i="1"/>
  <c r="H1316" i="1" s="1"/>
  <c r="Q1315" i="1"/>
  <c r="R1315" i="1" s="1"/>
  <c r="T1316" i="1"/>
  <c r="J1316" i="1"/>
  <c r="K1316" i="1" s="1"/>
  <c r="L1316" i="1" s="1"/>
  <c r="M1316" i="1" s="1"/>
  <c r="S1316" i="1"/>
  <c r="A1317" i="1"/>
  <c r="D1317" i="1" s="1"/>
  <c r="E1316" i="1"/>
  <c r="F1317" i="1" s="1"/>
  <c r="O1316" i="1"/>
  <c r="H1315" i="1"/>
  <c r="N1315" i="1" s="1"/>
  <c r="C1316" i="1" l="1"/>
  <c r="P1315" i="1"/>
  <c r="B1315" i="1" s="1"/>
  <c r="G1317" i="1"/>
  <c r="H1317" i="1" s="1"/>
  <c r="N1316" i="1"/>
  <c r="O1317" i="1"/>
  <c r="A1318" i="1"/>
  <c r="D1318" i="1" s="1"/>
  <c r="E1317" i="1"/>
  <c r="F1318" i="1" s="1"/>
  <c r="J1317" i="1"/>
  <c r="K1317" i="1" s="1"/>
  <c r="L1317" i="1" s="1"/>
  <c r="M1317" i="1" s="1"/>
  <c r="T1317" i="1"/>
  <c r="Q1316" i="1"/>
  <c r="R1316" i="1" s="1"/>
  <c r="S1317" i="1"/>
  <c r="P1316" i="1" l="1"/>
  <c r="B1316" i="1" s="1"/>
  <c r="C1317" i="1"/>
  <c r="E1318" i="1"/>
  <c r="F1319" i="1" s="1"/>
  <c r="A1319" i="1"/>
  <c r="D1319" i="1" s="1"/>
  <c r="O1318" i="1"/>
  <c r="N1317" i="1"/>
  <c r="S1318" i="1"/>
  <c r="Q1317" i="1"/>
  <c r="R1317" i="1" s="1"/>
  <c r="J1318" i="1"/>
  <c r="K1318" i="1" s="1"/>
  <c r="L1318" i="1" s="1"/>
  <c r="M1318" i="1" s="1"/>
  <c r="T1318" i="1"/>
  <c r="G1318" i="1"/>
  <c r="H1318" i="1" s="1"/>
  <c r="C1318" i="1" l="1"/>
  <c r="P1317" i="1"/>
  <c r="B1317" i="1" s="1"/>
  <c r="T1319" i="1"/>
  <c r="J1319" i="1"/>
  <c r="K1319" i="1" s="1"/>
  <c r="L1319" i="1" s="1"/>
  <c r="M1319" i="1" s="1"/>
  <c r="S1319" i="1"/>
  <c r="Q1318" i="1"/>
  <c r="R1318" i="1" s="1"/>
  <c r="N1318" i="1"/>
  <c r="G1319" i="1"/>
  <c r="H1319" i="1" s="1"/>
  <c r="O1319" i="1"/>
  <c r="A1320" i="1"/>
  <c r="D1320" i="1" s="1"/>
  <c r="E1319" i="1"/>
  <c r="F1320" i="1" s="1"/>
  <c r="C1319" i="1" l="1"/>
  <c r="P1318" i="1"/>
  <c r="B1318" i="1" s="1"/>
  <c r="N1319" i="1"/>
  <c r="G1320" i="1"/>
  <c r="Q1319" i="1"/>
  <c r="R1319" i="1" s="1"/>
  <c r="T1320" i="1"/>
  <c r="J1320" i="1"/>
  <c r="K1320" i="1" s="1"/>
  <c r="L1320" i="1" s="1"/>
  <c r="M1320" i="1" s="1"/>
  <c r="S1320" i="1"/>
  <c r="E1320" i="1"/>
  <c r="F1321" i="1" s="1"/>
  <c r="A1321" i="1"/>
  <c r="D1321" i="1" s="1"/>
  <c r="O1320" i="1"/>
  <c r="C1320" i="1" l="1"/>
  <c r="P1319" i="1"/>
  <c r="B1319" i="1" s="1"/>
  <c r="G1321" i="1"/>
  <c r="J1321" i="1"/>
  <c r="K1321" i="1" s="1"/>
  <c r="L1321" i="1" s="1"/>
  <c r="M1321" i="1" s="1"/>
  <c r="T1321" i="1"/>
  <c r="Q1320" i="1"/>
  <c r="R1320" i="1" s="1"/>
  <c r="C1321" i="1" s="1"/>
  <c r="S1321" i="1"/>
  <c r="H1320" i="1"/>
  <c r="N1320" i="1" s="1"/>
  <c r="P1320" i="1" s="1"/>
  <c r="B1320" i="1" s="1"/>
  <c r="O1321" i="1"/>
  <c r="A1322" i="1"/>
  <c r="D1322" i="1" s="1"/>
  <c r="E1321" i="1"/>
  <c r="F1322" i="1" s="1"/>
  <c r="E1322" i="1" l="1"/>
  <c r="F1323" i="1" s="1"/>
  <c r="O1322" i="1"/>
  <c r="A1323" i="1"/>
  <c r="D1323" i="1" s="1"/>
  <c r="G1322" i="1"/>
  <c r="H1321" i="1"/>
  <c r="N1321" i="1" s="1"/>
  <c r="P1321" i="1" s="1"/>
  <c r="B1321" i="1" s="1"/>
  <c r="S1322" i="1"/>
  <c r="Q1321" i="1"/>
  <c r="R1321" i="1" s="1"/>
  <c r="C1322" i="1" s="1"/>
  <c r="J1322" i="1"/>
  <c r="K1322" i="1" s="1"/>
  <c r="L1322" i="1" s="1"/>
  <c r="M1322" i="1" s="1"/>
  <c r="T1322" i="1"/>
  <c r="G1323" i="1" l="1"/>
  <c r="O1323" i="1"/>
  <c r="A1324" i="1"/>
  <c r="D1324" i="1" s="1"/>
  <c r="E1323" i="1"/>
  <c r="F1324" i="1" s="1"/>
  <c r="H1322" i="1"/>
  <c r="N1322" i="1" s="1"/>
  <c r="P1322" i="1" s="1"/>
  <c r="B1322" i="1" s="1"/>
  <c r="T1323" i="1"/>
  <c r="J1323" i="1"/>
  <c r="K1323" i="1" s="1"/>
  <c r="L1323" i="1" s="1"/>
  <c r="M1323" i="1" s="1"/>
  <c r="S1323" i="1"/>
  <c r="Q1322" i="1"/>
  <c r="R1322" i="1" s="1"/>
  <c r="C1323" i="1" s="1"/>
  <c r="Q1323" i="1" l="1"/>
  <c r="R1323" i="1" s="1"/>
  <c r="C1324" i="1" s="1"/>
  <c r="T1324" i="1"/>
  <c r="J1324" i="1"/>
  <c r="K1324" i="1" s="1"/>
  <c r="L1324" i="1" s="1"/>
  <c r="M1324" i="1" s="1"/>
  <c r="S1324" i="1"/>
  <c r="G1324" i="1"/>
  <c r="H1324" i="1" s="1"/>
  <c r="H1323" i="1"/>
  <c r="N1323" i="1" s="1"/>
  <c r="P1323" i="1" s="1"/>
  <c r="B1323" i="1" s="1"/>
  <c r="E1324" i="1"/>
  <c r="F1325" i="1" s="1"/>
  <c r="O1324" i="1"/>
  <c r="A1325" i="1"/>
  <c r="D1325" i="1" s="1"/>
  <c r="N1324" i="1" l="1"/>
  <c r="P1324" i="1" s="1"/>
  <c r="B1324" i="1" s="1"/>
  <c r="O1325" i="1"/>
  <c r="E1325" i="1"/>
  <c r="F1326" i="1" s="1"/>
  <c r="A1326" i="1"/>
  <c r="D1326" i="1" s="1"/>
  <c r="G1325" i="1"/>
  <c r="S1325" i="1"/>
  <c r="J1325" i="1"/>
  <c r="K1325" i="1" s="1"/>
  <c r="L1325" i="1" s="1"/>
  <c r="M1325" i="1" s="1"/>
  <c r="T1325" i="1"/>
  <c r="Q1324" i="1"/>
  <c r="R1324" i="1" s="1"/>
  <c r="C1325" i="1" s="1"/>
  <c r="E1326" i="1" l="1"/>
  <c r="F1327" i="1" s="1"/>
  <c r="O1326" i="1"/>
  <c r="A1327" i="1"/>
  <c r="D1327" i="1" s="1"/>
  <c r="G1326" i="1"/>
  <c r="T1326" i="1"/>
  <c r="Q1325" i="1"/>
  <c r="R1325" i="1" s="1"/>
  <c r="C1326" i="1" s="1"/>
  <c r="S1326" i="1"/>
  <c r="J1326" i="1"/>
  <c r="K1326" i="1" s="1"/>
  <c r="L1326" i="1" s="1"/>
  <c r="M1326" i="1" s="1"/>
  <c r="H1325" i="1"/>
  <c r="N1325" i="1" s="1"/>
  <c r="P1325" i="1" s="1"/>
  <c r="B1325" i="1" s="1"/>
  <c r="G1327" i="1" l="1"/>
  <c r="H1327" i="1" s="1"/>
  <c r="H1326" i="1"/>
  <c r="N1326" i="1" s="1"/>
  <c r="P1326" i="1" s="1"/>
  <c r="B1326" i="1" s="1"/>
  <c r="T1327" i="1"/>
  <c r="J1327" i="1"/>
  <c r="K1327" i="1" s="1"/>
  <c r="L1327" i="1" s="1"/>
  <c r="M1327" i="1" s="1"/>
  <c r="S1327" i="1"/>
  <c r="Q1326" i="1"/>
  <c r="R1326" i="1" s="1"/>
  <c r="C1327" i="1" s="1"/>
  <c r="O1327" i="1"/>
  <c r="A1328" i="1"/>
  <c r="D1328" i="1" s="1"/>
  <c r="E1327" i="1"/>
  <c r="F1328" i="1" s="1"/>
  <c r="G1328" i="1" l="1"/>
  <c r="H1328" i="1" s="1"/>
  <c r="N1327" i="1"/>
  <c r="P1327" i="1" s="1"/>
  <c r="B1327" i="1" s="1"/>
  <c r="Q1327" i="1"/>
  <c r="R1327" i="1" s="1"/>
  <c r="C1328" i="1" s="1"/>
  <c r="T1328" i="1"/>
  <c r="J1328" i="1"/>
  <c r="K1328" i="1" s="1"/>
  <c r="L1328" i="1" s="1"/>
  <c r="M1328" i="1" s="1"/>
  <c r="S1328" i="1"/>
  <c r="E1328" i="1"/>
  <c r="F1329" i="1" s="1"/>
  <c r="O1328" i="1"/>
  <c r="A1329" i="1"/>
  <c r="D1329" i="1" s="1"/>
  <c r="O1329" i="1" l="1"/>
  <c r="A1330" i="1"/>
  <c r="D1330" i="1" s="1"/>
  <c r="E1329" i="1"/>
  <c r="F1330" i="1" s="1"/>
  <c r="N1328" i="1"/>
  <c r="P1328" i="1" s="1"/>
  <c r="B1328" i="1" s="1"/>
  <c r="J1329" i="1"/>
  <c r="K1329" i="1" s="1"/>
  <c r="L1329" i="1" s="1"/>
  <c r="M1329" i="1" s="1"/>
  <c r="S1329" i="1"/>
  <c r="Q1328" i="1"/>
  <c r="R1328" i="1" s="1"/>
  <c r="C1329" i="1" s="1"/>
  <c r="T1329" i="1"/>
  <c r="G1329" i="1"/>
  <c r="H1329" i="1" s="1"/>
  <c r="N1329" i="1" l="1"/>
  <c r="P1329" i="1" s="1"/>
  <c r="B1329" i="1" s="1"/>
  <c r="A1331" i="1"/>
  <c r="D1331" i="1" s="1"/>
  <c r="E1330" i="1"/>
  <c r="F1331" i="1" s="1"/>
  <c r="O1330" i="1"/>
  <c r="Q1329" i="1"/>
  <c r="R1329" i="1" s="1"/>
  <c r="C1330" i="1" s="1"/>
  <c r="T1330" i="1"/>
  <c r="J1330" i="1"/>
  <c r="K1330" i="1" s="1"/>
  <c r="L1330" i="1" s="1"/>
  <c r="M1330" i="1" s="1"/>
  <c r="S1330" i="1"/>
  <c r="G1330" i="1"/>
  <c r="H1330" i="1" s="1"/>
  <c r="N1330" i="1" l="1"/>
  <c r="P1330" i="1" s="1"/>
  <c r="B1330" i="1" s="1"/>
  <c r="G1331" i="1"/>
  <c r="H1331" i="1" s="1"/>
  <c r="O1331" i="1"/>
  <c r="A1332" i="1"/>
  <c r="D1332" i="1" s="1"/>
  <c r="E1331" i="1"/>
  <c r="F1332" i="1" s="1"/>
  <c r="T1331" i="1"/>
  <c r="J1331" i="1"/>
  <c r="K1331" i="1" s="1"/>
  <c r="L1331" i="1" s="1"/>
  <c r="M1331" i="1" s="1"/>
  <c r="S1331" i="1"/>
  <c r="Q1330" i="1"/>
  <c r="R1330" i="1" s="1"/>
  <c r="C1331" i="1" s="1"/>
  <c r="N1331" i="1" l="1"/>
  <c r="P1331" i="1" s="1"/>
  <c r="B1331" i="1" s="1"/>
  <c r="S1332" i="1"/>
  <c r="Q1331" i="1"/>
  <c r="R1331" i="1" s="1"/>
  <c r="C1332" i="1" s="1"/>
  <c r="J1332" i="1"/>
  <c r="K1332" i="1" s="1"/>
  <c r="L1332" i="1" s="1"/>
  <c r="M1332" i="1" s="1"/>
  <c r="T1332" i="1"/>
  <c r="E1332" i="1"/>
  <c r="F1333" i="1" s="1"/>
  <c r="O1332" i="1"/>
  <c r="A1333" i="1"/>
  <c r="D1333" i="1" s="1"/>
  <c r="G1332" i="1"/>
  <c r="G1333" i="1" l="1"/>
  <c r="H1333" i="1" s="1"/>
  <c r="O1333" i="1"/>
  <c r="E1333" i="1"/>
  <c r="F1334" i="1" s="1"/>
  <c r="A1334" i="1"/>
  <c r="D1334" i="1" s="1"/>
  <c r="J1333" i="1"/>
  <c r="K1333" i="1" s="1"/>
  <c r="L1333" i="1" s="1"/>
  <c r="M1333" i="1" s="1"/>
  <c r="S1333" i="1"/>
  <c r="T1333" i="1"/>
  <c r="Q1332" i="1"/>
  <c r="R1332" i="1" s="1"/>
  <c r="C1333" i="1" s="1"/>
  <c r="H1332" i="1"/>
  <c r="N1332" i="1" s="1"/>
  <c r="P1332" i="1" s="1"/>
  <c r="B1332" i="1" s="1"/>
  <c r="G1334" i="1" l="1"/>
  <c r="H1334" i="1" s="1"/>
  <c r="N1333" i="1"/>
  <c r="P1333" i="1" s="1"/>
  <c r="B1333" i="1" s="1"/>
  <c r="E1334" i="1"/>
  <c r="F1335" i="1" s="1"/>
  <c r="O1334" i="1"/>
  <c r="A1335" i="1"/>
  <c r="D1335" i="1" s="1"/>
  <c r="Q1333" i="1"/>
  <c r="R1333" i="1" s="1"/>
  <c r="C1334" i="1" s="1"/>
  <c r="T1334" i="1"/>
  <c r="J1334" i="1"/>
  <c r="K1334" i="1" s="1"/>
  <c r="L1334" i="1" s="1"/>
  <c r="M1334" i="1" s="1"/>
  <c r="S1334" i="1"/>
  <c r="N1334" i="1" l="1"/>
  <c r="P1334" i="1" s="1"/>
  <c r="B1334" i="1" s="1"/>
  <c r="J1335" i="1"/>
  <c r="K1335" i="1" s="1"/>
  <c r="L1335" i="1" s="1"/>
  <c r="M1335" i="1" s="1"/>
  <c r="T1335" i="1"/>
  <c r="Q1334" i="1"/>
  <c r="R1334" i="1" s="1"/>
  <c r="C1335" i="1" s="1"/>
  <c r="S1335" i="1"/>
  <c r="G1335" i="1"/>
  <c r="H1335" i="1" s="1"/>
  <c r="O1335" i="1"/>
  <c r="A1336" i="1"/>
  <c r="D1336" i="1" s="1"/>
  <c r="E1335" i="1"/>
  <c r="F1336" i="1" s="1"/>
  <c r="N1335" i="1" l="1"/>
  <c r="P1335" i="1" s="1"/>
  <c r="B1335" i="1" s="1"/>
  <c r="E1336" i="1"/>
  <c r="F1337" i="1" s="1"/>
  <c r="A1337" i="1"/>
  <c r="D1337" i="1" s="1"/>
  <c r="O1336" i="1"/>
  <c r="Q1335" i="1"/>
  <c r="R1335" i="1" s="1"/>
  <c r="C1336" i="1" s="1"/>
  <c r="T1336" i="1"/>
  <c r="J1336" i="1"/>
  <c r="K1336" i="1" s="1"/>
  <c r="L1336" i="1" s="1"/>
  <c r="M1336" i="1" s="1"/>
  <c r="S1336" i="1"/>
  <c r="G1336" i="1"/>
  <c r="G1337" i="1" l="1"/>
  <c r="H1337" i="1" s="1"/>
  <c r="H1336" i="1"/>
  <c r="N1336" i="1" s="1"/>
  <c r="P1336" i="1" s="1"/>
  <c r="B1336" i="1" s="1"/>
  <c r="S1337" i="1"/>
  <c r="T1337" i="1"/>
  <c r="J1337" i="1"/>
  <c r="K1337" i="1" s="1"/>
  <c r="L1337" i="1" s="1"/>
  <c r="M1337" i="1" s="1"/>
  <c r="Q1336" i="1"/>
  <c r="R1336" i="1" s="1"/>
  <c r="C1337" i="1" s="1"/>
  <c r="O1337" i="1"/>
  <c r="A1338" i="1"/>
  <c r="D1338" i="1" s="1"/>
  <c r="E1337" i="1"/>
  <c r="F1338" i="1" s="1"/>
  <c r="Q1337" i="1" l="1"/>
  <c r="R1337" i="1" s="1"/>
  <c r="T1338" i="1"/>
  <c r="J1338" i="1"/>
  <c r="K1338" i="1" s="1"/>
  <c r="L1338" i="1" s="1"/>
  <c r="M1338" i="1" s="1"/>
  <c r="S1338" i="1"/>
  <c r="G1338" i="1"/>
  <c r="H1338" i="1" s="1"/>
  <c r="A1339" i="1"/>
  <c r="D1339" i="1" s="1"/>
  <c r="E1338" i="1"/>
  <c r="F1339" i="1" s="1"/>
  <c r="O1338" i="1"/>
  <c r="N1337" i="1"/>
  <c r="P1337" i="1" s="1"/>
  <c r="B1337" i="1" l="1"/>
  <c r="C1338" i="1"/>
  <c r="N1338" i="1"/>
  <c r="O1339" i="1"/>
  <c r="A1340" i="1"/>
  <c r="D1340" i="1" s="1"/>
  <c r="E1339" i="1"/>
  <c r="F1340" i="1" s="1"/>
  <c r="S1339" i="1"/>
  <c r="J1339" i="1"/>
  <c r="K1339" i="1" s="1"/>
  <c r="L1339" i="1" s="1"/>
  <c r="M1339" i="1" s="1"/>
  <c r="Q1338" i="1"/>
  <c r="R1338" i="1" s="1"/>
  <c r="T1339" i="1"/>
  <c r="G1339" i="1"/>
  <c r="C1339" i="1" l="1"/>
  <c r="P1338" i="1"/>
  <c r="B1338" i="1" s="1"/>
  <c r="G1340" i="1"/>
  <c r="H1340" i="1" s="1"/>
  <c r="H1339" i="1"/>
  <c r="N1339" i="1" s="1"/>
  <c r="E1340" i="1"/>
  <c r="F1341" i="1" s="1"/>
  <c r="O1340" i="1"/>
  <c r="A1341" i="1"/>
  <c r="D1341" i="1" s="1"/>
  <c r="Q1339" i="1"/>
  <c r="R1339" i="1" s="1"/>
  <c r="T1340" i="1"/>
  <c r="J1340" i="1"/>
  <c r="K1340" i="1" s="1"/>
  <c r="L1340" i="1" s="1"/>
  <c r="M1340" i="1" s="1"/>
  <c r="S1340" i="1"/>
  <c r="P1339" i="1" l="1"/>
  <c r="B1339" i="1" s="1"/>
  <c r="C1340" i="1"/>
  <c r="N1340" i="1"/>
  <c r="O1341" i="1"/>
  <c r="A1342" i="1"/>
  <c r="D1342" i="1" s="1"/>
  <c r="E1341" i="1"/>
  <c r="F1342" i="1" s="1"/>
  <c r="J1341" i="1"/>
  <c r="K1341" i="1" s="1"/>
  <c r="L1341" i="1" s="1"/>
  <c r="M1341" i="1" s="1"/>
  <c r="S1341" i="1"/>
  <c r="Q1340" i="1"/>
  <c r="R1340" i="1" s="1"/>
  <c r="T1341" i="1"/>
  <c r="G1341" i="1"/>
  <c r="H1341" i="1" s="1"/>
  <c r="P1340" i="1" l="1"/>
  <c r="B1340" i="1" s="1"/>
  <c r="C1341" i="1"/>
  <c r="A1343" i="1"/>
  <c r="D1343" i="1" s="1"/>
  <c r="E1342" i="1"/>
  <c r="F1343" i="1" s="1"/>
  <c r="O1342" i="1"/>
  <c r="Q1341" i="1"/>
  <c r="R1341" i="1" s="1"/>
  <c r="T1342" i="1"/>
  <c r="J1342" i="1"/>
  <c r="K1342" i="1" s="1"/>
  <c r="L1342" i="1" s="1"/>
  <c r="M1342" i="1" s="1"/>
  <c r="S1342" i="1"/>
  <c r="G1342" i="1"/>
  <c r="N1341" i="1"/>
  <c r="C1342" i="1" l="1"/>
  <c r="P1341" i="1"/>
  <c r="B1341" i="1" s="1"/>
  <c r="G1343" i="1"/>
  <c r="H1343" i="1" s="1"/>
  <c r="O1343" i="1"/>
  <c r="A1344" i="1"/>
  <c r="D1344" i="1" s="1"/>
  <c r="E1343" i="1"/>
  <c r="F1344" i="1" s="1"/>
  <c r="T1343" i="1"/>
  <c r="J1343" i="1"/>
  <c r="K1343" i="1" s="1"/>
  <c r="L1343" i="1" s="1"/>
  <c r="M1343" i="1" s="1"/>
  <c r="S1343" i="1"/>
  <c r="Q1342" i="1"/>
  <c r="R1342" i="1" s="1"/>
  <c r="H1342" i="1"/>
  <c r="N1342" i="1" s="1"/>
  <c r="P1342" i="1" l="1"/>
  <c r="B1342" i="1" s="1"/>
  <c r="C1343" i="1"/>
  <c r="N1343" i="1"/>
  <c r="Q1343" i="1"/>
  <c r="R1343" i="1" s="1"/>
  <c r="T1344" i="1"/>
  <c r="J1344" i="1"/>
  <c r="K1344" i="1" s="1"/>
  <c r="L1344" i="1" s="1"/>
  <c r="M1344" i="1" s="1"/>
  <c r="S1344" i="1"/>
  <c r="E1344" i="1"/>
  <c r="F1345" i="1" s="1"/>
  <c r="O1344" i="1"/>
  <c r="A1345" i="1"/>
  <c r="D1345" i="1" s="1"/>
  <c r="G1344" i="1"/>
  <c r="C1344" i="1" l="1"/>
  <c r="P1343" i="1"/>
  <c r="B1343" i="1" s="1"/>
  <c r="G1345" i="1"/>
  <c r="H1345" i="1" s="1"/>
  <c r="H1344" i="1"/>
  <c r="N1344" i="1" s="1"/>
  <c r="O1345" i="1"/>
  <c r="A1346" i="1"/>
  <c r="D1346" i="1" s="1"/>
  <c r="E1345" i="1"/>
  <c r="F1346" i="1" s="1"/>
  <c r="J1345" i="1"/>
  <c r="K1345" i="1" s="1"/>
  <c r="L1345" i="1" s="1"/>
  <c r="M1345" i="1" s="1"/>
  <c r="T1345" i="1"/>
  <c r="Q1344" i="1"/>
  <c r="R1344" i="1" s="1"/>
  <c r="S1345" i="1"/>
  <c r="C1345" i="1" l="1"/>
  <c r="P1344" i="1"/>
  <c r="B1344" i="1" s="1"/>
  <c r="N1345" i="1"/>
  <c r="T1346" i="1"/>
  <c r="Q1345" i="1"/>
  <c r="R1345" i="1" s="1"/>
  <c r="J1346" i="1"/>
  <c r="K1346" i="1" s="1"/>
  <c r="L1346" i="1" s="1"/>
  <c r="M1346" i="1" s="1"/>
  <c r="S1346" i="1"/>
  <c r="G1346" i="1"/>
  <c r="E1346" i="1"/>
  <c r="F1347" i="1" s="1"/>
  <c r="O1346" i="1"/>
  <c r="A1347" i="1"/>
  <c r="D1347" i="1" s="1"/>
  <c r="P1345" i="1" l="1"/>
  <c r="B1345" i="1" s="1"/>
  <c r="C1346" i="1"/>
  <c r="T1347" i="1"/>
  <c r="J1347" i="1"/>
  <c r="K1347" i="1" s="1"/>
  <c r="L1347" i="1" s="1"/>
  <c r="M1347" i="1" s="1"/>
  <c r="S1347" i="1"/>
  <c r="Q1346" i="1"/>
  <c r="R1346" i="1" s="1"/>
  <c r="G1347" i="1"/>
  <c r="H1346" i="1"/>
  <c r="N1346" i="1" s="1"/>
  <c r="O1347" i="1"/>
  <c r="A1348" i="1"/>
  <c r="D1348" i="1" s="1"/>
  <c r="E1347" i="1"/>
  <c r="F1348" i="1" s="1"/>
  <c r="C1347" i="1" l="1"/>
  <c r="P1346" i="1"/>
  <c r="B1346" i="1" s="1"/>
  <c r="E1348" i="1"/>
  <c r="F1349" i="1" s="1"/>
  <c r="O1348" i="1"/>
  <c r="A1349" i="1"/>
  <c r="D1349" i="1" s="1"/>
  <c r="G1348" i="1"/>
  <c r="S1348" i="1"/>
  <c r="Q1347" i="1"/>
  <c r="R1347" i="1" s="1"/>
  <c r="J1348" i="1"/>
  <c r="K1348" i="1" s="1"/>
  <c r="L1348" i="1" s="1"/>
  <c r="M1348" i="1" s="1"/>
  <c r="T1348" i="1"/>
  <c r="H1347" i="1"/>
  <c r="N1347" i="1" s="1"/>
  <c r="P1347" i="1" l="1"/>
  <c r="B1347" i="1" s="1"/>
  <c r="C1348" i="1"/>
  <c r="G1349" i="1"/>
  <c r="H1349" i="1" s="1"/>
  <c r="O1349" i="1"/>
  <c r="A1350" i="1"/>
  <c r="D1350" i="1" s="1"/>
  <c r="E1349" i="1"/>
  <c r="F1350" i="1" s="1"/>
  <c r="H1348" i="1"/>
  <c r="N1348" i="1" s="1"/>
  <c r="J1349" i="1"/>
  <c r="K1349" i="1" s="1"/>
  <c r="L1349" i="1" s="1"/>
  <c r="M1349" i="1" s="1"/>
  <c r="T1349" i="1"/>
  <c r="Q1348" i="1"/>
  <c r="R1348" i="1" s="1"/>
  <c r="S1349" i="1"/>
  <c r="P1348" i="1" l="1"/>
  <c r="B1348" i="1" s="1"/>
  <c r="C1349" i="1"/>
  <c r="N1349" i="1"/>
  <c r="S1350" i="1"/>
  <c r="J1350" i="1"/>
  <c r="K1350" i="1" s="1"/>
  <c r="L1350" i="1" s="1"/>
  <c r="M1350" i="1" s="1"/>
  <c r="Q1349" i="1"/>
  <c r="R1349" i="1" s="1"/>
  <c r="T1350" i="1"/>
  <c r="G1350" i="1"/>
  <c r="H1350" i="1" s="1"/>
  <c r="E1350" i="1"/>
  <c r="F1351" i="1" s="1"/>
  <c r="O1350" i="1"/>
  <c r="A1351" i="1"/>
  <c r="D1351" i="1" s="1"/>
  <c r="C1350" i="1" l="1"/>
  <c r="P1349" i="1"/>
  <c r="B1349" i="1" s="1"/>
  <c r="T1351" i="1"/>
  <c r="S1351" i="1"/>
  <c r="J1351" i="1"/>
  <c r="K1351" i="1" s="1"/>
  <c r="L1351" i="1" s="1"/>
  <c r="M1351" i="1" s="1"/>
  <c r="Q1350" i="1"/>
  <c r="R1350" i="1" s="1"/>
  <c r="C1351" i="1" s="1"/>
  <c r="N1350" i="1"/>
  <c r="P1350" i="1" s="1"/>
  <c r="B1350" i="1" s="1"/>
  <c r="G1351" i="1"/>
  <c r="O1351" i="1"/>
  <c r="A1352" i="1"/>
  <c r="D1352" i="1" s="1"/>
  <c r="E1351" i="1"/>
  <c r="F1352" i="1" s="1"/>
  <c r="A1353" i="1" l="1"/>
  <c r="D1353" i="1" s="1"/>
  <c r="E1352" i="1"/>
  <c r="F1353" i="1" s="1"/>
  <c r="O1352" i="1"/>
  <c r="J1352" i="1"/>
  <c r="K1352" i="1" s="1"/>
  <c r="L1352" i="1" s="1"/>
  <c r="M1352" i="1" s="1"/>
  <c r="Q1351" i="1"/>
  <c r="R1351" i="1" s="1"/>
  <c r="C1352" i="1" s="1"/>
  <c r="T1352" i="1"/>
  <c r="S1352" i="1"/>
  <c r="G1352" i="1"/>
  <c r="H1351" i="1"/>
  <c r="N1351" i="1" s="1"/>
  <c r="P1351" i="1" s="1"/>
  <c r="B1351" i="1" s="1"/>
  <c r="G1353" i="1" l="1"/>
  <c r="H1353" i="1" s="1"/>
  <c r="O1353" i="1"/>
  <c r="A1354" i="1"/>
  <c r="D1354" i="1" s="1"/>
  <c r="E1353" i="1"/>
  <c r="F1354" i="1" s="1"/>
  <c r="T1353" i="1"/>
  <c r="S1353" i="1"/>
  <c r="J1353" i="1"/>
  <c r="K1353" i="1" s="1"/>
  <c r="L1353" i="1" s="1"/>
  <c r="M1353" i="1" s="1"/>
  <c r="Q1352" i="1"/>
  <c r="R1352" i="1" s="1"/>
  <c r="C1353" i="1" s="1"/>
  <c r="H1352" i="1"/>
  <c r="N1352" i="1" s="1"/>
  <c r="P1352" i="1" s="1"/>
  <c r="B1352" i="1" s="1"/>
  <c r="G1354" i="1" l="1"/>
  <c r="H1354" i="1" s="1"/>
  <c r="N1353" i="1"/>
  <c r="P1353" i="1" s="1"/>
  <c r="B1353" i="1" s="1"/>
  <c r="E1354" i="1"/>
  <c r="F1355" i="1" s="1"/>
  <c r="O1354" i="1"/>
  <c r="A1355" i="1"/>
  <c r="D1355" i="1" s="1"/>
  <c r="J1354" i="1"/>
  <c r="K1354" i="1" s="1"/>
  <c r="L1354" i="1" s="1"/>
  <c r="M1354" i="1" s="1"/>
  <c r="Q1353" i="1"/>
  <c r="R1353" i="1" s="1"/>
  <c r="C1354" i="1" s="1"/>
  <c r="S1354" i="1"/>
  <c r="T1354" i="1"/>
  <c r="G1355" i="1" l="1"/>
  <c r="H1355" i="1" s="1"/>
  <c r="N1354" i="1"/>
  <c r="P1354" i="1" s="1"/>
  <c r="B1354" i="1" s="1"/>
  <c r="O1355" i="1"/>
  <c r="A1356" i="1"/>
  <c r="D1356" i="1" s="1"/>
  <c r="E1355" i="1"/>
  <c r="F1356" i="1" s="1"/>
  <c r="T1355" i="1"/>
  <c r="S1355" i="1"/>
  <c r="J1355" i="1"/>
  <c r="K1355" i="1" s="1"/>
  <c r="L1355" i="1" s="1"/>
  <c r="M1355" i="1" s="1"/>
  <c r="Q1354" i="1"/>
  <c r="R1354" i="1" s="1"/>
  <c r="C1355" i="1" s="1"/>
  <c r="S1356" i="1" l="1"/>
  <c r="J1356" i="1"/>
  <c r="K1356" i="1" s="1"/>
  <c r="L1356" i="1" s="1"/>
  <c r="M1356" i="1" s="1"/>
  <c r="Q1355" i="1"/>
  <c r="R1355" i="1" s="1"/>
  <c r="C1356" i="1" s="1"/>
  <c r="T1356" i="1"/>
  <c r="N1355" i="1"/>
  <c r="P1355" i="1" s="1"/>
  <c r="B1355" i="1" s="1"/>
  <c r="E1356" i="1"/>
  <c r="F1357" i="1" s="1"/>
  <c r="A1357" i="1"/>
  <c r="D1357" i="1" s="1"/>
  <c r="O1356" i="1"/>
  <c r="G1356" i="1"/>
  <c r="G1357" i="1" l="1"/>
  <c r="H1357" i="1" s="1"/>
  <c r="O1357" i="1"/>
  <c r="E1357" i="1"/>
  <c r="F1358" i="1" s="1"/>
  <c r="A1358" i="1"/>
  <c r="D1358" i="1" s="1"/>
  <c r="H1356" i="1"/>
  <c r="N1356" i="1" s="1"/>
  <c r="P1356" i="1" s="1"/>
  <c r="B1356" i="1" s="1"/>
  <c r="T1357" i="1"/>
  <c r="S1357" i="1"/>
  <c r="J1357" i="1"/>
  <c r="K1357" i="1" s="1"/>
  <c r="L1357" i="1" s="1"/>
  <c r="M1357" i="1" s="1"/>
  <c r="Q1356" i="1"/>
  <c r="R1356" i="1" s="1"/>
  <c r="C1357" i="1" s="1"/>
  <c r="G1358" i="1" l="1"/>
  <c r="H1358" i="1" s="1"/>
  <c r="N1357" i="1"/>
  <c r="P1357" i="1" s="1"/>
  <c r="B1357" i="1" s="1"/>
  <c r="E1358" i="1"/>
  <c r="F1359" i="1" s="1"/>
  <c r="O1358" i="1"/>
  <c r="A1359" i="1"/>
  <c r="D1359" i="1" s="1"/>
  <c r="T1358" i="1"/>
  <c r="J1358" i="1"/>
  <c r="K1358" i="1" s="1"/>
  <c r="L1358" i="1" s="1"/>
  <c r="M1358" i="1" s="1"/>
  <c r="Q1357" i="1"/>
  <c r="R1357" i="1" s="1"/>
  <c r="C1358" i="1" s="1"/>
  <c r="S1358" i="1"/>
  <c r="T1359" i="1" l="1"/>
  <c r="S1359" i="1"/>
  <c r="J1359" i="1"/>
  <c r="K1359" i="1" s="1"/>
  <c r="L1359" i="1" s="1"/>
  <c r="M1359" i="1" s="1"/>
  <c r="Q1358" i="1"/>
  <c r="R1358" i="1" s="1"/>
  <c r="C1359" i="1" s="1"/>
  <c r="N1358" i="1"/>
  <c r="P1358" i="1" s="1"/>
  <c r="B1358" i="1" s="1"/>
  <c r="G1359" i="1"/>
  <c r="H1359" i="1" s="1"/>
  <c r="O1359" i="1"/>
  <c r="A1360" i="1"/>
  <c r="D1360" i="1" s="1"/>
  <c r="E1359" i="1"/>
  <c r="F1360" i="1" s="1"/>
  <c r="T1360" i="1" l="1"/>
  <c r="J1360" i="1"/>
  <c r="K1360" i="1" s="1"/>
  <c r="L1360" i="1" s="1"/>
  <c r="M1360" i="1" s="1"/>
  <c r="Q1359" i="1"/>
  <c r="R1359" i="1" s="1"/>
  <c r="C1360" i="1" s="1"/>
  <c r="S1360" i="1"/>
  <c r="N1359" i="1"/>
  <c r="P1359" i="1" s="1"/>
  <c r="B1359" i="1" s="1"/>
  <c r="E1360" i="1"/>
  <c r="F1361" i="1" s="1"/>
  <c r="O1360" i="1"/>
  <c r="A1361" i="1"/>
  <c r="D1361" i="1" s="1"/>
  <c r="G1360" i="1"/>
  <c r="T1361" i="1" l="1"/>
  <c r="S1361" i="1"/>
  <c r="J1361" i="1"/>
  <c r="K1361" i="1" s="1"/>
  <c r="L1361" i="1" s="1"/>
  <c r="M1361" i="1" s="1"/>
  <c r="Q1360" i="1"/>
  <c r="R1360" i="1" s="1"/>
  <c r="C1361" i="1" s="1"/>
  <c r="O1361" i="1"/>
  <c r="E1361" i="1"/>
  <c r="F1362" i="1" s="1"/>
  <c r="A1362" i="1"/>
  <c r="D1362" i="1" s="1"/>
  <c r="G1361" i="1"/>
  <c r="H1361" i="1" s="1"/>
  <c r="H1360" i="1"/>
  <c r="N1360" i="1" s="1"/>
  <c r="P1360" i="1" s="1"/>
  <c r="B1360" i="1" s="1"/>
  <c r="J1362" i="1" l="1"/>
  <c r="K1362" i="1" s="1"/>
  <c r="L1362" i="1" s="1"/>
  <c r="M1362" i="1" s="1"/>
  <c r="Q1361" i="1"/>
  <c r="R1361" i="1" s="1"/>
  <c r="C1362" i="1" s="1"/>
  <c r="S1362" i="1"/>
  <c r="T1362" i="1"/>
  <c r="N1361" i="1"/>
  <c r="P1361" i="1" s="1"/>
  <c r="B1361" i="1" s="1"/>
  <c r="E1362" i="1"/>
  <c r="F1363" i="1" s="1"/>
  <c r="A1363" i="1"/>
  <c r="D1363" i="1" s="1"/>
  <c r="O1362" i="1"/>
  <c r="G1362" i="1"/>
  <c r="G1363" i="1" l="1"/>
  <c r="H1363" i="1" s="1"/>
  <c r="O1363" i="1"/>
  <c r="A1364" i="1"/>
  <c r="D1364" i="1" s="1"/>
  <c r="E1363" i="1"/>
  <c r="F1364" i="1" s="1"/>
  <c r="H1362" i="1"/>
  <c r="N1362" i="1" s="1"/>
  <c r="P1362" i="1" s="1"/>
  <c r="B1362" i="1" s="1"/>
  <c r="T1363" i="1"/>
  <c r="S1363" i="1"/>
  <c r="J1363" i="1"/>
  <c r="K1363" i="1" s="1"/>
  <c r="L1363" i="1" s="1"/>
  <c r="M1363" i="1" s="1"/>
  <c r="Q1362" i="1"/>
  <c r="R1362" i="1" s="1"/>
  <c r="C1363" i="1" s="1"/>
  <c r="G1364" i="1" l="1"/>
  <c r="H1364" i="1" s="1"/>
  <c r="N1363" i="1"/>
  <c r="P1363" i="1" s="1"/>
  <c r="B1363" i="1" s="1"/>
  <c r="E1364" i="1"/>
  <c r="F1365" i="1" s="1"/>
  <c r="O1364" i="1"/>
  <c r="A1365" i="1"/>
  <c r="D1365" i="1" s="1"/>
  <c r="J1364" i="1"/>
  <c r="K1364" i="1" s="1"/>
  <c r="L1364" i="1" s="1"/>
  <c r="M1364" i="1" s="1"/>
  <c r="Q1363" i="1"/>
  <c r="R1363" i="1" s="1"/>
  <c r="C1364" i="1" s="1"/>
  <c r="T1364" i="1"/>
  <c r="S1364" i="1"/>
  <c r="O1365" i="1" l="1"/>
  <c r="E1365" i="1"/>
  <c r="F1366" i="1" s="1"/>
  <c r="A1366" i="1"/>
  <c r="D1366" i="1" s="1"/>
  <c r="T1365" i="1"/>
  <c r="S1365" i="1"/>
  <c r="J1365" i="1"/>
  <c r="K1365" i="1" s="1"/>
  <c r="L1365" i="1" s="1"/>
  <c r="M1365" i="1" s="1"/>
  <c r="Q1364" i="1"/>
  <c r="R1364" i="1" s="1"/>
  <c r="C1365" i="1" s="1"/>
  <c r="G1365" i="1"/>
  <c r="N1364" i="1"/>
  <c r="P1364" i="1" s="1"/>
  <c r="B1364" i="1" s="1"/>
  <c r="G1366" i="1" l="1"/>
  <c r="H1366" i="1" s="1"/>
  <c r="H1365" i="1"/>
  <c r="N1365" i="1" s="1"/>
  <c r="P1365" i="1" s="1"/>
  <c r="B1365" i="1" s="1"/>
  <c r="E1366" i="1"/>
  <c r="F1367" i="1" s="1"/>
  <c r="O1366" i="1"/>
  <c r="A1367" i="1"/>
  <c r="D1367" i="1" s="1"/>
  <c r="T1366" i="1"/>
  <c r="J1366" i="1"/>
  <c r="K1366" i="1" s="1"/>
  <c r="L1366" i="1" s="1"/>
  <c r="M1366" i="1" s="1"/>
  <c r="Q1365" i="1"/>
  <c r="R1365" i="1" s="1"/>
  <c r="C1366" i="1" s="1"/>
  <c r="S1366" i="1"/>
  <c r="N1366" i="1" l="1"/>
  <c r="P1366" i="1" s="1"/>
  <c r="B1366" i="1" s="1"/>
  <c r="T1367" i="1"/>
  <c r="S1367" i="1"/>
  <c r="J1367" i="1"/>
  <c r="K1367" i="1" s="1"/>
  <c r="L1367" i="1" s="1"/>
  <c r="M1367" i="1" s="1"/>
  <c r="Q1366" i="1"/>
  <c r="R1366" i="1" s="1"/>
  <c r="C1367" i="1" s="1"/>
  <c r="O1367" i="1"/>
  <c r="E1367" i="1"/>
  <c r="F1368" i="1" s="1"/>
  <c r="A1368" i="1"/>
  <c r="D1368" i="1" s="1"/>
  <c r="G1367" i="1"/>
  <c r="H1367" i="1" s="1"/>
  <c r="E1368" i="1" l="1"/>
  <c r="F1369" i="1" s="1"/>
  <c r="O1368" i="1"/>
  <c r="A1369" i="1"/>
  <c r="D1369" i="1" s="1"/>
  <c r="J1368" i="1"/>
  <c r="K1368" i="1" s="1"/>
  <c r="L1368" i="1" s="1"/>
  <c r="M1368" i="1" s="1"/>
  <c r="Q1367" i="1"/>
  <c r="R1367" i="1" s="1"/>
  <c r="T1368" i="1"/>
  <c r="S1368" i="1"/>
  <c r="G1368" i="1"/>
  <c r="N1367" i="1"/>
  <c r="P1367" i="1" s="1"/>
  <c r="B1367" i="1" l="1"/>
  <c r="C1368" i="1"/>
  <c r="G1369" i="1"/>
  <c r="H1369" i="1" s="1"/>
  <c r="O1369" i="1"/>
  <c r="A1370" i="1"/>
  <c r="D1370" i="1" s="1"/>
  <c r="E1369" i="1"/>
  <c r="F1370" i="1" s="1"/>
  <c r="T1369" i="1"/>
  <c r="S1369" i="1"/>
  <c r="J1369" i="1"/>
  <c r="K1369" i="1" s="1"/>
  <c r="L1369" i="1" s="1"/>
  <c r="M1369" i="1" s="1"/>
  <c r="Q1368" i="1"/>
  <c r="R1368" i="1" s="1"/>
  <c r="H1368" i="1"/>
  <c r="N1368" i="1" s="1"/>
  <c r="C1369" i="1" l="1"/>
  <c r="P1368" i="1"/>
  <c r="B1368" i="1" s="1"/>
  <c r="G1370" i="1"/>
  <c r="H1370" i="1" s="1"/>
  <c r="N1369" i="1"/>
  <c r="E1370" i="1"/>
  <c r="F1371" i="1" s="1"/>
  <c r="O1370" i="1"/>
  <c r="A1371" i="1"/>
  <c r="D1371" i="1" s="1"/>
  <c r="S1370" i="1"/>
  <c r="J1370" i="1"/>
  <c r="K1370" i="1" s="1"/>
  <c r="L1370" i="1" s="1"/>
  <c r="M1370" i="1" s="1"/>
  <c r="Q1369" i="1"/>
  <c r="R1369" i="1" s="1"/>
  <c r="T1370" i="1"/>
  <c r="P1369" i="1" l="1"/>
  <c r="B1369" i="1" s="1"/>
  <c r="C1370" i="1"/>
  <c r="S1371" i="1"/>
  <c r="T1371" i="1"/>
  <c r="J1371" i="1"/>
  <c r="K1371" i="1" s="1"/>
  <c r="L1371" i="1" s="1"/>
  <c r="M1371" i="1" s="1"/>
  <c r="Q1370" i="1"/>
  <c r="R1370" i="1" s="1"/>
  <c r="G1371" i="1"/>
  <c r="H1371" i="1" s="1"/>
  <c r="O1371" i="1"/>
  <c r="A1372" i="1"/>
  <c r="D1372" i="1" s="1"/>
  <c r="E1371" i="1"/>
  <c r="F1372" i="1" s="1"/>
  <c r="N1370" i="1"/>
  <c r="P1370" i="1" l="1"/>
  <c r="B1370" i="1" s="1"/>
  <c r="C1371" i="1"/>
  <c r="N1371" i="1"/>
  <c r="A1373" i="1"/>
  <c r="D1373" i="1" s="1"/>
  <c r="E1372" i="1"/>
  <c r="F1373" i="1" s="1"/>
  <c r="O1372" i="1"/>
  <c r="J1372" i="1"/>
  <c r="K1372" i="1" s="1"/>
  <c r="L1372" i="1" s="1"/>
  <c r="M1372" i="1" s="1"/>
  <c r="Q1371" i="1"/>
  <c r="R1371" i="1" s="1"/>
  <c r="T1372" i="1"/>
  <c r="S1372" i="1"/>
  <c r="G1372" i="1"/>
  <c r="H1372" i="1" s="1"/>
  <c r="C1372" i="1" l="1"/>
  <c r="P1371" i="1"/>
  <c r="B1371" i="1" s="1"/>
  <c r="T1373" i="1"/>
  <c r="S1373" i="1"/>
  <c r="J1373" i="1"/>
  <c r="K1373" i="1" s="1"/>
  <c r="L1373" i="1" s="1"/>
  <c r="M1373" i="1" s="1"/>
  <c r="Q1372" i="1"/>
  <c r="R1372" i="1" s="1"/>
  <c r="N1372" i="1"/>
  <c r="G1373" i="1"/>
  <c r="H1373" i="1" s="1"/>
  <c r="O1373" i="1"/>
  <c r="A1374" i="1"/>
  <c r="D1374" i="1" s="1"/>
  <c r="E1373" i="1"/>
  <c r="F1374" i="1" s="1"/>
  <c r="P1372" i="1" l="1"/>
  <c r="B1372" i="1" s="1"/>
  <c r="C1373" i="1"/>
  <c r="N1373" i="1"/>
  <c r="J1374" i="1"/>
  <c r="K1374" i="1" s="1"/>
  <c r="L1374" i="1" s="1"/>
  <c r="M1374" i="1" s="1"/>
  <c r="Q1373" i="1"/>
  <c r="R1373" i="1" s="1"/>
  <c r="T1374" i="1"/>
  <c r="S1374" i="1"/>
  <c r="E1374" i="1"/>
  <c r="F1375" i="1" s="1"/>
  <c r="A1375" i="1"/>
  <c r="D1375" i="1" s="1"/>
  <c r="O1374" i="1"/>
  <c r="G1374" i="1"/>
  <c r="C1374" i="1" l="1"/>
  <c r="P1373" i="1"/>
  <c r="B1373" i="1" s="1"/>
  <c r="S1375" i="1"/>
  <c r="T1375" i="1"/>
  <c r="J1375" i="1"/>
  <c r="K1375" i="1" s="1"/>
  <c r="L1375" i="1" s="1"/>
  <c r="M1375" i="1" s="1"/>
  <c r="Q1374" i="1"/>
  <c r="R1374" i="1" s="1"/>
  <c r="C1375" i="1" s="1"/>
  <c r="G1375" i="1"/>
  <c r="O1375" i="1"/>
  <c r="A1376" i="1"/>
  <c r="D1376" i="1" s="1"/>
  <c r="E1375" i="1"/>
  <c r="F1376" i="1" s="1"/>
  <c r="H1374" i="1"/>
  <c r="N1374" i="1" s="1"/>
  <c r="P1374" i="1" s="1"/>
  <c r="B1374" i="1" s="1"/>
  <c r="G1376" i="1" l="1"/>
  <c r="H1376" i="1" s="1"/>
  <c r="H1375" i="1"/>
  <c r="N1375" i="1" s="1"/>
  <c r="P1375" i="1" s="1"/>
  <c r="B1375" i="1" s="1"/>
  <c r="A1377" i="1"/>
  <c r="D1377" i="1" s="1"/>
  <c r="E1376" i="1"/>
  <c r="F1377" i="1" s="1"/>
  <c r="O1376" i="1"/>
  <c r="J1376" i="1"/>
  <c r="K1376" i="1" s="1"/>
  <c r="L1376" i="1" s="1"/>
  <c r="M1376" i="1" s="1"/>
  <c r="Q1375" i="1"/>
  <c r="R1375" i="1" s="1"/>
  <c r="C1376" i="1" s="1"/>
  <c r="T1376" i="1"/>
  <c r="S1376" i="1"/>
  <c r="N1376" i="1" l="1"/>
  <c r="P1376" i="1" s="1"/>
  <c r="B1376" i="1" s="1"/>
  <c r="O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C1377" i="1" s="1"/>
  <c r="G1377" i="1"/>
  <c r="J1378" i="1" l="1"/>
  <c r="K1378" i="1" s="1"/>
  <c r="L1378" i="1" s="1"/>
  <c r="M1378" i="1" s="1"/>
  <c r="Q1377" i="1"/>
  <c r="R1377" i="1" s="1"/>
  <c r="C1378" i="1" s="1"/>
  <c r="T1378" i="1"/>
  <c r="S1378" i="1"/>
  <c r="G1378" i="1"/>
  <c r="H1378" i="1" s="1"/>
  <c r="E1378" i="1"/>
  <c r="F1379" i="1" s="1"/>
  <c r="O1378" i="1"/>
  <c r="A1379" i="1"/>
  <c r="D1379" i="1" s="1"/>
  <c r="H1377" i="1"/>
  <c r="N1377" i="1" s="1"/>
  <c r="P1377" i="1" s="1"/>
  <c r="B1377" i="1" s="1"/>
  <c r="N1378" i="1" l="1"/>
  <c r="P1378" i="1" s="1"/>
  <c r="B1378" i="1" s="1"/>
  <c r="O1379" i="1"/>
  <c r="A1380" i="1"/>
  <c r="D1380" i="1" s="1"/>
  <c r="E1379" i="1"/>
  <c r="F1380" i="1" s="1"/>
  <c r="G1379" i="1"/>
  <c r="S1379" i="1"/>
  <c r="T1379" i="1"/>
  <c r="J1379" i="1"/>
  <c r="K1379" i="1" s="1"/>
  <c r="L1379" i="1" s="1"/>
  <c r="M1379" i="1" s="1"/>
  <c r="Q1378" i="1"/>
  <c r="R1378" i="1" s="1"/>
  <c r="C1379" i="1" s="1"/>
  <c r="G1380" i="1" l="1"/>
  <c r="H1380" i="1" s="1"/>
  <c r="A1381" i="1"/>
  <c r="D1381" i="1" s="1"/>
  <c r="E1380" i="1"/>
  <c r="F1381" i="1" s="1"/>
  <c r="O1380" i="1"/>
  <c r="J1380" i="1"/>
  <c r="K1380" i="1" s="1"/>
  <c r="L1380" i="1" s="1"/>
  <c r="M1380" i="1" s="1"/>
  <c r="Q1379" i="1"/>
  <c r="R1379" i="1" s="1"/>
  <c r="C1380" i="1" s="1"/>
  <c r="T1380" i="1"/>
  <c r="S1380" i="1"/>
  <c r="H1379" i="1"/>
  <c r="N1379" i="1" s="1"/>
  <c r="P1379" i="1" s="1"/>
  <c r="B1379" i="1" s="1"/>
  <c r="N1380" i="1" l="1"/>
  <c r="P1380" i="1" s="1"/>
  <c r="B1380" i="1" s="1"/>
  <c r="E1381" i="1"/>
  <c r="F1382" i="1" s="1"/>
  <c r="O1381" i="1"/>
  <c r="A1382" i="1"/>
  <c r="D1382" i="1" s="1"/>
  <c r="T1381" i="1"/>
  <c r="J1381" i="1"/>
  <c r="K1381" i="1" s="1"/>
  <c r="L1381" i="1" s="1"/>
  <c r="M1381" i="1" s="1"/>
  <c r="Q1380" i="1"/>
  <c r="R1380" i="1" s="1"/>
  <c r="C1381" i="1" s="1"/>
  <c r="S1381" i="1"/>
  <c r="G1381" i="1"/>
  <c r="H1381" i="1" s="1"/>
  <c r="Q1381" i="1" l="1"/>
  <c r="R1381" i="1" s="1"/>
  <c r="C1382" i="1" s="1"/>
  <c r="J1382" i="1"/>
  <c r="K1382" i="1" s="1"/>
  <c r="L1382" i="1" s="1"/>
  <c r="M1382" i="1" s="1"/>
  <c r="T1382" i="1"/>
  <c r="S1382" i="1"/>
  <c r="O1382" i="1"/>
  <c r="A1383" i="1"/>
  <c r="D1383" i="1" s="1"/>
  <c r="E1382" i="1"/>
  <c r="F1383" i="1" s="1"/>
  <c r="N1381" i="1"/>
  <c r="P1381" i="1" s="1"/>
  <c r="B1381" i="1" s="1"/>
  <c r="G1382" i="1"/>
  <c r="T1383" i="1" l="1"/>
  <c r="Q1382" i="1"/>
  <c r="R1382" i="1" s="1"/>
  <c r="C1383" i="1" s="1"/>
  <c r="J1383" i="1"/>
  <c r="K1383" i="1" s="1"/>
  <c r="L1383" i="1" s="1"/>
  <c r="M1383" i="1" s="1"/>
  <c r="S1383" i="1"/>
  <c r="G1383" i="1"/>
  <c r="H1382" i="1"/>
  <c r="N1382" i="1" s="1"/>
  <c r="P1382" i="1" s="1"/>
  <c r="B1382" i="1" s="1"/>
  <c r="E1383" i="1"/>
  <c r="F1384" i="1" s="1"/>
  <c r="A1384" i="1"/>
  <c r="D1384" i="1" s="1"/>
  <c r="O1383" i="1"/>
  <c r="G1384" i="1" l="1"/>
  <c r="T1384" i="1"/>
  <c r="J1384" i="1"/>
  <c r="K1384" i="1" s="1"/>
  <c r="L1384" i="1" s="1"/>
  <c r="M1384" i="1" s="1"/>
  <c r="S1384" i="1"/>
  <c r="Q1383" i="1"/>
  <c r="R1383" i="1" s="1"/>
  <c r="C1384" i="1" s="1"/>
  <c r="H1383" i="1"/>
  <c r="N1383" i="1" s="1"/>
  <c r="P1383" i="1" s="1"/>
  <c r="B1383" i="1" s="1"/>
  <c r="O1384" i="1"/>
  <c r="A1385" i="1"/>
  <c r="D1385" i="1" s="1"/>
  <c r="E1384" i="1"/>
  <c r="F1385" i="1" s="1"/>
  <c r="Q1384" i="1" l="1"/>
  <c r="R1384" i="1" s="1"/>
  <c r="C1385" i="1" s="1"/>
  <c r="T1385" i="1"/>
  <c r="J1385" i="1"/>
  <c r="K1385" i="1" s="1"/>
  <c r="L1385" i="1" s="1"/>
  <c r="M1385" i="1" s="1"/>
  <c r="S1385" i="1"/>
  <c r="G1385" i="1"/>
  <c r="H1385" i="1" s="1"/>
  <c r="H1384" i="1"/>
  <c r="N1384" i="1" s="1"/>
  <c r="P1384" i="1" s="1"/>
  <c r="B1384" i="1" s="1"/>
  <c r="A1386" i="1"/>
  <c r="D1386" i="1" s="1"/>
  <c r="E1385" i="1"/>
  <c r="F1386" i="1" s="1"/>
  <c r="O1385" i="1"/>
  <c r="N1385" i="1" l="1"/>
  <c r="P1385" i="1" s="1"/>
  <c r="B1385" i="1" s="1"/>
  <c r="G1386" i="1"/>
  <c r="T1386" i="1"/>
  <c r="J1386" i="1"/>
  <c r="K1386" i="1" s="1"/>
  <c r="L1386" i="1" s="1"/>
  <c r="M1386" i="1" s="1"/>
  <c r="S1386" i="1"/>
  <c r="Q1385" i="1"/>
  <c r="R1385" i="1" s="1"/>
  <c r="C1386" i="1" s="1"/>
  <c r="O1386" i="1"/>
  <c r="A1387" i="1"/>
  <c r="D1387" i="1" s="1"/>
  <c r="E1386" i="1"/>
  <c r="F1387" i="1" s="1"/>
  <c r="G1387" i="1" l="1"/>
  <c r="H1387" i="1" s="1"/>
  <c r="Q1386" i="1"/>
  <c r="R1386" i="1" s="1"/>
  <c r="C1387" i="1" s="1"/>
  <c r="S1387" i="1"/>
  <c r="J1387" i="1"/>
  <c r="K1387" i="1" s="1"/>
  <c r="L1387" i="1" s="1"/>
  <c r="M1387" i="1" s="1"/>
  <c r="T1387" i="1"/>
  <c r="H1386" i="1"/>
  <c r="N1386" i="1" s="1"/>
  <c r="P1386" i="1" s="1"/>
  <c r="B1386" i="1" s="1"/>
  <c r="E1387" i="1"/>
  <c r="F1388" i="1" s="1"/>
  <c r="O1387" i="1"/>
  <c r="A1388" i="1"/>
  <c r="D1388" i="1" s="1"/>
  <c r="O1388" i="1" l="1"/>
  <c r="A1389" i="1"/>
  <c r="D1389" i="1" s="1"/>
  <c r="E1388" i="1"/>
  <c r="F1389" i="1" s="1"/>
  <c r="N1387" i="1"/>
  <c r="P1387" i="1" s="1"/>
  <c r="B1387" i="1" s="1"/>
  <c r="J1388" i="1"/>
  <c r="K1388" i="1" s="1"/>
  <c r="L1388" i="1" s="1"/>
  <c r="M1388" i="1" s="1"/>
  <c r="T1388" i="1"/>
  <c r="S1388" i="1"/>
  <c r="Q1387" i="1"/>
  <c r="R1387" i="1" s="1"/>
  <c r="C1388" i="1" s="1"/>
  <c r="G1388" i="1"/>
  <c r="G1389" i="1" l="1"/>
  <c r="H1389" i="1" s="1"/>
  <c r="H1388" i="1"/>
  <c r="N1388" i="1" s="1"/>
  <c r="P1388" i="1" s="1"/>
  <c r="B1388" i="1" s="1"/>
  <c r="E1389" i="1"/>
  <c r="F1390" i="1" s="1"/>
  <c r="O1389" i="1"/>
  <c r="A1390" i="1"/>
  <c r="D1390" i="1" s="1"/>
  <c r="Q1388" i="1"/>
  <c r="R1388" i="1" s="1"/>
  <c r="C1389" i="1" s="1"/>
  <c r="T1389" i="1"/>
  <c r="S1389" i="1"/>
  <c r="J1389" i="1"/>
  <c r="K1389" i="1" s="1"/>
  <c r="L1389" i="1" s="1"/>
  <c r="M1389" i="1" s="1"/>
  <c r="N1389" i="1" l="1"/>
  <c r="P1389" i="1" s="1"/>
  <c r="B1389" i="1" s="1"/>
  <c r="T1390" i="1"/>
  <c r="J1390" i="1"/>
  <c r="K1390" i="1" s="1"/>
  <c r="L1390" i="1" s="1"/>
  <c r="M1390" i="1" s="1"/>
  <c r="S1390" i="1"/>
  <c r="Q1389" i="1"/>
  <c r="R1389" i="1" s="1"/>
  <c r="C1390" i="1" s="1"/>
  <c r="G1390" i="1"/>
  <c r="H1390" i="1" s="1"/>
  <c r="O1390" i="1"/>
  <c r="E1390" i="1"/>
  <c r="F1391" i="1" s="1"/>
  <c r="A1391" i="1"/>
  <c r="D1391" i="1" s="1"/>
  <c r="N1390" i="1" l="1"/>
  <c r="P1390" i="1" s="1"/>
  <c r="B1390" i="1" s="1"/>
  <c r="Q1390" i="1"/>
  <c r="R1390" i="1" s="1"/>
  <c r="C1391" i="1" s="1"/>
  <c r="T1391" i="1"/>
  <c r="J1391" i="1"/>
  <c r="K1391" i="1" s="1"/>
  <c r="L1391" i="1" s="1"/>
  <c r="M1391" i="1" s="1"/>
  <c r="S1391" i="1"/>
  <c r="E1391" i="1"/>
  <c r="F1392" i="1" s="1"/>
  <c r="A1392" i="1"/>
  <c r="D1392" i="1" s="1"/>
  <c r="O1391" i="1"/>
  <c r="G1391" i="1"/>
  <c r="G1392" i="1" l="1"/>
  <c r="H1392" i="1" s="1"/>
  <c r="O1392" i="1"/>
  <c r="A1393" i="1"/>
  <c r="D1393" i="1" s="1"/>
  <c r="E1392" i="1"/>
  <c r="F1393" i="1" s="1"/>
  <c r="H1391" i="1"/>
  <c r="N1391" i="1" s="1"/>
  <c r="P1391" i="1" s="1"/>
  <c r="B1391" i="1" s="1"/>
  <c r="J1392" i="1"/>
  <c r="K1392" i="1" s="1"/>
  <c r="L1392" i="1" s="1"/>
  <c r="M1392" i="1" s="1"/>
  <c r="S1392" i="1"/>
  <c r="T1392" i="1"/>
  <c r="Q1391" i="1"/>
  <c r="R1391" i="1" s="1"/>
  <c r="C1392" i="1" s="1"/>
  <c r="N1392" i="1" l="1"/>
  <c r="P1392" i="1" s="1"/>
  <c r="B1392" i="1" s="1"/>
  <c r="E1393" i="1"/>
  <c r="F1394" i="1" s="1"/>
  <c r="O1393" i="1"/>
  <c r="A1394" i="1"/>
  <c r="D1394" i="1" s="1"/>
  <c r="Q1392" i="1"/>
  <c r="R1392" i="1" s="1"/>
  <c r="C1393" i="1" s="1"/>
  <c r="T1393" i="1"/>
  <c r="J1393" i="1"/>
  <c r="K1393" i="1" s="1"/>
  <c r="L1393" i="1" s="1"/>
  <c r="M1393" i="1" s="1"/>
  <c r="S1393" i="1"/>
  <c r="G1393" i="1"/>
  <c r="H1393" i="1" s="1"/>
  <c r="T1394" i="1" l="1"/>
  <c r="J1394" i="1"/>
  <c r="K1394" i="1" s="1"/>
  <c r="L1394" i="1" s="1"/>
  <c r="M1394" i="1" s="1"/>
  <c r="S1394" i="1"/>
  <c r="Q1393" i="1"/>
  <c r="R1393" i="1" s="1"/>
  <c r="C1394" i="1" s="1"/>
  <c r="G1394" i="1"/>
  <c r="N1393" i="1"/>
  <c r="P1393" i="1" s="1"/>
  <c r="B1393" i="1" s="1"/>
  <c r="O1394" i="1"/>
  <c r="A1395" i="1"/>
  <c r="D1395" i="1" s="1"/>
  <c r="E1394" i="1"/>
  <c r="F1395" i="1" s="1"/>
  <c r="E1395" i="1" l="1"/>
  <c r="F1396" i="1" s="1"/>
  <c r="O1395" i="1"/>
  <c r="A1396" i="1"/>
  <c r="D1396" i="1" s="1"/>
  <c r="Q1394" i="1"/>
  <c r="R1394" i="1" s="1"/>
  <c r="C1395" i="1" s="1"/>
  <c r="T1395" i="1"/>
  <c r="J1395" i="1"/>
  <c r="K1395" i="1" s="1"/>
  <c r="L1395" i="1" s="1"/>
  <c r="M1395" i="1" s="1"/>
  <c r="S1395" i="1"/>
  <c r="G1395" i="1"/>
  <c r="H1394" i="1"/>
  <c r="N1394" i="1" s="1"/>
  <c r="P1394" i="1" s="1"/>
  <c r="B1394" i="1" s="1"/>
  <c r="J1396" i="1" l="1"/>
  <c r="K1396" i="1" s="1"/>
  <c r="L1396" i="1" s="1"/>
  <c r="M1396" i="1" s="1"/>
  <c r="S1396" i="1"/>
  <c r="T1396" i="1"/>
  <c r="Q1395" i="1"/>
  <c r="R1395" i="1" s="1"/>
  <c r="C1396" i="1" s="1"/>
  <c r="G1396" i="1"/>
  <c r="H1396" i="1" s="1"/>
  <c r="H1395" i="1"/>
  <c r="N1395" i="1" s="1"/>
  <c r="P1395" i="1" s="1"/>
  <c r="B1395" i="1" s="1"/>
  <c r="O1396" i="1"/>
  <c r="E1396" i="1"/>
  <c r="F1397" i="1" s="1"/>
  <c r="A1397" i="1"/>
  <c r="D1397" i="1" s="1"/>
  <c r="N1396" i="1" l="1"/>
  <c r="P1396" i="1" s="1"/>
  <c r="B1396" i="1" s="1"/>
  <c r="Q1396" i="1"/>
  <c r="R1396" i="1" s="1"/>
  <c r="C1397" i="1" s="1"/>
  <c r="T1397" i="1"/>
  <c r="J1397" i="1"/>
  <c r="K1397" i="1" s="1"/>
  <c r="L1397" i="1" s="1"/>
  <c r="M1397" i="1" s="1"/>
  <c r="S1397" i="1"/>
  <c r="E1397" i="1"/>
  <c r="F1398" i="1" s="1"/>
  <c r="A1398" i="1"/>
  <c r="D1398" i="1" s="1"/>
  <c r="O1397" i="1"/>
  <c r="G1397" i="1"/>
  <c r="H1397" i="1" s="1"/>
  <c r="N1397" i="1" l="1"/>
  <c r="P1397" i="1" s="1"/>
  <c r="B1397" i="1" s="1"/>
  <c r="S1398" i="1"/>
  <c r="J1398" i="1"/>
  <c r="K1398" i="1" s="1"/>
  <c r="L1398" i="1" s="1"/>
  <c r="M1398" i="1" s="1"/>
  <c r="Q1397" i="1"/>
  <c r="R1397" i="1" s="1"/>
  <c r="C1398" i="1" s="1"/>
  <c r="T1398" i="1"/>
  <c r="G1398" i="1"/>
  <c r="H1398" i="1" s="1"/>
  <c r="O1398" i="1"/>
  <c r="A1399" i="1"/>
  <c r="D1399" i="1" s="1"/>
  <c r="E1398" i="1"/>
  <c r="F1399" i="1" s="1"/>
  <c r="E1399" i="1" l="1"/>
  <c r="F1400" i="1" s="1"/>
  <c r="O1399" i="1"/>
  <c r="A1400" i="1"/>
  <c r="D1400" i="1" s="1"/>
  <c r="S1399" i="1"/>
  <c r="Q1398" i="1"/>
  <c r="R1398" i="1" s="1"/>
  <c r="J1399" i="1"/>
  <c r="K1399" i="1" s="1"/>
  <c r="L1399" i="1" s="1"/>
  <c r="M1399" i="1" s="1"/>
  <c r="T1399" i="1"/>
  <c r="G1399" i="1"/>
  <c r="N1398" i="1"/>
  <c r="P1398" i="1" s="1"/>
  <c r="B1398" i="1" l="1"/>
  <c r="C1399" i="1"/>
  <c r="G1400" i="1"/>
  <c r="H1400" i="1" s="1"/>
  <c r="H1399" i="1"/>
  <c r="N1399" i="1" s="1"/>
  <c r="O1400" i="1"/>
  <c r="A1401" i="1"/>
  <c r="D1401" i="1" s="1"/>
  <c r="E1400" i="1"/>
  <c r="F1401" i="1" s="1"/>
  <c r="S1400" i="1"/>
  <c r="J1400" i="1"/>
  <c r="K1400" i="1" s="1"/>
  <c r="L1400" i="1" s="1"/>
  <c r="M1400" i="1" s="1"/>
  <c r="T1400" i="1"/>
  <c r="Q1399" i="1"/>
  <c r="R1399" i="1" s="1"/>
  <c r="P1399" i="1" l="1"/>
  <c r="B1399" i="1" s="1"/>
  <c r="C1400" i="1"/>
  <c r="G1401" i="1"/>
  <c r="H1401" i="1" s="1"/>
  <c r="N1400" i="1"/>
  <c r="E1401" i="1"/>
  <c r="F1402" i="1" s="1"/>
  <c r="A1402" i="1"/>
  <c r="D1402" i="1" s="1"/>
  <c r="O1401" i="1"/>
  <c r="S1401" i="1"/>
  <c r="Q1400" i="1"/>
  <c r="R1400" i="1" s="1"/>
  <c r="J1401" i="1"/>
  <c r="K1401" i="1" s="1"/>
  <c r="L1401" i="1" s="1"/>
  <c r="M1401" i="1" s="1"/>
  <c r="T1401" i="1"/>
  <c r="P1400" i="1" l="1"/>
  <c r="B1400" i="1" s="1"/>
  <c r="C1401" i="1"/>
  <c r="O1402" i="1"/>
  <c r="E1402" i="1"/>
  <c r="F1403" i="1" s="1"/>
  <c r="A1403" i="1"/>
  <c r="D1403" i="1" s="1"/>
  <c r="T1402" i="1"/>
  <c r="J1402" i="1"/>
  <c r="K1402" i="1" s="1"/>
  <c r="L1402" i="1" s="1"/>
  <c r="M1402" i="1" s="1"/>
  <c r="S1402" i="1"/>
  <c r="Q1401" i="1"/>
  <c r="R1401" i="1" s="1"/>
  <c r="G1402" i="1"/>
  <c r="N1401" i="1"/>
  <c r="P1401" i="1" l="1"/>
  <c r="B1401" i="1" s="1"/>
  <c r="C1402" i="1"/>
  <c r="G1403" i="1"/>
  <c r="H1403" i="1" s="1"/>
  <c r="H1402" i="1"/>
  <c r="N1402" i="1" s="1"/>
  <c r="T1403" i="1"/>
  <c r="Q1402" i="1"/>
  <c r="R1402" i="1" s="1"/>
  <c r="S1403" i="1"/>
  <c r="J1403" i="1"/>
  <c r="K1403" i="1" s="1"/>
  <c r="L1403" i="1" s="1"/>
  <c r="M1403" i="1" s="1"/>
  <c r="E1403" i="1"/>
  <c r="F1404" i="1" s="1"/>
  <c r="O1403" i="1"/>
  <c r="A1404" i="1"/>
  <c r="D1404" i="1" s="1"/>
  <c r="P1402" i="1" l="1"/>
  <c r="B1402" i="1" s="1"/>
  <c r="C1403" i="1"/>
  <c r="G1404" i="1"/>
  <c r="H1404" i="1" s="1"/>
  <c r="N1403" i="1"/>
  <c r="O1404" i="1"/>
  <c r="E1404" i="1"/>
  <c r="F1405" i="1" s="1"/>
  <c r="A1405" i="1"/>
  <c r="D1405" i="1" s="1"/>
  <c r="J1404" i="1"/>
  <c r="K1404" i="1" s="1"/>
  <c r="L1404" i="1" s="1"/>
  <c r="M1404" i="1" s="1"/>
  <c r="S1404" i="1"/>
  <c r="T1404" i="1"/>
  <c r="Q1403" i="1"/>
  <c r="R1403" i="1" s="1"/>
  <c r="P1403" i="1" l="1"/>
  <c r="B1403" i="1" s="1"/>
  <c r="C1404" i="1"/>
  <c r="E1405" i="1"/>
  <c r="F1406" i="1" s="1"/>
  <c r="O1405" i="1"/>
  <c r="A1406" i="1"/>
  <c r="D1406" i="1" s="1"/>
  <c r="N1404" i="1"/>
  <c r="Q1404" i="1"/>
  <c r="R1404" i="1" s="1"/>
  <c r="T1405" i="1"/>
  <c r="J1405" i="1"/>
  <c r="K1405" i="1" s="1"/>
  <c r="L1405" i="1" s="1"/>
  <c r="M1405" i="1" s="1"/>
  <c r="S1405" i="1"/>
  <c r="G1405" i="1"/>
  <c r="C1405" i="1" l="1"/>
  <c r="P1404" i="1"/>
  <c r="B1404" i="1" s="1"/>
  <c r="G1406" i="1"/>
  <c r="H1406" i="1" s="1"/>
  <c r="O1406" i="1"/>
  <c r="A1407" i="1"/>
  <c r="D1407" i="1" s="1"/>
  <c r="E1406" i="1"/>
  <c r="F1407" i="1" s="1"/>
  <c r="H1405" i="1"/>
  <c r="N1405" i="1" s="1"/>
  <c r="J1406" i="1"/>
  <c r="K1406" i="1" s="1"/>
  <c r="L1406" i="1" s="1"/>
  <c r="M1406" i="1" s="1"/>
  <c r="T1406" i="1"/>
  <c r="S1406" i="1"/>
  <c r="Q1405" i="1"/>
  <c r="R1405" i="1" s="1"/>
  <c r="C1406" i="1" l="1"/>
  <c r="P1405" i="1"/>
  <c r="B1405" i="1" s="1"/>
  <c r="N1406" i="1"/>
  <c r="Q1406" i="1"/>
  <c r="R1406" i="1" s="1"/>
  <c r="T1407" i="1"/>
  <c r="J1407" i="1"/>
  <c r="K1407" i="1" s="1"/>
  <c r="L1407" i="1" s="1"/>
  <c r="M1407" i="1" s="1"/>
  <c r="S1407" i="1"/>
  <c r="G1407" i="1"/>
  <c r="A1408" i="1"/>
  <c r="D1408" i="1" s="1"/>
  <c r="E1407" i="1"/>
  <c r="F1408" i="1" s="1"/>
  <c r="O1407" i="1"/>
  <c r="C1407" i="1" l="1"/>
  <c r="P1406" i="1"/>
  <c r="B1406" i="1" s="1"/>
  <c r="G1408" i="1"/>
  <c r="H1408" i="1" s="1"/>
  <c r="S1408" i="1"/>
  <c r="J1408" i="1"/>
  <c r="K1408" i="1" s="1"/>
  <c r="L1408" i="1" s="1"/>
  <c r="M1408" i="1" s="1"/>
  <c r="T1408" i="1"/>
  <c r="Q1407" i="1"/>
  <c r="R1407" i="1" s="1"/>
  <c r="O1408" i="1"/>
  <c r="A1409" i="1"/>
  <c r="D1409" i="1" s="1"/>
  <c r="E1408" i="1"/>
  <c r="F1409" i="1" s="1"/>
  <c r="H1407" i="1"/>
  <c r="N1407" i="1" s="1"/>
  <c r="P1407" i="1" l="1"/>
  <c r="B1407" i="1" s="1"/>
  <c r="C1408" i="1"/>
  <c r="N1408" i="1"/>
  <c r="E1409" i="1"/>
  <c r="F1410" i="1" s="1"/>
  <c r="O1409" i="1"/>
  <c r="A1410" i="1"/>
  <c r="D1410" i="1" s="1"/>
  <c r="T1409" i="1"/>
  <c r="Q1408" i="1"/>
  <c r="R1408" i="1" s="1"/>
  <c r="S1409" i="1"/>
  <c r="J1409" i="1"/>
  <c r="K1409" i="1" s="1"/>
  <c r="L1409" i="1" s="1"/>
  <c r="M1409" i="1" s="1"/>
  <c r="G1409" i="1"/>
  <c r="H1409" i="1" s="1"/>
  <c r="C1409" i="1" l="1"/>
  <c r="P1408" i="1"/>
  <c r="B1408" i="1" s="1"/>
  <c r="N1409" i="1"/>
  <c r="O1410" i="1"/>
  <c r="A1411" i="1"/>
  <c r="D1411" i="1" s="1"/>
  <c r="E1410" i="1"/>
  <c r="F1411" i="1" s="1"/>
  <c r="T1410" i="1"/>
  <c r="J1410" i="1"/>
  <c r="K1410" i="1" s="1"/>
  <c r="L1410" i="1" s="1"/>
  <c r="M1410" i="1" s="1"/>
  <c r="S1410" i="1"/>
  <c r="Q1409" i="1"/>
  <c r="R1409" i="1" s="1"/>
  <c r="G1410" i="1"/>
  <c r="P1409" i="1" l="1"/>
  <c r="B1409" i="1" s="1"/>
  <c r="C1410" i="1"/>
  <c r="Q1410" i="1"/>
  <c r="R1410" i="1" s="1"/>
  <c r="T1411" i="1"/>
  <c r="S1411" i="1"/>
  <c r="J1411" i="1"/>
  <c r="K1411" i="1" s="1"/>
  <c r="L1411" i="1" s="1"/>
  <c r="M1411" i="1" s="1"/>
  <c r="G1411" i="1"/>
  <c r="H1411" i="1" s="1"/>
  <c r="H1410" i="1"/>
  <c r="N1410" i="1" s="1"/>
  <c r="E1411" i="1"/>
  <c r="F1412" i="1" s="1"/>
  <c r="O1411" i="1"/>
  <c r="A1412" i="1"/>
  <c r="D1412" i="1" s="1"/>
  <c r="P1410" i="1" l="1"/>
  <c r="B1410" i="1" s="1"/>
  <c r="C1411" i="1"/>
  <c r="N1411" i="1"/>
  <c r="O1412" i="1"/>
  <c r="E1412" i="1"/>
  <c r="F1413" i="1" s="1"/>
  <c r="A1413" i="1"/>
  <c r="D1413" i="1" s="1"/>
  <c r="J1412" i="1"/>
  <c r="K1412" i="1" s="1"/>
  <c r="L1412" i="1" s="1"/>
  <c r="M1412" i="1" s="1"/>
  <c r="T1412" i="1"/>
  <c r="S1412" i="1"/>
  <c r="Q1411" i="1"/>
  <c r="R1411" i="1" s="1"/>
  <c r="G1412" i="1"/>
  <c r="C1412" i="1" l="1"/>
  <c r="P1411" i="1"/>
  <c r="B1411" i="1" s="1"/>
  <c r="G1413" i="1"/>
  <c r="E1413" i="1"/>
  <c r="F1414" i="1" s="1"/>
  <c r="A1414" i="1"/>
  <c r="D1414" i="1" s="1"/>
  <c r="O1413" i="1"/>
  <c r="H1412" i="1"/>
  <c r="N1412" i="1" s="1"/>
  <c r="P1412" i="1" s="1"/>
  <c r="B1412" i="1" s="1"/>
  <c r="Q1412" i="1"/>
  <c r="R1412" i="1" s="1"/>
  <c r="C1413" i="1" s="1"/>
  <c r="S1413" i="1"/>
  <c r="J1413" i="1"/>
  <c r="K1413" i="1" s="1"/>
  <c r="L1413" i="1" s="1"/>
  <c r="M1413" i="1" s="1"/>
  <c r="T1413" i="1"/>
  <c r="G1414" i="1" l="1"/>
  <c r="H1414" i="1" s="1"/>
  <c r="H1413" i="1"/>
  <c r="N1413" i="1" s="1"/>
  <c r="P1413" i="1" s="1"/>
  <c r="B1413" i="1" s="1"/>
  <c r="O1414" i="1"/>
  <c r="E1414" i="1"/>
  <c r="F1415" i="1" s="1"/>
  <c r="A1415" i="1"/>
  <c r="D1415" i="1" s="1"/>
  <c r="T1414" i="1"/>
  <c r="J1414" i="1"/>
  <c r="K1414" i="1" s="1"/>
  <c r="L1414" i="1" s="1"/>
  <c r="M1414" i="1" s="1"/>
  <c r="S1414" i="1"/>
  <c r="Q1413" i="1"/>
  <c r="R1413" i="1" s="1"/>
  <c r="C1414" i="1" s="1"/>
  <c r="Q1414" i="1" l="1"/>
  <c r="R1414" i="1" s="1"/>
  <c r="C1415" i="1" s="1"/>
  <c r="T1415" i="1"/>
  <c r="S1415" i="1"/>
  <c r="J1415" i="1"/>
  <c r="K1415" i="1" s="1"/>
  <c r="L1415" i="1" s="1"/>
  <c r="M1415" i="1" s="1"/>
  <c r="N1414" i="1"/>
  <c r="P1414" i="1" s="1"/>
  <c r="B1414" i="1" s="1"/>
  <c r="E1415" i="1"/>
  <c r="F1416" i="1" s="1"/>
  <c r="O1415" i="1"/>
  <c r="A1416" i="1"/>
  <c r="D1416" i="1" s="1"/>
  <c r="G1415" i="1"/>
  <c r="G1416" i="1" l="1"/>
  <c r="H1416" i="1" s="1"/>
  <c r="H1415" i="1"/>
  <c r="N1415" i="1" s="1"/>
  <c r="P1415" i="1" s="1"/>
  <c r="B1415" i="1" s="1"/>
  <c r="O1416" i="1"/>
  <c r="A1417" i="1"/>
  <c r="D1417" i="1" s="1"/>
  <c r="E1416" i="1"/>
  <c r="F1417" i="1" s="1"/>
  <c r="J1416" i="1"/>
  <c r="K1416" i="1" s="1"/>
  <c r="L1416" i="1" s="1"/>
  <c r="M1416" i="1" s="1"/>
  <c r="T1416" i="1"/>
  <c r="S1416" i="1"/>
  <c r="Q1415" i="1"/>
  <c r="R1415" i="1" s="1"/>
  <c r="C1416" i="1" s="1"/>
  <c r="N1416" i="1" l="1"/>
  <c r="P1416" i="1" s="1"/>
  <c r="B1416" i="1" s="1"/>
  <c r="E1417" i="1"/>
  <c r="F1418" i="1" s="1"/>
  <c r="A1418" i="1"/>
  <c r="D1418" i="1" s="1"/>
  <c r="O1417" i="1"/>
  <c r="Q1416" i="1"/>
  <c r="R1416" i="1" s="1"/>
  <c r="C1417" i="1" s="1"/>
  <c r="S1417" i="1"/>
  <c r="J1417" i="1"/>
  <c r="K1417" i="1" s="1"/>
  <c r="L1417" i="1" s="1"/>
  <c r="M1417" i="1" s="1"/>
  <c r="T1417" i="1"/>
  <c r="G1417" i="1"/>
  <c r="G1418" i="1" l="1"/>
  <c r="H1417" i="1"/>
  <c r="N1417" i="1" s="1"/>
  <c r="P1417" i="1" s="1"/>
  <c r="B1417" i="1" s="1"/>
  <c r="O1418" i="1"/>
  <c r="A1419" i="1"/>
  <c r="D1419" i="1" s="1"/>
  <c r="E1418" i="1"/>
  <c r="F1419" i="1" s="1"/>
  <c r="J1418" i="1"/>
  <c r="K1418" i="1" s="1"/>
  <c r="L1418" i="1" s="1"/>
  <c r="M1418" i="1" s="1"/>
  <c r="T1418" i="1"/>
  <c r="Q1417" i="1"/>
  <c r="R1417" i="1" s="1"/>
  <c r="C1418" i="1" s="1"/>
  <c r="S1418" i="1"/>
  <c r="Q1418" i="1" l="1"/>
  <c r="R1418" i="1" s="1"/>
  <c r="C1419" i="1" s="1"/>
  <c r="T1419" i="1"/>
  <c r="J1419" i="1"/>
  <c r="K1419" i="1" s="1"/>
  <c r="L1419" i="1" s="1"/>
  <c r="M1419" i="1" s="1"/>
  <c r="S1419" i="1"/>
  <c r="G1419" i="1"/>
  <c r="H1419" i="1" s="1"/>
  <c r="H1418" i="1"/>
  <c r="N1418" i="1" s="1"/>
  <c r="P1418" i="1" s="1"/>
  <c r="B1418" i="1" s="1"/>
  <c r="E1419" i="1"/>
  <c r="F1420" i="1" s="1"/>
  <c r="O1419" i="1"/>
  <c r="A1420" i="1"/>
  <c r="D1420" i="1" s="1"/>
  <c r="N1419" i="1" l="1"/>
  <c r="P1419" i="1" s="1"/>
  <c r="B1419" i="1" s="1"/>
  <c r="T1420" i="1"/>
  <c r="J1420" i="1"/>
  <c r="K1420" i="1" s="1"/>
  <c r="L1420" i="1" s="1"/>
  <c r="M1420" i="1" s="1"/>
  <c r="S1420" i="1"/>
  <c r="Q1419" i="1"/>
  <c r="R1419" i="1" s="1"/>
  <c r="C1420" i="1" s="1"/>
  <c r="G1420" i="1"/>
  <c r="O1420" i="1"/>
  <c r="A1421" i="1"/>
  <c r="D1421" i="1" s="1"/>
  <c r="E1420" i="1"/>
  <c r="F1421" i="1" s="1"/>
  <c r="A1422" i="1" l="1"/>
  <c r="D1422" i="1" s="1"/>
  <c r="E1421" i="1"/>
  <c r="F1422" i="1" s="1"/>
  <c r="O1421" i="1"/>
  <c r="Q1420" i="1"/>
  <c r="R1420" i="1" s="1"/>
  <c r="C1421" i="1" s="1"/>
  <c r="S1421" i="1"/>
  <c r="J1421" i="1"/>
  <c r="K1421" i="1" s="1"/>
  <c r="L1421" i="1" s="1"/>
  <c r="M1421" i="1" s="1"/>
  <c r="T1421" i="1"/>
  <c r="G1421" i="1"/>
  <c r="H1420" i="1"/>
  <c r="N1420" i="1" s="1"/>
  <c r="P1420" i="1" s="1"/>
  <c r="B1420" i="1" s="1"/>
  <c r="T1422" i="1" l="1"/>
  <c r="J1422" i="1"/>
  <c r="K1422" i="1" s="1"/>
  <c r="L1422" i="1" s="1"/>
  <c r="M1422" i="1" s="1"/>
  <c r="S1422" i="1"/>
  <c r="Q1421" i="1"/>
  <c r="R1421" i="1" s="1"/>
  <c r="C1422" i="1" s="1"/>
  <c r="O1422" i="1"/>
  <c r="A1423" i="1"/>
  <c r="D1423" i="1" s="1"/>
  <c r="E1422" i="1"/>
  <c r="F1423" i="1" s="1"/>
  <c r="G1422" i="1"/>
  <c r="H1421" i="1"/>
  <c r="N1421" i="1" s="1"/>
  <c r="P1421" i="1" s="1"/>
  <c r="B1421" i="1" s="1"/>
  <c r="G1423" i="1" l="1"/>
  <c r="H1423" i="1" s="1"/>
  <c r="E1423" i="1"/>
  <c r="F1424" i="1" s="1"/>
  <c r="O1423" i="1"/>
  <c r="A1424" i="1"/>
  <c r="D1424" i="1" s="1"/>
  <c r="H1422" i="1"/>
  <c r="N1422" i="1" s="1"/>
  <c r="P1422" i="1" s="1"/>
  <c r="B1422" i="1" s="1"/>
  <c r="S1423" i="1"/>
  <c r="Q1422" i="1"/>
  <c r="R1422" i="1" s="1"/>
  <c r="C1423" i="1" s="1"/>
  <c r="J1423" i="1"/>
  <c r="K1423" i="1" s="1"/>
  <c r="L1423" i="1" s="1"/>
  <c r="M1423" i="1" s="1"/>
  <c r="T1423" i="1"/>
  <c r="O1424" i="1" l="1"/>
  <c r="E1424" i="1"/>
  <c r="F1425" i="1" s="1"/>
  <c r="A1425" i="1"/>
  <c r="D1425" i="1" s="1"/>
  <c r="N1423" i="1"/>
  <c r="P1423" i="1" s="1"/>
  <c r="B1423" i="1" s="1"/>
  <c r="T1424" i="1"/>
  <c r="J1424" i="1"/>
  <c r="K1424" i="1" s="1"/>
  <c r="L1424" i="1" s="1"/>
  <c r="M1424" i="1" s="1"/>
  <c r="S1424" i="1"/>
  <c r="Q1423" i="1"/>
  <c r="R1423" i="1" s="1"/>
  <c r="C1424" i="1" s="1"/>
  <c r="G1424" i="1"/>
  <c r="G1425" i="1" l="1"/>
  <c r="H1425" i="1" s="1"/>
  <c r="Q1424" i="1"/>
  <c r="R1424" i="1" s="1"/>
  <c r="C1425" i="1" s="1"/>
  <c r="S1425" i="1"/>
  <c r="J1425" i="1"/>
  <c r="K1425" i="1" s="1"/>
  <c r="L1425" i="1" s="1"/>
  <c r="M1425" i="1" s="1"/>
  <c r="T1425" i="1"/>
  <c r="H1424" i="1"/>
  <c r="N1424" i="1" s="1"/>
  <c r="P1424" i="1" s="1"/>
  <c r="B1424" i="1" s="1"/>
  <c r="E1425" i="1"/>
  <c r="F1426" i="1" s="1"/>
  <c r="A1426" i="1"/>
  <c r="D1426" i="1" s="1"/>
  <c r="O1425" i="1"/>
  <c r="N1425" i="1" l="1"/>
  <c r="P1425" i="1" s="1"/>
  <c r="B1425" i="1" s="1"/>
  <c r="J1426" i="1"/>
  <c r="K1426" i="1" s="1"/>
  <c r="L1426" i="1" s="1"/>
  <c r="M1426" i="1" s="1"/>
  <c r="T1426" i="1"/>
  <c r="S1426" i="1"/>
  <c r="Q1425" i="1"/>
  <c r="R1425" i="1" s="1"/>
  <c r="C1426" i="1" s="1"/>
  <c r="G1426" i="1"/>
  <c r="H1426" i="1" s="1"/>
  <c r="O1426" i="1"/>
  <c r="A1427" i="1"/>
  <c r="D1427" i="1" s="1"/>
  <c r="E1426" i="1"/>
  <c r="F1427" i="1" s="1"/>
  <c r="Q1426" i="1" l="1"/>
  <c r="R1426" i="1" s="1"/>
  <c r="C1427" i="1" s="1"/>
  <c r="T1427" i="1"/>
  <c r="J1427" i="1"/>
  <c r="K1427" i="1" s="1"/>
  <c r="L1427" i="1" s="1"/>
  <c r="M1427" i="1" s="1"/>
  <c r="S1427" i="1"/>
  <c r="N1426" i="1"/>
  <c r="P1426" i="1" s="1"/>
  <c r="B1426" i="1" s="1"/>
  <c r="G1427" i="1"/>
  <c r="E1427" i="1"/>
  <c r="F1428" i="1" s="1"/>
  <c r="A1428" i="1"/>
  <c r="D1428" i="1" s="1"/>
  <c r="O1427" i="1"/>
  <c r="G1428" i="1" l="1"/>
  <c r="J1428" i="1"/>
  <c r="K1428" i="1" s="1"/>
  <c r="L1428" i="1" s="1"/>
  <c r="M1428" i="1" s="1"/>
  <c r="T1428" i="1"/>
  <c r="Q1427" i="1"/>
  <c r="R1427" i="1" s="1"/>
  <c r="C1428" i="1" s="1"/>
  <c r="S1428" i="1"/>
  <c r="H1427" i="1"/>
  <c r="N1427" i="1" s="1"/>
  <c r="P1427" i="1" s="1"/>
  <c r="B1427" i="1" s="1"/>
  <c r="O1428" i="1"/>
  <c r="A1429" i="1"/>
  <c r="D1429" i="1" s="1"/>
  <c r="E1428" i="1"/>
  <c r="F1429" i="1" s="1"/>
  <c r="G1429" i="1" l="1"/>
  <c r="H1429" i="1" s="1"/>
  <c r="E1429" i="1"/>
  <c r="F1430" i="1" s="1"/>
  <c r="A1430" i="1"/>
  <c r="D1430" i="1" s="1"/>
  <c r="O1429" i="1"/>
  <c r="H1428" i="1"/>
  <c r="N1428" i="1" s="1"/>
  <c r="P1428" i="1" s="1"/>
  <c r="B1428" i="1" s="1"/>
  <c r="T1429" i="1"/>
  <c r="Q1428" i="1"/>
  <c r="R1428" i="1" s="1"/>
  <c r="C1429" i="1" s="1"/>
  <c r="J1429" i="1"/>
  <c r="K1429" i="1" s="1"/>
  <c r="L1429" i="1" s="1"/>
  <c r="M1429" i="1" s="1"/>
  <c r="S1429" i="1"/>
  <c r="E1430" i="1" l="1"/>
  <c r="F1431" i="1" s="1"/>
  <c r="O1430" i="1"/>
  <c r="A1431" i="1"/>
  <c r="D1431" i="1" s="1"/>
  <c r="N1429" i="1"/>
  <c r="P1429" i="1" s="1"/>
  <c r="Q1429" i="1"/>
  <c r="R1429" i="1" s="1"/>
  <c r="J1430" i="1"/>
  <c r="K1430" i="1" s="1"/>
  <c r="L1430" i="1" s="1"/>
  <c r="M1430" i="1" s="1"/>
  <c r="T1430" i="1"/>
  <c r="S1430" i="1"/>
  <c r="G1430" i="1"/>
  <c r="C1430" i="1" l="1"/>
  <c r="B1429" i="1"/>
  <c r="G1431" i="1"/>
  <c r="H1431" i="1" s="1"/>
  <c r="T1431" i="1"/>
  <c r="S1431" i="1"/>
  <c r="Q1430" i="1"/>
  <c r="R1430" i="1" s="1"/>
  <c r="J1431" i="1"/>
  <c r="K1431" i="1" s="1"/>
  <c r="L1431" i="1" s="1"/>
  <c r="M1431" i="1" s="1"/>
  <c r="H1430" i="1"/>
  <c r="N1430" i="1" s="1"/>
  <c r="P1430" i="1" s="1"/>
  <c r="E1431" i="1"/>
  <c r="F1432" i="1" s="1"/>
  <c r="O1431" i="1"/>
  <c r="A1432" i="1"/>
  <c r="D1432" i="1" s="1"/>
  <c r="C1431" i="1" l="1"/>
  <c r="B1430" i="1"/>
  <c r="N1431" i="1"/>
  <c r="E1432" i="1"/>
  <c r="F1433" i="1" s="1"/>
  <c r="A1433" i="1"/>
  <c r="D1433" i="1" s="1"/>
  <c r="O1432" i="1"/>
  <c r="Q1431" i="1"/>
  <c r="R1431" i="1" s="1"/>
  <c r="J1432" i="1"/>
  <c r="K1432" i="1" s="1"/>
  <c r="L1432" i="1" s="1"/>
  <c r="M1432" i="1" s="1"/>
  <c r="T1432" i="1"/>
  <c r="S1432" i="1"/>
  <c r="G1432" i="1"/>
  <c r="C1432" i="1" l="1"/>
  <c r="P1431" i="1"/>
  <c r="B1431" i="1" s="1"/>
  <c r="G1433" i="1"/>
  <c r="H1433" i="1" s="1"/>
  <c r="H1432" i="1"/>
  <c r="N1432" i="1" s="1"/>
  <c r="A1434" i="1"/>
  <c r="D1434" i="1" s="1"/>
  <c r="E1433" i="1"/>
  <c r="F1434" i="1" s="1"/>
  <c r="O1433" i="1"/>
  <c r="T1433" i="1"/>
  <c r="Q1432" i="1"/>
  <c r="R1432" i="1" s="1"/>
  <c r="C1433" i="1" s="1"/>
  <c r="J1433" i="1"/>
  <c r="K1433" i="1" s="1"/>
  <c r="L1433" i="1" s="1"/>
  <c r="M1433" i="1" s="1"/>
  <c r="S1433" i="1"/>
  <c r="P1432" i="1" l="1"/>
  <c r="B1432" i="1" s="1"/>
  <c r="N1433" i="1"/>
  <c r="P1433" i="1" s="1"/>
  <c r="B1433" i="1" s="1"/>
  <c r="Q1433" i="1"/>
  <c r="R1433" i="1" s="1"/>
  <c r="C1434" i="1" s="1"/>
  <c r="J1434" i="1"/>
  <c r="K1434" i="1" s="1"/>
  <c r="L1434" i="1" s="1"/>
  <c r="M1434" i="1" s="1"/>
  <c r="S1434" i="1"/>
  <c r="T1434" i="1"/>
  <c r="E1434" i="1"/>
  <c r="F1435" i="1" s="1"/>
  <c r="A1435" i="1"/>
  <c r="D1435" i="1" s="1"/>
  <c r="O1434" i="1"/>
  <c r="G1434" i="1"/>
  <c r="H1434" i="1" s="1"/>
  <c r="N1434" i="1" l="1"/>
  <c r="P1434" i="1" s="1"/>
  <c r="B1434" i="1" s="1"/>
  <c r="T1435" i="1"/>
  <c r="S1435" i="1"/>
  <c r="Q1434" i="1"/>
  <c r="R1434" i="1" s="1"/>
  <c r="C1435" i="1" s="1"/>
  <c r="J1435" i="1"/>
  <c r="K1435" i="1" s="1"/>
  <c r="L1435" i="1" s="1"/>
  <c r="M1435" i="1" s="1"/>
  <c r="E1435" i="1"/>
  <c r="F1436" i="1" s="1"/>
  <c r="A1436" i="1"/>
  <c r="D1436" i="1" s="1"/>
  <c r="O1435" i="1"/>
  <c r="G1435" i="1"/>
  <c r="G1436" i="1" l="1"/>
  <c r="H1436" i="1" s="1"/>
  <c r="H1435" i="1"/>
  <c r="N1435" i="1" s="1"/>
  <c r="P1435" i="1" s="1"/>
  <c r="B1435" i="1" s="1"/>
  <c r="Q1435" i="1"/>
  <c r="R1435" i="1" s="1"/>
  <c r="C1436" i="1" s="1"/>
  <c r="J1436" i="1"/>
  <c r="K1436" i="1" s="1"/>
  <c r="L1436" i="1" s="1"/>
  <c r="M1436" i="1" s="1"/>
  <c r="T1436" i="1"/>
  <c r="S1436" i="1"/>
  <c r="E1436" i="1"/>
  <c r="F1437" i="1" s="1"/>
  <c r="O1436" i="1"/>
  <c r="A1437" i="1"/>
  <c r="D1437" i="1" s="1"/>
  <c r="G1437" i="1" l="1"/>
  <c r="H1437" i="1" s="1"/>
  <c r="N1436" i="1"/>
  <c r="P1436" i="1" s="1"/>
  <c r="B1436" i="1" s="1"/>
  <c r="E1437" i="1"/>
  <c r="F1438" i="1" s="1"/>
  <c r="O1437" i="1"/>
  <c r="A1438" i="1"/>
  <c r="D1438" i="1" s="1"/>
  <c r="Q1436" i="1"/>
  <c r="R1436" i="1" s="1"/>
  <c r="C1437" i="1" s="1"/>
  <c r="T1437" i="1"/>
  <c r="J1437" i="1"/>
  <c r="K1437" i="1" s="1"/>
  <c r="L1437" i="1" s="1"/>
  <c r="M1437" i="1" s="1"/>
  <c r="S1437" i="1"/>
  <c r="E1438" i="1" l="1"/>
  <c r="F1439" i="1" s="1"/>
  <c r="O1438" i="1"/>
  <c r="A1439" i="1"/>
  <c r="D1439" i="1" s="1"/>
  <c r="Q1437" i="1"/>
  <c r="R1437" i="1" s="1"/>
  <c r="C1438" i="1" s="1"/>
  <c r="J1438" i="1"/>
  <c r="K1438" i="1" s="1"/>
  <c r="L1438" i="1" s="1"/>
  <c r="M1438" i="1" s="1"/>
  <c r="S1438" i="1"/>
  <c r="T1438" i="1"/>
  <c r="N1437" i="1"/>
  <c r="P1437" i="1" s="1"/>
  <c r="B1437" i="1" s="1"/>
  <c r="G1438" i="1"/>
  <c r="H1438" i="1" s="1"/>
  <c r="G1439" i="1" l="1"/>
  <c r="H1439" i="1" s="1"/>
  <c r="E1439" i="1"/>
  <c r="F1440" i="1" s="1"/>
  <c r="A1440" i="1"/>
  <c r="D1440" i="1" s="1"/>
  <c r="O1439" i="1"/>
  <c r="N1438" i="1"/>
  <c r="P1438" i="1" s="1"/>
  <c r="B1438" i="1" s="1"/>
  <c r="S1439" i="1"/>
  <c r="T1439" i="1"/>
  <c r="Q1438" i="1"/>
  <c r="R1438" i="1" s="1"/>
  <c r="C1439" i="1" s="1"/>
  <c r="J1439" i="1"/>
  <c r="K1439" i="1" s="1"/>
  <c r="L1439" i="1" s="1"/>
  <c r="M1439" i="1" s="1"/>
  <c r="Q1439" i="1" l="1"/>
  <c r="R1439" i="1" s="1"/>
  <c r="C1440" i="1" s="1"/>
  <c r="J1440" i="1"/>
  <c r="K1440" i="1" s="1"/>
  <c r="L1440" i="1" s="1"/>
  <c r="M1440" i="1" s="1"/>
  <c r="T1440" i="1"/>
  <c r="S1440" i="1"/>
  <c r="N1439" i="1"/>
  <c r="P1439" i="1" s="1"/>
  <c r="B1439" i="1" s="1"/>
  <c r="E1440" i="1"/>
  <c r="F1441" i="1" s="1"/>
  <c r="O1440" i="1"/>
  <c r="A1441" i="1"/>
  <c r="D1441" i="1" s="1"/>
  <c r="G1440" i="1"/>
  <c r="E1441" i="1" l="1"/>
  <c r="F1442" i="1" s="1"/>
  <c r="O1441" i="1"/>
  <c r="A1442" i="1"/>
  <c r="D1442" i="1" s="1"/>
  <c r="G1441" i="1"/>
  <c r="H1441" i="1" s="1"/>
  <c r="H1440" i="1"/>
  <c r="N1440" i="1" s="1"/>
  <c r="P1440" i="1" s="1"/>
  <c r="B1440" i="1" s="1"/>
  <c r="T1441" i="1"/>
  <c r="Q1440" i="1"/>
  <c r="R1440" i="1" s="1"/>
  <c r="C1441" i="1" s="1"/>
  <c r="S1441" i="1"/>
  <c r="J1441" i="1"/>
  <c r="K1441" i="1" s="1"/>
  <c r="L1441" i="1" s="1"/>
  <c r="M1441" i="1" s="1"/>
  <c r="N1441" i="1" l="1"/>
  <c r="P1441" i="1" s="1"/>
  <c r="B1441" i="1" s="1"/>
  <c r="G1442" i="1"/>
  <c r="E1442" i="1"/>
  <c r="F1443" i="1" s="1"/>
  <c r="A1443" i="1"/>
  <c r="D1443" i="1" s="1"/>
  <c r="O1442" i="1"/>
  <c r="Q1441" i="1"/>
  <c r="R1441" i="1" s="1"/>
  <c r="C1442" i="1" s="1"/>
  <c r="J1442" i="1"/>
  <c r="K1442" i="1" s="1"/>
  <c r="L1442" i="1" s="1"/>
  <c r="M1442" i="1" s="1"/>
  <c r="T1442" i="1"/>
  <c r="S1442" i="1"/>
  <c r="G1443" i="1" l="1"/>
  <c r="T1443" i="1"/>
  <c r="Q1442" i="1"/>
  <c r="R1442" i="1" s="1"/>
  <c r="C1443" i="1" s="1"/>
  <c r="J1443" i="1"/>
  <c r="K1443" i="1" s="1"/>
  <c r="L1443" i="1" s="1"/>
  <c r="M1443" i="1" s="1"/>
  <c r="S1443" i="1"/>
  <c r="H1442" i="1"/>
  <c r="N1442" i="1" s="1"/>
  <c r="P1442" i="1" s="1"/>
  <c r="B1442" i="1" s="1"/>
  <c r="A1444" i="1"/>
  <c r="D1444" i="1" s="1"/>
  <c r="E1443" i="1"/>
  <c r="F1444" i="1" s="1"/>
  <c r="O1443" i="1"/>
  <c r="G1444" i="1" l="1"/>
  <c r="H1444" i="1" s="1"/>
  <c r="E1444" i="1"/>
  <c r="F1445" i="1" s="1"/>
  <c r="A1445" i="1"/>
  <c r="D1445" i="1" s="1"/>
  <c r="O1444" i="1"/>
  <c r="H1443" i="1"/>
  <c r="N1443" i="1" s="1"/>
  <c r="P1443" i="1" s="1"/>
  <c r="B1443" i="1" s="1"/>
  <c r="Q1443" i="1"/>
  <c r="R1443" i="1" s="1"/>
  <c r="C1444" i="1" s="1"/>
  <c r="J1444" i="1"/>
  <c r="K1444" i="1" s="1"/>
  <c r="L1444" i="1" s="1"/>
  <c r="M1444" i="1" s="1"/>
  <c r="T1444" i="1"/>
  <c r="S1444" i="1"/>
  <c r="T1445" i="1" l="1"/>
  <c r="S1445" i="1"/>
  <c r="Q1444" i="1"/>
  <c r="R1444" i="1" s="1"/>
  <c r="C1445" i="1" s="1"/>
  <c r="J1445" i="1"/>
  <c r="K1445" i="1" s="1"/>
  <c r="L1445" i="1" s="1"/>
  <c r="M1445" i="1" s="1"/>
  <c r="E1445" i="1"/>
  <c r="F1446" i="1" s="1"/>
  <c r="A1446" i="1"/>
  <c r="D1446" i="1" s="1"/>
  <c r="O1445" i="1"/>
  <c r="N1444" i="1"/>
  <c r="P1444" i="1" s="1"/>
  <c r="B1444" i="1" s="1"/>
  <c r="G1445" i="1"/>
  <c r="H1445" i="1" s="1"/>
  <c r="N1445" i="1" l="1"/>
  <c r="P1445" i="1" s="1"/>
  <c r="B1445" i="1" s="1"/>
  <c r="Q1445" i="1"/>
  <c r="R1445" i="1" s="1"/>
  <c r="C1446" i="1" s="1"/>
  <c r="J1446" i="1"/>
  <c r="K1446" i="1" s="1"/>
  <c r="L1446" i="1" s="1"/>
  <c r="M1446" i="1" s="1"/>
  <c r="T1446" i="1"/>
  <c r="S1446" i="1"/>
  <c r="G1446" i="1"/>
  <c r="H1446" i="1" s="1"/>
  <c r="E1446" i="1"/>
  <c r="F1447" i="1" s="1"/>
  <c r="A1447" i="1"/>
  <c r="D1447" i="1" s="1"/>
  <c r="O1446" i="1"/>
  <c r="G1447" i="1" l="1"/>
  <c r="N1446" i="1"/>
  <c r="P1446" i="1" s="1"/>
  <c r="B1446" i="1" s="1"/>
  <c r="S1447" i="1"/>
  <c r="T1447" i="1"/>
  <c r="Q1446" i="1"/>
  <c r="R1446" i="1" s="1"/>
  <c r="C1447" i="1" s="1"/>
  <c r="J1447" i="1"/>
  <c r="K1447" i="1" s="1"/>
  <c r="L1447" i="1" s="1"/>
  <c r="M1447" i="1" s="1"/>
  <c r="E1447" i="1"/>
  <c r="F1448" i="1" s="1"/>
  <c r="A1448" i="1"/>
  <c r="D1448" i="1" s="1"/>
  <c r="O1447" i="1"/>
  <c r="Q1447" i="1" l="1"/>
  <c r="R1447" i="1" s="1"/>
  <c r="C1448" i="1" s="1"/>
  <c r="S1448" i="1"/>
  <c r="J1448" i="1"/>
  <c r="K1448" i="1" s="1"/>
  <c r="L1448" i="1" s="1"/>
  <c r="M1448" i="1" s="1"/>
  <c r="T1448" i="1"/>
  <c r="G1448" i="1"/>
  <c r="E1448" i="1"/>
  <c r="F1449" i="1" s="1"/>
  <c r="O1448" i="1"/>
  <c r="A1449" i="1"/>
  <c r="D1449" i="1" s="1"/>
  <c r="H1447" i="1"/>
  <c r="N1447" i="1" s="1"/>
  <c r="P1447" i="1" s="1"/>
  <c r="B1447" i="1" s="1"/>
  <c r="T1449" i="1" l="1"/>
  <c r="S1449" i="1"/>
  <c r="Q1448" i="1"/>
  <c r="R1448" i="1" s="1"/>
  <c r="C1449" i="1" s="1"/>
  <c r="J1449" i="1"/>
  <c r="K1449" i="1" s="1"/>
  <c r="L1449" i="1" s="1"/>
  <c r="M1449" i="1" s="1"/>
  <c r="G1449" i="1"/>
  <c r="H1449" i="1" s="1"/>
  <c r="H1448" i="1"/>
  <c r="N1448" i="1" s="1"/>
  <c r="P1448" i="1" s="1"/>
  <c r="B1448" i="1" s="1"/>
  <c r="E1449" i="1"/>
  <c r="F1450" i="1" s="1"/>
  <c r="A1450" i="1"/>
  <c r="D1450" i="1" s="1"/>
  <c r="O1449" i="1"/>
  <c r="Q1449" i="1" l="1"/>
  <c r="R1449" i="1" s="1"/>
  <c r="C1450" i="1" s="1"/>
  <c r="J1450" i="1"/>
  <c r="K1450" i="1" s="1"/>
  <c r="L1450" i="1" s="1"/>
  <c r="M1450" i="1" s="1"/>
  <c r="T1450" i="1"/>
  <c r="S1450" i="1"/>
  <c r="E1450" i="1"/>
  <c r="F1451" i="1" s="1"/>
  <c r="A1451" i="1"/>
  <c r="D1451" i="1" s="1"/>
  <c r="O1450" i="1"/>
  <c r="N1449" i="1"/>
  <c r="P1449" i="1" s="1"/>
  <c r="B1449" i="1" s="1"/>
  <c r="G1450" i="1"/>
  <c r="G1451" i="1" l="1"/>
  <c r="T1451" i="1"/>
  <c r="Q1450" i="1"/>
  <c r="R1450" i="1" s="1"/>
  <c r="C1451" i="1" s="1"/>
  <c r="J1451" i="1"/>
  <c r="K1451" i="1" s="1"/>
  <c r="L1451" i="1" s="1"/>
  <c r="M1451" i="1" s="1"/>
  <c r="S1451" i="1"/>
  <c r="H1450" i="1"/>
  <c r="N1450" i="1" s="1"/>
  <c r="P1450" i="1" s="1"/>
  <c r="B1450" i="1" s="1"/>
  <c r="A1452" i="1"/>
  <c r="D1452" i="1" s="1"/>
  <c r="E1451" i="1"/>
  <c r="F1452" i="1" s="1"/>
  <c r="O1451" i="1"/>
  <c r="Q1451" i="1" l="1"/>
  <c r="R1451" i="1" s="1"/>
  <c r="C1452" i="1" s="1"/>
  <c r="J1452" i="1"/>
  <c r="K1452" i="1" s="1"/>
  <c r="L1452" i="1" s="1"/>
  <c r="M1452" i="1" s="1"/>
  <c r="T1452" i="1"/>
  <c r="S1452" i="1"/>
  <c r="E1452" i="1"/>
  <c r="F1453" i="1" s="1"/>
  <c r="A1453" i="1"/>
  <c r="D1453" i="1" s="1"/>
  <c r="O1452" i="1"/>
  <c r="G1452" i="1"/>
  <c r="H1452" i="1" s="1"/>
  <c r="H1451" i="1"/>
  <c r="N1451" i="1" s="1"/>
  <c r="P1451" i="1" s="1"/>
  <c r="B1451" i="1" s="1"/>
  <c r="N1452" i="1" l="1"/>
  <c r="P1452" i="1" s="1"/>
  <c r="B1452" i="1" s="1"/>
  <c r="G1453" i="1"/>
  <c r="H1453" i="1" s="1"/>
  <c r="E1453" i="1"/>
  <c r="F1454" i="1" s="1"/>
  <c r="O1453" i="1"/>
  <c r="A1454" i="1"/>
  <c r="D1454" i="1" s="1"/>
  <c r="T1453" i="1"/>
  <c r="S1453" i="1"/>
  <c r="Q1452" i="1"/>
  <c r="R1452" i="1" s="1"/>
  <c r="C1453" i="1" s="1"/>
  <c r="J1453" i="1"/>
  <c r="K1453" i="1" s="1"/>
  <c r="L1453" i="1" s="1"/>
  <c r="M1453" i="1" s="1"/>
  <c r="N1453" i="1" l="1"/>
  <c r="P1453" i="1" s="1"/>
  <c r="B1453" i="1" s="1"/>
  <c r="E1454" i="1"/>
  <c r="F1455" i="1" s="1"/>
  <c r="A1455" i="1"/>
  <c r="D1455" i="1" s="1"/>
  <c r="O1454" i="1"/>
  <c r="Q1453" i="1"/>
  <c r="R1453" i="1" s="1"/>
  <c r="C1454" i="1" s="1"/>
  <c r="J1454" i="1"/>
  <c r="K1454" i="1" s="1"/>
  <c r="L1454" i="1" s="1"/>
  <c r="M1454" i="1" s="1"/>
  <c r="T1454" i="1"/>
  <c r="S1454" i="1"/>
  <c r="G1454" i="1"/>
  <c r="G1455" i="1" l="1"/>
  <c r="H1455" i="1" s="1"/>
  <c r="E1455" i="1"/>
  <c r="F1456" i="1" s="1"/>
  <c r="A1456" i="1"/>
  <c r="D1456" i="1" s="1"/>
  <c r="O1455" i="1"/>
  <c r="H1454" i="1"/>
  <c r="N1454" i="1" s="1"/>
  <c r="P1454" i="1" s="1"/>
  <c r="B1454" i="1" s="1"/>
  <c r="S1455" i="1"/>
  <c r="T1455" i="1"/>
  <c r="Q1454" i="1"/>
  <c r="R1454" i="1" s="1"/>
  <c r="C1455" i="1" s="1"/>
  <c r="J1455" i="1"/>
  <c r="K1455" i="1" s="1"/>
  <c r="L1455" i="1" s="1"/>
  <c r="M1455" i="1" s="1"/>
  <c r="N1455" i="1" l="1"/>
  <c r="P1455" i="1" s="1"/>
  <c r="B1455" i="1" s="1"/>
  <c r="Q1455" i="1"/>
  <c r="R1455" i="1" s="1"/>
  <c r="C1456" i="1" s="1"/>
  <c r="J1456" i="1"/>
  <c r="K1456" i="1" s="1"/>
  <c r="L1456" i="1" s="1"/>
  <c r="M1456" i="1" s="1"/>
  <c r="S1456" i="1"/>
  <c r="T1456" i="1"/>
  <c r="E1456" i="1"/>
  <c r="F1457" i="1" s="1"/>
  <c r="O1456" i="1"/>
  <c r="A1457" i="1"/>
  <c r="D1457" i="1" s="1"/>
  <c r="G1456" i="1"/>
  <c r="G1457" i="1" l="1"/>
  <c r="H1457" i="1" s="1"/>
  <c r="H1456" i="1"/>
  <c r="N1456" i="1" s="1"/>
  <c r="P1456" i="1" s="1"/>
  <c r="B1456" i="1" s="1"/>
  <c r="E1457" i="1"/>
  <c r="F1458" i="1" s="1"/>
  <c r="O1457" i="1"/>
  <c r="A1458" i="1"/>
  <c r="D1458" i="1" s="1"/>
  <c r="T1457" i="1"/>
  <c r="Q1456" i="1"/>
  <c r="R1456" i="1" s="1"/>
  <c r="C1457" i="1" s="1"/>
  <c r="S1457" i="1"/>
  <c r="J1457" i="1"/>
  <c r="K1457" i="1" s="1"/>
  <c r="L1457" i="1" s="1"/>
  <c r="M1457" i="1" s="1"/>
  <c r="N1457" i="1" l="1"/>
  <c r="P1457" i="1" s="1"/>
  <c r="B1457" i="1" s="1"/>
  <c r="E1458" i="1"/>
  <c r="F1459" i="1" s="1"/>
  <c r="O1458" i="1"/>
  <c r="A1459" i="1"/>
  <c r="D1459" i="1" s="1"/>
  <c r="Q1457" i="1"/>
  <c r="R1457" i="1" s="1"/>
  <c r="C1458" i="1" s="1"/>
  <c r="J1458" i="1"/>
  <c r="K1458" i="1" s="1"/>
  <c r="L1458" i="1" s="1"/>
  <c r="M1458" i="1" s="1"/>
  <c r="T1458" i="1"/>
  <c r="S1458" i="1"/>
  <c r="G1458" i="1"/>
  <c r="G1459" i="1" l="1"/>
  <c r="H1459" i="1" s="1"/>
  <c r="H1458" i="1"/>
  <c r="N1458" i="1" s="1"/>
  <c r="P1458" i="1" s="1"/>
  <c r="B1458" i="1" s="1"/>
  <c r="E1459" i="1"/>
  <c r="F1460" i="1" s="1"/>
  <c r="O1459" i="1"/>
  <c r="A1460" i="1"/>
  <c r="D1460" i="1" s="1"/>
  <c r="T1459" i="1"/>
  <c r="S1459" i="1"/>
  <c r="Q1458" i="1"/>
  <c r="R1458" i="1" s="1"/>
  <c r="C1459" i="1" s="1"/>
  <c r="J1459" i="1"/>
  <c r="K1459" i="1" s="1"/>
  <c r="L1459" i="1" s="1"/>
  <c r="M1459" i="1" s="1"/>
  <c r="N1459" i="1" l="1"/>
  <c r="P1459" i="1" s="1"/>
  <c r="B1459" i="1" s="1"/>
  <c r="E1460" i="1"/>
  <c r="F1461" i="1" s="1"/>
  <c r="A1461" i="1"/>
  <c r="D1461" i="1" s="1"/>
  <c r="O1460" i="1"/>
  <c r="Q1459" i="1"/>
  <c r="R1459" i="1" s="1"/>
  <c r="C1460" i="1" s="1"/>
  <c r="J1460" i="1"/>
  <c r="K1460" i="1" s="1"/>
  <c r="L1460" i="1" s="1"/>
  <c r="M1460" i="1" s="1"/>
  <c r="S1460" i="1"/>
  <c r="T1460" i="1"/>
  <c r="G1460" i="1"/>
  <c r="H1460" i="1" s="1"/>
  <c r="G1461" i="1" l="1"/>
  <c r="H1461" i="1" s="1"/>
  <c r="A1462" i="1"/>
  <c r="D1462" i="1" s="1"/>
  <c r="E1461" i="1"/>
  <c r="F1462" i="1" s="1"/>
  <c r="O1461" i="1"/>
  <c r="N1460" i="1"/>
  <c r="P1460" i="1" s="1"/>
  <c r="B1460" i="1" s="1"/>
  <c r="S1461" i="1"/>
  <c r="Q1460" i="1"/>
  <c r="R1460" i="1" s="1"/>
  <c r="C1461" i="1" s="1"/>
  <c r="J1461" i="1"/>
  <c r="K1461" i="1" s="1"/>
  <c r="L1461" i="1" s="1"/>
  <c r="M1461" i="1" s="1"/>
  <c r="T1461" i="1"/>
  <c r="N1461" i="1" l="1"/>
  <c r="P1461" i="1" s="1"/>
  <c r="Q1461" i="1"/>
  <c r="R1461" i="1" s="1"/>
  <c r="T1462" i="1"/>
  <c r="J1462" i="1"/>
  <c r="K1462" i="1" s="1"/>
  <c r="L1462" i="1" s="1"/>
  <c r="M1462" i="1" s="1"/>
  <c r="S1462" i="1"/>
  <c r="G1462" i="1"/>
  <c r="E1462" i="1"/>
  <c r="F1463" i="1" s="1"/>
  <c r="O1462" i="1"/>
  <c r="A1463" i="1"/>
  <c r="D1463" i="1" s="1"/>
  <c r="C1462" i="1" l="1"/>
  <c r="B1461" i="1"/>
  <c r="E1463" i="1"/>
  <c r="F1464" i="1" s="1"/>
  <c r="A1464" i="1"/>
  <c r="D1464" i="1" s="1"/>
  <c r="O1463" i="1"/>
  <c r="G1463" i="1"/>
  <c r="H1462" i="1"/>
  <c r="N1462" i="1" s="1"/>
  <c r="T1463" i="1"/>
  <c r="S1463" i="1"/>
  <c r="Q1462" i="1"/>
  <c r="R1462" i="1" s="1"/>
  <c r="J1463" i="1"/>
  <c r="K1463" i="1" s="1"/>
  <c r="L1463" i="1" s="1"/>
  <c r="M1463" i="1" s="1"/>
  <c r="P1462" i="1" l="1"/>
  <c r="B1462" i="1" s="1"/>
  <c r="C1463" i="1"/>
  <c r="Q1463" i="1"/>
  <c r="R1463" i="1" s="1"/>
  <c r="J1464" i="1"/>
  <c r="K1464" i="1" s="1"/>
  <c r="L1464" i="1" s="1"/>
  <c r="M1464" i="1" s="1"/>
  <c r="S1464" i="1"/>
  <c r="T1464" i="1"/>
  <c r="G1464" i="1"/>
  <c r="H1464" i="1" s="1"/>
  <c r="E1464" i="1"/>
  <c r="F1465" i="1" s="1"/>
  <c r="O1464" i="1"/>
  <c r="A1465" i="1"/>
  <c r="D1465" i="1" s="1"/>
  <c r="H1463" i="1"/>
  <c r="N1463" i="1" s="1"/>
  <c r="P1463" i="1" l="1"/>
  <c r="B1463" i="1" s="1"/>
  <c r="C1464" i="1"/>
  <c r="N1464" i="1"/>
  <c r="A1466" i="1"/>
  <c r="D1466" i="1" s="1"/>
  <c r="E1465" i="1"/>
  <c r="F1466" i="1" s="1"/>
  <c r="O1465" i="1"/>
  <c r="S1465" i="1"/>
  <c r="Q1464" i="1"/>
  <c r="R1464" i="1" s="1"/>
  <c r="J1465" i="1"/>
  <c r="K1465" i="1" s="1"/>
  <c r="L1465" i="1" s="1"/>
  <c r="M1465" i="1" s="1"/>
  <c r="T1465" i="1"/>
  <c r="G1465" i="1"/>
  <c r="H1465" i="1" s="1"/>
  <c r="C1465" i="1" l="1"/>
  <c r="P1464" i="1"/>
  <c r="B1464" i="1" s="1"/>
  <c r="N1465" i="1"/>
  <c r="G1466" i="1"/>
  <c r="H1466" i="1" s="1"/>
  <c r="Q1465" i="1"/>
  <c r="R1465" i="1" s="1"/>
  <c r="S1466" i="1"/>
  <c r="J1466" i="1"/>
  <c r="K1466" i="1" s="1"/>
  <c r="L1466" i="1" s="1"/>
  <c r="M1466" i="1" s="1"/>
  <c r="T1466" i="1"/>
  <c r="E1466" i="1"/>
  <c r="F1467" i="1" s="1"/>
  <c r="O1466" i="1"/>
  <c r="A1467" i="1"/>
  <c r="D1467" i="1" s="1"/>
  <c r="P1465" i="1" l="1"/>
  <c r="B1465" i="1" s="1"/>
  <c r="C1466" i="1"/>
  <c r="E1467" i="1"/>
  <c r="F1468" i="1" s="1"/>
  <c r="A1468" i="1"/>
  <c r="D1468" i="1" s="1"/>
  <c r="O1467" i="1"/>
  <c r="T1467" i="1"/>
  <c r="S1467" i="1"/>
  <c r="Q1466" i="1"/>
  <c r="R1466" i="1" s="1"/>
  <c r="J1467" i="1"/>
  <c r="K1467" i="1" s="1"/>
  <c r="L1467" i="1" s="1"/>
  <c r="M1467" i="1" s="1"/>
  <c r="G1467" i="1"/>
  <c r="H1467" i="1" s="1"/>
  <c r="N1466" i="1"/>
  <c r="P1466" i="1" l="1"/>
  <c r="B1466" i="1" s="1"/>
  <c r="C1467" i="1"/>
  <c r="N1467" i="1"/>
  <c r="Q1467" i="1"/>
  <c r="R1467" i="1" s="1"/>
  <c r="S1468" i="1"/>
  <c r="T1468" i="1"/>
  <c r="J1468" i="1"/>
  <c r="K1468" i="1" s="1"/>
  <c r="L1468" i="1" s="1"/>
  <c r="M1468" i="1" s="1"/>
  <c r="G1468" i="1"/>
  <c r="E1468" i="1"/>
  <c r="F1469" i="1" s="1"/>
  <c r="O1468" i="1"/>
  <c r="A1469" i="1"/>
  <c r="D1469" i="1" s="1"/>
  <c r="P1467" i="1" l="1"/>
  <c r="B1467" i="1" s="1"/>
  <c r="C1468" i="1"/>
  <c r="S1469" i="1"/>
  <c r="Q1468" i="1"/>
  <c r="R1468" i="1" s="1"/>
  <c r="J1469" i="1"/>
  <c r="K1469" i="1" s="1"/>
  <c r="L1469" i="1" s="1"/>
  <c r="M1469" i="1" s="1"/>
  <c r="T1469" i="1"/>
  <c r="G1469" i="1"/>
  <c r="H1469" i="1" s="1"/>
  <c r="H1468" i="1"/>
  <c r="N1468" i="1" s="1"/>
  <c r="E1469" i="1"/>
  <c r="F1470" i="1" s="1"/>
  <c r="A1470" i="1"/>
  <c r="D1470" i="1" s="1"/>
  <c r="O1469" i="1"/>
  <c r="P1468" i="1" l="1"/>
  <c r="B1468" i="1" s="1"/>
  <c r="C1469" i="1"/>
  <c r="N1469" i="1"/>
  <c r="Q1469" i="1"/>
  <c r="R1469" i="1" s="1"/>
  <c r="T1470" i="1"/>
  <c r="S1470" i="1"/>
  <c r="J1470" i="1"/>
  <c r="K1470" i="1" s="1"/>
  <c r="L1470" i="1" s="1"/>
  <c r="M1470" i="1" s="1"/>
  <c r="E1470" i="1"/>
  <c r="F1471" i="1" s="1"/>
  <c r="O1470" i="1"/>
  <c r="A1471" i="1"/>
  <c r="D1471" i="1" s="1"/>
  <c r="G1470" i="1"/>
  <c r="C1470" i="1" l="1"/>
  <c r="P1469" i="1"/>
  <c r="B1469" i="1" s="1"/>
  <c r="S1471" i="1"/>
  <c r="J1471" i="1"/>
  <c r="K1471" i="1" s="1"/>
  <c r="L1471" i="1" s="1"/>
  <c r="M1471" i="1" s="1"/>
  <c r="Q1470" i="1"/>
  <c r="R1470" i="1" s="1"/>
  <c r="T1471" i="1"/>
  <c r="G1471" i="1"/>
  <c r="H1470" i="1"/>
  <c r="N1470" i="1" s="1"/>
  <c r="E1471" i="1"/>
  <c r="F1472" i="1" s="1"/>
  <c r="A1472" i="1"/>
  <c r="D1472" i="1" s="1"/>
  <c r="O1471" i="1"/>
  <c r="P1470" i="1" l="1"/>
  <c r="B1470" i="1" s="1"/>
  <c r="C1471" i="1"/>
  <c r="Q1471" i="1"/>
  <c r="R1471" i="1" s="1"/>
  <c r="S1472" i="1"/>
  <c r="J1472" i="1"/>
  <c r="K1472" i="1" s="1"/>
  <c r="L1472" i="1" s="1"/>
  <c r="M1472" i="1" s="1"/>
  <c r="T1472" i="1"/>
  <c r="G1472" i="1"/>
  <c r="H1471" i="1"/>
  <c r="N1471" i="1" s="1"/>
  <c r="E1472" i="1"/>
  <c r="F1473" i="1" s="1"/>
  <c r="A1473" i="1"/>
  <c r="D1473" i="1" s="1"/>
  <c r="O1472" i="1"/>
  <c r="C1472" i="1" l="1"/>
  <c r="P1471" i="1"/>
  <c r="B1471" i="1" s="1"/>
  <c r="E1473" i="1"/>
  <c r="F1474" i="1" s="1"/>
  <c r="O1473" i="1"/>
  <c r="A1474" i="1"/>
  <c r="D1474" i="1" s="1"/>
  <c r="G1473" i="1"/>
  <c r="H1473" i="1" s="1"/>
  <c r="H1472" i="1"/>
  <c r="N1472" i="1" s="1"/>
  <c r="P1472" i="1" s="1"/>
  <c r="B1472" i="1" s="1"/>
  <c r="T1473" i="1"/>
  <c r="Q1472" i="1"/>
  <c r="R1472" i="1" s="1"/>
  <c r="C1473" i="1" s="1"/>
  <c r="S1473" i="1"/>
  <c r="J1473" i="1"/>
  <c r="K1473" i="1" s="1"/>
  <c r="L1473" i="1" s="1"/>
  <c r="M1473" i="1" s="1"/>
  <c r="G1474" i="1" l="1"/>
  <c r="H1474" i="1" s="1"/>
  <c r="E1474" i="1"/>
  <c r="F1475" i="1" s="1"/>
  <c r="O1474" i="1"/>
  <c r="A1475" i="1"/>
  <c r="D1475" i="1" s="1"/>
  <c r="N1473" i="1"/>
  <c r="P1473" i="1" s="1"/>
  <c r="B1473" i="1" s="1"/>
  <c r="Q1473" i="1"/>
  <c r="R1473" i="1" s="1"/>
  <c r="C1474" i="1" s="1"/>
  <c r="T1474" i="1"/>
  <c r="S1474" i="1"/>
  <c r="J1474" i="1"/>
  <c r="K1474" i="1" s="1"/>
  <c r="L1474" i="1" s="1"/>
  <c r="M1474" i="1" s="1"/>
  <c r="N1474" i="1" l="1"/>
  <c r="P1474" i="1" s="1"/>
  <c r="B1474" i="1" s="1"/>
  <c r="T1475" i="1"/>
  <c r="J1475" i="1"/>
  <c r="K1475" i="1" s="1"/>
  <c r="L1475" i="1" s="1"/>
  <c r="M1475" i="1" s="1"/>
  <c r="S1475" i="1"/>
  <c r="Q1474" i="1"/>
  <c r="R1474" i="1" s="1"/>
  <c r="C1475" i="1" s="1"/>
  <c r="E1475" i="1"/>
  <c r="F1476" i="1" s="1"/>
  <c r="O1475" i="1"/>
  <c r="A1476" i="1"/>
  <c r="D1476" i="1" s="1"/>
  <c r="G1475" i="1"/>
  <c r="G1476" i="1" l="1"/>
  <c r="H1476" i="1" s="1"/>
  <c r="E1476" i="1"/>
  <c r="F1477" i="1" s="1"/>
  <c r="O1476" i="1"/>
  <c r="A1477" i="1"/>
  <c r="D1477" i="1" s="1"/>
  <c r="Q1475" i="1"/>
  <c r="R1475" i="1" s="1"/>
  <c r="C1476" i="1" s="1"/>
  <c r="J1476" i="1"/>
  <c r="K1476" i="1" s="1"/>
  <c r="L1476" i="1" s="1"/>
  <c r="M1476" i="1" s="1"/>
  <c r="S1476" i="1"/>
  <c r="T1476" i="1"/>
  <c r="H1475" i="1"/>
  <c r="N1475" i="1" s="1"/>
  <c r="P1475" i="1" s="1"/>
  <c r="B1475" i="1" s="1"/>
  <c r="N1476" i="1" l="1"/>
  <c r="P1476" i="1" s="1"/>
  <c r="B1476" i="1" s="1"/>
  <c r="S1477" i="1"/>
  <c r="Q1476" i="1"/>
  <c r="R1476" i="1" s="1"/>
  <c r="C1477" i="1" s="1"/>
  <c r="J1477" i="1"/>
  <c r="K1477" i="1" s="1"/>
  <c r="L1477" i="1" s="1"/>
  <c r="M1477" i="1" s="1"/>
  <c r="T1477" i="1"/>
  <c r="A1478" i="1"/>
  <c r="D1478" i="1" s="1"/>
  <c r="E1477" i="1"/>
  <c r="F1478" i="1" s="1"/>
  <c r="O1477" i="1"/>
  <c r="G1477" i="1"/>
  <c r="G1478" i="1" l="1"/>
  <c r="H1478" i="1" s="1"/>
  <c r="E1478" i="1"/>
  <c r="F1479" i="1" s="1"/>
  <c r="O1478" i="1"/>
  <c r="A1479" i="1"/>
  <c r="D1479" i="1" s="1"/>
  <c r="H1477" i="1"/>
  <c r="N1477" i="1" s="1"/>
  <c r="P1477" i="1" s="1"/>
  <c r="B1477" i="1" s="1"/>
  <c r="Q1477" i="1"/>
  <c r="R1477" i="1" s="1"/>
  <c r="C1478" i="1" s="1"/>
  <c r="T1478" i="1"/>
  <c r="S1478" i="1"/>
  <c r="J1478" i="1"/>
  <c r="K1478" i="1" s="1"/>
  <c r="L1478" i="1" s="1"/>
  <c r="M1478" i="1" s="1"/>
  <c r="E1479" i="1" l="1"/>
  <c r="F1480" i="1" s="1"/>
  <c r="O1479" i="1"/>
  <c r="A1480" i="1"/>
  <c r="D1480" i="1" s="1"/>
  <c r="N1478" i="1"/>
  <c r="P1478" i="1" s="1"/>
  <c r="B1478" i="1" s="1"/>
  <c r="T1479" i="1"/>
  <c r="J1479" i="1"/>
  <c r="K1479" i="1" s="1"/>
  <c r="L1479" i="1" s="1"/>
  <c r="M1479" i="1" s="1"/>
  <c r="S1479" i="1"/>
  <c r="Q1478" i="1"/>
  <c r="R1478" i="1" s="1"/>
  <c r="C1479" i="1" s="1"/>
  <c r="G1479" i="1"/>
  <c r="G1480" i="1" l="1"/>
  <c r="H1480" i="1" s="1"/>
  <c r="E1480" i="1"/>
  <c r="F1481" i="1" s="1"/>
  <c r="O1480" i="1"/>
  <c r="A1481" i="1"/>
  <c r="D1481" i="1" s="1"/>
  <c r="H1479" i="1"/>
  <c r="N1479" i="1" s="1"/>
  <c r="P1479" i="1" s="1"/>
  <c r="B1479" i="1" s="1"/>
  <c r="Q1479" i="1"/>
  <c r="R1479" i="1" s="1"/>
  <c r="C1480" i="1" s="1"/>
  <c r="T1480" i="1"/>
  <c r="S1480" i="1"/>
  <c r="J1480" i="1"/>
  <c r="K1480" i="1" s="1"/>
  <c r="L1480" i="1" s="1"/>
  <c r="M1480" i="1" s="1"/>
  <c r="N1480" i="1" l="1"/>
  <c r="P1480" i="1" s="1"/>
  <c r="B1480" i="1" s="1"/>
  <c r="S1481" i="1"/>
  <c r="T1481" i="1"/>
  <c r="Q1480" i="1"/>
  <c r="R1480" i="1" s="1"/>
  <c r="C1481" i="1" s="1"/>
  <c r="J1481" i="1"/>
  <c r="K1481" i="1" s="1"/>
  <c r="L1481" i="1" s="1"/>
  <c r="M1481" i="1" s="1"/>
  <c r="G1481" i="1"/>
  <c r="H1481" i="1" s="1"/>
  <c r="E1481" i="1"/>
  <c r="F1482" i="1" s="1"/>
  <c r="O1481" i="1"/>
  <c r="A1482" i="1"/>
  <c r="D1482" i="1" s="1"/>
  <c r="N1481" i="1" l="1"/>
  <c r="P1481" i="1" s="1"/>
  <c r="B1481" i="1" s="1"/>
  <c r="E1482" i="1"/>
  <c r="F1483" i="1" s="1"/>
  <c r="O1482" i="1"/>
  <c r="A1483" i="1"/>
  <c r="D1483" i="1" s="1"/>
  <c r="Q1481" i="1"/>
  <c r="R1481" i="1" s="1"/>
  <c r="C1482" i="1" s="1"/>
  <c r="T1482" i="1"/>
  <c r="S1482" i="1"/>
  <c r="J1482" i="1"/>
  <c r="K1482" i="1" s="1"/>
  <c r="L1482" i="1" s="1"/>
  <c r="M1482" i="1" s="1"/>
  <c r="G1482" i="1"/>
  <c r="S1483" i="1" l="1"/>
  <c r="J1483" i="1"/>
  <c r="K1483" i="1" s="1"/>
  <c r="L1483" i="1" s="1"/>
  <c r="M1483" i="1" s="1"/>
  <c r="Q1482" i="1"/>
  <c r="R1482" i="1" s="1"/>
  <c r="C1483" i="1" s="1"/>
  <c r="T1483" i="1"/>
  <c r="G1483" i="1"/>
  <c r="H1483" i="1" s="1"/>
  <c r="A1484" i="1"/>
  <c r="D1484" i="1" s="1"/>
  <c r="E1483" i="1"/>
  <c r="F1484" i="1" s="1"/>
  <c r="O1483" i="1"/>
  <c r="H1482" i="1"/>
  <c r="N1482" i="1" s="1"/>
  <c r="P1482" i="1" s="1"/>
  <c r="B1482" i="1" s="1"/>
  <c r="N1483" i="1" l="1"/>
  <c r="P1483" i="1" s="1"/>
  <c r="B1483" i="1" s="1"/>
  <c r="E1484" i="1"/>
  <c r="F1485" i="1" s="1"/>
  <c r="O1484" i="1"/>
  <c r="A1485" i="1"/>
  <c r="D1485" i="1" s="1"/>
  <c r="Q1483" i="1"/>
  <c r="R1483" i="1" s="1"/>
  <c r="C1484" i="1" s="1"/>
  <c r="S1484" i="1"/>
  <c r="J1484" i="1"/>
  <c r="K1484" i="1" s="1"/>
  <c r="L1484" i="1" s="1"/>
  <c r="M1484" i="1" s="1"/>
  <c r="T1484" i="1"/>
  <c r="G1484" i="1"/>
  <c r="G1485" i="1" l="1"/>
  <c r="H1485" i="1" s="1"/>
  <c r="E1485" i="1"/>
  <c r="F1486" i="1" s="1"/>
  <c r="O1485" i="1"/>
  <c r="A1486" i="1"/>
  <c r="D1486" i="1" s="1"/>
  <c r="H1484" i="1"/>
  <c r="N1484" i="1" s="1"/>
  <c r="P1484" i="1" s="1"/>
  <c r="B1484" i="1" s="1"/>
  <c r="T1485" i="1"/>
  <c r="S1485" i="1"/>
  <c r="Q1484" i="1"/>
  <c r="R1484" i="1" s="1"/>
  <c r="C1485" i="1" s="1"/>
  <c r="J1485" i="1"/>
  <c r="K1485" i="1" s="1"/>
  <c r="L1485" i="1" s="1"/>
  <c r="M1485" i="1" s="1"/>
  <c r="N1485" i="1" l="1"/>
  <c r="P1485" i="1" s="1"/>
  <c r="B1485" i="1" s="1"/>
  <c r="E1486" i="1"/>
  <c r="F1487" i="1" s="1"/>
  <c r="O1486" i="1"/>
  <c r="A1487" i="1"/>
  <c r="D1487" i="1" s="1"/>
  <c r="Q1485" i="1"/>
  <c r="R1485" i="1" s="1"/>
  <c r="C1486" i="1" s="1"/>
  <c r="T1486" i="1"/>
  <c r="S1486" i="1"/>
  <c r="J1486" i="1"/>
  <c r="K1486" i="1" s="1"/>
  <c r="L1486" i="1" s="1"/>
  <c r="M1486" i="1" s="1"/>
  <c r="G1486" i="1"/>
  <c r="H1486" i="1" s="1"/>
  <c r="S1487" i="1" l="1"/>
  <c r="J1487" i="1"/>
  <c r="K1487" i="1" s="1"/>
  <c r="L1487" i="1" s="1"/>
  <c r="M1487" i="1" s="1"/>
  <c r="Q1486" i="1"/>
  <c r="R1486" i="1" s="1"/>
  <c r="C1487" i="1" s="1"/>
  <c r="T1487" i="1"/>
  <c r="N1486" i="1"/>
  <c r="P1486" i="1" s="1"/>
  <c r="B1486" i="1" s="1"/>
  <c r="G1487" i="1"/>
  <c r="E1487" i="1"/>
  <c r="F1488" i="1" s="1"/>
  <c r="O1487" i="1"/>
  <c r="A1488" i="1"/>
  <c r="D1488" i="1" s="1"/>
  <c r="G1488" i="1" l="1"/>
  <c r="E1488" i="1"/>
  <c r="F1489" i="1" s="1"/>
  <c r="A1489" i="1"/>
  <c r="D1489" i="1" s="1"/>
  <c r="O1488" i="1"/>
  <c r="H1487" i="1"/>
  <c r="N1487" i="1" s="1"/>
  <c r="P1487" i="1" s="1"/>
  <c r="B1487" i="1" s="1"/>
  <c r="Q1487" i="1"/>
  <c r="R1487" i="1" s="1"/>
  <c r="C1488" i="1" s="1"/>
  <c r="J1488" i="1"/>
  <c r="K1488" i="1" s="1"/>
  <c r="L1488" i="1" s="1"/>
  <c r="M1488" i="1" s="1"/>
  <c r="S1488" i="1"/>
  <c r="T1488" i="1"/>
  <c r="G1489" i="1" l="1"/>
  <c r="H1489" i="1" s="1"/>
  <c r="S1489" i="1"/>
  <c r="Q1488" i="1"/>
  <c r="R1488" i="1" s="1"/>
  <c r="C1489" i="1" s="1"/>
  <c r="J1489" i="1"/>
  <c r="K1489" i="1" s="1"/>
  <c r="L1489" i="1" s="1"/>
  <c r="M1489" i="1" s="1"/>
  <c r="T1489" i="1"/>
  <c r="E1489" i="1"/>
  <c r="F1490" i="1" s="1"/>
  <c r="A1490" i="1"/>
  <c r="D1490" i="1" s="1"/>
  <c r="O1489" i="1"/>
  <c r="H1488" i="1"/>
  <c r="N1488" i="1" s="1"/>
  <c r="P1488" i="1" s="1"/>
  <c r="B1488" i="1" s="1"/>
  <c r="Q1489" i="1" l="1"/>
  <c r="R1489" i="1" s="1"/>
  <c r="C1490" i="1" s="1"/>
  <c r="S1490" i="1"/>
  <c r="T1490" i="1"/>
  <c r="J1490" i="1"/>
  <c r="K1490" i="1" s="1"/>
  <c r="L1490" i="1" s="1"/>
  <c r="M1490" i="1" s="1"/>
  <c r="E1490" i="1"/>
  <c r="F1491" i="1" s="1"/>
  <c r="O1490" i="1"/>
  <c r="A1491" i="1"/>
  <c r="D1491" i="1" s="1"/>
  <c r="N1489" i="1"/>
  <c r="P1489" i="1" s="1"/>
  <c r="B1489" i="1" s="1"/>
  <c r="G1490" i="1"/>
  <c r="G1491" i="1" l="1"/>
  <c r="H1491" i="1" s="1"/>
  <c r="E1491" i="1"/>
  <c r="F1492" i="1" s="1"/>
  <c r="O1491" i="1"/>
  <c r="A1492" i="1"/>
  <c r="D1492" i="1" s="1"/>
  <c r="H1490" i="1"/>
  <c r="N1490" i="1" s="1"/>
  <c r="P1490" i="1" s="1"/>
  <c r="B1490" i="1" s="1"/>
  <c r="S1491" i="1"/>
  <c r="J1491" i="1"/>
  <c r="K1491" i="1" s="1"/>
  <c r="L1491" i="1" s="1"/>
  <c r="M1491" i="1" s="1"/>
  <c r="Q1490" i="1"/>
  <c r="R1490" i="1" s="1"/>
  <c r="C1491" i="1" s="1"/>
  <c r="T1491" i="1"/>
  <c r="Q1491" i="1" l="1"/>
  <c r="R1491" i="1" s="1"/>
  <c r="T1492" i="1"/>
  <c r="J1492" i="1"/>
  <c r="K1492" i="1" s="1"/>
  <c r="L1492" i="1" s="1"/>
  <c r="M1492" i="1" s="1"/>
  <c r="S1492" i="1"/>
  <c r="G1492" i="1"/>
  <c r="H1492" i="1" s="1"/>
  <c r="N1491" i="1"/>
  <c r="P1491" i="1" s="1"/>
  <c r="E1492" i="1"/>
  <c r="F1493" i="1" s="1"/>
  <c r="O1492" i="1"/>
  <c r="A1493" i="1"/>
  <c r="D1493" i="1" s="1"/>
  <c r="B1491" i="1" l="1"/>
  <c r="C1492" i="1"/>
  <c r="S1493" i="1"/>
  <c r="Q1492" i="1"/>
  <c r="R1492" i="1" s="1"/>
  <c r="J1493" i="1"/>
  <c r="K1493" i="1" s="1"/>
  <c r="L1493" i="1" s="1"/>
  <c r="M1493" i="1" s="1"/>
  <c r="T1493" i="1"/>
  <c r="N1492" i="1"/>
  <c r="G1493" i="1"/>
  <c r="A1494" i="1"/>
  <c r="D1494" i="1" s="1"/>
  <c r="E1493" i="1"/>
  <c r="F1494" i="1" s="1"/>
  <c r="O1493" i="1"/>
  <c r="C1493" i="1" l="1"/>
  <c r="P1492" i="1"/>
  <c r="B1492" i="1" s="1"/>
  <c r="E1494" i="1"/>
  <c r="F1495" i="1" s="1"/>
  <c r="A1495" i="1"/>
  <c r="D1495" i="1" s="1"/>
  <c r="O1494" i="1"/>
  <c r="Q1493" i="1"/>
  <c r="R1493" i="1" s="1"/>
  <c r="T1494" i="1"/>
  <c r="S1494" i="1"/>
  <c r="J1494" i="1"/>
  <c r="K1494" i="1" s="1"/>
  <c r="L1494" i="1" s="1"/>
  <c r="M1494" i="1" s="1"/>
  <c r="G1494" i="1"/>
  <c r="H1493" i="1"/>
  <c r="N1493" i="1" s="1"/>
  <c r="P1493" i="1" l="1"/>
  <c r="B1493" i="1" s="1"/>
  <c r="C1494" i="1"/>
  <c r="S1495" i="1"/>
  <c r="J1495" i="1"/>
  <c r="K1495" i="1" s="1"/>
  <c r="L1495" i="1" s="1"/>
  <c r="M1495" i="1" s="1"/>
  <c r="Q1494" i="1"/>
  <c r="R1494" i="1" s="1"/>
  <c r="T1495" i="1"/>
  <c r="A1496" i="1"/>
  <c r="D1496" i="1" s="1"/>
  <c r="E1495" i="1"/>
  <c r="F1496" i="1" s="1"/>
  <c r="O1495" i="1"/>
  <c r="G1495" i="1"/>
  <c r="H1495" i="1" s="1"/>
  <c r="H1494" i="1"/>
  <c r="N1494" i="1" s="1"/>
  <c r="C1495" i="1" l="1"/>
  <c r="P1494" i="1"/>
  <c r="B1494" i="1" s="1"/>
  <c r="N1495" i="1"/>
  <c r="G1496" i="1"/>
  <c r="Q1495" i="1"/>
  <c r="R1495" i="1" s="1"/>
  <c r="S1496" i="1"/>
  <c r="J1496" i="1"/>
  <c r="K1496" i="1" s="1"/>
  <c r="L1496" i="1" s="1"/>
  <c r="M1496" i="1" s="1"/>
  <c r="T1496" i="1"/>
  <c r="E1496" i="1"/>
  <c r="F1497" i="1" s="1"/>
  <c r="O1496" i="1"/>
  <c r="A1497" i="1"/>
  <c r="D1497" i="1" s="1"/>
  <c r="C1496" i="1" l="1"/>
  <c r="P1495" i="1"/>
  <c r="B1495" i="1" s="1"/>
  <c r="G1497" i="1"/>
  <c r="H1497" i="1" s="1"/>
  <c r="E1497" i="1"/>
  <c r="F1498" i="1" s="1"/>
  <c r="O1497" i="1"/>
  <c r="A1498" i="1"/>
  <c r="D1498" i="1" s="1"/>
  <c r="H1496" i="1"/>
  <c r="N1496" i="1" s="1"/>
  <c r="T1497" i="1"/>
  <c r="Q1496" i="1"/>
  <c r="R1496" i="1" s="1"/>
  <c r="C1497" i="1" s="1"/>
  <c r="S1497" i="1"/>
  <c r="J1497" i="1"/>
  <c r="K1497" i="1" s="1"/>
  <c r="L1497" i="1" s="1"/>
  <c r="M1497" i="1" s="1"/>
  <c r="P1496" i="1" l="1"/>
  <c r="B1496" i="1" s="1"/>
  <c r="E1498" i="1"/>
  <c r="F1499" i="1" s="1"/>
  <c r="O1498" i="1"/>
  <c r="A1499" i="1"/>
  <c r="D1499" i="1" s="1"/>
  <c r="Q1497" i="1"/>
  <c r="R1497" i="1" s="1"/>
  <c r="C1498" i="1" s="1"/>
  <c r="T1498" i="1"/>
  <c r="S1498" i="1"/>
  <c r="J1498" i="1"/>
  <c r="K1498" i="1" s="1"/>
  <c r="L1498" i="1" s="1"/>
  <c r="M1498" i="1" s="1"/>
  <c r="N1497" i="1"/>
  <c r="P1497" i="1" s="1"/>
  <c r="B1497" i="1" s="1"/>
  <c r="G1498" i="1"/>
  <c r="H1498" i="1" s="1"/>
  <c r="S1499" i="1" l="1"/>
  <c r="J1499" i="1"/>
  <c r="K1499" i="1" s="1"/>
  <c r="L1499" i="1" s="1"/>
  <c r="M1499" i="1" s="1"/>
  <c r="Q1498" i="1"/>
  <c r="R1498" i="1" s="1"/>
  <c r="C1499" i="1" s="1"/>
  <c r="T1499" i="1"/>
  <c r="N1498" i="1"/>
  <c r="P1498" i="1" s="1"/>
  <c r="B1498" i="1" s="1"/>
  <c r="G1499" i="1"/>
  <c r="H1499" i="1" s="1"/>
  <c r="E1499" i="1"/>
  <c r="F1500" i="1" s="1"/>
  <c r="O1499" i="1"/>
  <c r="A1500" i="1"/>
  <c r="D1500" i="1" s="1"/>
  <c r="N1499" i="1" l="1"/>
  <c r="P1499" i="1" s="1"/>
  <c r="B1499" i="1" s="1"/>
  <c r="Q1499" i="1"/>
  <c r="R1499" i="1" s="1"/>
  <c r="C1500" i="1" s="1"/>
  <c r="T1500" i="1"/>
  <c r="S1500" i="1"/>
  <c r="J1500" i="1"/>
  <c r="K1500" i="1" s="1"/>
  <c r="L1500" i="1" s="1"/>
  <c r="M1500" i="1" s="1"/>
  <c r="E1500" i="1"/>
  <c r="F1501" i="1" s="1"/>
  <c r="O1500" i="1"/>
  <c r="A1501" i="1"/>
  <c r="D1501" i="1" s="1"/>
  <c r="G1500" i="1"/>
  <c r="H1500" i="1" s="1"/>
  <c r="N1500" i="1" l="1"/>
  <c r="P1500" i="1" s="1"/>
  <c r="B1500" i="1" s="1"/>
  <c r="T1501" i="1"/>
  <c r="Q1500" i="1"/>
  <c r="R1500" i="1" s="1"/>
  <c r="C1501" i="1" s="1"/>
  <c r="J1501" i="1"/>
  <c r="K1501" i="1" s="1"/>
  <c r="L1501" i="1" s="1"/>
  <c r="M1501" i="1" s="1"/>
  <c r="S1501" i="1"/>
  <c r="G1501" i="1"/>
  <c r="E1501" i="1"/>
  <c r="F1502" i="1" s="1"/>
  <c r="O1501" i="1"/>
  <c r="A1502" i="1"/>
  <c r="D1502" i="1" s="1"/>
  <c r="Q1501" i="1" l="1"/>
  <c r="R1501" i="1" s="1"/>
  <c r="C1502" i="1" s="1"/>
  <c r="T1502" i="1"/>
  <c r="S1502" i="1"/>
  <c r="J1502" i="1"/>
  <c r="K1502" i="1" s="1"/>
  <c r="L1502" i="1" s="1"/>
  <c r="M1502" i="1" s="1"/>
  <c r="G1502" i="1"/>
  <c r="H1502" i="1" s="1"/>
  <c r="H1501" i="1"/>
  <c r="N1501" i="1" s="1"/>
  <c r="P1501" i="1" s="1"/>
  <c r="B1501" i="1" s="1"/>
  <c r="E1502" i="1"/>
  <c r="F1503" i="1" s="1"/>
  <c r="O1502" i="1"/>
  <c r="A1503" i="1"/>
  <c r="D1503" i="1" s="1"/>
  <c r="T1503" i="1" l="1"/>
  <c r="J1503" i="1"/>
  <c r="K1503" i="1" s="1"/>
  <c r="L1503" i="1" s="1"/>
  <c r="M1503" i="1" s="1"/>
  <c r="S1503" i="1"/>
  <c r="Q1502" i="1"/>
  <c r="R1502" i="1" s="1"/>
  <c r="C1503" i="1" s="1"/>
  <c r="N1502" i="1"/>
  <c r="P1502" i="1" s="1"/>
  <c r="B1502" i="1" s="1"/>
  <c r="G1503" i="1"/>
  <c r="E1503" i="1"/>
  <c r="F1504" i="1" s="1"/>
  <c r="A1504" i="1"/>
  <c r="D1504" i="1" s="1"/>
  <c r="O1503" i="1"/>
  <c r="Q1503" i="1" l="1"/>
  <c r="R1503" i="1" s="1"/>
  <c r="C1504" i="1" s="1"/>
  <c r="T1504" i="1"/>
  <c r="J1504" i="1"/>
  <c r="K1504" i="1" s="1"/>
  <c r="L1504" i="1" s="1"/>
  <c r="M1504" i="1" s="1"/>
  <c r="S1504" i="1"/>
  <c r="G1504" i="1"/>
  <c r="H1503" i="1"/>
  <c r="N1503" i="1" s="1"/>
  <c r="P1503" i="1" s="1"/>
  <c r="B1503" i="1" s="1"/>
  <c r="E1504" i="1"/>
  <c r="F1505" i="1" s="1"/>
  <c r="O1504" i="1"/>
  <c r="A1505" i="1"/>
  <c r="D1505" i="1" s="1"/>
  <c r="G1505" i="1" l="1"/>
  <c r="E1505" i="1"/>
  <c r="F1506" i="1" s="1"/>
  <c r="A1506" i="1"/>
  <c r="D1506" i="1" s="1"/>
  <c r="O1505" i="1"/>
  <c r="H1504" i="1"/>
  <c r="N1504" i="1" s="1"/>
  <c r="P1504" i="1" s="1"/>
  <c r="B1504" i="1" s="1"/>
  <c r="T1505" i="1"/>
  <c r="Q1504" i="1"/>
  <c r="R1504" i="1" s="1"/>
  <c r="C1505" i="1" s="1"/>
  <c r="J1505" i="1"/>
  <c r="K1505" i="1" s="1"/>
  <c r="L1505" i="1" s="1"/>
  <c r="M1505" i="1" s="1"/>
  <c r="S1505" i="1"/>
  <c r="Q1505" i="1" l="1"/>
  <c r="R1505" i="1" s="1"/>
  <c r="C1506" i="1" s="1"/>
  <c r="T1506" i="1"/>
  <c r="S1506" i="1"/>
  <c r="J1506" i="1"/>
  <c r="K1506" i="1" s="1"/>
  <c r="L1506" i="1" s="1"/>
  <c r="M1506" i="1" s="1"/>
  <c r="E1506" i="1"/>
  <c r="F1507" i="1" s="1"/>
  <c r="O1506" i="1"/>
  <c r="A1507" i="1"/>
  <c r="D1507" i="1" s="1"/>
  <c r="G1506" i="1"/>
  <c r="H1505" i="1"/>
  <c r="N1505" i="1" s="1"/>
  <c r="P1505" i="1" s="1"/>
  <c r="B1505" i="1" s="1"/>
  <c r="G1507" i="1" l="1"/>
  <c r="H1507" i="1" s="1"/>
  <c r="H1506" i="1"/>
  <c r="N1506" i="1" s="1"/>
  <c r="P1506" i="1" s="1"/>
  <c r="B1506" i="1" s="1"/>
  <c r="E1507" i="1"/>
  <c r="F1508" i="1" s="1"/>
  <c r="O1507" i="1"/>
  <c r="A1508" i="1"/>
  <c r="D1508" i="1" s="1"/>
  <c r="S1507" i="1"/>
  <c r="J1507" i="1"/>
  <c r="K1507" i="1" s="1"/>
  <c r="L1507" i="1" s="1"/>
  <c r="M1507" i="1" s="1"/>
  <c r="Q1506" i="1"/>
  <c r="R1506" i="1" s="1"/>
  <c r="C1507" i="1" s="1"/>
  <c r="T1507" i="1"/>
  <c r="G1508" i="1" l="1"/>
  <c r="H1508" i="1" s="1"/>
  <c r="N1507" i="1"/>
  <c r="P1507" i="1" s="1"/>
  <c r="B1507" i="1" s="1"/>
  <c r="E1508" i="1"/>
  <c r="F1509" i="1" s="1"/>
  <c r="O1508" i="1"/>
  <c r="A1509" i="1"/>
  <c r="D1509" i="1" s="1"/>
  <c r="Q1507" i="1"/>
  <c r="R1507" i="1" s="1"/>
  <c r="C1508" i="1" s="1"/>
  <c r="T1508" i="1"/>
  <c r="J1508" i="1"/>
  <c r="K1508" i="1" s="1"/>
  <c r="L1508" i="1" s="1"/>
  <c r="M1508" i="1" s="1"/>
  <c r="S1508" i="1"/>
  <c r="E1509" i="1" l="1"/>
  <c r="F1510" i="1" s="1"/>
  <c r="O1509" i="1"/>
  <c r="A1510" i="1"/>
  <c r="D1510" i="1" s="1"/>
  <c r="N1508" i="1"/>
  <c r="P1508" i="1" s="1"/>
  <c r="B1508" i="1" s="1"/>
  <c r="S1509" i="1"/>
  <c r="Q1508" i="1"/>
  <c r="R1508" i="1" s="1"/>
  <c r="C1509" i="1" s="1"/>
  <c r="T1509" i="1"/>
  <c r="J1509" i="1"/>
  <c r="K1509" i="1" s="1"/>
  <c r="L1509" i="1" s="1"/>
  <c r="M1509" i="1" s="1"/>
  <c r="G1509" i="1"/>
  <c r="G1510" i="1" l="1"/>
  <c r="H1510" i="1" s="1"/>
  <c r="H1509" i="1"/>
  <c r="N1509" i="1" s="1"/>
  <c r="P1509" i="1" s="1"/>
  <c r="B1509" i="1" s="1"/>
  <c r="E1510" i="1"/>
  <c r="F1511" i="1" s="1"/>
  <c r="O1510" i="1"/>
  <c r="A1511" i="1"/>
  <c r="D1511" i="1" s="1"/>
  <c r="Q1509" i="1"/>
  <c r="R1509" i="1" s="1"/>
  <c r="C1510" i="1" s="1"/>
  <c r="T1510" i="1"/>
  <c r="S1510" i="1"/>
  <c r="J1510" i="1"/>
  <c r="K1510" i="1" s="1"/>
  <c r="L1510" i="1" s="1"/>
  <c r="M1510" i="1" s="1"/>
  <c r="N1510" i="1" l="1"/>
  <c r="P1510" i="1" s="1"/>
  <c r="B1510" i="1" s="1"/>
  <c r="A1512" i="1"/>
  <c r="D1512" i="1" s="1"/>
  <c r="E1511" i="1"/>
  <c r="F1512" i="1" s="1"/>
  <c r="O1511" i="1"/>
  <c r="S1511" i="1"/>
  <c r="J1511" i="1"/>
  <c r="K1511" i="1" s="1"/>
  <c r="L1511" i="1" s="1"/>
  <c r="M1511" i="1" s="1"/>
  <c r="Q1510" i="1"/>
  <c r="R1510" i="1" s="1"/>
  <c r="C1511" i="1" s="1"/>
  <c r="T1511" i="1"/>
  <c r="G1511" i="1"/>
  <c r="H1511" i="1" s="1"/>
  <c r="N1511" i="1" l="1"/>
  <c r="P1511" i="1" s="1"/>
  <c r="B1511" i="1" s="1"/>
  <c r="Q1511" i="1"/>
  <c r="R1511" i="1" s="1"/>
  <c r="C1512" i="1" s="1"/>
  <c r="T1512" i="1"/>
  <c r="J1512" i="1"/>
  <c r="K1512" i="1" s="1"/>
  <c r="L1512" i="1" s="1"/>
  <c r="M1512" i="1" s="1"/>
  <c r="S1512" i="1"/>
  <c r="E1512" i="1"/>
  <c r="F1513" i="1" s="1"/>
  <c r="O1512" i="1"/>
  <c r="A1513" i="1"/>
  <c r="D1513" i="1" s="1"/>
  <c r="G1512" i="1"/>
  <c r="G1513" i="1" l="1"/>
  <c r="H1513" i="1" s="1"/>
  <c r="H1512" i="1"/>
  <c r="N1512" i="1" s="1"/>
  <c r="P1512" i="1" s="1"/>
  <c r="B1512" i="1" s="1"/>
  <c r="E1513" i="1"/>
  <c r="F1514" i="1" s="1"/>
  <c r="O1513" i="1"/>
  <c r="A1514" i="1"/>
  <c r="D1514" i="1" s="1"/>
  <c r="S1513" i="1"/>
  <c r="Q1512" i="1"/>
  <c r="R1512" i="1" s="1"/>
  <c r="C1513" i="1" s="1"/>
  <c r="T1513" i="1"/>
  <c r="J1513" i="1"/>
  <c r="K1513" i="1" s="1"/>
  <c r="L1513" i="1" s="1"/>
  <c r="M1513" i="1" s="1"/>
  <c r="G1514" i="1" l="1"/>
  <c r="H1514" i="1" s="1"/>
  <c r="N1513" i="1"/>
  <c r="P1513" i="1" s="1"/>
  <c r="B1513" i="1" s="1"/>
  <c r="E1514" i="1"/>
  <c r="F1515" i="1" s="1"/>
  <c r="O1514" i="1"/>
  <c r="A1515" i="1"/>
  <c r="D1515" i="1" s="1"/>
  <c r="Q1513" i="1"/>
  <c r="R1513" i="1" s="1"/>
  <c r="C1514" i="1" s="1"/>
  <c r="T1514" i="1"/>
  <c r="S1514" i="1"/>
  <c r="J1514" i="1"/>
  <c r="K1514" i="1" s="1"/>
  <c r="L1514" i="1" s="1"/>
  <c r="M1514" i="1" s="1"/>
  <c r="S1515" i="1" l="1"/>
  <c r="J1515" i="1"/>
  <c r="K1515" i="1" s="1"/>
  <c r="L1515" i="1" s="1"/>
  <c r="M1515" i="1" s="1"/>
  <c r="Q1514" i="1"/>
  <c r="R1514" i="1" s="1"/>
  <c r="C1515" i="1" s="1"/>
  <c r="T1515" i="1"/>
  <c r="N1514" i="1"/>
  <c r="P1514" i="1" s="1"/>
  <c r="B1514" i="1" s="1"/>
  <c r="E1515" i="1"/>
  <c r="F1516" i="1" s="1"/>
  <c r="O1515" i="1"/>
  <c r="A1516" i="1"/>
  <c r="D1516" i="1" s="1"/>
  <c r="G1515" i="1"/>
  <c r="H1515" i="1" s="1"/>
  <c r="N1515" i="1" l="1"/>
  <c r="P1515" i="1" s="1"/>
  <c r="B1515" i="1" s="1"/>
  <c r="Q1515" i="1"/>
  <c r="R1515" i="1" s="1"/>
  <c r="C1516" i="1" s="1"/>
  <c r="T1516" i="1"/>
  <c r="J1516" i="1"/>
  <c r="K1516" i="1" s="1"/>
  <c r="L1516" i="1" s="1"/>
  <c r="M1516" i="1" s="1"/>
  <c r="S1516" i="1"/>
  <c r="E1516" i="1"/>
  <c r="F1517" i="1" s="1"/>
  <c r="O1516" i="1"/>
  <c r="A1517" i="1"/>
  <c r="D1517" i="1" s="1"/>
  <c r="G1516" i="1"/>
  <c r="H1516" i="1" s="1"/>
  <c r="G1517" i="1" l="1"/>
  <c r="H1517" i="1" s="1"/>
  <c r="N1516" i="1"/>
  <c r="P1516" i="1" s="1"/>
  <c r="B1516" i="1" s="1"/>
  <c r="E1517" i="1"/>
  <c r="F1518" i="1" s="1"/>
  <c r="O1517" i="1"/>
  <c r="A1518" i="1"/>
  <c r="D1518" i="1" s="1"/>
  <c r="Q1516" i="1"/>
  <c r="R1516" i="1" s="1"/>
  <c r="C1517" i="1" s="1"/>
  <c r="S1517" i="1"/>
  <c r="J1517" i="1"/>
  <c r="K1517" i="1" s="1"/>
  <c r="L1517" i="1" s="1"/>
  <c r="M1517" i="1" s="1"/>
  <c r="T1517" i="1"/>
  <c r="N1517" i="1" l="1"/>
  <c r="P1517" i="1" s="1"/>
  <c r="B1517" i="1" s="1"/>
  <c r="Q1517" i="1"/>
  <c r="R1517" i="1" s="1"/>
  <c r="C1518" i="1" s="1"/>
  <c r="S1518" i="1"/>
  <c r="T1518" i="1"/>
  <c r="J1518" i="1"/>
  <c r="K1518" i="1" s="1"/>
  <c r="L1518" i="1" s="1"/>
  <c r="M1518" i="1" s="1"/>
  <c r="G1518" i="1"/>
  <c r="H1518" i="1" s="1"/>
  <c r="E1518" i="1"/>
  <c r="F1519" i="1" s="1"/>
  <c r="O1518" i="1"/>
  <c r="A1519" i="1"/>
  <c r="D1519" i="1" s="1"/>
  <c r="N1518" i="1" l="1"/>
  <c r="P1518" i="1" s="1"/>
  <c r="B1518" i="1" s="1"/>
  <c r="G1519" i="1"/>
  <c r="S1519" i="1"/>
  <c r="J1519" i="1"/>
  <c r="K1519" i="1" s="1"/>
  <c r="L1519" i="1" s="1"/>
  <c r="M1519" i="1" s="1"/>
  <c r="Q1518" i="1"/>
  <c r="R1518" i="1" s="1"/>
  <c r="C1519" i="1" s="1"/>
  <c r="T1519" i="1"/>
  <c r="A1520" i="1"/>
  <c r="D1520" i="1" s="1"/>
  <c r="E1519" i="1"/>
  <c r="F1520" i="1" s="1"/>
  <c r="O1519" i="1"/>
  <c r="G1520" i="1" l="1"/>
  <c r="H1520" i="1" s="1"/>
  <c r="H1519" i="1"/>
  <c r="N1519" i="1" s="1"/>
  <c r="P1519" i="1" s="1"/>
  <c r="B1519" i="1" s="1"/>
  <c r="Q1519" i="1"/>
  <c r="R1519" i="1" s="1"/>
  <c r="C1520" i="1" s="1"/>
  <c r="T1520" i="1"/>
  <c r="J1520" i="1"/>
  <c r="K1520" i="1" s="1"/>
  <c r="L1520" i="1" s="1"/>
  <c r="M1520" i="1" s="1"/>
  <c r="S1520" i="1"/>
  <c r="E1520" i="1"/>
  <c r="F1521" i="1" s="1"/>
  <c r="A1521" i="1"/>
  <c r="D1521" i="1" s="1"/>
  <c r="O1520" i="1"/>
  <c r="A1522" i="1" l="1"/>
  <c r="D1522" i="1" s="1"/>
  <c r="E1521" i="1"/>
  <c r="F1522" i="1" s="1"/>
  <c r="O1521" i="1"/>
  <c r="T1521" i="1"/>
  <c r="Q1520" i="1"/>
  <c r="R1520" i="1" s="1"/>
  <c r="J1521" i="1"/>
  <c r="K1521" i="1" s="1"/>
  <c r="L1521" i="1" s="1"/>
  <c r="M1521" i="1" s="1"/>
  <c r="S1521" i="1"/>
  <c r="G1521" i="1"/>
  <c r="N1520" i="1"/>
  <c r="P1520" i="1" s="1"/>
  <c r="C1521" i="1" l="1"/>
  <c r="B1520" i="1"/>
  <c r="G1522" i="1"/>
  <c r="H1522" i="1" s="1"/>
  <c r="H1521" i="1"/>
  <c r="N1521" i="1" s="1"/>
  <c r="E1522" i="1"/>
  <c r="F1523" i="1" s="1"/>
  <c r="O1522" i="1"/>
  <c r="A1523" i="1"/>
  <c r="D1523" i="1" s="1"/>
  <c r="Q1521" i="1"/>
  <c r="R1521" i="1" s="1"/>
  <c r="C1522" i="1" s="1"/>
  <c r="T1522" i="1"/>
  <c r="S1522" i="1"/>
  <c r="J1522" i="1"/>
  <c r="K1522" i="1" s="1"/>
  <c r="L1522" i="1" s="1"/>
  <c r="M1522" i="1" s="1"/>
  <c r="P1521" i="1" l="1"/>
  <c r="B1521" i="1" s="1"/>
  <c r="G1523" i="1"/>
  <c r="H1523" i="1" s="1"/>
  <c r="N1522" i="1"/>
  <c r="P1522" i="1" s="1"/>
  <c r="B1522" i="1" s="1"/>
  <c r="E1523" i="1"/>
  <c r="F1524" i="1" s="1"/>
  <c r="O1523" i="1"/>
  <c r="A1524" i="1"/>
  <c r="D1524" i="1" s="1"/>
  <c r="S1523" i="1"/>
  <c r="J1523" i="1"/>
  <c r="K1523" i="1" s="1"/>
  <c r="L1523" i="1" s="1"/>
  <c r="M1523" i="1" s="1"/>
  <c r="Q1522" i="1"/>
  <c r="R1522" i="1" s="1"/>
  <c r="C1523" i="1" s="1"/>
  <c r="T1523" i="1"/>
  <c r="G1524" i="1" l="1"/>
  <c r="H1524" i="1" s="1"/>
  <c r="N1523" i="1"/>
  <c r="P1523" i="1" s="1"/>
  <c r="B1523" i="1" s="1"/>
  <c r="E1524" i="1"/>
  <c r="F1525" i="1" s="1"/>
  <c r="O1524" i="1"/>
  <c r="A1525" i="1"/>
  <c r="D1525" i="1" s="1"/>
  <c r="Q1523" i="1"/>
  <c r="R1523" i="1" s="1"/>
  <c r="C1524" i="1" s="1"/>
  <c r="T1524" i="1"/>
  <c r="J1524" i="1"/>
  <c r="K1524" i="1" s="1"/>
  <c r="L1524" i="1" s="1"/>
  <c r="M1524" i="1" s="1"/>
  <c r="S1524" i="1"/>
  <c r="N1524" i="1" l="1"/>
  <c r="P1524" i="1" s="1"/>
  <c r="B1524" i="1" s="1"/>
  <c r="S1525" i="1"/>
  <c r="T1525" i="1"/>
  <c r="Q1524" i="1"/>
  <c r="R1524" i="1" s="1"/>
  <c r="C1525" i="1" s="1"/>
  <c r="J1525" i="1"/>
  <c r="K1525" i="1" s="1"/>
  <c r="L1525" i="1" s="1"/>
  <c r="M1525" i="1" s="1"/>
  <c r="E1525" i="1"/>
  <c r="F1526" i="1" s="1"/>
  <c r="O1525" i="1"/>
  <c r="A1526" i="1"/>
  <c r="D1526" i="1" s="1"/>
  <c r="G1525" i="1"/>
  <c r="G1526" i="1" l="1"/>
  <c r="H1526" i="1" s="1"/>
  <c r="E1526" i="1"/>
  <c r="F1527" i="1" s="1"/>
  <c r="O1526" i="1"/>
  <c r="A1527" i="1"/>
  <c r="D1527" i="1" s="1"/>
  <c r="Q1525" i="1"/>
  <c r="R1525" i="1" s="1"/>
  <c r="C1526" i="1" s="1"/>
  <c r="T1526" i="1"/>
  <c r="S1526" i="1"/>
  <c r="J1526" i="1"/>
  <c r="K1526" i="1" s="1"/>
  <c r="L1526" i="1" s="1"/>
  <c r="M1526" i="1" s="1"/>
  <c r="H1525" i="1"/>
  <c r="N1525" i="1" s="1"/>
  <c r="P1525" i="1" s="1"/>
  <c r="B1525" i="1" s="1"/>
  <c r="G1527" i="1" l="1"/>
  <c r="H1527" i="1" s="1"/>
  <c r="N1526" i="1"/>
  <c r="P1526" i="1" s="1"/>
  <c r="B1526" i="1" s="1"/>
  <c r="E1527" i="1"/>
  <c r="F1528" i="1" s="1"/>
  <c r="O1527" i="1"/>
  <c r="A1528" i="1"/>
  <c r="D1528" i="1" s="1"/>
  <c r="S1527" i="1"/>
  <c r="J1527" i="1"/>
  <c r="K1527" i="1" s="1"/>
  <c r="L1527" i="1" s="1"/>
  <c r="M1527" i="1" s="1"/>
  <c r="Q1526" i="1"/>
  <c r="R1526" i="1" s="1"/>
  <c r="C1527" i="1" s="1"/>
  <c r="T1527" i="1"/>
  <c r="N1527" i="1" l="1"/>
  <c r="P1527" i="1" s="1"/>
  <c r="B1527" i="1" s="1"/>
  <c r="Q1527" i="1"/>
  <c r="R1527" i="1" s="1"/>
  <c r="C1528" i="1" s="1"/>
  <c r="T1528" i="1"/>
  <c r="J1528" i="1"/>
  <c r="K1528" i="1" s="1"/>
  <c r="L1528" i="1" s="1"/>
  <c r="M1528" i="1" s="1"/>
  <c r="S1528" i="1"/>
  <c r="G1528" i="1"/>
  <c r="E1528" i="1"/>
  <c r="F1529" i="1" s="1"/>
  <c r="O1528" i="1"/>
  <c r="A1529" i="1"/>
  <c r="D1529" i="1" s="1"/>
  <c r="S1529" i="1" l="1"/>
  <c r="T1529" i="1"/>
  <c r="Q1528" i="1"/>
  <c r="R1528" i="1" s="1"/>
  <c r="C1529" i="1" s="1"/>
  <c r="J1529" i="1"/>
  <c r="K1529" i="1" s="1"/>
  <c r="L1529" i="1" s="1"/>
  <c r="M1529" i="1" s="1"/>
  <c r="G1529" i="1"/>
  <c r="H1529" i="1" s="1"/>
  <c r="E1529" i="1"/>
  <c r="F1530" i="1" s="1"/>
  <c r="O1529" i="1"/>
  <c r="A1530" i="1"/>
  <c r="D1530" i="1" s="1"/>
  <c r="H1528" i="1"/>
  <c r="N1528" i="1" s="1"/>
  <c r="P1528" i="1" s="1"/>
  <c r="B1528" i="1" s="1"/>
  <c r="N1529" i="1" l="1"/>
  <c r="P1529" i="1" s="1"/>
  <c r="B1529" i="1" s="1"/>
  <c r="G1530" i="1"/>
  <c r="E1530" i="1"/>
  <c r="F1531" i="1" s="1"/>
  <c r="O1530" i="1"/>
  <c r="A1531" i="1"/>
  <c r="D1531" i="1" s="1"/>
  <c r="Q1529" i="1"/>
  <c r="R1529" i="1" s="1"/>
  <c r="C1530" i="1" s="1"/>
  <c r="S1530" i="1"/>
  <c r="T1530" i="1"/>
  <c r="J1530" i="1"/>
  <c r="K1530" i="1" s="1"/>
  <c r="L1530" i="1" s="1"/>
  <c r="M1530" i="1" s="1"/>
  <c r="E1531" i="1" l="1"/>
  <c r="F1532" i="1" s="1"/>
  <c r="A1532" i="1"/>
  <c r="D1532" i="1" s="1"/>
  <c r="O1531" i="1"/>
  <c r="G1531" i="1"/>
  <c r="H1530" i="1"/>
  <c r="N1530" i="1" s="1"/>
  <c r="P1530" i="1" s="1"/>
  <c r="B1530" i="1" s="1"/>
  <c r="S1531" i="1"/>
  <c r="J1531" i="1"/>
  <c r="K1531" i="1" s="1"/>
  <c r="L1531" i="1" s="1"/>
  <c r="M1531" i="1" s="1"/>
  <c r="Q1530" i="1"/>
  <c r="R1530" i="1" s="1"/>
  <c r="C1531" i="1" s="1"/>
  <c r="T1531" i="1"/>
  <c r="G1532" i="1" l="1"/>
  <c r="H1532" i="1" s="1"/>
  <c r="H1531" i="1"/>
  <c r="N1531" i="1" s="1"/>
  <c r="P1531" i="1" s="1"/>
  <c r="B1531" i="1" s="1"/>
  <c r="E1532" i="1"/>
  <c r="F1533" i="1" s="1"/>
  <c r="O1532" i="1"/>
  <c r="A1533" i="1"/>
  <c r="D1533" i="1" s="1"/>
  <c r="Q1531" i="1"/>
  <c r="R1531" i="1" s="1"/>
  <c r="C1532" i="1" s="1"/>
  <c r="S1532" i="1"/>
  <c r="J1532" i="1"/>
  <c r="K1532" i="1" s="1"/>
  <c r="L1532" i="1" s="1"/>
  <c r="M1532" i="1" s="1"/>
  <c r="T1532" i="1"/>
  <c r="E1533" i="1" l="1"/>
  <c r="F1534" i="1" s="1"/>
  <c r="O1533" i="1"/>
  <c r="A1534" i="1"/>
  <c r="D1534" i="1" s="1"/>
  <c r="G1533" i="1"/>
  <c r="H1533" i="1" s="1"/>
  <c r="N1532" i="1"/>
  <c r="P1532" i="1" s="1"/>
  <c r="B1532" i="1" s="1"/>
  <c r="S1533" i="1"/>
  <c r="Q1532" i="1"/>
  <c r="R1532" i="1" s="1"/>
  <c r="C1533" i="1" s="1"/>
  <c r="T1533" i="1"/>
  <c r="J1533" i="1"/>
  <c r="K1533" i="1" s="1"/>
  <c r="L1533" i="1" s="1"/>
  <c r="M1533" i="1" s="1"/>
  <c r="N1533" i="1" l="1"/>
  <c r="P1533" i="1" s="1"/>
  <c r="B1533" i="1" s="1"/>
  <c r="Q1533" i="1"/>
  <c r="R1533" i="1" s="1"/>
  <c r="C1534" i="1" s="1"/>
  <c r="S1534" i="1"/>
  <c r="T1534" i="1"/>
  <c r="J1534" i="1"/>
  <c r="K1534" i="1" s="1"/>
  <c r="L1534" i="1" s="1"/>
  <c r="M1534" i="1" s="1"/>
  <c r="G1534" i="1"/>
  <c r="H1534" i="1" s="1"/>
  <c r="E1534" i="1"/>
  <c r="F1535" i="1" s="1"/>
  <c r="O1534" i="1"/>
  <c r="A1535" i="1"/>
  <c r="D1535" i="1" s="1"/>
  <c r="N1534" i="1" l="1"/>
  <c r="P1534" i="1" s="1"/>
  <c r="B1534" i="1" s="1"/>
  <c r="E1535" i="1"/>
  <c r="F1536" i="1" s="1"/>
  <c r="O1535" i="1"/>
  <c r="A1536" i="1"/>
  <c r="D1536" i="1" s="1"/>
  <c r="G1535" i="1"/>
  <c r="J1535" i="1"/>
  <c r="K1535" i="1" s="1"/>
  <c r="L1535" i="1" s="1"/>
  <c r="M1535" i="1" s="1"/>
  <c r="Q1534" i="1"/>
  <c r="R1534" i="1" s="1"/>
  <c r="C1535" i="1" s="1"/>
  <c r="T1535" i="1"/>
  <c r="S1535" i="1"/>
  <c r="G1536" i="1" l="1"/>
  <c r="H1536" i="1" s="1"/>
  <c r="E1536" i="1"/>
  <c r="F1537" i="1" s="1"/>
  <c r="O1536" i="1"/>
  <c r="A1537" i="1"/>
  <c r="D1537" i="1" s="1"/>
  <c r="H1535" i="1"/>
  <c r="N1535" i="1" s="1"/>
  <c r="P1535" i="1" s="1"/>
  <c r="B1535" i="1" s="1"/>
  <c r="Q1535" i="1"/>
  <c r="R1535" i="1" s="1"/>
  <c r="C1536" i="1" s="1"/>
  <c r="S1536" i="1"/>
  <c r="J1536" i="1"/>
  <c r="K1536" i="1" s="1"/>
  <c r="L1536" i="1" s="1"/>
  <c r="M1536" i="1" s="1"/>
  <c r="T1536" i="1"/>
  <c r="T1537" i="1" l="1"/>
  <c r="Q1536" i="1"/>
  <c r="R1536" i="1" s="1"/>
  <c r="C1537" i="1" s="1"/>
  <c r="J1537" i="1"/>
  <c r="K1537" i="1" s="1"/>
  <c r="L1537" i="1" s="1"/>
  <c r="M1537" i="1" s="1"/>
  <c r="S1537" i="1"/>
  <c r="N1536" i="1"/>
  <c r="P1536" i="1" s="1"/>
  <c r="B1536" i="1" s="1"/>
  <c r="E1537" i="1"/>
  <c r="F1538" i="1" s="1"/>
  <c r="A1538" i="1"/>
  <c r="D1538" i="1" s="1"/>
  <c r="O1537" i="1"/>
  <c r="G1537" i="1"/>
  <c r="H1537" i="1" s="1"/>
  <c r="N1537" i="1" l="1"/>
  <c r="P1537" i="1" s="1"/>
  <c r="B1537" i="1" s="1"/>
  <c r="Q1537" i="1"/>
  <c r="R1537" i="1" s="1"/>
  <c r="C1538" i="1" s="1"/>
  <c r="S1538" i="1"/>
  <c r="T1538" i="1"/>
  <c r="J1538" i="1"/>
  <c r="K1538" i="1" s="1"/>
  <c r="L1538" i="1" s="1"/>
  <c r="M1538" i="1" s="1"/>
  <c r="G1538" i="1"/>
  <c r="H1538" i="1" s="1"/>
  <c r="E1538" i="1"/>
  <c r="F1539" i="1" s="1"/>
  <c r="O1538" i="1"/>
  <c r="A1539" i="1"/>
  <c r="D1539" i="1" s="1"/>
  <c r="N1538" i="1" l="1"/>
  <c r="P1538" i="1" s="1"/>
  <c r="B1538" i="1" s="1"/>
  <c r="S1539" i="1"/>
  <c r="Q1538" i="1"/>
  <c r="R1538" i="1" s="1"/>
  <c r="C1539" i="1" s="1"/>
  <c r="T1539" i="1"/>
  <c r="J1539" i="1"/>
  <c r="K1539" i="1" s="1"/>
  <c r="L1539" i="1" s="1"/>
  <c r="M1539" i="1" s="1"/>
  <c r="G1539" i="1"/>
  <c r="E1539" i="1"/>
  <c r="F1540" i="1" s="1"/>
  <c r="A1540" i="1"/>
  <c r="D1540" i="1" s="1"/>
  <c r="O1539" i="1"/>
  <c r="E1540" i="1" l="1"/>
  <c r="F1541" i="1" s="1"/>
  <c r="A1541" i="1"/>
  <c r="D1541" i="1" s="1"/>
  <c r="O1540" i="1"/>
  <c r="G1540" i="1"/>
  <c r="H1540" i="1" s="1"/>
  <c r="Q1539" i="1"/>
  <c r="R1539" i="1" s="1"/>
  <c r="C1540" i="1" s="1"/>
  <c r="T1540" i="1"/>
  <c r="S1540" i="1"/>
  <c r="J1540" i="1"/>
  <c r="K1540" i="1" s="1"/>
  <c r="L1540" i="1" s="1"/>
  <c r="M1540" i="1" s="1"/>
  <c r="H1539" i="1"/>
  <c r="N1539" i="1" s="1"/>
  <c r="P1539" i="1" s="1"/>
  <c r="B1539" i="1" s="1"/>
  <c r="T1541" i="1" l="1"/>
  <c r="Q1540" i="1"/>
  <c r="R1540" i="1" s="1"/>
  <c r="C1541" i="1" s="1"/>
  <c r="S1541" i="1"/>
  <c r="J1541" i="1"/>
  <c r="K1541" i="1" s="1"/>
  <c r="L1541" i="1" s="1"/>
  <c r="M1541" i="1" s="1"/>
  <c r="G1541" i="1"/>
  <c r="H1541" i="1" s="1"/>
  <c r="E1541" i="1"/>
  <c r="F1542" i="1" s="1"/>
  <c r="A1542" i="1"/>
  <c r="D1542" i="1" s="1"/>
  <c r="O1541" i="1"/>
  <c r="N1540" i="1"/>
  <c r="P1540" i="1" s="1"/>
  <c r="B1540" i="1" s="1"/>
  <c r="N1541" i="1" l="1"/>
  <c r="P1541" i="1" s="1"/>
  <c r="B1541" i="1" s="1"/>
  <c r="Q1541" i="1"/>
  <c r="R1541" i="1" s="1"/>
  <c r="C1542" i="1" s="1"/>
  <c r="S1542" i="1"/>
  <c r="T1542" i="1"/>
  <c r="J1542" i="1"/>
  <c r="K1542" i="1" s="1"/>
  <c r="L1542" i="1" s="1"/>
  <c r="M1542" i="1" s="1"/>
  <c r="G1542" i="1"/>
  <c r="E1542" i="1"/>
  <c r="F1543" i="1" s="1"/>
  <c r="O1542" i="1"/>
  <c r="A1543" i="1"/>
  <c r="D1543" i="1" s="1"/>
  <c r="S1543" i="1" l="1"/>
  <c r="Q1542" i="1"/>
  <c r="R1542" i="1" s="1"/>
  <c r="C1543" i="1" s="1"/>
  <c r="T1543" i="1"/>
  <c r="J1543" i="1"/>
  <c r="K1543" i="1" s="1"/>
  <c r="L1543" i="1" s="1"/>
  <c r="M1543" i="1" s="1"/>
  <c r="G1543" i="1"/>
  <c r="H1543" i="1" s="1"/>
  <c r="H1542" i="1"/>
  <c r="N1542" i="1" s="1"/>
  <c r="P1542" i="1" s="1"/>
  <c r="B1542" i="1" s="1"/>
  <c r="E1543" i="1"/>
  <c r="F1544" i="1" s="1"/>
  <c r="A1544" i="1"/>
  <c r="D1544" i="1" s="1"/>
  <c r="O1543" i="1"/>
  <c r="Q1543" i="1" l="1"/>
  <c r="R1543" i="1" s="1"/>
  <c r="C1544" i="1" s="1"/>
  <c r="S1544" i="1"/>
  <c r="T1544" i="1"/>
  <c r="J1544" i="1"/>
  <c r="K1544" i="1" s="1"/>
  <c r="L1544" i="1" s="1"/>
  <c r="M1544" i="1" s="1"/>
  <c r="N1543" i="1"/>
  <c r="P1543" i="1" s="1"/>
  <c r="B1543" i="1" s="1"/>
  <c r="E1544" i="1"/>
  <c r="F1545" i="1" s="1"/>
  <c r="O1544" i="1"/>
  <c r="A1545" i="1"/>
  <c r="D1545" i="1" s="1"/>
  <c r="G1544" i="1"/>
  <c r="H1544" i="1" s="1"/>
  <c r="G1545" i="1" l="1"/>
  <c r="H1545" i="1" s="1"/>
  <c r="E1545" i="1"/>
  <c r="F1546" i="1" s="1"/>
  <c r="O1545" i="1"/>
  <c r="A1546" i="1"/>
  <c r="D1546" i="1" s="1"/>
  <c r="N1544" i="1"/>
  <c r="P1544" i="1" s="1"/>
  <c r="B1544" i="1" s="1"/>
  <c r="S1545" i="1"/>
  <c r="Q1544" i="1"/>
  <c r="R1544" i="1" s="1"/>
  <c r="C1545" i="1" s="1"/>
  <c r="T1545" i="1"/>
  <c r="J1545" i="1"/>
  <c r="K1545" i="1" s="1"/>
  <c r="L1545" i="1" s="1"/>
  <c r="M1545" i="1" s="1"/>
  <c r="E1546" i="1" l="1"/>
  <c r="F1547" i="1" s="1"/>
  <c r="O1546" i="1"/>
  <c r="A1547" i="1"/>
  <c r="D1547" i="1" s="1"/>
  <c r="G1546" i="1"/>
  <c r="H1546" i="1" s="1"/>
  <c r="N1545" i="1"/>
  <c r="P1545" i="1" s="1"/>
  <c r="B1545" i="1" s="1"/>
  <c r="Q1545" i="1"/>
  <c r="R1545" i="1" s="1"/>
  <c r="C1546" i="1" s="1"/>
  <c r="T1546" i="1"/>
  <c r="S1546" i="1"/>
  <c r="J1546" i="1"/>
  <c r="K1546" i="1" s="1"/>
  <c r="L1546" i="1" s="1"/>
  <c r="M1546" i="1" s="1"/>
  <c r="N1546" i="1" l="1"/>
  <c r="P1546" i="1" s="1"/>
  <c r="B1546" i="1" s="1"/>
  <c r="E1547" i="1"/>
  <c r="F1548" i="1" s="1"/>
  <c r="A1548" i="1"/>
  <c r="D1548" i="1" s="1"/>
  <c r="O1547" i="1"/>
  <c r="T1547" i="1"/>
  <c r="Q1546" i="1"/>
  <c r="R1546" i="1" s="1"/>
  <c r="C1547" i="1" s="1"/>
  <c r="S1547" i="1"/>
  <c r="J1547" i="1"/>
  <c r="K1547" i="1" s="1"/>
  <c r="L1547" i="1" s="1"/>
  <c r="M1547" i="1" s="1"/>
  <c r="G1547" i="1"/>
  <c r="G1548" i="1" l="1"/>
  <c r="H1548" i="1" s="1"/>
  <c r="H1547" i="1"/>
  <c r="N1547" i="1" s="1"/>
  <c r="P1547" i="1" s="1"/>
  <c r="B1547" i="1" s="1"/>
  <c r="Q1547" i="1"/>
  <c r="R1547" i="1" s="1"/>
  <c r="C1548" i="1" s="1"/>
  <c r="S1548" i="1"/>
  <c r="T1548" i="1"/>
  <c r="J1548" i="1"/>
  <c r="K1548" i="1" s="1"/>
  <c r="L1548" i="1" s="1"/>
  <c r="M1548" i="1" s="1"/>
  <c r="E1548" i="1"/>
  <c r="F1549" i="1" s="1"/>
  <c r="A1549" i="1"/>
  <c r="D1549" i="1" s="1"/>
  <c r="O1548" i="1"/>
  <c r="N1548" i="1" l="1"/>
  <c r="P1548" i="1" s="1"/>
  <c r="B1548" i="1" s="1"/>
  <c r="T1549" i="1"/>
  <c r="Q1548" i="1"/>
  <c r="R1548" i="1" s="1"/>
  <c r="C1549" i="1" s="1"/>
  <c r="S1549" i="1"/>
  <c r="J1549" i="1"/>
  <c r="K1549" i="1" s="1"/>
  <c r="L1549" i="1" s="1"/>
  <c r="M1549" i="1" s="1"/>
  <c r="E1549" i="1"/>
  <c r="F1550" i="1" s="1"/>
  <c r="A1550" i="1"/>
  <c r="D1550" i="1" s="1"/>
  <c r="O1549" i="1"/>
  <c r="G1549" i="1"/>
  <c r="G1550" i="1" l="1"/>
  <c r="H1550" i="1" s="1"/>
  <c r="O1550" i="1"/>
  <c r="E1550" i="1"/>
  <c r="F1551" i="1" s="1"/>
  <c r="A1551" i="1"/>
  <c r="D1551" i="1" s="1"/>
  <c r="Q1549" i="1"/>
  <c r="R1549" i="1" s="1"/>
  <c r="C1550" i="1" s="1"/>
  <c r="S1550" i="1"/>
  <c r="T1550" i="1"/>
  <c r="J1550" i="1"/>
  <c r="K1550" i="1" s="1"/>
  <c r="L1550" i="1" s="1"/>
  <c r="M1550" i="1" s="1"/>
  <c r="H1549" i="1"/>
  <c r="N1549" i="1" s="1"/>
  <c r="P1549" i="1" s="1"/>
  <c r="B1549" i="1" s="1"/>
  <c r="S1551" i="1" l="1"/>
  <c r="Q1550" i="1"/>
  <c r="R1550" i="1" s="1"/>
  <c r="C1551" i="1" s="1"/>
  <c r="T1551" i="1"/>
  <c r="J1551" i="1"/>
  <c r="K1551" i="1" s="1"/>
  <c r="L1551" i="1" s="1"/>
  <c r="M1551" i="1" s="1"/>
  <c r="G1551" i="1"/>
  <c r="H1551" i="1" s="1"/>
  <c r="N1550" i="1"/>
  <c r="P1550" i="1" s="1"/>
  <c r="B1550" i="1" s="1"/>
  <c r="A1552" i="1"/>
  <c r="D1552" i="1" s="1"/>
  <c r="O1551" i="1"/>
  <c r="E1551" i="1"/>
  <c r="F1552" i="1" s="1"/>
  <c r="N1551" i="1" l="1"/>
  <c r="P1551" i="1" s="1"/>
  <c r="B1551" i="1" s="1"/>
  <c r="T1552" i="1"/>
  <c r="Q1551" i="1"/>
  <c r="R1551" i="1" s="1"/>
  <c r="C1552" i="1" s="1"/>
  <c r="S1552" i="1"/>
  <c r="J1552" i="1"/>
  <c r="K1552" i="1" s="1"/>
  <c r="L1552" i="1" s="1"/>
  <c r="M1552" i="1" s="1"/>
  <c r="G1552" i="1"/>
  <c r="H1552" i="1" s="1"/>
  <c r="E1552" i="1"/>
  <c r="F1553" i="1" s="1"/>
  <c r="O1552" i="1"/>
  <c r="A1553" i="1"/>
  <c r="D1553" i="1" s="1"/>
  <c r="S1553" i="1" l="1"/>
  <c r="Q1552" i="1"/>
  <c r="R1552" i="1" s="1"/>
  <c r="T1553" i="1"/>
  <c r="J1553" i="1"/>
  <c r="K1553" i="1" s="1"/>
  <c r="L1553" i="1" s="1"/>
  <c r="M1553" i="1" s="1"/>
  <c r="G1553" i="1"/>
  <c r="N1552" i="1"/>
  <c r="P1552" i="1" s="1"/>
  <c r="E1553" i="1"/>
  <c r="F1554" i="1" s="1"/>
  <c r="A1554" i="1"/>
  <c r="D1554" i="1" s="1"/>
  <c r="O1553" i="1"/>
  <c r="B1552" i="1" l="1"/>
  <c r="C1553" i="1"/>
  <c r="Q1553" i="1"/>
  <c r="R1553" i="1" s="1"/>
  <c r="T1554" i="1"/>
  <c r="S1554" i="1"/>
  <c r="J1554" i="1"/>
  <c r="K1554" i="1" s="1"/>
  <c r="L1554" i="1" s="1"/>
  <c r="M1554" i="1" s="1"/>
  <c r="G1554" i="1"/>
  <c r="H1554" i="1" s="1"/>
  <c r="O1554" i="1"/>
  <c r="A1555" i="1"/>
  <c r="D1555" i="1" s="1"/>
  <c r="E1554" i="1"/>
  <c r="F1555" i="1" s="1"/>
  <c r="H1553" i="1"/>
  <c r="N1553" i="1" s="1"/>
  <c r="P1553" i="1" l="1"/>
  <c r="B1553" i="1" s="1"/>
  <c r="C1554" i="1"/>
  <c r="Q1554" i="1"/>
  <c r="R1554" i="1" s="1"/>
  <c r="S1555" i="1"/>
  <c r="T1555" i="1"/>
  <c r="J1555" i="1"/>
  <c r="K1555" i="1" s="1"/>
  <c r="L1555" i="1" s="1"/>
  <c r="M1555" i="1" s="1"/>
  <c r="G1555" i="1"/>
  <c r="N1554" i="1"/>
  <c r="A1556" i="1"/>
  <c r="D1556" i="1" s="1"/>
  <c r="O1555" i="1"/>
  <c r="E1555" i="1"/>
  <c r="F1556" i="1" s="1"/>
  <c r="C1555" i="1" l="1"/>
  <c r="P1554" i="1"/>
  <c r="B1554" i="1" s="1"/>
  <c r="E1556" i="1"/>
  <c r="F1557" i="1" s="1"/>
  <c r="O1556" i="1"/>
  <c r="A1557" i="1"/>
  <c r="D1557" i="1" s="1"/>
  <c r="G1556" i="1"/>
  <c r="H1556" i="1" s="1"/>
  <c r="H1555" i="1"/>
  <c r="N1555" i="1" s="1"/>
  <c r="T1556" i="1"/>
  <c r="Q1555" i="1"/>
  <c r="R1555" i="1" s="1"/>
  <c r="S1556" i="1"/>
  <c r="J1556" i="1"/>
  <c r="K1556" i="1" s="1"/>
  <c r="L1556" i="1" s="1"/>
  <c r="M1556" i="1" s="1"/>
  <c r="C1556" i="1" l="1"/>
  <c r="P1555" i="1"/>
  <c r="B1555" i="1" s="1"/>
  <c r="N1556" i="1"/>
  <c r="E1557" i="1"/>
  <c r="F1558" i="1" s="1"/>
  <c r="A1558" i="1"/>
  <c r="D1558" i="1" s="1"/>
  <c r="O1557" i="1"/>
  <c r="S1557" i="1"/>
  <c r="Q1556" i="1"/>
  <c r="R1556" i="1" s="1"/>
  <c r="C1557" i="1" s="1"/>
  <c r="T1557" i="1"/>
  <c r="J1557" i="1"/>
  <c r="K1557" i="1" s="1"/>
  <c r="L1557" i="1" s="1"/>
  <c r="M1557" i="1" s="1"/>
  <c r="G1557" i="1"/>
  <c r="P1556" i="1" l="1"/>
  <c r="B1556" i="1" s="1"/>
  <c r="G1558" i="1"/>
  <c r="H1558" i="1" s="1"/>
  <c r="Q1557" i="1"/>
  <c r="R1557" i="1" s="1"/>
  <c r="C1558" i="1" s="1"/>
  <c r="S1558" i="1"/>
  <c r="T1558" i="1"/>
  <c r="J1558" i="1"/>
  <c r="K1558" i="1" s="1"/>
  <c r="L1558" i="1" s="1"/>
  <c r="M1558" i="1" s="1"/>
  <c r="O1558" i="1"/>
  <c r="A1559" i="1"/>
  <c r="D1559" i="1" s="1"/>
  <c r="E1558" i="1"/>
  <c r="F1559" i="1" s="1"/>
  <c r="H1557" i="1"/>
  <c r="N1557" i="1" s="1"/>
  <c r="P1557" i="1" s="1"/>
  <c r="B1557" i="1" s="1"/>
  <c r="N1558" i="1" l="1"/>
  <c r="P1558" i="1" s="1"/>
  <c r="B1558" i="1" s="1"/>
  <c r="O1559" i="1"/>
  <c r="E1559" i="1"/>
  <c r="F1560" i="1" s="1"/>
  <c r="A1560" i="1"/>
  <c r="D1560" i="1" s="1"/>
  <c r="S1559" i="1"/>
  <c r="Q1558" i="1"/>
  <c r="R1558" i="1" s="1"/>
  <c r="C1559" i="1" s="1"/>
  <c r="T1559" i="1"/>
  <c r="J1559" i="1"/>
  <c r="K1559" i="1" s="1"/>
  <c r="L1559" i="1" s="1"/>
  <c r="M1559" i="1" s="1"/>
  <c r="G1559" i="1"/>
  <c r="G1560" i="1" l="1"/>
  <c r="H1560" i="1" s="1"/>
  <c r="H1559" i="1"/>
  <c r="N1559" i="1" s="1"/>
  <c r="P1559" i="1" s="1"/>
  <c r="B1559" i="1" s="1"/>
  <c r="E1560" i="1"/>
  <c r="F1561" i="1" s="1"/>
  <c r="A1561" i="1"/>
  <c r="D1561" i="1" s="1"/>
  <c r="O1560" i="1"/>
  <c r="T1560" i="1"/>
  <c r="Q1559" i="1"/>
  <c r="R1559" i="1" s="1"/>
  <c r="C1560" i="1" s="1"/>
  <c r="S1560" i="1"/>
  <c r="J1560" i="1"/>
  <c r="K1560" i="1" s="1"/>
  <c r="L1560" i="1" s="1"/>
  <c r="M1560" i="1" s="1"/>
  <c r="N1560" i="1" l="1"/>
  <c r="P1560" i="1" s="1"/>
  <c r="B1560" i="1" s="1"/>
  <c r="T1561" i="1"/>
  <c r="S1561" i="1"/>
  <c r="Q1560" i="1"/>
  <c r="R1560" i="1" s="1"/>
  <c r="C1561" i="1" s="1"/>
  <c r="J1561" i="1"/>
  <c r="K1561" i="1" s="1"/>
  <c r="L1561" i="1" s="1"/>
  <c r="M1561" i="1" s="1"/>
  <c r="G1561" i="1"/>
  <c r="H1561" i="1" s="1"/>
  <c r="E1561" i="1"/>
  <c r="F1562" i="1" s="1"/>
  <c r="A1562" i="1"/>
  <c r="D1562" i="1" s="1"/>
  <c r="O1561" i="1"/>
  <c r="Q1561" i="1" l="1"/>
  <c r="R1561" i="1" s="1"/>
  <c r="C1562" i="1" s="1"/>
  <c r="S1562" i="1"/>
  <c r="T1562" i="1"/>
  <c r="J1562" i="1"/>
  <c r="K1562" i="1" s="1"/>
  <c r="L1562" i="1" s="1"/>
  <c r="M1562" i="1" s="1"/>
  <c r="G1562" i="1"/>
  <c r="N1561" i="1"/>
  <c r="P1561" i="1" s="1"/>
  <c r="B1561" i="1" s="1"/>
  <c r="O1562" i="1"/>
  <c r="E1562" i="1"/>
  <c r="F1563" i="1" s="1"/>
  <c r="A1563" i="1"/>
  <c r="D1563" i="1" s="1"/>
  <c r="G1563" i="1" l="1"/>
  <c r="H1562" i="1"/>
  <c r="N1562" i="1" s="1"/>
  <c r="P1562" i="1" s="1"/>
  <c r="B1562" i="1" s="1"/>
  <c r="S1563" i="1"/>
  <c r="Q1562" i="1"/>
  <c r="R1562" i="1" s="1"/>
  <c r="C1563" i="1" s="1"/>
  <c r="T1563" i="1"/>
  <c r="J1563" i="1"/>
  <c r="K1563" i="1" s="1"/>
  <c r="L1563" i="1" s="1"/>
  <c r="M1563" i="1" s="1"/>
  <c r="O1563" i="1"/>
  <c r="E1563" i="1"/>
  <c r="F1564" i="1" s="1"/>
  <c r="A1564" i="1"/>
  <c r="D1564" i="1" s="1"/>
  <c r="G1564" i="1" l="1"/>
  <c r="H1564" i="1" s="1"/>
  <c r="S1564" i="1"/>
  <c r="Q1563" i="1"/>
  <c r="R1563" i="1" s="1"/>
  <c r="C1564" i="1" s="1"/>
  <c r="T1564" i="1"/>
  <c r="J1564" i="1"/>
  <c r="K1564" i="1" s="1"/>
  <c r="L1564" i="1" s="1"/>
  <c r="M1564" i="1" s="1"/>
  <c r="E1564" i="1"/>
  <c r="F1565" i="1" s="1"/>
  <c r="A1565" i="1"/>
  <c r="D1565" i="1" s="1"/>
  <c r="O1564" i="1"/>
  <c r="H1563" i="1"/>
  <c r="N1563" i="1" s="1"/>
  <c r="P1563" i="1" s="1"/>
  <c r="B1563" i="1" s="1"/>
  <c r="N1564" i="1" l="1"/>
  <c r="P1564" i="1" s="1"/>
  <c r="B1564" i="1" s="1"/>
  <c r="T1565" i="1"/>
  <c r="Q1564" i="1"/>
  <c r="R1564" i="1" s="1"/>
  <c r="C1565" i="1" s="1"/>
  <c r="S1565" i="1"/>
  <c r="J1565" i="1"/>
  <c r="K1565" i="1" s="1"/>
  <c r="L1565" i="1" s="1"/>
  <c r="M1565" i="1" s="1"/>
  <c r="G1565" i="1"/>
  <c r="H1565" i="1" s="1"/>
  <c r="E1565" i="1"/>
  <c r="F1566" i="1" s="1"/>
  <c r="O1565" i="1"/>
  <c r="A1566" i="1"/>
  <c r="D1566" i="1" s="1"/>
  <c r="Q1565" i="1" l="1"/>
  <c r="R1565" i="1" s="1"/>
  <c r="C1566" i="1" s="1"/>
  <c r="S1566" i="1"/>
  <c r="T1566" i="1"/>
  <c r="J1566" i="1"/>
  <c r="K1566" i="1" s="1"/>
  <c r="L1566" i="1" s="1"/>
  <c r="M1566" i="1" s="1"/>
  <c r="N1565" i="1"/>
  <c r="P1565" i="1" s="1"/>
  <c r="B1565" i="1" s="1"/>
  <c r="G1566" i="1"/>
  <c r="H1566" i="1" s="1"/>
  <c r="O1566" i="1"/>
  <c r="A1567" i="1"/>
  <c r="D1567" i="1" s="1"/>
  <c r="E1566" i="1"/>
  <c r="F1567" i="1" s="1"/>
  <c r="S1567" i="1" l="1"/>
  <c r="Q1566" i="1"/>
  <c r="R1566" i="1" s="1"/>
  <c r="C1567" i="1" s="1"/>
  <c r="T1567" i="1"/>
  <c r="J1567" i="1"/>
  <c r="K1567" i="1" s="1"/>
  <c r="L1567" i="1" s="1"/>
  <c r="M1567" i="1" s="1"/>
  <c r="N1566" i="1"/>
  <c r="P1566" i="1" s="1"/>
  <c r="B1566" i="1" s="1"/>
  <c r="O1567" i="1"/>
  <c r="A1568" i="1"/>
  <c r="D1568" i="1" s="1"/>
  <c r="E1567" i="1"/>
  <c r="F1568" i="1" s="1"/>
  <c r="G1567" i="1"/>
  <c r="S1568" i="1" l="1"/>
  <c r="Q1567" i="1"/>
  <c r="R1567" i="1" s="1"/>
  <c r="C1568" i="1" s="1"/>
  <c r="T1568" i="1"/>
  <c r="J1568" i="1"/>
  <c r="K1568" i="1" s="1"/>
  <c r="L1568" i="1" s="1"/>
  <c r="M1568" i="1" s="1"/>
  <c r="G1568" i="1"/>
  <c r="E1568" i="1"/>
  <c r="F1569" i="1" s="1"/>
  <c r="A1569" i="1"/>
  <c r="D1569" i="1" s="1"/>
  <c r="O1568" i="1"/>
  <c r="H1567" i="1"/>
  <c r="N1567" i="1" s="1"/>
  <c r="P1567" i="1" s="1"/>
  <c r="B1567" i="1" s="1"/>
  <c r="S1569" i="1" l="1"/>
  <c r="Q1568" i="1"/>
  <c r="R1568" i="1" s="1"/>
  <c r="C1569" i="1" s="1"/>
  <c r="T1569" i="1"/>
  <c r="J1569" i="1"/>
  <c r="K1569" i="1" s="1"/>
  <c r="L1569" i="1" s="1"/>
  <c r="M1569" i="1" s="1"/>
  <c r="G1569" i="1"/>
  <c r="H1568" i="1"/>
  <c r="N1568" i="1" s="1"/>
  <c r="P1568" i="1" s="1"/>
  <c r="B1568" i="1" s="1"/>
  <c r="E1569" i="1"/>
  <c r="F1570" i="1" s="1"/>
  <c r="A1570" i="1"/>
  <c r="D1570" i="1" s="1"/>
  <c r="O1569" i="1"/>
  <c r="G1570" i="1" l="1"/>
  <c r="H1570" i="1" s="1"/>
  <c r="H1569" i="1"/>
  <c r="N1569" i="1" s="1"/>
  <c r="P1569" i="1" s="1"/>
  <c r="B1569" i="1" s="1"/>
  <c r="Q1569" i="1"/>
  <c r="R1569" i="1" s="1"/>
  <c r="C1570" i="1" s="1"/>
  <c r="S1570" i="1"/>
  <c r="T1570" i="1"/>
  <c r="J1570" i="1"/>
  <c r="K1570" i="1" s="1"/>
  <c r="L1570" i="1" s="1"/>
  <c r="M1570" i="1" s="1"/>
  <c r="O1570" i="1"/>
  <c r="E1570" i="1"/>
  <c r="F1571" i="1" s="1"/>
  <c r="A1571" i="1"/>
  <c r="D1571" i="1" s="1"/>
  <c r="N1570" i="1" l="1"/>
  <c r="P1570" i="1" s="1"/>
  <c r="B1570" i="1" s="1"/>
  <c r="T1571" i="1"/>
  <c r="Q1570" i="1"/>
  <c r="R1570" i="1" s="1"/>
  <c r="C1571" i="1" s="1"/>
  <c r="S1571" i="1"/>
  <c r="J1571" i="1"/>
  <c r="K1571" i="1" s="1"/>
  <c r="L1571" i="1" s="1"/>
  <c r="M1571" i="1" s="1"/>
  <c r="A1572" i="1"/>
  <c r="D1572" i="1" s="1"/>
  <c r="O1571" i="1"/>
  <c r="E1571" i="1"/>
  <c r="F1572" i="1" s="1"/>
  <c r="G1571" i="1"/>
  <c r="G1572" i="1" l="1"/>
  <c r="H1572" i="1" s="1"/>
  <c r="E1572" i="1"/>
  <c r="F1573" i="1" s="1"/>
  <c r="A1573" i="1"/>
  <c r="D1573" i="1" s="1"/>
  <c r="O1572" i="1"/>
  <c r="H1571" i="1"/>
  <c r="N1571" i="1" s="1"/>
  <c r="P1571" i="1" s="1"/>
  <c r="B1571" i="1" s="1"/>
  <c r="S1572" i="1"/>
  <c r="Q1571" i="1"/>
  <c r="R1571" i="1" s="1"/>
  <c r="C1572" i="1" s="1"/>
  <c r="T1572" i="1"/>
  <c r="J1572" i="1"/>
  <c r="K1572" i="1" s="1"/>
  <c r="L1572" i="1" s="1"/>
  <c r="M1572" i="1" s="1"/>
  <c r="N1572" i="1" l="1"/>
  <c r="P1572" i="1" s="1"/>
  <c r="B1572" i="1" s="1"/>
  <c r="E1573" i="1"/>
  <c r="F1574" i="1" s="1"/>
  <c r="A1574" i="1"/>
  <c r="D1574" i="1" s="1"/>
  <c r="O1573" i="1"/>
  <c r="T1573" i="1"/>
  <c r="S1573" i="1"/>
  <c r="Q1572" i="1"/>
  <c r="R1572" i="1" s="1"/>
  <c r="C1573" i="1" s="1"/>
  <c r="J1573" i="1"/>
  <c r="K1573" i="1" s="1"/>
  <c r="L1573" i="1" s="1"/>
  <c r="M1573" i="1" s="1"/>
  <c r="G1573" i="1"/>
  <c r="G1574" i="1" l="1"/>
  <c r="H1574" i="1" s="1"/>
  <c r="Q1573" i="1"/>
  <c r="R1573" i="1" s="1"/>
  <c r="C1574" i="1" s="1"/>
  <c r="S1574" i="1"/>
  <c r="T1574" i="1"/>
  <c r="J1574" i="1"/>
  <c r="K1574" i="1" s="1"/>
  <c r="L1574" i="1" s="1"/>
  <c r="M1574" i="1" s="1"/>
  <c r="O1574" i="1"/>
  <c r="A1575" i="1"/>
  <c r="D1575" i="1" s="1"/>
  <c r="E1574" i="1"/>
  <c r="F1575" i="1" s="1"/>
  <c r="H1573" i="1"/>
  <c r="N1573" i="1" s="1"/>
  <c r="P1573" i="1" s="1"/>
  <c r="B1573" i="1" s="1"/>
  <c r="G1575" i="1" l="1"/>
  <c r="H1575" i="1" s="1"/>
  <c r="O1575" i="1"/>
  <c r="E1575" i="1"/>
  <c r="F1576" i="1" s="1"/>
  <c r="A1576" i="1"/>
  <c r="D1576" i="1" s="1"/>
  <c r="T1575" i="1"/>
  <c r="Q1574" i="1"/>
  <c r="R1574" i="1" s="1"/>
  <c r="C1575" i="1" s="1"/>
  <c r="S1575" i="1"/>
  <c r="J1575" i="1"/>
  <c r="K1575" i="1" s="1"/>
  <c r="L1575" i="1" s="1"/>
  <c r="M1575" i="1" s="1"/>
  <c r="N1574" i="1"/>
  <c r="P1574" i="1" s="1"/>
  <c r="B1574" i="1" s="1"/>
  <c r="E1576" i="1" l="1"/>
  <c r="F1577" i="1" s="1"/>
  <c r="A1577" i="1"/>
  <c r="D1577" i="1" s="1"/>
  <c r="O1576" i="1"/>
  <c r="N1575" i="1"/>
  <c r="P1575" i="1" s="1"/>
  <c r="B1575" i="1" s="1"/>
  <c r="T1576" i="1"/>
  <c r="Q1575" i="1"/>
  <c r="R1575" i="1" s="1"/>
  <c r="C1576" i="1" s="1"/>
  <c r="S1576" i="1"/>
  <c r="J1576" i="1"/>
  <c r="K1576" i="1" s="1"/>
  <c r="L1576" i="1" s="1"/>
  <c r="M1576" i="1" s="1"/>
  <c r="G1576" i="1"/>
  <c r="G1577" i="1" l="1"/>
  <c r="H1577" i="1" s="1"/>
  <c r="E1577" i="1"/>
  <c r="F1578" i="1" s="1"/>
  <c r="A1578" i="1"/>
  <c r="D1578" i="1" s="1"/>
  <c r="O1577" i="1"/>
  <c r="H1576" i="1"/>
  <c r="N1576" i="1" s="1"/>
  <c r="P1576" i="1" s="1"/>
  <c r="B1576" i="1" s="1"/>
  <c r="T1577" i="1"/>
  <c r="Q1576" i="1"/>
  <c r="R1576" i="1" s="1"/>
  <c r="C1577" i="1" s="1"/>
  <c r="S1577" i="1"/>
  <c r="J1577" i="1"/>
  <c r="K1577" i="1" s="1"/>
  <c r="L1577" i="1" s="1"/>
  <c r="M1577" i="1" s="1"/>
  <c r="G1578" i="1" l="1"/>
  <c r="H1578" i="1" s="1"/>
  <c r="O1578" i="1"/>
  <c r="A1579" i="1"/>
  <c r="D1579" i="1" s="1"/>
  <c r="E1578" i="1"/>
  <c r="F1579" i="1" s="1"/>
  <c r="N1577" i="1"/>
  <c r="P1577" i="1" s="1"/>
  <c r="B1577" i="1" s="1"/>
  <c r="Q1577" i="1"/>
  <c r="R1577" i="1" s="1"/>
  <c r="C1578" i="1" s="1"/>
  <c r="S1578" i="1"/>
  <c r="T1578" i="1"/>
  <c r="J1578" i="1"/>
  <c r="K1578" i="1" s="1"/>
  <c r="L1578" i="1" s="1"/>
  <c r="M1578" i="1" s="1"/>
  <c r="N1578" i="1" l="1"/>
  <c r="P1578" i="1" s="1"/>
  <c r="B1578" i="1" s="1"/>
  <c r="G1579" i="1"/>
  <c r="H1579" i="1" s="1"/>
  <c r="T1579" i="1"/>
  <c r="Q1578" i="1"/>
  <c r="R1578" i="1" s="1"/>
  <c r="C1579" i="1" s="1"/>
  <c r="S1579" i="1"/>
  <c r="J1579" i="1"/>
  <c r="K1579" i="1" s="1"/>
  <c r="L1579" i="1" s="1"/>
  <c r="M1579" i="1" s="1"/>
  <c r="A1580" i="1"/>
  <c r="D1580" i="1" s="1"/>
  <c r="O1579" i="1"/>
  <c r="E1579" i="1"/>
  <c r="F1580" i="1" s="1"/>
  <c r="G1580" i="1" l="1"/>
  <c r="H1580" i="1" s="1"/>
  <c r="E1580" i="1"/>
  <c r="F1581" i="1" s="1"/>
  <c r="A1581" i="1"/>
  <c r="D1581" i="1" s="1"/>
  <c r="O1580" i="1"/>
  <c r="N1579" i="1"/>
  <c r="P1579" i="1" s="1"/>
  <c r="B1579" i="1" s="1"/>
  <c r="T1580" i="1"/>
  <c r="Q1579" i="1"/>
  <c r="R1579" i="1" s="1"/>
  <c r="C1580" i="1" s="1"/>
  <c r="S1580" i="1"/>
  <c r="J1580" i="1"/>
  <c r="K1580" i="1" s="1"/>
  <c r="L1580" i="1" s="1"/>
  <c r="M1580" i="1" s="1"/>
  <c r="A1582" i="1" l="1"/>
  <c r="D1582" i="1" s="1"/>
  <c r="E1581" i="1"/>
  <c r="F1582" i="1" s="1"/>
  <c r="O1581" i="1"/>
  <c r="N1580" i="1"/>
  <c r="P1580" i="1" s="1"/>
  <c r="B1580" i="1" s="1"/>
  <c r="T1581" i="1"/>
  <c r="Q1580" i="1"/>
  <c r="R1580" i="1" s="1"/>
  <c r="C1581" i="1" s="1"/>
  <c r="S1581" i="1"/>
  <c r="J1581" i="1"/>
  <c r="K1581" i="1" s="1"/>
  <c r="L1581" i="1" s="1"/>
  <c r="M1581" i="1" s="1"/>
  <c r="G1581" i="1"/>
  <c r="G1582" i="1" l="1"/>
  <c r="H1582" i="1" s="1"/>
  <c r="H1581" i="1"/>
  <c r="N1581" i="1" s="1"/>
  <c r="P1581" i="1" s="1"/>
  <c r="B1581" i="1" s="1"/>
  <c r="O1582" i="1"/>
  <c r="E1582" i="1"/>
  <c r="F1583" i="1" s="1"/>
  <c r="A1583" i="1"/>
  <c r="D1583" i="1" s="1"/>
  <c r="Q1581" i="1"/>
  <c r="R1581" i="1" s="1"/>
  <c r="C1582" i="1" s="1"/>
  <c r="T1582" i="1"/>
  <c r="S1582" i="1"/>
  <c r="J1582" i="1"/>
  <c r="K1582" i="1" s="1"/>
  <c r="L1582" i="1" s="1"/>
  <c r="M1582" i="1" s="1"/>
  <c r="T1583" i="1" l="1"/>
  <c r="Q1582" i="1"/>
  <c r="R1582" i="1" s="1"/>
  <c r="S1583" i="1"/>
  <c r="J1583" i="1"/>
  <c r="K1583" i="1" s="1"/>
  <c r="L1583" i="1" s="1"/>
  <c r="M1583" i="1" s="1"/>
  <c r="G1583" i="1"/>
  <c r="H1583" i="1" s="1"/>
  <c r="O1583" i="1"/>
  <c r="E1583" i="1"/>
  <c r="F1584" i="1" s="1"/>
  <c r="A1584" i="1"/>
  <c r="D1584" i="1" s="1"/>
  <c r="N1582" i="1"/>
  <c r="P1582" i="1" s="1"/>
  <c r="C1583" i="1" l="1"/>
  <c r="B1582" i="1"/>
  <c r="G1584" i="1"/>
  <c r="H1584" i="1" s="1"/>
  <c r="N1583" i="1"/>
  <c r="E1584" i="1"/>
  <c r="F1585" i="1" s="1"/>
  <c r="O1584" i="1"/>
  <c r="A1585" i="1"/>
  <c r="D1585" i="1" s="1"/>
  <c r="S1584" i="1"/>
  <c r="Q1583" i="1"/>
  <c r="R1583" i="1" s="1"/>
  <c r="T1584" i="1"/>
  <c r="J1584" i="1"/>
  <c r="K1584" i="1" s="1"/>
  <c r="L1584" i="1" s="1"/>
  <c r="M1584" i="1" s="1"/>
  <c r="C1584" i="1" l="1"/>
  <c r="P1583" i="1"/>
  <c r="B1583" i="1" s="1"/>
  <c r="G1585" i="1"/>
  <c r="H1585" i="1" s="1"/>
  <c r="N1584" i="1"/>
  <c r="E1585" i="1"/>
  <c r="F1586" i="1" s="1"/>
  <c r="A1586" i="1"/>
  <c r="D1586" i="1" s="1"/>
  <c r="O1585" i="1"/>
  <c r="S1585" i="1"/>
  <c r="Q1584" i="1"/>
  <c r="R1584" i="1" s="1"/>
  <c r="T1585" i="1"/>
  <c r="J1585" i="1"/>
  <c r="K1585" i="1" s="1"/>
  <c r="L1585" i="1" s="1"/>
  <c r="M1585" i="1" s="1"/>
  <c r="C1585" i="1" l="1"/>
  <c r="P1584" i="1"/>
  <c r="B1584" i="1" s="1"/>
  <c r="G1586" i="1"/>
  <c r="H1586" i="1" s="1"/>
  <c r="N1585" i="1"/>
  <c r="Q1585" i="1"/>
  <c r="R1585" i="1" s="1"/>
  <c r="S1586" i="1"/>
  <c r="T1586" i="1"/>
  <c r="J1586" i="1"/>
  <c r="K1586" i="1" s="1"/>
  <c r="L1586" i="1" s="1"/>
  <c r="M1586" i="1" s="1"/>
  <c r="O1586" i="1"/>
  <c r="A1587" i="1"/>
  <c r="D1587" i="1" s="1"/>
  <c r="E1586" i="1"/>
  <c r="F1587" i="1" s="1"/>
  <c r="C1586" i="1" l="1"/>
  <c r="P1585" i="1"/>
  <c r="B1585" i="1" s="1"/>
  <c r="N1586" i="1"/>
  <c r="P1586" i="1" s="1"/>
  <c r="B1586" i="1" s="1"/>
  <c r="T1587" i="1"/>
  <c r="Q1586" i="1"/>
  <c r="R1586" i="1" s="1"/>
  <c r="S1587" i="1"/>
  <c r="J1587" i="1"/>
  <c r="K1587" i="1" s="1"/>
  <c r="L1587" i="1" s="1"/>
  <c r="M1587" i="1" s="1"/>
  <c r="O1587" i="1"/>
  <c r="A1588" i="1"/>
  <c r="D1588" i="1" s="1"/>
  <c r="E1587" i="1"/>
  <c r="F1588" i="1" s="1"/>
  <c r="G1587" i="1"/>
  <c r="C1587" i="1" l="1"/>
  <c r="G1588" i="1"/>
  <c r="H1588" i="1" s="1"/>
  <c r="E1588" i="1"/>
  <c r="F1589" i="1" s="1"/>
  <c r="A1589" i="1"/>
  <c r="D1589" i="1" s="1"/>
  <c r="O1588" i="1"/>
  <c r="H1587" i="1"/>
  <c r="N1587" i="1" s="1"/>
  <c r="S1588" i="1"/>
  <c r="Q1587" i="1"/>
  <c r="R1587" i="1" s="1"/>
  <c r="T1588" i="1"/>
  <c r="J1588" i="1"/>
  <c r="K1588" i="1" s="1"/>
  <c r="L1588" i="1" s="1"/>
  <c r="M1588" i="1" s="1"/>
  <c r="C1588" i="1" l="1"/>
  <c r="P1587" i="1"/>
  <c r="B1587" i="1" s="1"/>
  <c r="G1589" i="1"/>
  <c r="H1589" i="1" s="1"/>
  <c r="N1588" i="1"/>
  <c r="S1589" i="1"/>
  <c r="Q1588" i="1"/>
  <c r="R1588" i="1" s="1"/>
  <c r="T1589" i="1"/>
  <c r="J1589" i="1"/>
  <c r="K1589" i="1" s="1"/>
  <c r="L1589" i="1" s="1"/>
  <c r="M1589" i="1" s="1"/>
  <c r="E1589" i="1"/>
  <c r="F1590" i="1" s="1"/>
  <c r="A1590" i="1"/>
  <c r="D1590" i="1" s="1"/>
  <c r="O1589" i="1"/>
  <c r="C1589" i="1" l="1"/>
  <c r="P1588" i="1"/>
  <c r="B1588" i="1" s="1"/>
  <c r="G1590" i="1"/>
  <c r="H1590" i="1" s="1"/>
  <c r="N1589" i="1"/>
  <c r="O1590" i="1"/>
  <c r="E1590" i="1"/>
  <c r="F1591" i="1" s="1"/>
  <c r="A1591" i="1"/>
  <c r="D1591" i="1" s="1"/>
  <c r="Q1589" i="1"/>
  <c r="R1589" i="1" s="1"/>
  <c r="S1590" i="1"/>
  <c r="T1590" i="1"/>
  <c r="J1590" i="1"/>
  <c r="K1590" i="1" s="1"/>
  <c r="L1590" i="1" s="1"/>
  <c r="M1590" i="1" s="1"/>
  <c r="C1590" i="1" l="1"/>
  <c r="P1589" i="1"/>
  <c r="B1589" i="1" s="1"/>
  <c r="T1591" i="1"/>
  <c r="Q1590" i="1"/>
  <c r="R1590" i="1" s="1"/>
  <c r="S1591" i="1"/>
  <c r="J1591" i="1"/>
  <c r="K1591" i="1" s="1"/>
  <c r="L1591" i="1" s="1"/>
  <c r="M1591" i="1" s="1"/>
  <c r="O1591" i="1"/>
  <c r="A1592" i="1"/>
  <c r="D1592" i="1" s="1"/>
  <c r="E1591" i="1"/>
  <c r="F1592" i="1" s="1"/>
  <c r="N1590" i="1"/>
  <c r="G1591" i="1"/>
  <c r="P1590" i="1" l="1"/>
  <c r="B1590" i="1" s="1"/>
  <c r="C1591" i="1"/>
  <c r="G1592" i="1"/>
  <c r="H1592" i="1" s="1"/>
  <c r="H1591" i="1"/>
  <c r="N1591" i="1" s="1"/>
  <c r="P1591" i="1" s="1"/>
  <c r="B1591" i="1" s="1"/>
  <c r="E1592" i="1"/>
  <c r="F1593" i="1" s="1"/>
  <c r="A1593" i="1"/>
  <c r="D1593" i="1" s="1"/>
  <c r="O1592" i="1"/>
  <c r="T1592" i="1"/>
  <c r="Q1591" i="1"/>
  <c r="R1591" i="1" s="1"/>
  <c r="S1592" i="1"/>
  <c r="J1592" i="1"/>
  <c r="K1592" i="1" s="1"/>
  <c r="L1592" i="1" s="1"/>
  <c r="M1592" i="1" s="1"/>
  <c r="C1592" i="1" l="1"/>
  <c r="G1593" i="1"/>
  <c r="H1593" i="1" s="1"/>
  <c r="N1592" i="1"/>
  <c r="E1593" i="1"/>
  <c r="F1594" i="1" s="1"/>
  <c r="A1594" i="1"/>
  <c r="D1594" i="1" s="1"/>
  <c r="O1593" i="1"/>
  <c r="S1593" i="1"/>
  <c r="Q1592" i="1"/>
  <c r="R1592" i="1" s="1"/>
  <c r="T1593" i="1"/>
  <c r="J1593" i="1"/>
  <c r="K1593" i="1" s="1"/>
  <c r="L1593" i="1" s="1"/>
  <c r="M1593" i="1" s="1"/>
  <c r="P1592" i="1" l="1"/>
  <c r="B1592" i="1" s="1"/>
  <c r="C1593" i="1"/>
  <c r="Q1593" i="1"/>
  <c r="R1593" i="1" s="1"/>
  <c r="T1594" i="1"/>
  <c r="S1594" i="1"/>
  <c r="J1594" i="1"/>
  <c r="K1594" i="1" s="1"/>
  <c r="L1594" i="1" s="1"/>
  <c r="M1594" i="1" s="1"/>
  <c r="G1594" i="1"/>
  <c r="H1594" i="1" s="1"/>
  <c r="N1593" i="1"/>
  <c r="O1594" i="1"/>
  <c r="A1595" i="1"/>
  <c r="D1595" i="1" s="1"/>
  <c r="E1594" i="1"/>
  <c r="F1595" i="1" s="1"/>
  <c r="C1594" i="1" l="1"/>
  <c r="P1593" i="1"/>
  <c r="B1593" i="1" s="1"/>
  <c r="O1595" i="1"/>
  <c r="A1596" i="1"/>
  <c r="D1596" i="1" s="1"/>
  <c r="E1595" i="1"/>
  <c r="F1596" i="1" s="1"/>
  <c r="T1595" i="1"/>
  <c r="Q1594" i="1"/>
  <c r="R1594" i="1" s="1"/>
  <c r="S1595" i="1"/>
  <c r="J1595" i="1"/>
  <c r="K1595" i="1" s="1"/>
  <c r="L1595" i="1" s="1"/>
  <c r="M1595" i="1" s="1"/>
  <c r="N1594" i="1"/>
  <c r="P1594" i="1" s="1"/>
  <c r="B1594" i="1" s="1"/>
  <c r="G1595" i="1"/>
  <c r="C1595" i="1" l="1"/>
  <c r="G1596" i="1"/>
  <c r="H1596" i="1" s="1"/>
  <c r="T1596" i="1"/>
  <c r="S1596" i="1"/>
  <c r="Q1595" i="1"/>
  <c r="R1595" i="1" s="1"/>
  <c r="C1596" i="1" s="1"/>
  <c r="J1596" i="1"/>
  <c r="K1596" i="1" s="1"/>
  <c r="L1596" i="1" s="1"/>
  <c r="M1596" i="1" s="1"/>
  <c r="H1595" i="1"/>
  <c r="N1595" i="1" s="1"/>
  <c r="P1595" i="1" s="1"/>
  <c r="B1595" i="1" s="1"/>
  <c r="E1596" i="1"/>
  <c r="F1597" i="1" s="1"/>
  <c r="O1596" i="1"/>
  <c r="A1597" i="1"/>
  <c r="D1597" i="1" s="1"/>
  <c r="N1596" i="1" l="1"/>
  <c r="P1596" i="1" s="1"/>
  <c r="B1596" i="1" s="1"/>
  <c r="S1597" i="1"/>
  <c r="T1597" i="1"/>
  <c r="Q1596" i="1"/>
  <c r="R1596" i="1" s="1"/>
  <c r="C1597" i="1" s="1"/>
  <c r="J1597" i="1"/>
  <c r="K1597" i="1" s="1"/>
  <c r="L1597" i="1" s="1"/>
  <c r="M1597" i="1" s="1"/>
  <c r="E1597" i="1"/>
  <c r="F1598" i="1" s="1"/>
  <c r="A1598" i="1"/>
  <c r="D1598" i="1" s="1"/>
  <c r="O1597" i="1"/>
  <c r="G1597" i="1"/>
  <c r="H1597" i="1" s="1"/>
  <c r="N1597" i="1" l="1"/>
  <c r="P1597" i="1" s="1"/>
  <c r="B1597" i="1" s="1"/>
  <c r="Q1597" i="1"/>
  <c r="R1597" i="1" s="1"/>
  <c r="C1598" i="1" s="1"/>
  <c r="T1598" i="1"/>
  <c r="S1598" i="1"/>
  <c r="J1598" i="1"/>
  <c r="K1598" i="1" s="1"/>
  <c r="L1598" i="1" s="1"/>
  <c r="M1598" i="1" s="1"/>
  <c r="G1598" i="1"/>
  <c r="H1598" i="1" s="1"/>
  <c r="O1598" i="1"/>
  <c r="E1598" i="1"/>
  <c r="F1599" i="1" s="1"/>
  <c r="A1599" i="1"/>
  <c r="D1599" i="1" s="1"/>
  <c r="S1599" i="1" l="1"/>
  <c r="Q1598" i="1"/>
  <c r="R1598" i="1" s="1"/>
  <c r="C1599" i="1" s="1"/>
  <c r="T1599" i="1"/>
  <c r="J1599" i="1"/>
  <c r="K1599" i="1" s="1"/>
  <c r="L1599" i="1" s="1"/>
  <c r="M1599" i="1" s="1"/>
  <c r="N1598" i="1"/>
  <c r="P1598" i="1" s="1"/>
  <c r="B1598" i="1" s="1"/>
  <c r="A1600" i="1"/>
  <c r="D1600" i="1" s="1"/>
  <c r="O1599" i="1"/>
  <c r="E1599" i="1"/>
  <c r="F1600" i="1" s="1"/>
  <c r="G1599" i="1"/>
  <c r="T1600" i="1" l="1"/>
  <c r="Q1599" i="1"/>
  <c r="R1599" i="1" s="1"/>
  <c r="C1600" i="1" s="1"/>
  <c r="S1600" i="1"/>
  <c r="J1600" i="1"/>
  <c r="K1600" i="1" s="1"/>
  <c r="L1600" i="1" s="1"/>
  <c r="M1600" i="1" s="1"/>
  <c r="G1600" i="1"/>
  <c r="H1600" i="1" s="1"/>
  <c r="E1600" i="1"/>
  <c r="F1601" i="1" s="1"/>
  <c r="A1601" i="1"/>
  <c r="D1601" i="1" s="1"/>
  <c r="O1600" i="1"/>
  <c r="H1599" i="1"/>
  <c r="N1599" i="1" s="1"/>
  <c r="P1599" i="1" s="1"/>
  <c r="B1599" i="1" s="1"/>
  <c r="E1601" i="1" l="1"/>
  <c r="F1602" i="1" s="1"/>
  <c r="A1602" i="1"/>
  <c r="D1602" i="1" s="1"/>
  <c r="O1601" i="1"/>
  <c r="N1600" i="1"/>
  <c r="P1600" i="1" s="1"/>
  <c r="B1600" i="1" s="1"/>
  <c r="S1601" i="1"/>
  <c r="T1601" i="1"/>
  <c r="Q1600" i="1"/>
  <c r="R1600" i="1" s="1"/>
  <c r="C1601" i="1" s="1"/>
  <c r="J1601" i="1"/>
  <c r="K1601" i="1" s="1"/>
  <c r="L1601" i="1" s="1"/>
  <c r="M1601" i="1" s="1"/>
  <c r="G1601" i="1"/>
  <c r="G1602" i="1" l="1"/>
  <c r="H1602" i="1" s="1"/>
  <c r="O1602" i="1"/>
  <c r="E1602" i="1"/>
  <c r="F1603" i="1" s="1"/>
  <c r="A1603" i="1"/>
  <c r="D1603" i="1" s="1"/>
  <c r="H1601" i="1"/>
  <c r="N1601" i="1" s="1"/>
  <c r="P1601" i="1" s="1"/>
  <c r="B1601" i="1" s="1"/>
  <c r="Q1601" i="1"/>
  <c r="R1601" i="1" s="1"/>
  <c r="C1602" i="1" s="1"/>
  <c r="T1602" i="1"/>
  <c r="S1602" i="1"/>
  <c r="J1602" i="1"/>
  <c r="K1602" i="1" s="1"/>
  <c r="L1602" i="1" s="1"/>
  <c r="M1602" i="1" s="1"/>
  <c r="G1603" i="1" l="1"/>
  <c r="H1603" i="1" s="1"/>
  <c r="T1603" i="1"/>
  <c r="Q1602" i="1"/>
  <c r="R1602" i="1" s="1"/>
  <c r="C1603" i="1" s="1"/>
  <c r="S1603" i="1"/>
  <c r="J1603" i="1"/>
  <c r="K1603" i="1" s="1"/>
  <c r="L1603" i="1" s="1"/>
  <c r="M1603" i="1" s="1"/>
  <c r="N1602" i="1"/>
  <c r="P1602" i="1" s="1"/>
  <c r="B1602" i="1" s="1"/>
  <c r="O1603" i="1"/>
  <c r="A1604" i="1"/>
  <c r="D1604" i="1" s="1"/>
  <c r="E1603" i="1"/>
  <c r="F1604" i="1" s="1"/>
  <c r="T1604" i="1" l="1"/>
  <c r="S1604" i="1"/>
  <c r="Q1603" i="1"/>
  <c r="R1603" i="1" s="1"/>
  <c r="C1604" i="1" s="1"/>
  <c r="J1604" i="1"/>
  <c r="K1604" i="1" s="1"/>
  <c r="L1604" i="1" s="1"/>
  <c r="M1604" i="1" s="1"/>
  <c r="N1603" i="1"/>
  <c r="P1603" i="1" s="1"/>
  <c r="B1603" i="1" s="1"/>
  <c r="E1604" i="1"/>
  <c r="F1605" i="1" s="1"/>
  <c r="O1604" i="1"/>
  <c r="A1605" i="1"/>
  <c r="D1605" i="1" s="1"/>
  <c r="G1604" i="1"/>
  <c r="G1605" i="1" l="1"/>
  <c r="H1605" i="1" s="1"/>
  <c r="E1605" i="1"/>
  <c r="F1606" i="1" s="1"/>
  <c r="A1606" i="1"/>
  <c r="D1606" i="1" s="1"/>
  <c r="O1605" i="1"/>
  <c r="S1605" i="1"/>
  <c r="Q1604" i="1"/>
  <c r="R1604" i="1" s="1"/>
  <c r="C1605" i="1" s="1"/>
  <c r="T1605" i="1"/>
  <c r="J1605" i="1"/>
  <c r="K1605" i="1" s="1"/>
  <c r="L1605" i="1" s="1"/>
  <c r="M1605" i="1" s="1"/>
  <c r="H1604" i="1"/>
  <c r="N1604" i="1" s="1"/>
  <c r="P1604" i="1" s="1"/>
  <c r="B1604" i="1" s="1"/>
  <c r="G1606" i="1" l="1"/>
  <c r="H1606" i="1" s="1"/>
  <c r="N1605" i="1"/>
  <c r="P1605" i="1" s="1"/>
  <c r="B1605" i="1" s="1"/>
  <c r="O1606" i="1"/>
  <c r="E1606" i="1"/>
  <c r="F1607" i="1" s="1"/>
  <c r="A1607" i="1"/>
  <c r="D1607" i="1" s="1"/>
  <c r="Q1605" i="1"/>
  <c r="R1605" i="1" s="1"/>
  <c r="C1606" i="1" s="1"/>
  <c r="T1606" i="1"/>
  <c r="S1606" i="1"/>
  <c r="J1606" i="1"/>
  <c r="K1606" i="1" s="1"/>
  <c r="L1606" i="1" s="1"/>
  <c r="M1606" i="1" s="1"/>
  <c r="A1608" i="1" l="1"/>
  <c r="D1608" i="1" s="1"/>
  <c r="O1607" i="1"/>
  <c r="E1607" i="1"/>
  <c r="F1608" i="1" s="1"/>
  <c r="N1606" i="1"/>
  <c r="P1606" i="1" s="1"/>
  <c r="B1606" i="1" s="1"/>
  <c r="T1607" i="1"/>
  <c r="Q1606" i="1"/>
  <c r="R1606" i="1" s="1"/>
  <c r="C1607" i="1" s="1"/>
  <c r="S1607" i="1"/>
  <c r="J1607" i="1"/>
  <c r="K1607" i="1" s="1"/>
  <c r="L1607" i="1" s="1"/>
  <c r="M1607" i="1" s="1"/>
  <c r="G1607" i="1"/>
  <c r="G1608" i="1" l="1"/>
  <c r="H1608" i="1" s="1"/>
  <c r="T1608" i="1"/>
  <c r="Q1607" i="1"/>
  <c r="R1607" i="1" s="1"/>
  <c r="C1608" i="1" s="1"/>
  <c r="S1608" i="1"/>
  <c r="J1608" i="1"/>
  <c r="K1608" i="1" s="1"/>
  <c r="L1608" i="1" s="1"/>
  <c r="M1608" i="1" s="1"/>
  <c r="E1608" i="1"/>
  <c r="F1609" i="1" s="1"/>
  <c r="A1609" i="1"/>
  <c r="D1609" i="1" s="1"/>
  <c r="O1608" i="1"/>
  <c r="H1607" i="1"/>
  <c r="N1607" i="1" s="1"/>
  <c r="P1607" i="1" s="1"/>
  <c r="B1607" i="1" s="1"/>
  <c r="N1608" i="1" l="1"/>
  <c r="P1608" i="1" s="1"/>
  <c r="B1608" i="1" s="1"/>
  <c r="S1609" i="1"/>
  <c r="T1609" i="1"/>
  <c r="Q1608" i="1"/>
  <c r="R1608" i="1" s="1"/>
  <c r="C1609" i="1" s="1"/>
  <c r="J1609" i="1"/>
  <c r="K1609" i="1" s="1"/>
  <c r="L1609" i="1" s="1"/>
  <c r="M1609" i="1" s="1"/>
  <c r="G1609" i="1"/>
  <c r="E1609" i="1"/>
  <c r="F1610" i="1" s="1"/>
  <c r="A1610" i="1"/>
  <c r="D1610" i="1" s="1"/>
  <c r="O1609" i="1"/>
  <c r="Q1609" i="1" l="1"/>
  <c r="R1609" i="1" s="1"/>
  <c r="C1610" i="1" s="1"/>
  <c r="S1610" i="1"/>
  <c r="T1610" i="1"/>
  <c r="J1610" i="1"/>
  <c r="K1610" i="1" s="1"/>
  <c r="L1610" i="1" s="1"/>
  <c r="M1610" i="1" s="1"/>
  <c r="G1610" i="1"/>
  <c r="H1610" i="1" s="1"/>
  <c r="H1609" i="1"/>
  <c r="N1609" i="1" s="1"/>
  <c r="P1609" i="1" s="1"/>
  <c r="B1609" i="1" s="1"/>
  <c r="O1610" i="1"/>
  <c r="E1610" i="1"/>
  <c r="F1611" i="1" s="1"/>
  <c r="A1611" i="1"/>
  <c r="D1611" i="1" s="1"/>
  <c r="N1610" i="1" l="1"/>
  <c r="P1610" i="1" s="1"/>
  <c r="S1611" i="1"/>
  <c r="Q1610" i="1"/>
  <c r="R1610" i="1" s="1"/>
  <c r="T1611" i="1"/>
  <c r="J1611" i="1"/>
  <c r="K1611" i="1" s="1"/>
  <c r="L1611" i="1" s="1"/>
  <c r="M1611" i="1" s="1"/>
  <c r="G1611" i="1"/>
  <c r="H1611" i="1" s="1"/>
  <c r="A1612" i="1"/>
  <c r="D1612" i="1" s="1"/>
  <c r="O1611" i="1"/>
  <c r="E1611" i="1"/>
  <c r="F1612" i="1" s="1"/>
  <c r="C1611" i="1" l="1"/>
  <c r="B1610" i="1"/>
  <c r="S1612" i="1"/>
  <c r="Q1611" i="1"/>
  <c r="R1611" i="1" s="1"/>
  <c r="T1612" i="1"/>
  <c r="J1612" i="1"/>
  <c r="K1612" i="1" s="1"/>
  <c r="L1612" i="1" s="1"/>
  <c r="M1612" i="1" s="1"/>
  <c r="E1612" i="1"/>
  <c r="F1613" i="1" s="1"/>
  <c r="A1613" i="1"/>
  <c r="D1613" i="1" s="1"/>
  <c r="O1612" i="1"/>
  <c r="G1612" i="1"/>
  <c r="H1612" i="1" s="1"/>
  <c r="N1611" i="1"/>
  <c r="C1612" i="1" l="1"/>
  <c r="P1611" i="1"/>
  <c r="B1611" i="1" s="1"/>
  <c r="G1613" i="1"/>
  <c r="H1613" i="1" s="1"/>
  <c r="N1612" i="1"/>
  <c r="E1613" i="1"/>
  <c r="F1614" i="1" s="1"/>
  <c r="A1614" i="1"/>
  <c r="D1614" i="1" s="1"/>
  <c r="O1613" i="1"/>
  <c r="T1613" i="1"/>
  <c r="Q1612" i="1"/>
  <c r="R1612" i="1" s="1"/>
  <c r="C1613" i="1" s="1"/>
  <c r="S1613" i="1"/>
  <c r="J1613" i="1"/>
  <c r="K1613" i="1" s="1"/>
  <c r="L1613" i="1" s="1"/>
  <c r="M1613" i="1" s="1"/>
  <c r="P1612" i="1" l="1"/>
  <c r="B1612" i="1" s="1"/>
  <c r="G1614" i="1"/>
  <c r="H1614" i="1" s="1"/>
  <c r="N1613" i="1"/>
  <c r="P1613" i="1" s="1"/>
  <c r="B1613" i="1" s="1"/>
  <c r="O1614" i="1"/>
  <c r="A1615" i="1"/>
  <c r="D1615" i="1" s="1"/>
  <c r="E1614" i="1"/>
  <c r="F1615" i="1" s="1"/>
  <c r="Q1613" i="1"/>
  <c r="R1613" i="1" s="1"/>
  <c r="C1614" i="1" s="1"/>
  <c r="T1614" i="1"/>
  <c r="S1614" i="1"/>
  <c r="J1614" i="1"/>
  <c r="K1614" i="1" s="1"/>
  <c r="L1614" i="1" s="1"/>
  <c r="M1614" i="1" s="1"/>
  <c r="G1615" i="1" l="1"/>
  <c r="H1615" i="1" s="1"/>
  <c r="O1615" i="1"/>
  <c r="E1615" i="1"/>
  <c r="F1616" i="1" s="1"/>
  <c r="A1616" i="1"/>
  <c r="D1616" i="1" s="1"/>
  <c r="Q1614" i="1"/>
  <c r="R1614" i="1" s="1"/>
  <c r="C1615" i="1" s="1"/>
  <c r="T1615" i="1"/>
  <c r="S1615" i="1"/>
  <c r="J1615" i="1"/>
  <c r="K1615" i="1" s="1"/>
  <c r="L1615" i="1" s="1"/>
  <c r="M1615" i="1" s="1"/>
  <c r="N1614" i="1"/>
  <c r="P1614" i="1" s="1"/>
  <c r="B1614" i="1" s="1"/>
  <c r="E1616" i="1" l="1"/>
  <c r="F1617" i="1" s="1"/>
  <c r="A1617" i="1"/>
  <c r="D1617" i="1" s="1"/>
  <c r="O1616" i="1"/>
  <c r="N1615" i="1"/>
  <c r="P1615" i="1" s="1"/>
  <c r="B1615" i="1" s="1"/>
  <c r="Q1615" i="1"/>
  <c r="R1615" i="1" s="1"/>
  <c r="C1616" i="1" s="1"/>
  <c r="T1616" i="1"/>
  <c r="S1616" i="1"/>
  <c r="J1616" i="1"/>
  <c r="K1616" i="1" s="1"/>
  <c r="L1616" i="1" s="1"/>
  <c r="M1616" i="1" s="1"/>
  <c r="G1616" i="1"/>
  <c r="G1617" i="1" l="1"/>
  <c r="H1617" i="1" s="1"/>
  <c r="E1617" i="1"/>
  <c r="F1618" i="1" s="1"/>
  <c r="A1618" i="1"/>
  <c r="D1618" i="1" s="1"/>
  <c r="O1617" i="1"/>
  <c r="H1616" i="1"/>
  <c r="N1616" i="1" s="1"/>
  <c r="P1616" i="1" s="1"/>
  <c r="B1616" i="1" s="1"/>
  <c r="T1617" i="1"/>
  <c r="S1617" i="1"/>
  <c r="Q1616" i="1"/>
  <c r="R1616" i="1" s="1"/>
  <c r="C1617" i="1" s="1"/>
  <c r="J1617" i="1"/>
  <c r="K1617" i="1" s="1"/>
  <c r="L1617" i="1" s="1"/>
  <c r="M1617" i="1" s="1"/>
  <c r="G1618" i="1" l="1"/>
  <c r="H1618" i="1" s="1"/>
  <c r="O1618" i="1"/>
  <c r="A1619" i="1"/>
  <c r="D1619" i="1" s="1"/>
  <c r="E1618" i="1"/>
  <c r="F1619" i="1" s="1"/>
  <c r="N1617" i="1"/>
  <c r="P1617" i="1" s="1"/>
  <c r="B1617" i="1" s="1"/>
  <c r="Q1617" i="1"/>
  <c r="R1617" i="1" s="1"/>
  <c r="C1618" i="1" s="1"/>
  <c r="T1618" i="1"/>
  <c r="S1618" i="1"/>
  <c r="J1618" i="1"/>
  <c r="K1618" i="1" s="1"/>
  <c r="L1618" i="1" s="1"/>
  <c r="M1618" i="1" s="1"/>
  <c r="G1619" i="1" l="1"/>
  <c r="H1619" i="1" s="1"/>
  <c r="N1618" i="1"/>
  <c r="P1618" i="1" s="1"/>
  <c r="B1618" i="1" s="1"/>
  <c r="T1619" i="1"/>
  <c r="J1619" i="1"/>
  <c r="K1619" i="1" s="1"/>
  <c r="L1619" i="1" s="1"/>
  <c r="M1619" i="1" s="1"/>
  <c r="Q1618" i="1"/>
  <c r="R1618" i="1" s="1"/>
  <c r="C1619" i="1" s="1"/>
  <c r="S1619" i="1"/>
  <c r="O1619" i="1"/>
  <c r="E1619" i="1"/>
  <c r="F1620" i="1" s="1"/>
  <c r="A1620" i="1"/>
  <c r="D1620" i="1" s="1"/>
  <c r="E1620" i="1" l="1"/>
  <c r="F1621" i="1" s="1"/>
  <c r="A1621" i="1"/>
  <c r="D1621" i="1" s="1"/>
  <c r="O1620" i="1"/>
  <c r="J1620" i="1"/>
  <c r="K1620" i="1" s="1"/>
  <c r="L1620" i="1" s="1"/>
  <c r="M1620" i="1" s="1"/>
  <c r="Q1619" i="1"/>
  <c r="R1619" i="1" s="1"/>
  <c r="C1620" i="1" s="1"/>
  <c r="T1620" i="1"/>
  <c r="S1620" i="1"/>
  <c r="N1619" i="1"/>
  <c r="P1619" i="1" s="1"/>
  <c r="B1619" i="1" s="1"/>
  <c r="G1620" i="1"/>
  <c r="G1621" i="1" l="1"/>
  <c r="H1621" i="1" s="1"/>
  <c r="E1621" i="1"/>
  <c r="F1622" i="1" s="1"/>
  <c r="A1622" i="1"/>
  <c r="D1622" i="1" s="1"/>
  <c r="O1621" i="1"/>
  <c r="H1620" i="1"/>
  <c r="N1620" i="1" s="1"/>
  <c r="P1620" i="1" s="1"/>
  <c r="B1620" i="1" s="1"/>
  <c r="T1621" i="1"/>
  <c r="J1621" i="1"/>
  <c r="K1621" i="1" s="1"/>
  <c r="L1621" i="1" s="1"/>
  <c r="M1621" i="1" s="1"/>
  <c r="Q1620" i="1"/>
  <c r="R1620" i="1" s="1"/>
  <c r="C1621" i="1" s="1"/>
  <c r="S1621" i="1"/>
  <c r="G1622" i="1" l="1"/>
  <c r="H1622" i="1" s="1"/>
  <c r="N1621" i="1"/>
  <c r="P1621" i="1" s="1"/>
  <c r="B1621" i="1" s="1"/>
  <c r="Q1621" i="1"/>
  <c r="R1621" i="1" s="1"/>
  <c r="C1622" i="1" s="1"/>
  <c r="S1622" i="1"/>
  <c r="T1622" i="1"/>
  <c r="J1622" i="1"/>
  <c r="K1622" i="1" s="1"/>
  <c r="L1622" i="1" s="1"/>
  <c r="M1622" i="1" s="1"/>
  <c r="O1622" i="1"/>
  <c r="E1622" i="1"/>
  <c r="F1623" i="1" s="1"/>
  <c r="A1623" i="1"/>
  <c r="D1623" i="1" s="1"/>
  <c r="J1623" i="1" l="1"/>
  <c r="K1623" i="1" s="1"/>
  <c r="L1623" i="1" s="1"/>
  <c r="M1623" i="1" s="1"/>
  <c r="Q1622" i="1"/>
  <c r="R1622" i="1" s="1"/>
  <c r="C1623" i="1" s="1"/>
  <c r="T1623" i="1"/>
  <c r="S1623" i="1"/>
  <c r="N1622" i="1"/>
  <c r="P1622" i="1" s="1"/>
  <c r="B1622" i="1" s="1"/>
  <c r="A1624" i="1"/>
  <c r="D1624" i="1" s="1"/>
  <c r="O1623" i="1"/>
  <c r="E1623" i="1"/>
  <c r="F1624" i="1" s="1"/>
  <c r="G1623" i="1"/>
  <c r="G1624" i="1" l="1"/>
  <c r="H1624" i="1" s="1"/>
  <c r="E1624" i="1"/>
  <c r="F1625" i="1" s="1"/>
  <c r="A1625" i="1"/>
  <c r="D1625" i="1" s="1"/>
  <c r="O1624" i="1"/>
  <c r="H1623" i="1"/>
  <c r="N1623" i="1" s="1"/>
  <c r="P1623" i="1" s="1"/>
  <c r="B1623" i="1" s="1"/>
  <c r="T1624" i="1"/>
  <c r="J1624" i="1"/>
  <c r="K1624" i="1" s="1"/>
  <c r="L1624" i="1" s="1"/>
  <c r="M1624" i="1" s="1"/>
  <c r="Q1623" i="1"/>
  <c r="R1623" i="1" s="1"/>
  <c r="C1624" i="1" s="1"/>
  <c r="S1624" i="1"/>
  <c r="T1625" i="1" l="1"/>
  <c r="J1625" i="1"/>
  <c r="K1625" i="1" s="1"/>
  <c r="L1625" i="1" s="1"/>
  <c r="M1625" i="1" s="1"/>
  <c r="Q1624" i="1"/>
  <c r="R1624" i="1" s="1"/>
  <c r="C1625" i="1" s="1"/>
  <c r="S1625" i="1"/>
  <c r="G1625" i="1"/>
  <c r="H1625" i="1" s="1"/>
  <c r="N1624" i="1"/>
  <c r="P1624" i="1" s="1"/>
  <c r="B1624" i="1" s="1"/>
  <c r="E1625" i="1"/>
  <c r="F1626" i="1" s="1"/>
  <c r="A1626" i="1"/>
  <c r="D1626" i="1" s="1"/>
  <c r="O1625" i="1"/>
  <c r="N1625" i="1" l="1"/>
  <c r="P1625" i="1" s="1"/>
  <c r="B1625" i="1" s="1"/>
  <c r="Q1625" i="1"/>
  <c r="R1625" i="1" s="1"/>
  <c r="C1626" i="1" s="1"/>
  <c r="S1626" i="1"/>
  <c r="T1626" i="1"/>
  <c r="J1626" i="1"/>
  <c r="K1626" i="1" s="1"/>
  <c r="L1626" i="1" s="1"/>
  <c r="M1626" i="1" s="1"/>
  <c r="O1626" i="1"/>
  <c r="E1626" i="1"/>
  <c r="F1627" i="1" s="1"/>
  <c r="A1627" i="1"/>
  <c r="D1627" i="1" s="1"/>
  <c r="G1626" i="1"/>
  <c r="G1627" i="1" l="1"/>
  <c r="H1627" i="1" s="1"/>
  <c r="H1626" i="1"/>
  <c r="N1626" i="1" s="1"/>
  <c r="P1626" i="1" s="1"/>
  <c r="B1626" i="1" s="1"/>
  <c r="A1628" i="1"/>
  <c r="D1628" i="1" s="1"/>
  <c r="O1627" i="1"/>
  <c r="E1627" i="1"/>
  <c r="F1628" i="1" s="1"/>
  <c r="J1627" i="1"/>
  <c r="K1627" i="1" s="1"/>
  <c r="L1627" i="1" s="1"/>
  <c r="M1627" i="1" s="1"/>
  <c r="Q1626" i="1"/>
  <c r="R1626" i="1" s="1"/>
  <c r="C1627" i="1" s="1"/>
  <c r="T1627" i="1"/>
  <c r="S1627" i="1"/>
  <c r="G1628" i="1" l="1"/>
  <c r="H1628" i="1" s="1"/>
  <c r="N1627" i="1"/>
  <c r="P1627" i="1" s="1"/>
  <c r="B1627" i="1" s="1"/>
  <c r="T1628" i="1"/>
  <c r="J1628" i="1"/>
  <c r="K1628" i="1" s="1"/>
  <c r="L1628" i="1" s="1"/>
  <c r="M1628" i="1" s="1"/>
  <c r="Q1627" i="1"/>
  <c r="R1627" i="1" s="1"/>
  <c r="C1628" i="1" s="1"/>
  <c r="S1628" i="1"/>
  <c r="E1628" i="1"/>
  <c r="F1629" i="1" s="1"/>
  <c r="A1629" i="1"/>
  <c r="D1629" i="1" s="1"/>
  <c r="O1628" i="1"/>
  <c r="T1629" i="1" l="1"/>
  <c r="J1629" i="1"/>
  <c r="K1629" i="1" s="1"/>
  <c r="L1629" i="1" s="1"/>
  <c r="M1629" i="1" s="1"/>
  <c r="Q1628" i="1"/>
  <c r="R1628" i="1" s="1"/>
  <c r="C1629" i="1" s="1"/>
  <c r="S1629" i="1"/>
  <c r="N1628" i="1"/>
  <c r="P1628" i="1" s="1"/>
  <c r="B1628" i="1" s="1"/>
  <c r="E1629" i="1"/>
  <c r="F1630" i="1" s="1"/>
  <c r="A1630" i="1"/>
  <c r="D1630" i="1" s="1"/>
  <c r="O1629" i="1"/>
  <c r="G1629" i="1"/>
  <c r="G1630" i="1" l="1"/>
  <c r="H1630" i="1" s="1"/>
  <c r="H1629" i="1"/>
  <c r="N1629" i="1" s="1"/>
  <c r="P1629" i="1" s="1"/>
  <c r="B1629" i="1" s="1"/>
  <c r="Q1629" i="1"/>
  <c r="R1629" i="1" s="1"/>
  <c r="C1630" i="1" s="1"/>
  <c r="T1630" i="1"/>
  <c r="S1630" i="1"/>
  <c r="J1630" i="1"/>
  <c r="K1630" i="1" s="1"/>
  <c r="L1630" i="1" s="1"/>
  <c r="M1630" i="1" s="1"/>
  <c r="O1630" i="1"/>
  <c r="E1630" i="1"/>
  <c r="F1631" i="1" s="1"/>
  <c r="A1631" i="1"/>
  <c r="D1631" i="1" s="1"/>
  <c r="T1631" i="1" l="1"/>
  <c r="J1631" i="1"/>
  <c r="K1631" i="1" s="1"/>
  <c r="L1631" i="1" s="1"/>
  <c r="M1631" i="1" s="1"/>
  <c r="Q1630" i="1"/>
  <c r="R1630" i="1" s="1"/>
  <c r="C1631" i="1" s="1"/>
  <c r="S1631" i="1"/>
  <c r="A1632" i="1"/>
  <c r="D1632" i="1" s="1"/>
  <c r="O1631" i="1"/>
  <c r="E1631" i="1"/>
  <c r="F1632" i="1" s="1"/>
  <c r="G1631" i="1"/>
  <c r="N1630" i="1"/>
  <c r="P1630" i="1" s="1"/>
  <c r="B1630" i="1" s="1"/>
  <c r="G1632" i="1" l="1"/>
  <c r="H1632" i="1" s="1"/>
  <c r="H1631" i="1"/>
  <c r="N1631" i="1" s="1"/>
  <c r="P1631" i="1" s="1"/>
  <c r="B1631" i="1" s="1"/>
  <c r="T1632" i="1"/>
  <c r="J1632" i="1"/>
  <c r="K1632" i="1" s="1"/>
  <c r="L1632" i="1" s="1"/>
  <c r="M1632" i="1" s="1"/>
  <c r="Q1631" i="1"/>
  <c r="R1631" i="1" s="1"/>
  <c r="C1632" i="1" s="1"/>
  <c r="S1632" i="1"/>
  <c r="E1632" i="1"/>
  <c r="F1633" i="1" s="1"/>
  <c r="O1632" i="1"/>
  <c r="A1633" i="1"/>
  <c r="D1633" i="1" s="1"/>
  <c r="G1633" i="1" l="1"/>
  <c r="H1633" i="1" s="1"/>
  <c r="N1632" i="1"/>
  <c r="P1632" i="1" s="1"/>
  <c r="B1632" i="1" s="1"/>
  <c r="E1633" i="1"/>
  <c r="F1634" i="1" s="1"/>
  <c r="A1634" i="1"/>
  <c r="D1634" i="1" s="1"/>
  <c r="O1633" i="1"/>
  <c r="S1633" i="1"/>
  <c r="J1633" i="1"/>
  <c r="K1633" i="1" s="1"/>
  <c r="L1633" i="1" s="1"/>
  <c r="M1633" i="1" s="1"/>
  <c r="Q1632" i="1"/>
  <c r="R1632" i="1" s="1"/>
  <c r="C1633" i="1" s="1"/>
  <c r="T1633" i="1"/>
  <c r="Q1633" i="1" l="1"/>
  <c r="R1633" i="1" s="1"/>
  <c r="C1634" i="1" s="1"/>
  <c r="T1634" i="1"/>
  <c r="S1634" i="1"/>
  <c r="J1634" i="1"/>
  <c r="K1634" i="1" s="1"/>
  <c r="L1634" i="1" s="1"/>
  <c r="M1634" i="1" s="1"/>
  <c r="O1634" i="1"/>
  <c r="E1634" i="1"/>
  <c r="F1635" i="1" s="1"/>
  <c r="A1635" i="1"/>
  <c r="D1635" i="1" s="1"/>
  <c r="N1633" i="1"/>
  <c r="P1633" i="1" s="1"/>
  <c r="B1633" i="1" s="1"/>
  <c r="G1634" i="1"/>
  <c r="G1635" i="1" l="1"/>
  <c r="H1635" i="1" s="1"/>
  <c r="H1634" i="1"/>
  <c r="N1634" i="1" s="1"/>
  <c r="P1634" i="1" s="1"/>
  <c r="B1634" i="1" s="1"/>
  <c r="A1636" i="1"/>
  <c r="D1636" i="1" s="1"/>
  <c r="O1635" i="1"/>
  <c r="E1635" i="1"/>
  <c r="F1636" i="1" s="1"/>
  <c r="J1635" i="1"/>
  <c r="K1635" i="1" s="1"/>
  <c r="L1635" i="1" s="1"/>
  <c r="M1635" i="1" s="1"/>
  <c r="Q1634" i="1"/>
  <c r="R1634" i="1" s="1"/>
  <c r="C1635" i="1" s="1"/>
  <c r="S1635" i="1"/>
  <c r="T1635" i="1"/>
  <c r="G1636" i="1" l="1"/>
  <c r="H1636" i="1" s="1"/>
  <c r="T1636" i="1"/>
  <c r="J1636" i="1"/>
  <c r="K1636" i="1" s="1"/>
  <c r="L1636" i="1" s="1"/>
  <c r="M1636" i="1" s="1"/>
  <c r="Q1635" i="1"/>
  <c r="R1635" i="1" s="1"/>
  <c r="C1636" i="1" s="1"/>
  <c r="S1636" i="1"/>
  <c r="N1635" i="1"/>
  <c r="P1635" i="1" s="1"/>
  <c r="B1635" i="1" s="1"/>
  <c r="E1636" i="1"/>
  <c r="F1637" i="1" s="1"/>
  <c r="O1636" i="1"/>
  <c r="A1637" i="1"/>
  <c r="D1637" i="1" s="1"/>
  <c r="G1637" i="1" l="1"/>
  <c r="H1637" i="1" s="1"/>
  <c r="N1636" i="1"/>
  <c r="P1636" i="1" s="1"/>
  <c r="B1636" i="1" s="1"/>
  <c r="E1637" i="1"/>
  <c r="F1638" i="1" s="1"/>
  <c r="A1638" i="1"/>
  <c r="D1638" i="1" s="1"/>
  <c r="O1637" i="1"/>
  <c r="S1637" i="1"/>
  <c r="J1637" i="1"/>
  <c r="K1637" i="1" s="1"/>
  <c r="L1637" i="1" s="1"/>
  <c r="M1637" i="1" s="1"/>
  <c r="Q1636" i="1"/>
  <c r="R1636" i="1" s="1"/>
  <c r="C1637" i="1" s="1"/>
  <c r="T1637" i="1"/>
  <c r="Q1637" i="1" l="1"/>
  <c r="R1637" i="1" s="1"/>
  <c r="C1638" i="1" s="1"/>
  <c r="S1638" i="1"/>
  <c r="T1638" i="1"/>
  <c r="J1638" i="1"/>
  <c r="K1638" i="1" s="1"/>
  <c r="L1638" i="1" s="1"/>
  <c r="M1638" i="1" s="1"/>
  <c r="O1638" i="1"/>
  <c r="E1638" i="1"/>
  <c r="F1639" i="1" s="1"/>
  <c r="A1639" i="1"/>
  <c r="D1639" i="1" s="1"/>
  <c r="N1637" i="1"/>
  <c r="P1637" i="1" s="1"/>
  <c r="B1637" i="1" s="1"/>
  <c r="G1638" i="1"/>
  <c r="G1639" i="1" l="1"/>
  <c r="H1639" i="1" s="1"/>
  <c r="H1638" i="1"/>
  <c r="N1638" i="1" s="1"/>
  <c r="P1638" i="1" s="1"/>
  <c r="B1638" i="1" s="1"/>
  <c r="O1639" i="1"/>
  <c r="A1640" i="1"/>
  <c r="D1640" i="1" s="1"/>
  <c r="E1639" i="1"/>
  <c r="F1640" i="1" s="1"/>
  <c r="S1639" i="1"/>
  <c r="J1639" i="1"/>
  <c r="K1639" i="1" s="1"/>
  <c r="L1639" i="1" s="1"/>
  <c r="M1639" i="1" s="1"/>
  <c r="Q1638" i="1"/>
  <c r="R1638" i="1" s="1"/>
  <c r="C1639" i="1" s="1"/>
  <c r="T1639" i="1"/>
  <c r="J1640" i="1" l="1"/>
  <c r="K1640" i="1" s="1"/>
  <c r="L1640" i="1" s="1"/>
  <c r="M1640" i="1" s="1"/>
  <c r="Q1639" i="1"/>
  <c r="R1639" i="1" s="1"/>
  <c r="C1640" i="1" s="1"/>
  <c r="T1640" i="1"/>
  <c r="S1640" i="1"/>
  <c r="E1640" i="1"/>
  <c r="F1641" i="1" s="1"/>
  <c r="A1641" i="1"/>
  <c r="D1641" i="1" s="1"/>
  <c r="O1640" i="1"/>
  <c r="N1639" i="1"/>
  <c r="P1639" i="1" s="1"/>
  <c r="B1639" i="1" s="1"/>
  <c r="G1640" i="1"/>
  <c r="G1641" i="1" l="1"/>
  <c r="H1641" i="1" s="1"/>
  <c r="T1641" i="1"/>
  <c r="J1641" i="1"/>
  <c r="K1641" i="1" s="1"/>
  <c r="L1641" i="1" s="1"/>
  <c r="M1641" i="1" s="1"/>
  <c r="Q1640" i="1"/>
  <c r="R1640" i="1" s="1"/>
  <c r="C1641" i="1" s="1"/>
  <c r="S1641" i="1"/>
  <c r="A1642" i="1"/>
  <c r="D1642" i="1" s="1"/>
  <c r="E1641" i="1"/>
  <c r="F1642" i="1" s="1"/>
  <c r="O1641" i="1"/>
  <c r="H1640" i="1"/>
  <c r="N1640" i="1" s="1"/>
  <c r="P1640" i="1" s="1"/>
  <c r="B1640" i="1" s="1"/>
  <c r="N1641" i="1" l="1"/>
  <c r="P1641" i="1" s="1"/>
  <c r="B1641" i="1" s="1"/>
  <c r="Q1641" i="1"/>
  <c r="R1641" i="1" s="1"/>
  <c r="C1642" i="1" s="1"/>
  <c r="S1642" i="1"/>
  <c r="T1642" i="1"/>
  <c r="J1642" i="1"/>
  <c r="K1642" i="1" s="1"/>
  <c r="L1642" i="1" s="1"/>
  <c r="M1642" i="1" s="1"/>
  <c r="O1642" i="1"/>
  <c r="A1643" i="1"/>
  <c r="D1643" i="1" s="1"/>
  <c r="E1642" i="1"/>
  <c r="F1643" i="1" s="1"/>
  <c r="G1642" i="1"/>
  <c r="S1643" i="1" l="1"/>
  <c r="J1643" i="1"/>
  <c r="K1643" i="1" s="1"/>
  <c r="L1643" i="1" s="1"/>
  <c r="M1643" i="1" s="1"/>
  <c r="Q1642" i="1"/>
  <c r="R1642" i="1" s="1"/>
  <c r="C1643" i="1" s="1"/>
  <c r="T1643" i="1"/>
  <c r="G1643" i="1"/>
  <c r="H1643" i="1" s="1"/>
  <c r="O1643" i="1"/>
  <c r="A1644" i="1"/>
  <c r="D1644" i="1" s="1"/>
  <c r="E1643" i="1"/>
  <c r="F1644" i="1" s="1"/>
  <c r="H1642" i="1"/>
  <c r="N1642" i="1" s="1"/>
  <c r="P1642" i="1" s="1"/>
  <c r="B1642" i="1" s="1"/>
  <c r="T1644" i="1" l="1"/>
  <c r="J1644" i="1"/>
  <c r="K1644" i="1" s="1"/>
  <c r="L1644" i="1" s="1"/>
  <c r="M1644" i="1" s="1"/>
  <c r="Q1643" i="1"/>
  <c r="R1643" i="1" s="1"/>
  <c r="S1644" i="1"/>
  <c r="G1644" i="1"/>
  <c r="N1643" i="1"/>
  <c r="P1643" i="1" s="1"/>
  <c r="E1644" i="1"/>
  <c r="F1645" i="1" s="1"/>
  <c r="A1645" i="1"/>
  <c r="D1645" i="1" s="1"/>
  <c r="O1644" i="1"/>
  <c r="B1643" i="1" l="1"/>
  <c r="C1644" i="1"/>
  <c r="E1645" i="1"/>
  <c r="F1646" i="1" s="1"/>
  <c r="A1646" i="1"/>
  <c r="D1646" i="1" s="1"/>
  <c r="O1645" i="1"/>
  <c r="G1645" i="1"/>
  <c r="T1645" i="1"/>
  <c r="S1645" i="1"/>
  <c r="J1645" i="1"/>
  <c r="K1645" i="1" s="1"/>
  <c r="L1645" i="1" s="1"/>
  <c r="M1645" i="1" s="1"/>
  <c r="Q1644" i="1"/>
  <c r="R1644" i="1" s="1"/>
  <c r="H1644" i="1"/>
  <c r="N1644" i="1" s="1"/>
  <c r="P1644" i="1" l="1"/>
  <c r="B1644" i="1" s="1"/>
  <c r="C1645" i="1"/>
  <c r="G1646" i="1"/>
  <c r="H1646" i="1" s="1"/>
  <c r="Q1645" i="1"/>
  <c r="R1645" i="1" s="1"/>
  <c r="S1646" i="1"/>
  <c r="T1646" i="1"/>
  <c r="J1646" i="1"/>
  <c r="K1646" i="1" s="1"/>
  <c r="L1646" i="1" s="1"/>
  <c r="M1646" i="1" s="1"/>
  <c r="O1646" i="1"/>
  <c r="E1646" i="1"/>
  <c r="F1647" i="1" s="1"/>
  <c r="A1647" i="1"/>
  <c r="D1647" i="1" s="1"/>
  <c r="H1645" i="1"/>
  <c r="N1645" i="1" s="1"/>
  <c r="C1646" i="1" l="1"/>
  <c r="P1645" i="1"/>
  <c r="B1645" i="1" s="1"/>
  <c r="S1647" i="1"/>
  <c r="J1647" i="1"/>
  <c r="K1647" i="1" s="1"/>
  <c r="L1647" i="1" s="1"/>
  <c r="M1647" i="1" s="1"/>
  <c r="Q1646" i="1"/>
  <c r="R1646" i="1" s="1"/>
  <c r="T1647" i="1"/>
  <c r="O1647" i="1"/>
  <c r="A1648" i="1"/>
  <c r="D1648" i="1" s="1"/>
  <c r="E1647" i="1"/>
  <c r="F1648" i="1" s="1"/>
  <c r="G1647" i="1"/>
  <c r="N1646" i="1"/>
  <c r="C1647" i="1" l="1"/>
  <c r="P1646" i="1"/>
  <c r="B1646" i="1" s="1"/>
  <c r="G1648" i="1"/>
  <c r="H1648" i="1" s="1"/>
  <c r="E1648" i="1"/>
  <c r="F1649" i="1" s="1"/>
  <c r="A1649" i="1"/>
  <c r="D1649" i="1" s="1"/>
  <c r="O1648" i="1"/>
  <c r="H1647" i="1"/>
  <c r="N1647" i="1" s="1"/>
  <c r="J1648" i="1"/>
  <c r="K1648" i="1" s="1"/>
  <c r="L1648" i="1" s="1"/>
  <c r="M1648" i="1" s="1"/>
  <c r="Q1647" i="1"/>
  <c r="R1647" i="1" s="1"/>
  <c r="T1648" i="1"/>
  <c r="S1648" i="1"/>
  <c r="C1648" i="1" l="1"/>
  <c r="P1647" i="1"/>
  <c r="B1647" i="1" s="1"/>
  <c r="G1649" i="1"/>
  <c r="H1649" i="1" s="1"/>
  <c r="N1648" i="1"/>
  <c r="T1649" i="1"/>
  <c r="J1649" i="1"/>
  <c r="K1649" i="1" s="1"/>
  <c r="L1649" i="1" s="1"/>
  <c r="M1649" i="1" s="1"/>
  <c r="Q1648" i="1"/>
  <c r="R1648" i="1" s="1"/>
  <c r="S1649" i="1"/>
  <c r="E1649" i="1"/>
  <c r="F1650" i="1" s="1"/>
  <c r="A1650" i="1"/>
  <c r="D1650" i="1" s="1"/>
  <c r="O1649" i="1"/>
  <c r="P1648" i="1" l="1"/>
  <c r="B1648" i="1" s="1"/>
  <c r="C1649" i="1"/>
  <c r="Q1649" i="1"/>
  <c r="R1649" i="1" s="1"/>
  <c r="S1650" i="1"/>
  <c r="T1650" i="1"/>
  <c r="J1650" i="1"/>
  <c r="K1650" i="1" s="1"/>
  <c r="L1650" i="1" s="1"/>
  <c r="M1650" i="1" s="1"/>
  <c r="G1650" i="1"/>
  <c r="N1649" i="1"/>
  <c r="O1650" i="1"/>
  <c r="E1650" i="1"/>
  <c r="F1651" i="1" s="1"/>
  <c r="A1651" i="1"/>
  <c r="D1651" i="1" s="1"/>
  <c r="P1649" i="1" l="1"/>
  <c r="B1649" i="1" s="1"/>
  <c r="C1650" i="1"/>
  <c r="G1651" i="1"/>
  <c r="O1651" i="1"/>
  <c r="E1651" i="1"/>
  <c r="F1652" i="1" s="1"/>
  <c r="A1652" i="1"/>
  <c r="D1652" i="1" s="1"/>
  <c r="S1651" i="1"/>
  <c r="J1651" i="1"/>
  <c r="K1651" i="1" s="1"/>
  <c r="L1651" i="1" s="1"/>
  <c r="M1651" i="1" s="1"/>
  <c r="Q1650" i="1"/>
  <c r="R1650" i="1" s="1"/>
  <c r="T1651" i="1"/>
  <c r="H1650" i="1"/>
  <c r="N1650" i="1" s="1"/>
  <c r="C1651" i="1" l="1"/>
  <c r="P1650" i="1"/>
  <c r="B1650" i="1" s="1"/>
  <c r="G1652" i="1"/>
  <c r="H1652" i="1" s="1"/>
  <c r="E1652" i="1"/>
  <c r="F1653" i="1" s="1"/>
  <c r="A1653" i="1"/>
  <c r="D1653" i="1" s="1"/>
  <c r="O1652" i="1"/>
  <c r="S1652" i="1"/>
  <c r="J1652" i="1"/>
  <c r="K1652" i="1" s="1"/>
  <c r="L1652" i="1" s="1"/>
  <c r="M1652" i="1" s="1"/>
  <c r="Q1651" i="1"/>
  <c r="R1651" i="1" s="1"/>
  <c r="C1652" i="1" s="1"/>
  <c r="T1652" i="1"/>
  <c r="H1651" i="1"/>
  <c r="N1651" i="1" s="1"/>
  <c r="P1651" i="1" l="1"/>
  <c r="B1651" i="1" s="1"/>
  <c r="T1653" i="1"/>
  <c r="J1653" i="1"/>
  <c r="K1653" i="1" s="1"/>
  <c r="L1653" i="1" s="1"/>
  <c r="M1653" i="1" s="1"/>
  <c r="Q1652" i="1"/>
  <c r="R1652" i="1" s="1"/>
  <c r="C1653" i="1" s="1"/>
  <c r="S1653" i="1"/>
  <c r="N1652" i="1"/>
  <c r="P1652" i="1" s="1"/>
  <c r="B1652" i="1" s="1"/>
  <c r="E1653" i="1"/>
  <c r="F1654" i="1" s="1"/>
  <c r="A1654" i="1"/>
  <c r="D1654" i="1" s="1"/>
  <c r="O1653" i="1"/>
  <c r="G1653" i="1"/>
  <c r="G1654" i="1" l="1"/>
  <c r="H1654" i="1" s="1"/>
  <c r="Q1653" i="1"/>
  <c r="R1653" i="1" s="1"/>
  <c r="C1654" i="1" s="1"/>
  <c r="T1654" i="1"/>
  <c r="S1654" i="1"/>
  <c r="J1654" i="1"/>
  <c r="K1654" i="1" s="1"/>
  <c r="L1654" i="1" s="1"/>
  <c r="M1654" i="1" s="1"/>
  <c r="O1654" i="1"/>
  <c r="E1654" i="1"/>
  <c r="F1655" i="1" s="1"/>
  <c r="A1655" i="1"/>
  <c r="D1655" i="1" s="1"/>
  <c r="H1653" i="1"/>
  <c r="N1653" i="1" s="1"/>
  <c r="P1653" i="1" s="1"/>
  <c r="B1653" i="1" s="1"/>
  <c r="N1654" i="1" l="1"/>
  <c r="P1654" i="1" s="1"/>
  <c r="B1654" i="1" s="1"/>
  <c r="A1656" i="1"/>
  <c r="D1656" i="1" s="1"/>
  <c r="O1655" i="1"/>
  <c r="E1655" i="1"/>
  <c r="F1656" i="1" s="1"/>
  <c r="J1655" i="1"/>
  <c r="K1655" i="1" s="1"/>
  <c r="L1655" i="1" s="1"/>
  <c r="M1655" i="1" s="1"/>
  <c r="Q1654" i="1"/>
  <c r="R1654" i="1" s="1"/>
  <c r="C1655" i="1" s="1"/>
  <c r="T1655" i="1"/>
  <c r="S1655" i="1"/>
  <c r="G1655" i="1"/>
  <c r="S1656" i="1" l="1"/>
  <c r="J1656" i="1"/>
  <c r="K1656" i="1" s="1"/>
  <c r="L1656" i="1" s="1"/>
  <c r="M1656" i="1" s="1"/>
  <c r="Q1655" i="1"/>
  <c r="R1655" i="1" s="1"/>
  <c r="C1656" i="1" s="1"/>
  <c r="T1656" i="1"/>
  <c r="G1656" i="1"/>
  <c r="H1656" i="1" s="1"/>
  <c r="E1656" i="1"/>
  <c r="F1657" i="1" s="1"/>
  <c r="A1657" i="1"/>
  <c r="D1657" i="1" s="1"/>
  <c r="O1656" i="1"/>
  <c r="H1655" i="1"/>
  <c r="N1655" i="1" s="1"/>
  <c r="P1655" i="1" s="1"/>
  <c r="B1655" i="1" s="1"/>
  <c r="E1657" i="1" l="1"/>
  <c r="F1658" i="1" s="1"/>
  <c r="A1658" i="1"/>
  <c r="D1658" i="1" s="1"/>
  <c r="O1657" i="1"/>
  <c r="N1656" i="1"/>
  <c r="P1656" i="1" s="1"/>
  <c r="B1656" i="1" s="1"/>
  <c r="S1657" i="1"/>
  <c r="J1657" i="1"/>
  <c r="K1657" i="1" s="1"/>
  <c r="L1657" i="1" s="1"/>
  <c r="M1657" i="1" s="1"/>
  <c r="Q1656" i="1"/>
  <c r="R1656" i="1" s="1"/>
  <c r="C1657" i="1" s="1"/>
  <c r="T1657" i="1"/>
  <c r="G1657" i="1"/>
  <c r="G1658" i="1" l="1"/>
  <c r="O1658" i="1"/>
  <c r="A1659" i="1"/>
  <c r="D1659" i="1" s="1"/>
  <c r="E1658" i="1"/>
  <c r="F1659" i="1" s="1"/>
  <c r="Q1657" i="1"/>
  <c r="R1657" i="1" s="1"/>
  <c r="C1658" i="1" s="1"/>
  <c r="S1658" i="1"/>
  <c r="T1658" i="1"/>
  <c r="J1658" i="1"/>
  <c r="K1658" i="1" s="1"/>
  <c r="L1658" i="1" s="1"/>
  <c r="M1658" i="1" s="1"/>
  <c r="H1657" i="1"/>
  <c r="N1657" i="1" s="1"/>
  <c r="P1657" i="1" s="1"/>
  <c r="B1657" i="1" s="1"/>
  <c r="G1659" i="1" l="1"/>
  <c r="H1659" i="1" s="1"/>
  <c r="H1658" i="1"/>
  <c r="N1658" i="1" s="1"/>
  <c r="P1658" i="1" s="1"/>
  <c r="B1658" i="1" s="1"/>
  <c r="O1659" i="1"/>
  <c r="A1660" i="1"/>
  <c r="D1660" i="1" s="1"/>
  <c r="E1659" i="1"/>
  <c r="F1660" i="1" s="1"/>
  <c r="S1659" i="1"/>
  <c r="J1659" i="1"/>
  <c r="K1659" i="1" s="1"/>
  <c r="L1659" i="1" s="1"/>
  <c r="M1659" i="1" s="1"/>
  <c r="Q1658" i="1"/>
  <c r="R1658" i="1" s="1"/>
  <c r="C1659" i="1" s="1"/>
  <c r="T1659" i="1"/>
  <c r="N1659" i="1" l="1"/>
  <c r="P1659" i="1" s="1"/>
  <c r="B1659" i="1" s="1"/>
  <c r="E1660" i="1"/>
  <c r="F1661" i="1" s="1"/>
  <c r="A1661" i="1"/>
  <c r="D1661" i="1" s="1"/>
  <c r="O1660" i="1"/>
  <c r="S1660" i="1"/>
  <c r="J1660" i="1"/>
  <c r="K1660" i="1" s="1"/>
  <c r="L1660" i="1" s="1"/>
  <c r="M1660" i="1" s="1"/>
  <c r="Q1659" i="1"/>
  <c r="R1659" i="1" s="1"/>
  <c r="C1660" i="1" s="1"/>
  <c r="T1660" i="1"/>
  <c r="G1660" i="1"/>
  <c r="G1661" i="1" l="1"/>
  <c r="H1661" i="1" s="1"/>
  <c r="H1660" i="1"/>
  <c r="N1660" i="1" s="1"/>
  <c r="P1660" i="1" s="1"/>
  <c r="B1660" i="1" s="1"/>
  <c r="E1661" i="1"/>
  <c r="F1662" i="1" s="1"/>
  <c r="A1662" i="1"/>
  <c r="D1662" i="1" s="1"/>
  <c r="O1661" i="1"/>
  <c r="T1661" i="1"/>
  <c r="S1661" i="1"/>
  <c r="J1661" i="1"/>
  <c r="K1661" i="1" s="1"/>
  <c r="L1661" i="1" s="1"/>
  <c r="M1661" i="1" s="1"/>
  <c r="Q1660" i="1"/>
  <c r="R1660" i="1" s="1"/>
  <c r="C1661" i="1" s="1"/>
  <c r="N1661" i="1" l="1"/>
  <c r="P1661" i="1" s="1"/>
  <c r="B1661" i="1" s="1"/>
  <c r="Q1661" i="1"/>
  <c r="R1661" i="1" s="1"/>
  <c r="C1662" i="1" s="1"/>
  <c r="S1662" i="1"/>
  <c r="T1662" i="1"/>
  <c r="J1662" i="1"/>
  <c r="K1662" i="1" s="1"/>
  <c r="L1662" i="1" s="1"/>
  <c r="M1662" i="1" s="1"/>
  <c r="O1662" i="1"/>
  <c r="E1662" i="1"/>
  <c r="F1663" i="1" s="1"/>
  <c r="A1663" i="1"/>
  <c r="D1663" i="1" s="1"/>
  <c r="G1662" i="1"/>
  <c r="G1663" i="1" l="1"/>
  <c r="H1663" i="1" s="1"/>
  <c r="H1662" i="1"/>
  <c r="N1662" i="1" s="1"/>
  <c r="P1662" i="1" s="1"/>
  <c r="B1662" i="1" s="1"/>
  <c r="O1663" i="1"/>
  <c r="A1664" i="1"/>
  <c r="D1664" i="1" s="1"/>
  <c r="E1663" i="1"/>
  <c r="F1664" i="1" s="1"/>
  <c r="T1663" i="1"/>
  <c r="J1663" i="1"/>
  <c r="K1663" i="1" s="1"/>
  <c r="L1663" i="1" s="1"/>
  <c r="M1663" i="1" s="1"/>
  <c r="Q1662" i="1"/>
  <c r="R1662" i="1" s="1"/>
  <c r="C1663" i="1" s="1"/>
  <c r="S1663" i="1"/>
  <c r="N1663" i="1" l="1"/>
  <c r="P1663" i="1" s="1"/>
  <c r="B1663" i="1" s="1"/>
  <c r="J1664" i="1"/>
  <c r="K1664" i="1" s="1"/>
  <c r="L1664" i="1" s="1"/>
  <c r="M1664" i="1" s="1"/>
  <c r="Q1663" i="1"/>
  <c r="R1663" i="1" s="1"/>
  <c r="C1664" i="1" s="1"/>
  <c r="S1664" i="1"/>
  <c r="T1664" i="1"/>
  <c r="E1664" i="1"/>
  <c r="F1665" i="1" s="1"/>
  <c r="A1665" i="1"/>
  <c r="D1665" i="1" s="1"/>
  <c r="O1664" i="1"/>
  <c r="G1664" i="1"/>
  <c r="G1665" i="1" l="1"/>
  <c r="H1665" i="1" s="1"/>
  <c r="T1665" i="1"/>
  <c r="Q1664" i="1"/>
  <c r="R1664" i="1" s="1"/>
  <c r="C1665" i="1" s="1"/>
  <c r="S1665" i="1"/>
  <c r="J1665" i="1"/>
  <c r="K1665" i="1" s="1"/>
  <c r="L1665" i="1" s="1"/>
  <c r="M1665" i="1" s="1"/>
  <c r="E1665" i="1"/>
  <c r="F1666" i="1" s="1"/>
  <c r="A1666" i="1"/>
  <c r="D1666" i="1" s="1"/>
  <c r="O1665" i="1"/>
  <c r="H1664" i="1"/>
  <c r="N1664" i="1" s="1"/>
  <c r="P1664" i="1" s="1"/>
  <c r="B1664" i="1" s="1"/>
  <c r="G1666" i="1" l="1"/>
  <c r="H1666" i="1" s="1"/>
  <c r="N1665" i="1"/>
  <c r="P1665" i="1" s="1"/>
  <c r="B1665" i="1" s="1"/>
  <c r="Q1665" i="1"/>
  <c r="R1665" i="1" s="1"/>
  <c r="C1666" i="1" s="1"/>
  <c r="J1666" i="1"/>
  <c r="K1666" i="1" s="1"/>
  <c r="L1666" i="1" s="1"/>
  <c r="M1666" i="1" s="1"/>
  <c r="T1666" i="1"/>
  <c r="S1666" i="1"/>
  <c r="O1666" i="1"/>
  <c r="E1666" i="1"/>
  <c r="F1667" i="1" s="1"/>
  <c r="A1667" i="1"/>
  <c r="D1667" i="1" s="1"/>
  <c r="T1667" i="1" l="1"/>
  <c r="Q1666" i="1"/>
  <c r="R1666" i="1" s="1"/>
  <c r="C1667" i="1" s="1"/>
  <c r="S1667" i="1"/>
  <c r="J1667" i="1"/>
  <c r="K1667" i="1" s="1"/>
  <c r="L1667" i="1" s="1"/>
  <c r="M1667" i="1" s="1"/>
  <c r="G1667" i="1"/>
  <c r="H1667" i="1" s="1"/>
  <c r="O1667" i="1"/>
  <c r="E1667" i="1"/>
  <c r="F1668" i="1" s="1"/>
  <c r="A1668" i="1"/>
  <c r="D1668" i="1" s="1"/>
  <c r="N1666" i="1"/>
  <c r="P1666" i="1" s="1"/>
  <c r="B1666" i="1" s="1"/>
  <c r="S1668" i="1" l="1"/>
  <c r="Q1667" i="1"/>
  <c r="R1667" i="1" s="1"/>
  <c r="C1668" i="1" s="1"/>
  <c r="T1668" i="1"/>
  <c r="J1668" i="1"/>
  <c r="K1668" i="1" s="1"/>
  <c r="L1668" i="1" s="1"/>
  <c r="M1668" i="1" s="1"/>
  <c r="G1668" i="1"/>
  <c r="H1668" i="1" s="1"/>
  <c r="N1667" i="1"/>
  <c r="P1667" i="1" s="1"/>
  <c r="B1667" i="1" s="1"/>
  <c r="E1668" i="1"/>
  <c r="F1669" i="1" s="1"/>
  <c r="A1669" i="1"/>
  <c r="D1669" i="1" s="1"/>
  <c r="O1668" i="1"/>
  <c r="N1668" i="1" l="1"/>
  <c r="P1668" i="1" s="1"/>
  <c r="B1668" i="1" s="1"/>
  <c r="T1669" i="1"/>
  <c r="J1669" i="1"/>
  <c r="K1669" i="1" s="1"/>
  <c r="L1669" i="1" s="1"/>
  <c r="M1669" i="1" s="1"/>
  <c r="S1669" i="1"/>
  <c r="Q1668" i="1"/>
  <c r="R1668" i="1" s="1"/>
  <c r="C1669" i="1" s="1"/>
  <c r="E1669" i="1"/>
  <c r="F1670" i="1" s="1"/>
  <c r="A1670" i="1"/>
  <c r="D1670" i="1" s="1"/>
  <c r="O1669" i="1"/>
  <c r="G1669" i="1"/>
  <c r="H1669" i="1" s="1"/>
  <c r="N1669" i="1" l="1"/>
  <c r="P1669" i="1" s="1"/>
  <c r="B1669" i="1" s="1"/>
  <c r="O1670" i="1"/>
  <c r="E1670" i="1"/>
  <c r="F1671" i="1" s="1"/>
  <c r="A1671" i="1"/>
  <c r="D1671" i="1" s="1"/>
  <c r="G1670" i="1"/>
  <c r="H1670" i="1" s="1"/>
  <c r="Q1669" i="1"/>
  <c r="R1669" i="1" s="1"/>
  <c r="C1670" i="1" s="1"/>
  <c r="S1670" i="1"/>
  <c r="J1670" i="1"/>
  <c r="K1670" i="1" s="1"/>
  <c r="L1670" i="1" s="1"/>
  <c r="M1670" i="1" s="1"/>
  <c r="T1670" i="1"/>
  <c r="G1671" i="1" l="1"/>
  <c r="H1671" i="1" s="1"/>
  <c r="T1671" i="1"/>
  <c r="Q1670" i="1"/>
  <c r="R1670" i="1" s="1"/>
  <c r="C1671" i="1" s="1"/>
  <c r="S1671" i="1"/>
  <c r="J1671" i="1"/>
  <c r="K1671" i="1" s="1"/>
  <c r="L1671" i="1" s="1"/>
  <c r="M1671" i="1" s="1"/>
  <c r="O1671" i="1"/>
  <c r="A1672" i="1"/>
  <c r="D1672" i="1" s="1"/>
  <c r="E1671" i="1"/>
  <c r="F1672" i="1" s="1"/>
  <c r="N1670" i="1"/>
  <c r="P1670" i="1" s="1"/>
  <c r="B1670" i="1" s="1"/>
  <c r="N1671" i="1" l="1"/>
  <c r="P1671" i="1" s="1"/>
  <c r="S1672" i="1"/>
  <c r="T1672" i="1"/>
  <c r="Q1671" i="1"/>
  <c r="R1671" i="1" s="1"/>
  <c r="J1672" i="1"/>
  <c r="K1672" i="1" s="1"/>
  <c r="L1672" i="1" s="1"/>
  <c r="M1672" i="1" s="1"/>
  <c r="G1672" i="1"/>
  <c r="H1672" i="1" s="1"/>
  <c r="E1672" i="1"/>
  <c r="F1673" i="1" s="1"/>
  <c r="A1673" i="1"/>
  <c r="D1673" i="1" s="1"/>
  <c r="O1672" i="1"/>
  <c r="C1672" i="1" l="1"/>
  <c r="B1671" i="1"/>
  <c r="E1673" i="1"/>
  <c r="F1674" i="1" s="1"/>
  <c r="A1674" i="1"/>
  <c r="D1674" i="1" s="1"/>
  <c r="O1673" i="1"/>
  <c r="S1673" i="1"/>
  <c r="J1673" i="1"/>
  <c r="K1673" i="1" s="1"/>
  <c r="L1673" i="1" s="1"/>
  <c r="M1673" i="1" s="1"/>
  <c r="Q1672" i="1"/>
  <c r="R1672" i="1" s="1"/>
  <c r="T1673" i="1"/>
  <c r="N1672" i="1"/>
  <c r="G1673" i="1"/>
  <c r="C1673" i="1" l="1"/>
  <c r="P1672" i="1"/>
  <c r="B1672" i="1" s="1"/>
  <c r="G1674" i="1"/>
  <c r="H1674" i="1" s="1"/>
  <c r="O1674" i="1"/>
  <c r="E1674" i="1"/>
  <c r="F1675" i="1" s="1"/>
  <c r="A1675" i="1"/>
  <c r="D1675" i="1" s="1"/>
  <c r="Q1673" i="1"/>
  <c r="R1673" i="1" s="1"/>
  <c r="J1674" i="1"/>
  <c r="K1674" i="1" s="1"/>
  <c r="L1674" i="1" s="1"/>
  <c r="M1674" i="1" s="1"/>
  <c r="T1674" i="1"/>
  <c r="S1674" i="1"/>
  <c r="H1673" i="1"/>
  <c r="N1673" i="1" s="1"/>
  <c r="C1674" i="1" l="1"/>
  <c r="P1673" i="1"/>
  <c r="B1673" i="1" s="1"/>
  <c r="G1675" i="1"/>
  <c r="H1675" i="1" s="1"/>
  <c r="T1675" i="1"/>
  <c r="Q1674" i="1"/>
  <c r="R1674" i="1" s="1"/>
  <c r="S1675" i="1"/>
  <c r="J1675" i="1"/>
  <c r="K1675" i="1" s="1"/>
  <c r="L1675" i="1" s="1"/>
  <c r="M1675" i="1" s="1"/>
  <c r="N1674" i="1"/>
  <c r="A1676" i="1"/>
  <c r="D1676" i="1" s="1"/>
  <c r="O1675" i="1"/>
  <c r="E1675" i="1"/>
  <c r="F1676" i="1" s="1"/>
  <c r="P1674" i="1" l="1"/>
  <c r="B1674" i="1" s="1"/>
  <c r="C1675" i="1"/>
  <c r="T1676" i="1"/>
  <c r="Q1675" i="1"/>
  <c r="R1675" i="1" s="1"/>
  <c r="S1676" i="1"/>
  <c r="J1676" i="1"/>
  <c r="K1676" i="1" s="1"/>
  <c r="L1676" i="1" s="1"/>
  <c r="M1676" i="1" s="1"/>
  <c r="E1676" i="1"/>
  <c r="F1677" i="1" s="1"/>
  <c r="O1676" i="1"/>
  <c r="A1677" i="1"/>
  <c r="D1677" i="1" s="1"/>
  <c r="N1675" i="1"/>
  <c r="G1676" i="1"/>
  <c r="P1675" i="1" l="1"/>
  <c r="B1675" i="1" s="1"/>
  <c r="C1676" i="1"/>
  <c r="G1677" i="1"/>
  <c r="H1677" i="1" s="1"/>
  <c r="E1677" i="1"/>
  <c r="F1678" i="1" s="1"/>
  <c r="A1678" i="1"/>
  <c r="D1678" i="1" s="1"/>
  <c r="O1677" i="1"/>
  <c r="S1677" i="1"/>
  <c r="J1677" i="1"/>
  <c r="K1677" i="1" s="1"/>
  <c r="L1677" i="1" s="1"/>
  <c r="M1677" i="1" s="1"/>
  <c r="T1677" i="1"/>
  <c r="Q1676" i="1"/>
  <c r="R1676" i="1" s="1"/>
  <c r="C1677" i="1" s="1"/>
  <c r="H1676" i="1"/>
  <c r="N1676" i="1" s="1"/>
  <c r="P1676" i="1" s="1"/>
  <c r="B1676" i="1" s="1"/>
  <c r="N1677" i="1" l="1"/>
  <c r="P1677" i="1" s="1"/>
  <c r="B1677" i="1" s="1"/>
  <c r="Q1677" i="1"/>
  <c r="R1677" i="1" s="1"/>
  <c r="C1678" i="1" s="1"/>
  <c r="S1678" i="1"/>
  <c r="J1678" i="1"/>
  <c r="K1678" i="1" s="1"/>
  <c r="L1678" i="1" s="1"/>
  <c r="M1678" i="1" s="1"/>
  <c r="T1678" i="1"/>
  <c r="O1678" i="1"/>
  <c r="E1678" i="1"/>
  <c r="F1679" i="1" s="1"/>
  <c r="A1679" i="1"/>
  <c r="D1679" i="1" s="1"/>
  <c r="G1678" i="1"/>
  <c r="G1679" i="1" l="1"/>
  <c r="H1679" i="1" s="1"/>
  <c r="T1679" i="1"/>
  <c r="Q1678" i="1"/>
  <c r="R1678" i="1" s="1"/>
  <c r="C1679" i="1" s="1"/>
  <c r="S1679" i="1"/>
  <c r="J1679" i="1"/>
  <c r="K1679" i="1" s="1"/>
  <c r="L1679" i="1" s="1"/>
  <c r="M1679" i="1" s="1"/>
  <c r="H1678" i="1"/>
  <c r="N1678" i="1" s="1"/>
  <c r="P1678" i="1" s="1"/>
  <c r="B1678" i="1" s="1"/>
  <c r="A1680" i="1"/>
  <c r="D1680" i="1" s="1"/>
  <c r="O1679" i="1"/>
  <c r="E1679" i="1"/>
  <c r="F1680" i="1" s="1"/>
  <c r="N1679" i="1" l="1"/>
  <c r="P1679" i="1" s="1"/>
  <c r="B1679" i="1" s="1"/>
  <c r="E1680" i="1"/>
  <c r="F1681" i="1" s="1"/>
  <c r="A1681" i="1"/>
  <c r="D1681" i="1" s="1"/>
  <c r="O1680" i="1"/>
  <c r="Q1679" i="1"/>
  <c r="R1679" i="1" s="1"/>
  <c r="C1680" i="1" s="1"/>
  <c r="T1680" i="1"/>
  <c r="S1680" i="1"/>
  <c r="J1680" i="1"/>
  <c r="K1680" i="1" s="1"/>
  <c r="L1680" i="1" s="1"/>
  <c r="M1680" i="1" s="1"/>
  <c r="G1680" i="1"/>
  <c r="G1681" i="1" l="1"/>
  <c r="H1681" i="1" s="1"/>
  <c r="J1681" i="1"/>
  <c r="K1681" i="1" s="1"/>
  <c r="L1681" i="1" s="1"/>
  <c r="M1681" i="1" s="1"/>
  <c r="S1681" i="1"/>
  <c r="Q1680" i="1"/>
  <c r="R1680" i="1" s="1"/>
  <c r="C1681" i="1" s="1"/>
  <c r="T1681" i="1"/>
  <c r="H1680" i="1"/>
  <c r="N1680" i="1" s="1"/>
  <c r="P1680" i="1" s="1"/>
  <c r="B1680" i="1" s="1"/>
  <c r="E1681" i="1"/>
  <c r="F1682" i="1" s="1"/>
  <c r="A1682" i="1"/>
  <c r="D1682" i="1" s="1"/>
  <c r="O1681" i="1"/>
  <c r="G1682" i="1" l="1"/>
  <c r="H1682" i="1" s="1"/>
  <c r="O1682" i="1"/>
  <c r="E1682" i="1"/>
  <c r="F1683" i="1" s="1"/>
  <c r="A1683" i="1"/>
  <c r="D1683" i="1" s="1"/>
  <c r="Q1681" i="1"/>
  <c r="R1681" i="1" s="1"/>
  <c r="C1682" i="1" s="1"/>
  <c r="J1682" i="1"/>
  <c r="K1682" i="1" s="1"/>
  <c r="L1682" i="1" s="1"/>
  <c r="M1682" i="1" s="1"/>
  <c r="T1682" i="1"/>
  <c r="S1682" i="1"/>
  <c r="N1681" i="1"/>
  <c r="P1681" i="1" s="1"/>
  <c r="B1681" i="1" s="1"/>
  <c r="N1682" i="1" l="1"/>
  <c r="P1682" i="1" s="1"/>
  <c r="B1682" i="1" s="1"/>
  <c r="Q1682" i="1"/>
  <c r="R1682" i="1" s="1"/>
  <c r="C1683" i="1" s="1"/>
  <c r="T1683" i="1"/>
  <c r="S1683" i="1"/>
  <c r="J1683" i="1"/>
  <c r="K1683" i="1" s="1"/>
  <c r="L1683" i="1" s="1"/>
  <c r="M1683" i="1" s="1"/>
  <c r="A1684" i="1"/>
  <c r="D1684" i="1" s="1"/>
  <c r="O1683" i="1"/>
  <c r="E1683" i="1"/>
  <c r="F1684" i="1" s="1"/>
  <c r="G1683" i="1"/>
  <c r="H1683" i="1" s="1"/>
  <c r="N1683" i="1" l="1"/>
  <c r="P1683" i="1" s="1"/>
  <c r="B1683" i="1" s="1"/>
  <c r="T1684" i="1"/>
  <c r="Q1683" i="1"/>
  <c r="R1683" i="1" s="1"/>
  <c r="C1684" i="1" s="1"/>
  <c r="S1684" i="1"/>
  <c r="J1684" i="1"/>
  <c r="K1684" i="1" s="1"/>
  <c r="L1684" i="1" s="1"/>
  <c r="M1684" i="1" s="1"/>
  <c r="G1684" i="1"/>
  <c r="E1684" i="1"/>
  <c r="F1685" i="1" s="1"/>
  <c r="A1685" i="1"/>
  <c r="D1685" i="1" s="1"/>
  <c r="O1684" i="1"/>
  <c r="E1685" i="1" l="1"/>
  <c r="F1686" i="1" s="1"/>
  <c r="A1686" i="1"/>
  <c r="D1686" i="1" s="1"/>
  <c r="O1685" i="1"/>
  <c r="G1685" i="1"/>
  <c r="H1684" i="1"/>
  <c r="N1684" i="1" s="1"/>
  <c r="P1684" i="1" s="1"/>
  <c r="B1684" i="1" s="1"/>
  <c r="J1685" i="1"/>
  <c r="K1685" i="1" s="1"/>
  <c r="L1685" i="1" s="1"/>
  <c r="M1685" i="1" s="1"/>
  <c r="S1685" i="1"/>
  <c r="Q1684" i="1"/>
  <c r="R1684" i="1" s="1"/>
  <c r="C1685" i="1" s="1"/>
  <c r="T1685" i="1"/>
  <c r="G1686" i="1" l="1"/>
  <c r="H1686" i="1" s="1"/>
  <c r="Q1685" i="1"/>
  <c r="R1685" i="1" s="1"/>
  <c r="C1686" i="1" s="1"/>
  <c r="T1686" i="1"/>
  <c r="J1686" i="1"/>
  <c r="K1686" i="1" s="1"/>
  <c r="L1686" i="1" s="1"/>
  <c r="M1686" i="1" s="1"/>
  <c r="S1686" i="1"/>
  <c r="H1685" i="1"/>
  <c r="N1685" i="1" s="1"/>
  <c r="P1685" i="1" s="1"/>
  <c r="B1685" i="1" s="1"/>
  <c r="O1686" i="1"/>
  <c r="E1686" i="1"/>
  <c r="F1687" i="1" s="1"/>
  <c r="A1687" i="1"/>
  <c r="D1687" i="1" s="1"/>
  <c r="G1687" i="1" l="1"/>
  <c r="H1687" i="1" s="1"/>
  <c r="N1686" i="1"/>
  <c r="P1686" i="1" s="1"/>
  <c r="B1686" i="1" s="1"/>
  <c r="T1687" i="1"/>
  <c r="Q1686" i="1"/>
  <c r="R1686" i="1" s="1"/>
  <c r="C1687" i="1" s="1"/>
  <c r="S1687" i="1"/>
  <c r="J1687" i="1"/>
  <c r="K1687" i="1" s="1"/>
  <c r="L1687" i="1" s="1"/>
  <c r="M1687" i="1" s="1"/>
  <c r="O1687" i="1"/>
  <c r="A1688" i="1"/>
  <c r="D1688" i="1" s="1"/>
  <c r="E1687" i="1"/>
  <c r="F1688" i="1" s="1"/>
  <c r="T1688" i="1" l="1"/>
  <c r="S1688" i="1"/>
  <c r="Q1687" i="1"/>
  <c r="R1687" i="1" s="1"/>
  <c r="C1688" i="1" s="1"/>
  <c r="J1688" i="1"/>
  <c r="K1688" i="1" s="1"/>
  <c r="L1688" i="1" s="1"/>
  <c r="M1688" i="1" s="1"/>
  <c r="N1687" i="1"/>
  <c r="P1687" i="1" s="1"/>
  <c r="B1687" i="1" s="1"/>
  <c r="E1688" i="1"/>
  <c r="F1689" i="1" s="1"/>
  <c r="O1688" i="1"/>
  <c r="A1689" i="1"/>
  <c r="D1689" i="1" s="1"/>
  <c r="G1688" i="1"/>
  <c r="G1689" i="1" l="1"/>
  <c r="H1689" i="1" s="1"/>
  <c r="E1689" i="1"/>
  <c r="F1690" i="1" s="1"/>
  <c r="A1690" i="1"/>
  <c r="D1690" i="1" s="1"/>
  <c r="O1689" i="1"/>
  <c r="H1688" i="1"/>
  <c r="N1688" i="1" s="1"/>
  <c r="P1688" i="1" s="1"/>
  <c r="B1688" i="1" s="1"/>
  <c r="J1689" i="1"/>
  <c r="K1689" i="1" s="1"/>
  <c r="L1689" i="1" s="1"/>
  <c r="M1689" i="1" s="1"/>
  <c r="S1689" i="1"/>
  <c r="Q1688" i="1"/>
  <c r="R1688" i="1" s="1"/>
  <c r="C1689" i="1" s="1"/>
  <c r="T1689" i="1"/>
  <c r="N1689" i="1" l="1"/>
  <c r="P1689" i="1" s="1"/>
  <c r="B1689" i="1" s="1"/>
  <c r="Q1689" i="1"/>
  <c r="R1689" i="1" s="1"/>
  <c r="C1690" i="1" s="1"/>
  <c r="J1690" i="1"/>
  <c r="K1690" i="1" s="1"/>
  <c r="L1690" i="1" s="1"/>
  <c r="M1690" i="1" s="1"/>
  <c r="T1690" i="1"/>
  <c r="S1690" i="1"/>
  <c r="G1690" i="1"/>
  <c r="O1690" i="1"/>
  <c r="E1690" i="1"/>
  <c r="F1691" i="1" s="1"/>
  <c r="A1691" i="1"/>
  <c r="D1691" i="1" s="1"/>
  <c r="Q1690" i="1" l="1"/>
  <c r="R1690" i="1" s="1"/>
  <c r="C1691" i="1" s="1"/>
  <c r="T1691" i="1"/>
  <c r="S1691" i="1"/>
  <c r="J1691" i="1"/>
  <c r="K1691" i="1" s="1"/>
  <c r="L1691" i="1" s="1"/>
  <c r="M1691" i="1" s="1"/>
  <c r="G1691" i="1"/>
  <c r="H1691" i="1" s="1"/>
  <c r="H1690" i="1"/>
  <c r="N1690" i="1" s="1"/>
  <c r="P1690" i="1" s="1"/>
  <c r="B1690" i="1" s="1"/>
  <c r="A1692" i="1"/>
  <c r="D1692" i="1" s="1"/>
  <c r="O1691" i="1"/>
  <c r="E1691" i="1"/>
  <c r="F1692" i="1" s="1"/>
  <c r="N1691" i="1" l="1"/>
  <c r="P1691" i="1" s="1"/>
  <c r="B1691" i="1" s="1"/>
  <c r="E1692" i="1"/>
  <c r="F1693" i="1" s="1"/>
  <c r="O1692" i="1"/>
  <c r="A1693" i="1"/>
  <c r="D1693" i="1" s="1"/>
  <c r="T1692" i="1"/>
  <c r="Q1691" i="1"/>
  <c r="R1691" i="1" s="1"/>
  <c r="C1692" i="1" s="1"/>
  <c r="S1692" i="1"/>
  <c r="J1692" i="1"/>
  <c r="K1692" i="1" s="1"/>
  <c r="L1692" i="1" s="1"/>
  <c r="M1692" i="1" s="1"/>
  <c r="G1692" i="1"/>
  <c r="G1693" i="1" l="1"/>
  <c r="H1693" i="1" s="1"/>
  <c r="J1693" i="1"/>
  <c r="K1693" i="1" s="1"/>
  <c r="L1693" i="1" s="1"/>
  <c r="M1693" i="1" s="1"/>
  <c r="S1693" i="1"/>
  <c r="Q1692" i="1"/>
  <c r="R1692" i="1" s="1"/>
  <c r="C1693" i="1" s="1"/>
  <c r="T1693" i="1"/>
  <c r="H1692" i="1"/>
  <c r="N1692" i="1" s="1"/>
  <c r="P1692" i="1" s="1"/>
  <c r="B1692" i="1" s="1"/>
  <c r="A1694" i="1"/>
  <c r="D1694" i="1" s="1"/>
  <c r="E1693" i="1"/>
  <c r="F1694" i="1" s="1"/>
  <c r="O1693" i="1"/>
  <c r="G1694" i="1" l="1"/>
  <c r="H1694" i="1" s="1"/>
  <c r="O1694" i="1"/>
  <c r="A1695" i="1"/>
  <c r="D1695" i="1" s="1"/>
  <c r="E1694" i="1"/>
  <c r="F1695" i="1" s="1"/>
  <c r="N1693" i="1"/>
  <c r="P1693" i="1" s="1"/>
  <c r="B1693" i="1" s="1"/>
  <c r="Q1693" i="1"/>
  <c r="R1693" i="1" s="1"/>
  <c r="C1694" i="1" s="1"/>
  <c r="S1694" i="1"/>
  <c r="J1694" i="1"/>
  <c r="K1694" i="1" s="1"/>
  <c r="L1694" i="1" s="1"/>
  <c r="M1694" i="1" s="1"/>
  <c r="T1694" i="1"/>
  <c r="N1694" i="1" l="1"/>
  <c r="P1694" i="1" s="1"/>
  <c r="B1694" i="1" s="1"/>
  <c r="T1695" i="1"/>
  <c r="Q1694" i="1"/>
  <c r="R1694" i="1" s="1"/>
  <c r="C1695" i="1" s="1"/>
  <c r="S1695" i="1"/>
  <c r="J1695" i="1"/>
  <c r="K1695" i="1" s="1"/>
  <c r="L1695" i="1" s="1"/>
  <c r="M1695" i="1" s="1"/>
  <c r="G1695" i="1"/>
  <c r="O1695" i="1"/>
  <c r="E1695" i="1"/>
  <c r="F1696" i="1" s="1"/>
  <c r="A1696" i="1"/>
  <c r="D1696" i="1" s="1"/>
  <c r="T1696" i="1" l="1"/>
  <c r="Q1695" i="1"/>
  <c r="R1695" i="1" s="1"/>
  <c r="C1696" i="1" s="1"/>
  <c r="S1696" i="1"/>
  <c r="J1696" i="1"/>
  <c r="K1696" i="1" s="1"/>
  <c r="L1696" i="1" s="1"/>
  <c r="M1696" i="1" s="1"/>
  <c r="G1696" i="1"/>
  <c r="H1696" i="1" s="1"/>
  <c r="H1695" i="1"/>
  <c r="N1695" i="1" s="1"/>
  <c r="P1695" i="1" s="1"/>
  <c r="B1695" i="1" s="1"/>
  <c r="E1696" i="1"/>
  <c r="F1697" i="1" s="1"/>
  <c r="A1697" i="1"/>
  <c r="D1697" i="1" s="1"/>
  <c r="O1696" i="1"/>
  <c r="N1696" i="1" l="1"/>
  <c r="P1696" i="1" s="1"/>
  <c r="B1696" i="1" s="1"/>
  <c r="J1697" i="1"/>
  <c r="K1697" i="1" s="1"/>
  <c r="L1697" i="1" s="1"/>
  <c r="M1697" i="1" s="1"/>
  <c r="T1697" i="1"/>
  <c r="S1697" i="1"/>
  <c r="Q1696" i="1"/>
  <c r="R1696" i="1" s="1"/>
  <c r="C1697" i="1" s="1"/>
  <c r="E1697" i="1"/>
  <c r="F1698" i="1" s="1"/>
  <c r="A1698" i="1"/>
  <c r="D1698" i="1" s="1"/>
  <c r="O1697" i="1"/>
  <c r="G1697" i="1"/>
  <c r="H1697" i="1" s="1"/>
  <c r="O1698" i="1" l="1"/>
  <c r="E1698" i="1"/>
  <c r="F1699" i="1" s="1"/>
  <c r="A1699" i="1"/>
  <c r="D1699" i="1" s="1"/>
  <c r="N1697" i="1"/>
  <c r="P1697" i="1" s="1"/>
  <c r="B1697" i="1" s="1"/>
  <c r="G1698" i="1"/>
  <c r="Q1697" i="1"/>
  <c r="R1697" i="1" s="1"/>
  <c r="C1698" i="1" s="1"/>
  <c r="S1698" i="1"/>
  <c r="T1698" i="1"/>
  <c r="J1698" i="1"/>
  <c r="K1698" i="1" s="1"/>
  <c r="L1698" i="1" s="1"/>
  <c r="M1698" i="1" s="1"/>
  <c r="G1699" i="1" l="1"/>
  <c r="H1699" i="1" s="1"/>
  <c r="A1700" i="1"/>
  <c r="D1700" i="1" s="1"/>
  <c r="O1699" i="1"/>
  <c r="E1699" i="1"/>
  <c r="F1700" i="1" s="1"/>
  <c r="H1698" i="1"/>
  <c r="N1698" i="1" s="1"/>
  <c r="P1698" i="1" s="1"/>
  <c r="B1698" i="1" s="1"/>
  <c r="Q1698" i="1"/>
  <c r="R1698" i="1" s="1"/>
  <c r="C1699" i="1" s="1"/>
  <c r="T1699" i="1"/>
  <c r="J1699" i="1"/>
  <c r="K1699" i="1" s="1"/>
  <c r="L1699" i="1" s="1"/>
  <c r="M1699" i="1" s="1"/>
  <c r="S1699" i="1"/>
  <c r="T1700" i="1" l="1"/>
  <c r="Q1699" i="1"/>
  <c r="R1699" i="1" s="1"/>
  <c r="C1700" i="1" s="1"/>
  <c r="S1700" i="1"/>
  <c r="J1700" i="1"/>
  <c r="K1700" i="1" s="1"/>
  <c r="L1700" i="1" s="1"/>
  <c r="M1700" i="1" s="1"/>
  <c r="N1699" i="1"/>
  <c r="P1699" i="1" s="1"/>
  <c r="B1699" i="1" s="1"/>
  <c r="E1700" i="1"/>
  <c r="F1701" i="1" s="1"/>
  <c r="O1700" i="1"/>
  <c r="A1701" i="1"/>
  <c r="D1701" i="1" s="1"/>
  <c r="G1700" i="1"/>
  <c r="H1700" i="1" s="1"/>
  <c r="N1700" i="1" l="1"/>
  <c r="P1700" i="1" s="1"/>
  <c r="B1700" i="1" s="1"/>
  <c r="E1701" i="1"/>
  <c r="F1702" i="1" s="1"/>
  <c r="A1702" i="1"/>
  <c r="D1702" i="1" s="1"/>
  <c r="O1701" i="1"/>
  <c r="J1701" i="1"/>
  <c r="K1701" i="1" s="1"/>
  <c r="L1701" i="1" s="1"/>
  <c r="M1701" i="1" s="1"/>
  <c r="S1701" i="1"/>
  <c r="Q1700" i="1"/>
  <c r="R1700" i="1" s="1"/>
  <c r="C1701" i="1" s="1"/>
  <c r="T1701" i="1"/>
  <c r="G1701" i="1"/>
  <c r="G1702" i="1" l="1"/>
  <c r="H1702" i="1" s="1"/>
  <c r="H1701" i="1"/>
  <c r="N1701" i="1" s="1"/>
  <c r="P1701" i="1" s="1"/>
  <c r="B1701" i="1" s="1"/>
  <c r="Q1701" i="1"/>
  <c r="R1701" i="1" s="1"/>
  <c r="C1702" i="1" s="1"/>
  <c r="S1702" i="1"/>
  <c r="J1702" i="1"/>
  <c r="K1702" i="1" s="1"/>
  <c r="L1702" i="1" s="1"/>
  <c r="M1702" i="1" s="1"/>
  <c r="T1702" i="1"/>
  <c r="O1702" i="1"/>
  <c r="A1703" i="1"/>
  <c r="D1703" i="1" s="1"/>
  <c r="E1702" i="1"/>
  <c r="F1703" i="1" s="1"/>
  <c r="N1702" i="1" l="1"/>
  <c r="P1702" i="1" s="1"/>
  <c r="A1704" i="1"/>
  <c r="D1704" i="1" s="1"/>
  <c r="O1703" i="1"/>
  <c r="E1703" i="1"/>
  <c r="F1704" i="1" s="1"/>
  <c r="Q1702" i="1"/>
  <c r="R1702" i="1" s="1"/>
  <c r="T1703" i="1"/>
  <c r="J1703" i="1"/>
  <c r="K1703" i="1" s="1"/>
  <c r="L1703" i="1" s="1"/>
  <c r="M1703" i="1" s="1"/>
  <c r="S1703" i="1"/>
  <c r="G1703" i="1"/>
  <c r="C1703" i="1" l="1"/>
  <c r="B1702" i="1"/>
  <c r="G1704" i="1"/>
  <c r="H1704" i="1" s="1"/>
  <c r="H1703" i="1"/>
  <c r="N1703" i="1" s="1"/>
  <c r="E1704" i="1"/>
  <c r="F1705" i="1" s="1"/>
  <c r="A1705" i="1"/>
  <c r="D1705" i="1" s="1"/>
  <c r="O1704" i="1"/>
  <c r="Q1703" i="1"/>
  <c r="R1703" i="1" s="1"/>
  <c r="T1704" i="1"/>
  <c r="S1704" i="1"/>
  <c r="J1704" i="1"/>
  <c r="K1704" i="1" s="1"/>
  <c r="L1704" i="1" s="1"/>
  <c r="M1704" i="1" s="1"/>
  <c r="C1704" i="1" l="1"/>
  <c r="P1703" i="1"/>
  <c r="B1703" i="1" s="1"/>
  <c r="J1705" i="1"/>
  <c r="K1705" i="1" s="1"/>
  <c r="L1705" i="1" s="1"/>
  <c r="M1705" i="1" s="1"/>
  <c r="S1705" i="1"/>
  <c r="Q1704" i="1"/>
  <c r="R1704" i="1" s="1"/>
  <c r="T1705" i="1"/>
  <c r="N1704" i="1"/>
  <c r="E1705" i="1"/>
  <c r="F1706" i="1" s="1"/>
  <c r="A1706" i="1"/>
  <c r="D1706" i="1" s="1"/>
  <c r="O1705" i="1"/>
  <c r="G1705" i="1"/>
  <c r="C1705" i="1" l="1"/>
  <c r="P1704" i="1"/>
  <c r="B1704" i="1" s="1"/>
  <c r="Q1705" i="1"/>
  <c r="R1705" i="1" s="1"/>
  <c r="S1706" i="1"/>
  <c r="J1706" i="1"/>
  <c r="K1706" i="1" s="1"/>
  <c r="L1706" i="1" s="1"/>
  <c r="M1706" i="1" s="1"/>
  <c r="T1706" i="1"/>
  <c r="G1706" i="1"/>
  <c r="H1706" i="1" s="1"/>
  <c r="O1706" i="1"/>
  <c r="E1706" i="1"/>
  <c r="F1707" i="1" s="1"/>
  <c r="A1707" i="1"/>
  <c r="D1707" i="1" s="1"/>
  <c r="H1705" i="1"/>
  <c r="N1705" i="1" s="1"/>
  <c r="P1705" i="1" l="1"/>
  <c r="B1705" i="1" s="1"/>
  <c r="C1706" i="1"/>
  <c r="G1707" i="1"/>
  <c r="H1707" i="1" s="1"/>
  <c r="A1708" i="1"/>
  <c r="D1708" i="1" s="1"/>
  <c r="O1707" i="1"/>
  <c r="E1707" i="1"/>
  <c r="F1708" i="1" s="1"/>
  <c r="N1706" i="1"/>
  <c r="Q1706" i="1"/>
  <c r="R1706" i="1" s="1"/>
  <c r="T1707" i="1"/>
  <c r="J1707" i="1"/>
  <c r="K1707" i="1" s="1"/>
  <c r="L1707" i="1" s="1"/>
  <c r="M1707" i="1" s="1"/>
  <c r="S1707" i="1"/>
  <c r="C1707" i="1" l="1"/>
  <c r="P1706" i="1"/>
  <c r="B1706" i="1" s="1"/>
  <c r="G1708" i="1"/>
  <c r="H1708" i="1" s="1"/>
  <c r="N1707" i="1"/>
  <c r="T1708" i="1"/>
  <c r="Q1707" i="1"/>
  <c r="R1707" i="1" s="1"/>
  <c r="S1708" i="1"/>
  <c r="J1708" i="1"/>
  <c r="K1708" i="1" s="1"/>
  <c r="L1708" i="1" s="1"/>
  <c r="M1708" i="1" s="1"/>
  <c r="E1708" i="1"/>
  <c r="F1709" i="1" s="1"/>
  <c r="A1709" i="1"/>
  <c r="D1709" i="1" s="1"/>
  <c r="O1708" i="1"/>
  <c r="P1707" i="1" l="1"/>
  <c r="B1707" i="1" s="1"/>
  <c r="C1708" i="1"/>
  <c r="N1708" i="1"/>
  <c r="P1708" i="1" s="1"/>
  <c r="B1708" i="1" s="1"/>
  <c r="A1710" i="1"/>
  <c r="D1710" i="1" s="1"/>
  <c r="E1709" i="1"/>
  <c r="F1710" i="1" s="1"/>
  <c r="O1709" i="1"/>
  <c r="J1709" i="1"/>
  <c r="K1709" i="1" s="1"/>
  <c r="L1709" i="1" s="1"/>
  <c r="M1709" i="1" s="1"/>
  <c r="S1709" i="1"/>
  <c r="Q1708" i="1"/>
  <c r="R1708" i="1" s="1"/>
  <c r="T1709" i="1"/>
  <c r="G1709" i="1"/>
  <c r="C1709" i="1" l="1"/>
  <c r="G1710" i="1"/>
  <c r="H1710" i="1" s="1"/>
  <c r="H1709" i="1"/>
  <c r="N1709" i="1" s="1"/>
  <c r="P1709" i="1" s="1"/>
  <c r="B1709" i="1" s="1"/>
  <c r="Q1709" i="1"/>
  <c r="R1709" i="1" s="1"/>
  <c r="C1710" i="1" s="1"/>
  <c r="T1710" i="1"/>
  <c r="S1710" i="1"/>
  <c r="J1710" i="1"/>
  <c r="K1710" i="1" s="1"/>
  <c r="L1710" i="1" s="1"/>
  <c r="M1710" i="1" s="1"/>
  <c r="O1710" i="1"/>
  <c r="E1710" i="1"/>
  <c r="F1711" i="1" s="1"/>
  <c r="A1711" i="1"/>
  <c r="D1711" i="1" s="1"/>
  <c r="G1711" i="1" l="1"/>
  <c r="H1711" i="1" s="1"/>
  <c r="N1710" i="1"/>
  <c r="P1710" i="1" s="1"/>
  <c r="B1710" i="1" s="1"/>
  <c r="T1711" i="1"/>
  <c r="Q1710" i="1"/>
  <c r="R1710" i="1" s="1"/>
  <c r="C1711" i="1" s="1"/>
  <c r="S1711" i="1"/>
  <c r="J1711" i="1"/>
  <c r="K1711" i="1" s="1"/>
  <c r="L1711" i="1" s="1"/>
  <c r="M1711" i="1" s="1"/>
  <c r="A1712" i="1"/>
  <c r="D1712" i="1" s="1"/>
  <c r="O1711" i="1"/>
  <c r="E1711" i="1"/>
  <c r="F1712" i="1" s="1"/>
  <c r="N1711" i="1" l="1"/>
  <c r="P1711" i="1" s="1"/>
  <c r="B1711" i="1" s="1"/>
  <c r="E1712" i="1"/>
  <c r="F1713" i="1" s="1"/>
  <c r="A1713" i="1"/>
  <c r="D1713" i="1" s="1"/>
  <c r="O1712" i="1"/>
  <c r="T1712" i="1"/>
  <c r="Q1711" i="1"/>
  <c r="R1711" i="1" s="1"/>
  <c r="C1712" i="1" s="1"/>
  <c r="S1712" i="1"/>
  <c r="J1712" i="1"/>
  <c r="K1712" i="1" s="1"/>
  <c r="L1712" i="1" s="1"/>
  <c r="M1712" i="1" s="1"/>
  <c r="G1712" i="1"/>
  <c r="G1713" i="1" l="1"/>
  <c r="H1713" i="1" s="1"/>
  <c r="E1713" i="1"/>
  <c r="F1714" i="1" s="1"/>
  <c r="A1714" i="1"/>
  <c r="D1714" i="1" s="1"/>
  <c r="O1713" i="1"/>
  <c r="J1713" i="1"/>
  <c r="K1713" i="1" s="1"/>
  <c r="L1713" i="1" s="1"/>
  <c r="M1713" i="1" s="1"/>
  <c r="S1713" i="1"/>
  <c r="Q1712" i="1"/>
  <c r="R1712" i="1" s="1"/>
  <c r="C1713" i="1" s="1"/>
  <c r="T1713" i="1"/>
  <c r="H1712" i="1"/>
  <c r="N1712" i="1" s="1"/>
  <c r="P1712" i="1" s="1"/>
  <c r="B1712" i="1" s="1"/>
  <c r="G1714" i="1" l="1"/>
  <c r="H1714" i="1" s="1"/>
  <c r="O1714" i="1"/>
  <c r="E1714" i="1"/>
  <c r="F1715" i="1" s="1"/>
  <c r="A1715" i="1"/>
  <c r="D1715" i="1" s="1"/>
  <c r="N1713" i="1"/>
  <c r="P1713" i="1" s="1"/>
  <c r="B1713" i="1" s="1"/>
  <c r="Q1713" i="1"/>
  <c r="R1713" i="1" s="1"/>
  <c r="C1714" i="1" s="1"/>
  <c r="T1714" i="1"/>
  <c r="J1714" i="1"/>
  <c r="K1714" i="1" s="1"/>
  <c r="L1714" i="1" s="1"/>
  <c r="M1714" i="1" s="1"/>
  <c r="S1714" i="1"/>
  <c r="G1715" i="1" l="1"/>
  <c r="H1715" i="1" s="1"/>
  <c r="T1715" i="1"/>
  <c r="Q1714" i="1"/>
  <c r="R1714" i="1" s="1"/>
  <c r="C1715" i="1" s="1"/>
  <c r="S1715" i="1"/>
  <c r="J1715" i="1"/>
  <c r="K1715" i="1" s="1"/>
  <c r="L1715" i="1" s="1"/>
  <c r="M1715" i="1" s="1"/>
  <c r="N1714" i="1"/>
  <c r="P1714" i="1" s="1"/>
  <c r="B1714" i="1" s="1"/>
  <c r="O1715" i="1"/>
  <c r="A1716" i="1"/>
  <c r="D1716" i="1" s="1"/>
  <c r="E1715" i="1"/>
  <c r="F1716" i="1" s="1"/>
  <c r="G1716" i="1" l="1"/>
  <c r="H1716" i="1" s="1"/>
  <c r="N1715" i="1"/>
  <c r="P1715" i="1" s="1"/>
  <c r="B1715" i="1" s="1"/>
  <c r="E1716" i="1"/>
  <c r="F1717" i="1" s="1"/>
  <c r="A1717" i="1"/>
  <c r="D1717" i="1" s="1"/>
  <c r="O1716" i="1"/>
  <c r="S1716" i="1"/>
  <c r="Q1715" i="1"/>
  <c r="R1715" i="1" s="1"/>
  <c r="C1716" i="1" s="1"/>
  <c r="T1716" i="1"/>
  <c r="J1716" i="1"/>
  <c r="K1716" i="1" s="1"/>
  <c r="L1716" i="1" s="1"/>
  <c r="M1716" i="1" s="1"/>
  <c r="E1717" i="1" l="1"/>
  <c r="F1718" i="1" s="1"/>
  <c r="O1717" i="1"/>
  <c r="A1718" i="1"/>
  <c r="D1718" i="1" s="1"/>
  <c r="J1717" i="1"/>
  <c r="K1717" i="1" s="1"/>
  <c r="L1717" i="1" s="1"/>
  <c r="M1717" i="1" s="1"/>
  <c r="T1717" i="1"/>
  <c r="S1717" i="1"/>
  <c r="Q1716" i="1"/>
  <c r="R1716" i="1" s="1"/>
  <c r="C1717" i="1" s="1"/>
  <c r="N1716" i="1"/>
  <c r="P1716" i="1" s="1"/>
  <c r="B1716" i="1" s="1"/>
  <c r="G1717" i="1"/>
  <c r="G1718" i="1" l="1"/>
  <c r="H1718" i="1" s="1"/>
  <c r="H1717" i="1"/>
  <c r="N1717" i="1" s="1"/>
  <c r="P1717" i="1" s="1"/>
  <c r="B1717" i="1" s="1"/>
  <c r="O1718" i="1"/>
  <c r="E1718" i="1"/>
  <c r="F1719" i="1" s="1"/>
  <c r="A1719" i="1"/>
  <c r="D1719" i="1" s="1"/>
  <c r="Q1717" i="1"/>
  <c r="R1717" i="1" s="1"/>
  <c r="C1718" i="1" s="1"/>
  <c r="S1718" i="1"/>
  <c r="J1718" i="1"/>
  <c r="K1718" i="1" s="1"/>
  <c r="L1718" i="1" s="1"/>
  <c r="M1718" i="1" s="1"/>
  <c r="T1718" i="1"/>
  <c r="N1718" i="1" l="1"/>
  <c r="P1718" i="1" s="1"/>
  <c r="B1718" i="1" s="1"/>
  <c r="T1719" i="1"/>
  <c r="Q1718" i="1"/>
  <c r="R1718" i="1" s="1"/>
  <c r="C1719" i="1" s="1"/>
  <c r="S1719" i="1"/>
  <c r="J1719" i="1"/>
  <c r="K1719" i="1" s="1"/>
  <c r="L1719" i="1" s="1"/>
  <c r="M1719" i="1" s="1"/>
  <c r="A1720" i="1"/>
  <c r="D1720" i="1" s="1"/>
  <c r="O1719" i="1"/>
  <c r="E1719" i="1"/>
  <c r="F1720" i="1" s="1"/>
  <c r="G1719" i="1"/>
  <c r="G1720" i="1" l="1"/>
  <c r="H1720" i="1" s="1"/>
  <c r="E1720" i="1"/>
  <c r="F1721" i="1" s="1"/>
  <c r="A1721" i="1"/>
  <c r="D1721" i="1" s="1"/>
  <c r="O1720" i="1"/>
  <c r="H1719" i="1"/>
  <c r="N1719" i="1" s="1"/>
  <c r="P1719" i="1" s="1"/>
  <c r="B1719" i="1" s="1"/>
  <c r="S1720" i="1"/>
  <c r="Q1719" i="1"/>
  <c r="R1719" i="1" s="1"/>
  <c r="C1720" i="1" s="1"/>
  <c r="T1720" i="1"/>
  <c r="J1720" i="1"/>
  <c r="K1720" i="1" s="1"/>
  <c r="L1720" i="1" s="1"/>
  <c r="M1720" i="1" s="1"/>
  <c r="G1721" i="1" l="1"/>
  <c r="H1721" i="1" s="1"/>
  <c r="N1720" i="1"/>
  <c r="P1720" i="1" s="1"/>
  <c r="B1720" i="1" s="1"/>
  <c r="E1721" i="1"/>
  <c r="F1722" i="1" s="1"/>
  <c r="A1722" i="1"/>
  <c r="D1722" i="1" s="1"/>
  <c r="O1721" i="1"/>
  <c r="J1721" i="1"/>
  <c r="K1721" i="1" s="1"/>
  <c r="L1721" i="1" s="1"/>
  <c r="M1721" i="1" s="1"/>
  <c r="T1721" i="1"/>
  <c r="Q1720" i="1"/>
  <c r="R1720" i="1" s="1"/>
  <c r="C1721" i="1" s="1"/>
  <c r="S1721" i="1"/>
  <c r="O1722" i="1" l="1"/>
  <c r="E1722" i="1"/>
  <c r="F1723" i="1" s="1"/>
  <c r="A1723" i="1"/>
  <c r="D1723" i="1" s="1"/>
  <c r="N1721" i="1"/>
  <c r="P1721" i="1" s="1"/>
  <c r="B1721" i="1" s="1"/>
  <c r="Q1721" i="1"/>
  <c r="R1721" i="1" s="1"/>
  <c r="C1722" i="1" s="1"/>
  <c r="J1722" i="1"/>
  <c r="K1722" i="1" s="1"/>
  <c r="L1722" i="1" s="1"/>
  <c r="M1722" i="1" s="1"/>
  <c r="S1722" i="1"/>
  <c r="T1722" i="1"/>
  <c r="G1722" i="1"/>
  <c r="G1723" i="1" l="1"/>
  <c r="H1723" i="1" s="1"/>
  <c r="H1722" i="1"/>
  <c r="N1722" i="1" s="1"/>
  <c r="P1722" i="1" s="1"/>
  <c r="B1722" i="1" s="1"/>
  <c r="T1723" i="1"/>
  <c r="Q1722" i="1"/>
  <c r="R1722" i="1" s="1"/>
  <c r="C1723" i="1" s="1"/>
  <c r="S1723" i="1"/>
  <c r="J1723" i="1"/>
  <c r="K1723" i="1" s="1"/>
  <c r="L1723" i="1" s="1"/>
  <c r="M1723" i="1" s="1"/>
  <c r="A1724" i="1"/>
  <c r="D1724" i="1" s="1"/>
  <c r="O1723" i="1"/>
  <c r="E1723" i="1"/>
  <c r="F1724" i="1" s="1"/>
  <c r="E1724" i="1" l="1"/>
  <c r="F1725" i="1" s="1"/>
  <c r="A1725" i="1"/>
  <c r="D1725" i="1" s="1"/>
  <c r="O1724" i="1"/>
  <c r="S1724" i="1"/>
  <c r="Q1723" i="1"/>
  <c r="R1723" i="1" s="1"/>
  <c r="C1724" i="1" s="1"/>
  <c r="T1724" i="1"/>
  <c r="J1724" i="1"/>
  <c r="K1724" i="1" s="1"/>
  <c r="L1724" i="1" s="1"/>
  <c r="M1724" i="1" s="1"/>
  <c r="G1724" i="1"/>
  <c r="N1723" i="1"/>
  <c r="P1723" i="1" s="1"/>
  <c r="B1723" i="1" s="1"/>
  <c r="G1725" i="1" l="1"/>
  <c r="H1725" i="1" s="1"/>
  <c r="E1725" i="1"/>
  <c r="F1726" i="1" s="1"/>
  <c r="A1726" i="1"/>
  <c r="D1726" i="1" s="1"/>
  <c r="O1725" i="1"/>
  <c r="H1724" i="1"/>
  <c r="N1724" i="1" s="1"/>
  <c r="P1724" i="1" s="1"/>
  <c r="B1724" i="1" s="1"/>
  <c r="J1725" i="1"/>
  <c r="K1725" i="1" s="1"/>
  <c r="L1725" i="1" s="1"/>
  <c r="M1725" i="1" s="1"/>
  <c r="T1725" i="1"/>
  <c r="Q1724" i="1"/>
  <c r="R1724" i="1" s="1"/>
  <c r="C1725" i="1" s="1"/>
  <c r="S1725" i="1"/>
  <c r="O1726" i="1" l="1"/>
  <c r="A1727" i="1"/>
  <c r="D1727" i="1" s="1"/>
  <c r="E1726" i="1"/>
  <c r="F1727" i="1" s="1"/>
  <c r="N1725" i="1"/>
  <c r="P1725" i="1" s="1"/>
  <c r="B1725" i="1" s="1"/>
  <c r="Q1725" i="1"/>
  <c r="R1725" i="1" s="1"/>
  <c r="C1726" i="1" s="1"/>
  <c r="T1726" i="1"/>
  <c r="J1726" i="1"/>
  <c r="K1726" i="1" s="1"/>
  <c r="L1726" i="1" s="1"/>
  <c r="M1726" i="1" s="1"/>
  <c r="S1726" i="1"/>
  <c r="G1726" i="1"/>
  <c r="G1727" i="1" l="1"/>
  <c r="H1727" i="1" s="1"/>
  <c r="H1726" i="1"/>
  <c r="N1726" i="1" s="1"/>
  <c r="P1726" i="1" s="1"/>
  <c r="B1726" i="1" s="1"/>
  <c r="A1728" i="1"/>
  <c r="D1728" i="1" s="1"/>
  <c r="O1727" i="1"/>
  <c r="E1727" i="1"/>
  <c r="F1728" i="1" s="1"/>
  <c r="Q1726" i="1"/>
  <c r="R1726" i="1" s="1"/>
  <c r="C1727" i="1" s="1"/>
  <c r="T1727" i="1"/>
  <c r="S1727" i="1"/>
  <c r="J1727" i="1"/>
  <c r="K1727" i="1" s="1"/>
  <c r="L1727" i="1" s="1"/>
  <c r="M1727" i="1" s="1"/>
  <c r="N1727" i="1" l="1"/>
  <c r="P1727" i="1" s="1"/>
  <c r="B1727" i="1" s="1"/>
  <c r="E1728" i="1"/>
  <c r="F1729" i="1" s="1"/>
  <c r="O1728" i="1"/>
  <c r="A1729" i="1"/>
  <c r="D1729" i="1" s="1"/>
  <c r="T1728" i="1"/>
  <c r="Q1727" i="1"/>
  <c r="R1727" i="1" s="1"/>
  <c r="C1728" i="1" s="1"/>
  <c r="S1728" i="1"/>
  <c r="J1728" i="1"/>
  <c r="K1728" i="1" s="1"/>
  <c r="L1728" i="1" s="1"/>
  <c r="M1728" i="1" s="1"/>
  <c r="G1728" i="1"/>
  <c r="G1729" i="1" l="1"/>
  <c r="H1729" i="1" s="1"/>
  <c r="A1730" i="1"/>
  <c r="D1730" i="1" s="1"/>
  <c r="E1729" i="1"/>
  <c r="F1730" i="1" s="1"/>
  <c r="O1729" i="1"/>
  <c r="J1729" i="1"/>
  <c r="K1729" i="1" s="1"/>
  <c r="L1729" i="1" s="1"/>
  <c r="M1729" i="1" s="1"/>
  <c r="T1729" i="1"/>
  <c r="Q1728" i="1"/>
  <c r="R1728" i="1" s="1"/>
  <c r="C1729" i="1" s="1"/>
  <c r="S1729" i="1"/>
  <c r="H1728" i="1"/>
  <c r="N1728" i="1" s="1"/>
  <c r="P1728" i="1" s="1"/>
  <c r="B1728" i="1" s="1"/>
  <c r="N1729" i="1" l="1"/>
  <c r="P1729" i="1" s="1"/>
  <c r="B1729" i="1" s="1"/>
  <c r="Q1729" i="1"/>
  <c r="R1729" i="1" s="1"/>
  <c r="C1730" i="1" s="1"/>
  <c r="S1730" i="1"/>
  <c r="J1730" i="1"/>
  <c r="K1730" i="1" s="1"/>
  <c r="L1730" i="1" s="1"/>
  <c r="M1730" i="1" s="1"/>
  <c r="T1730" i="1"/>
  <c r="G1730" i="1"/>
  <c r="H1730" i="1" s="1"/>
  <c r="O1730" i="1"/>
  <c r="E1730" i="1"/>
  <c r="F1731" i="1" s="1"/>
  <c r="A1731" i="1"/>
  <c r="D1731" i="1" s="1"/>
  <c r="N1730" i="1" l="1"/>
  <c r="P1730" i="1" s="1"/>
  <c r="B1730" i="1" s="1"/>
  <c r="G1731" i="1"/>
  <c r="Q1730" i="1"/>
  <c r="R1730" i="1" s="1"/>
  <c r="C1731" i="1" s="1"/>
  <c r="T1731" i="1"/>
  <c r="S1731" i="1"/>
  <c r="J1731" i="1"/>
  <c r="K1731" i="1" s="1"/>
  <c r="L1731" i="1" s="1"/>
  <c r="M1731" i="1" s="1"/>
  <c r="O1731" i="1"/>
  <c r="E1731" i="1"/>
  <c r="F1732" i="1" s="1"/>
  <c r="A1732" i="1"/>
  <c r="D1732" i="1" s="1"/>
  <c r="Q1731" i="1" l="1"/>
  <c r="R1731" i="1" s="1"/>
  <c r="C1732" i="1" s="1"/>
  <c r="S1732" i="1"/>
  <c r="T1732" i="1"/>
  <c r="J1732" i="1"/>
  <c r="K1732" i="1" s="1"/>
  <c r="L1732" i="1" s="1"/>
  <c r="M1732" i="1" s="1"/>
  <c r="G1732" i="1"/>
  <c r="E1732" i="1"/>
  <c r="F1733" i="1" s="1"/>
  <c r="A1733" i="1"/>
  <c r="D1733" i="1" s="1"/>
  <c r="O1732" i="1"/>
  <c r="H1731" i="1"/>
  <c r="N1731" i="1" s="1"/>
  <c r="P1731" i="1" s="1"/>
  <c r="B1731" i="1" s="1"/>
  <c r="E1733" i="1" l="1"/>
  <c r="F1734" i="1" s="1"/>
  <c r="O1733" i="1"/>
  <c r="A1734" i="1"/>
  <c r="D1734" i="1" s="1"/>
  <c r="G1733" i="1"/>
  <c r="H1733" i="1" s="1"/>
  <c r="H1732" i="1"/>
  <c r="N1732" i="1" s="1"/>
  <c r="P1732" i="1" s="1"/>
  <c r="B1732" i="1" s="1"/>
  <c r="J1733" i="1"/>
  <c r="K1733" i="1" s="1"/>
  <c r="L1733" i="1" s="1"/>
  <c r="M1733" i="1" s="1"/>
  <c r="S1733" i="1"/>
  <c r="Q1732" i="1"/>
  <c r="R1732" i="1" s="1"/>
  <c r="C1733" i="1" s="1"/>
  <c r="T1733" i="1"/>
  <c r="G1734" i="1" l="1"/>
  <c r="H1734" i="1" s="1"/>
  <c r="Q1733" i="1"/>
  <c r="R1733" i="1" s="1"/>
  <c r="C1734" i="1" s="1"/>
  <c r="T1734" i="1"/>
  <c r="J1734" i="1"/>
  <c r="K1734" i="1" s="1"/>
  <c r="L1734" i="1" s="1"/>
  <c r="M1734" i="1" s="1"/>
  <c r="S1734" i="1"/>
  <c r="N1733" i="1"/>
  <c r="P1733" i="1" s="1"/>
  <c r="B1733" i="1" s="1"/>
  <c r="O1734" i="1"/>
  <c r="E1734" i="1"/>
  <c r="F1735" i="1" s="1"/>
  <c r="A1735" i="1"/>
  <c r="D1735" i="1" s="1"/>
  <c r="G1735" i="1" l="1"/>
  <c r="H1735" i="1" s="1"/>
  <c r="N1734" i="1"/>
  <c r="P1734" i="1" s="1"/>
  <c r="T1735" i="1"/>
  <c r="Q1734" i="1"/>
  <c r="R1734" i="1" s="1"/>
  <c r="S1735" i="1"/>
  <c r="J1735" i="1"/>
  <c r="K1735" i="1" s="1"/>
  <c r="L1735" i="1" s="1"/>
  <c r="M1735" i="1" s="1"/>
  <c r="A1736" i="1"/>
  <c r="D1736" i="1" s="1"/>
  <c r="O1735" i="1"/>
  <c r="E1735" i="1"/>
  <c r="F1736" i="1" s="1"/>
  <c r="C1735" i="1" l="1"/>
  <c r="B1734" i="1"/>
  <c r="N1735" i="1"/>
  <c r="Q1735" i="1"/>
  <c r="R1735" i="1" s="1"/>
  <c r="T1736" i="1"/>
  <c r="S1736" i="1"/>
  <c r="J1736" i="1"/>
  <c r="K1736" i="1" s="1"/>
  <c r="L1736" i="1" s="1"/>
  <c r="M1736" i="1" s="1"/>
  <c r="G1736" i="1"/>
  <c r="H1736" i="1" s="1"/>
  <c r="E1736" i="1"/>
  <c r="F1737" i="1" s="1"/>
  <c r="A1737" i="1"/>
  <c r="D1737" i="1" s="1"/>
  <c r="O1736" i="1"/>
  <c r="C1736" i="1" l="1"/>
  <c r="P1735" i="1"/>
  <c r="B1735" i="1" s="1"/>
  <c r="N1736" i="1"/>
  <c r="S1737" i="1"/>
  <c r="Q1736" i="1"/>
  <c r="R1736" i="1" s="1"/>
  <c r="T1737" i="1"/>
  <c r="J1737" i="1"/>
  <c r="K1737" i="1" s="1"/>
  <c r="L1737" i="1" s="1"/>
  <c r="M1737" i="1" s="1"/>
  <c r="E1737" i="1"/>
  <c r="F1738" i="1" s="1"/>
  <c r="A1738" i="1"/>
  <c r="D1738" i="1" s="1"/>
  <c r="O1737" i="1"/>
  <c r="G1737" i="1"/>
  <c r="C1737" i="1" l="1"/>
  <c r="P1736" i="1"/>
  <c r="B1736" i="1" s="1"/>
  <c r="G1738" i="1"/>
  <c r="H1738" i="1" s="1"/>
  <c r="Q1737" i="1"/>
  <c r="R1737" i="1" s="1"/>
  <c r="T1738" i="1"/>
  <c r="S1738" i="1"/>
  <c r="J1738" i="1"/>
  <c r="K1738" i="1" s="1"/>
  <c r="L1738" i="1" s="1"/>
  <c r="M1738" i="1" s="1"/>
  <c r="O1738" i="1"/>
  <c r="E1738" i="1"/>
  <c r="F1739" i="1" s="1"/>
  <c r="A1739" i="1"/>
  <c r="D1739" i="1" s="1"/>
  <c r="H1737" i="1"/>
  <c r="N1737" i="1" s="1"/>
  <c r="P1737" i="1" l="1"/>
  <c r="B1737" i="1" s="1"/>
  <c r="C1738" i="1"/>
  <c r="N1738" i="1"/>
  <c r="O1739" i="1"/>
  <c r="A1740" i="1"/>
  <c r="D1740" i="1" s="1"/>
  <c r="E1739" i="1"/>
  <c r="F1740" i="1" s="1"/>
  <c r="S1739" i="1"/>
  <c r="Q1738" i="1"/>
  <c r="R1738" i="1" s="1"/>
  <c r="T1739" i="1"/>
  <c r="J1739" i="1"/>
  <c r="K1739" i="1" s="1"/>
  <c r="L1739" i="1" s="1"/>
  <c r="M1739" i="1" s="1"/>
  <c r="G1739" i="1"/>
  <c r="P1738" i="1" l="1"/>
  <c r="B1738" i="1" s="1"/>
  <c r="C1739" i="1"/>
  <c r="G1740" i="1"/>
  <c r="H1740" i="1" s="1"/>
  <c r="H1739" i="1"/>
  <c r="N1739" i="1" s="1"/>
  <c r="Q1739" i="1"/>
  <c r="R1739" i="1" s="1"/>
  <c r="T1740" i="1"/>
  <c r="S1740" i="1"/>
  <c r="J1740" i="1"/>
  <c r="K1740" i="1" s="1"/>
  <c r="L1740" i="1" s="1"/>
  <c r="M1740" i="1" s="1"/>
  <c r="E1740" i="1"/>
  <c r="F1741" i="1" s="1"/>
  <c r="A1741" i="1"/>
  <c r="D1741" i="1" s="1"/>
  <c r="O1740" i="1"/>
  <c r="C1740" i="1" l="1"/>
  <c r="P1739" i="1"/>
  <c r="B1739" i="1" s="1"/>
  <c r="S1741" i="1"/>
  <c r="Q1740" i="1"/>
  <c r="R1740" i="1" s="1"/>
  <c r="T1741" i="1"/>
  <c r="J1741" i="1"/>
  <c r="K1741" i="1" s="1"/>
  <c r="L1741" i="1" s="1"/>
  <c r="M1741" i="1" s="1"/>
  <c r="G1741" i="1"/>
  <c r="N1740" i="1"/>
  <c r="P1740" i="1" s="1"/>
  <c r="B1740" i="1" s="1"/>
  <c r="E1741" i="1"/>
  <c r="F1742" i="1" s="1"/>
  <c r="A1742" i="1"/>
  <c r="D1742" i="1" s="1"/>
  <c r="O1741" i="1"/>
  <c r="C1741" i="1" l="1"/>
  <c r="Q1741" i="1"/>
  <c r="R1741" i="1" s="1"/>
  <c r="S1742" i="1"/>
  <c r="T1742" i="1"/>
  <c r="J1742" i="1"/>
  <c r="K1742" i="1" s="1"/>
  <c r="L1742" i="1" s="1"/>
  <c r="M1742" i="1" s="1"/>
  <c r="O1742" i="1"/>
  <c r="E1742" i="1"/>
  <c r="F1743" i="1" s="1"/>
  <c r="A1743" i="1"/>
  <c r="D1743" i="1" s="1"/>
  <c r="G1742" i="1"/>
  <c r="H1741" i="1"/>
  <c r="N1741" i="1" s="1"/>
  <c r="P1741" i="1" s="1"/>
  <c r="B1741" i="1" s="1"/>
  <c r="C1742" i="1" l="1"/>
  <c r="G1743" i="1"/>
  <c r="H1743" i="1" s="1"/>
  <c r="H1742" i="1"/>
  <c r="N1742" i="1" s="1"/>
  <c r="P1742" i="1" s="1"/>
  <c r="B1742" i="1" s="1"/>
  <c r="O1743" i="1"/>
  <c r="A1744" i="1"/>
  <c r="D1744" i="1" s="1"/>
  <c r="E1743" i="1"/>
  <c r="F1744" i="1" s="1"/>
  <c r="T1743" i="1"/>
  <c r="Q1742" i="1"/>
  <c r="R1742" i="1" s="1"/>
  <c r="C1743" i="1" s="1"/>
  <c r="S1743" i="1"/>
  <c r="J1743" i="1"/>
  <c r="K1743" i="1" s="1"/>
  <c r="L1743" i="1" s="1"/>
  <c r="M1743" i="1" s="1"/>
  <c r="G1744" i="1" l="1"/>
  <c r="H1744" i="1" s="1"/>
  <c r="N1743" i="1"/>
  <c r="P1743" i="1" s="1"/>
  <c r="B1743" i="1" s="1"/>
  <c r="E1744" i="1"/>
  <c r="F1745" i="1" s="1"/>
  <c r="A1745" i="1"/>
  <c r="D1745" i="1" s="1"/>
  <c r="O1744" i="1"/>
  <c r="Q1743" i="1"/>
  <c r="R1743" i="1" s="1"/>
  <c r="C1744" i="1" s="1"/>
  <c r="T1744" i="1"/>
  <c r="S1744" i="1"/>
  <c r="J1744" i="1"/>
  <c r="K1744" i="1" s="1"/>
  <c r="L1744" i="1" s="1"/>
  <c r="M1744" i="1" s="1"/>
  <c r="A1746" i="1" l="1"/>
  <c r="D1746" i="1" s="1"/>
  <c r="N1744" i="1"/>
  <c r="P1744" i="1" s="1"/>
  <c r="B1744" i="1" s="1"/>
  <c r="G1745" i="1"/>
  <c r="E1745" i="1"/>
  <c r="O1745" i="1"/>
  <c r="Q1744" i="1"/>
  <c r="R1744" i="1" s="1"/>
  <c r="C1745" i="1" s="1"/>
  <c r="T1745" i="1"/>
  <c r="S1745" i="1"/>
  <c r="J1745" i="1"/>
  <c r="K1745" i="1" s="1"/>
  <c r="L1745" i="1" s="1"/>
  <c r="M1745" i="1" s="1"/>
  <c r="Q1745" i="1" l="1"/>
  <c r="R1745" i="1" s="1"/>
  <c r="C1746" i="1" s="1"/>
  <c r="J1746" i="1"/>
  <c r="K1746" i="1" s="1"/>
  <c r="L1746" i="1" s="1"/>
  <c r="M1746" i="1" s="1"/>
  <c r="T1746" i="1"/>
  <c r="S1746" i="1"/>
  <c r="O1746" i="1"/>
  <c r="A1747" i="1"/>
  <c r="D1747" i="1" s="1"/>
  <c r="E1746" i="1"/>
  <c r="F1747" i="1" s="1"/>
  <c r="F1746" i="1"/>
  <c r="H1745" i="1"/>
  <c r="N1745" i="1" s="1"/>
  <c r="P1745" i="1" s="1"/>
  <c r="B1745" i="1" s="1"/>
  <c r="G1746" i="1"/>
  <c r="G1747" i="1" l="1"/>
  <c r="H1747" i="1" s="1"/>
  <c r="O1747" i="1"/>
  <c r="A1748" i="1"/>
  <c r="D1748" i="1" s="1"/>
  <c r="E1747" i="1"/>
  <c r="S1747" i="1"/>
  <c r="J1747" i="1"/>
  <c r="K1747" i="1" s="1"/>
  <c r="L1747" i="1" s="1"/>
  <c r="M1747" i="1" s="1"/>
  <c r="T1747" i="1"/>
  <c r="Q1746" i="1"/>
  <c r="R1746" i="1" s="1"/>
  <c r="C1747" i="1" s="1"/>
  <c r="H1746" i="1"/>
  <c r="N1746" i="1" s="1"/>
  <c r="P1746" i="1" s="1"/>
  <c r="B1746" i="1" s="1"/>
  <c r="F1748" i="1" l="1"/>
  <c r="A1749" i="1"/>
  <c r="D1749" i="1" s="1"/>
  <c r="E1748" i="1"/>
  <c r="O1748" i="1"/>
  <c r="N1747" i="1"/>
  <c r="P1747" i="1" s="1"/>
  <c r="B1747" i="1" s="1"/>
  <c r="J1748" i="1"/>
  <c r="K1748" i="1" s="1"/>
  <c r="L1748" i="1" s="1"/>
  <c r="M1748" i="1" s="1"/>
  <c r="Q1747" i="1"/>
  <c r="R1747" i="1" s="1"/>
  <c r="C1748" i="1" s="1"/>
  <c r="T1748" i="1"/>
  <c r="S1748" i="1"/>
  <c r="G1748" i="1"/>
  <c r="G1749" i="1" l="1"/>
  <c r="J1749" i="1"/>
  <c r="K1749" i="1" s="1"/>
  <c r="L1749" i="1" s="1"/>
  <c r="M1749" i="1" s="1"/>
  <c r="T1749" i="1"/>
  <c r="S1749" i="1"/>
  <c r="Q1748" i="1"/>
  <c r="R1748" i="1" s="1"/>
  <c r="C1749" i="1" s="1"/>
  <c r="F1749" i="1"/>
  <c r="O1749" i="1"/>
  <c r="E1749" i="1"/>
  <c r="A1750" i="1"/>
  <c r="D1750" i="1" s="1"/>
  <c r="H1748" i="1"/>
  <c r="N1748" i="1" s="1"/>
  <c r="P1748" i="1" s="1"/>
  <c r="B1748" i="1" s="1"/>
  <c r="H1749" i="1" l="1"/>
  <c r="N1749" i="1" s="1"/>
  <c r="P1749" i="1" s="1"/>
  <c r="B1749" i="1" s="1"/>
  <c r="A1751" i="1"/>
  <c r="D1751" i="1" s="1"/>
  <c r="E1750" i="1"/>
  <c r="F1751" i="1" s="1"/>
  <c r="O1750" i="1"/>
  <c r="F1750" i="1"/>
  <c r="T1750" i="1"/>
  <c r="S1750" i="1"/>
  <c r="J1750" i="1"/>
  <c r="K1750" i="1" s="1"/>
  <c r="L1750" i="1" s="1"/>
  <c r="M1750" i="1" s="1"/>
  <c r="Q1749" i="1"/>
  <c r="R1749" i="1" s="1"/>
  <c r="C1750" i="1" s="1"/>
  <c r="G1750" i="1"/>
  <c r="G1751" i="1" l="1"/>
  <c r="H1751" i="1" s="1"/>
  <c r="J1751" i="1"/>
  <c r="K1751" i="1" s="1"/>
  <c r="L1751" i="1" s="1"/>
  <c r="M1751" i="1" s="1"/>
  <c r="T1751" i="1"/>
  <c r="S1751" i="1"/>
  <c r="Q1750" i="1"/>
  <c r="R1750" i="1" s="1"/>
  <c r="C1751" i="1" s="1"/>
  <c r="A1752" i="1"/>
  <c r="D1752" i="1" s="1"/>
  <c r="O1751" i="1"/>
  <c r="E1751" i="1"/>
  <c r="H1750" i="1"/>
  <c r="N1750" i="1" s="1"/>
  <c r="P1750" i="1" s="1"/>
  <c r="B1750" i="1" s="1"/>
  <c r="N1751" i="1" l="1"/>
  <c r="P1751" i="1" s="1"/>
  <c r="B1751" i="1" s="1"/>
  <c r="F1752" i="1"/>
  <c r="S1752" i="1"/>
  <c r="Q1751" i="1"/>
  <c r="R1751" i="1" s="1"/>
  <c r="C1752" i="1" s="1"/>
  <c r="J1752" i="1"/>
  <c r="K1752" i="1" s="1"/>
  <c r="L1752" i="1" s="1"/>
  <c r="M1752" i="1" s="1"/>
  <c r="T1752" i="1"/>
  <c r="E1752" i="1"/>
  <c r="O1752" i="1"/>
  <c r="A1753" i="1"/>
  <c r="D1753" i="1" s="1"/>
  <c r="G1752" i="1"/>
  <c r="G1753" i="1" l="1"/>
  <c r="H1752" i="1"/>
  <c r="N1752" i="1" s="1"/>
  <c r="P1752" i="1" s="1"/>
  <c r="B1752" i="1" s="1"/>
  <c r="O1753" i="1"/>
  <c r="E1753" i="1"/>
  <c r="F1754" i="1" s="1"/>
  <c r="A1754" i="1"/>
  <c r="D1754" i="1" s="1"/>
  <c r="T1753" i="1"/>
  <c r="S1753" i="1"/>
  <c r="Q1752" i="1"/>
  <c r="R1752" i="1" s="1"/>
  <c r="C1753" i="1" s="1"/>
  <c r="J1753" i="1"/>
  <c r="K1753" i="1" s="1"/>
  <c r="L1753" i="1" s="1"/>
  <c r="M1753" i="1" s="1"/>
  <c r="F1753" i="1"/>
  <c r="H1753" i="1" l="1"/>
  <c r="N1753" i="1" s="1"/>
  <c r="P1753" i="1" s="1"/>
  <c r="B1753" i="1" s="1"/>
  <c r="G1754" i="1"/>
  <c r="H1754" i="1" s="1"/>
  <c r="O1754" i="1"/>
  <c r="A1755" i="1"/>
  <c r="D1755" i="1" s="1"/>
  <c r="E1754" i="1"/>
  <c r="Q1753" i="1"/>
  <c r="R1753" i="1" s="1"/>
  <c r="C1754" i="1" s="1"/>
  <c r="T1754" i="1"/>
  <c r="S1754" i="1"/>
  <c r="J1754" i="1"/>
  <c r="K1754" i="1" s="1"/>
  <c r="L1754" i="1" s="1"/>
  <c r="M1754" i="1" s="1"/>
  <c r="G1755" i="1" l="1"/>
  <c r="N1754" i="1"/>
  <c r="P1754" i="1" s="1"/>
  <c r="B1754" i="1" s="1"/>
  <c r="F1755" i="1"/>
  <c r="E1755" i="1"/>
  <c r="F1756" i="1" s="1"/>
  <c r="A1756" i="1"/>
  <c r="D1756" i="1" s="1"/>
  <c r="O1755" i="1"/>
  <c r="J1755" i="1"/>
  <c r="K1755" i="1" s="1"/>
  <c r="L1755" i="1" s="1"/>
  <c r="M1755" i="1" s="1"/>
  <c r="T1755" i="1"/>
  <c r="S1755" i="1"/>
  <c r="Q1754" i="1"/>
  <c r="R1754" i="1" s="1"/>
  <c r="C1755" i="1" s="1"/>
  <c r="H1755" i="1" l="1"/>
  <c r="N1755" i="1" s="1"/>
  <c r="P1755" i="1" s="1"/>
  <c r="B1755" i="1" s="1"/>
  <c r="Q1755" i="1"/>
  <c r="R1755" i="1" s="1"/>
  <c r="C1756" i="1" s="1"/>
  <c r="T1756" i="1"/>
  <c r="S1756" i="1"/>
  <c r="J1756" i="1"/>
  <c r="K1756" i="1" s="1"/>
  <c r="L1756" i="1" s="1"/>
  <c r="M1756" i="1" s="1"/>
  <c r="E1756" i="1"/>
  <c r="F1757" i="1" s="1"/>
  <c r="A1757" i="1"/>
  <c r="D1757" i="1" s="1"/>
  <c r="O1756" i="1"/>
  <c r="G1756" i="1"/>
  <c r="G1757" i="1" l="1"/>
  <c r="H1757" i="1" s="1"/>
  <c r="H1756" i="1"/>
  <c r="N1756" i="1" s="1"/>
  <c r="P1756" i="1" s="1"/>
  <c r="B1756" i="1" s="1"/>
  <c r="S1757" i="1"/>
  <c r="Q1756" i="1"/>
  <c r="R1756" i="1" s="1"/>
  <c r="C1757" i="1" s="1"/>
  <c r="J1757" i="1"/>
  <c r="K1757" i="1" s="1"/>
  <c r="L1757" i="1" s="1"/>
  <c r="M1757" i="1" s="1"/>
  <c r="T1757" i="1"/>
  <c r="O1757" i="1"/>
  <c r="E1757" i="1"/>
  <c r="F1758" i="1" s="1"/>
  <c r="A1758" i="1"/>
  <c r="D1758" i="1" s="1"/>
  <c r="Q1757" i="1" l="1"/>
  <c r="R1757" i="1" s="1"/>
  <c r="C1758" i="1" s="1"/>
  <c r="S1758" i="1"/>
  <c r="J1758" i="1"/>
  <c r="K1758" i="1" s="1"/>
  <c r="L1758" i="1" s="1"/>
  <c r="M1758" i="1" s="1"/>
  <c r="T1758" i="1"/>
  <c r="N1757" i="1"/>
  <c r="P1757" i="1" s="1"/>
  <c r="B1757" i="1" s="1"/>
  <c r="E1758" i="1"/>
  <c r="F1759" i="1" s="1"/>
  <c r="A1759" i="1"/>
  <c r="D1759" i="1" s="1"/>
  <c r="O1758" i="1"/>
  <c r="G1758" i="1"/>
  <c r="H1758" i="1" s="1"/>
  <c r="T1759" i="1" l="1"/>
  <c r="S1759" i="1"/>
  <c r="J1759" i="1"/>
  <c r="K1759" i="1" s="1"/>
  <c r="L1759" i="1" s="1"/>
  <c r="M1759" i="1" s="1"/>
  <c r="Q1758" i="1"/>
  <c r="R1758" i="1" s="1"/>
  <c r="C1759" i="1" s="1"/>
  <c r="A1760" i="1"/>
  <c r="D1760" i="1" s="1"/>
  <c r="O1759" i="1"/>
  <c r="E1759" i="1"/>
  <c r="F1760" i="1" s="1"/>
  <c r="N1758" i="1"/>
  <c r="P1758" i="1" s="1"/>
  <c r="B1758" i="1" s="1"/>
  <c r="G1759" i="1"/>
  <c r="G1760" i="1" l="1"/>
  <c r="H1760" i="1" s="1"/>
  <c r="H1759" i="1"/>
  <c r="N1759" i="1" s="1"/>
  <c r="P1759" i="1" s="1"/>
  <c r="B1759" i="1" s="1"/>
  <c r="Q1759" i="1"/>
  <c r="R1759" i="1" s="1"/>
  <c r="C1760" i="1" s="1"/>
  <c r="T1760" i="1"/>
  <c r="S1760" i="1"/>
  <c r="J1760" i="1"/>
  <c r="K1760" i="1" s="1"/>
  <c r="L1760" i="1" s="1"/>
  <c r="M1760" i="1" s="1"/>
  <c r="A1761" i="1"/>
  <c r="D1761" i="1" s="1"/>
  <c r="O1760" i="1"/>
  <c r="E1760" i="1"/>
  <c r="F1761" i="1" s="1"/>
  <c r="G1761" i="1" l="1"/>
  <c r="H1761" i="1" s="1"/>
  <c r="N1760" i="1"/>
  <c r="P1760" i="1" s="1"/>
  <c r="B1760" i="1" s="1"/>
  <c r="T1761" i="1"/>
  <c r="J1761" i="1"/>
  <c r="K1761" i="1" s="1"/>
  <c r="L1761" i="1" s="1"/>
  <c r="M1761" i="1" s="1"/>
  <c r="S1761" i="1"/>
  <c r="Q1760" i="1"/>
  <c r="R1760" i="1" s="1"/>
  <c r="C1761" i="1" s="1"/>
  <c r="E1761" i="1"/>
  <c r="F1762" i="1" s="1"/>
  <c r="A1762" i="1"/>
  <c r="D1762" i="1" s="1"/>
  <c r="O1761" i="1"/>
  <c r="G1762" i="1" l="1"/>
  <c r="H1762" i="1" s="1"/>
  <c r="N1761" i="1"/>
  <c r="P1761" i="1" s="1"/>
  <c r="B1761" i="1" s="1"/>
  <c r="O1762" i="1"/>
  <c r="A1763" i="1"/>
  <c r="D1763" i="1" s="1"/>
  <c r="E1762" i="1"/>
  <c r="F1763" i="1" s="1"/>
  <c r="Q1761" i="1"/>
  <c r="R1761" i="1" s="1"/>
  <c r="C1762" i="1" s="1"/>
  <c r="T1762" i="1"/>
  <c r="S1762" i="1"/>
  <c r="J1762" i="1"/>
  <c r="K1762" i="1" s="1"/>
  <c r="L1762" i="1" s="1"/>
  <c r="M1762" i="1" s="1"/>
  <c r="J1763" i="1" l="1"/>
  <c r="K1763" i="1" s="1"/>
  <c r="L1763" i="1" s="1"/>
  <c r="M1763" i="1" s="1"/>
  <c r="T1763" i="1"/>
  <c r="S1763" i="1"/>
  <c r="Q1762" i="1"/>
  <c r="R1762" i="1" s="1"/>
  <c r="C1763" i="1" s="1"/>
  <c r="G1763" i="1"/>
  <c r="H1763" i="1" s="1"/>
  <c r="O1763" i="1"/>
  <c r="E1763" i="1"/>
  <c r="F1764" i="1" s="1"/>
  <c r="A1764" i="1"/>
  <c r="D1764" i="1" s="1"/>
  <c r="N1762" i="1"/>
  <c r="P1762" i="1" s="1"/>
  <c r="B1762" i="1" s="1"/>
  <c r="J1764" i="1" l="1"/>
  <c r="K1764" i="1" s="1"/>
  <c r="L1764" i="1" s="1"/>
  <c r="M1764" i="1" s="1"/>
  <c r="Q1763" i="1"/>
  <c r="R1763" i="1" s="1"/>
  <c r="T1764" i="1"/>
  <c r="S1764" i="1"/>
  <c r="G1764" i="1"/>
  <c r="H1764" i="1" s="1"/>
  <c r="A1765" i="1"/>
  <c r="D1765" i="1" s="1"/>
  <c r="E1764" i="1"/>
  <c r="F1765" i="1" s="1"/>
  <c r="O1764" i="1"/>
  <c r="N1763" i="1"/>
  <c r="P1763" i="1" s="1"/>
  <c r="B1763" i="1" l="1"/>
  <c r="C1764" i="1"/>
  <c r="Q1764" i="1"/>
  <c r="R1764" i="1" s="1"/>
  <c r="J1765" i="1"/>
  <c r="K1765" i="1" s="1"/>
  <c r="L1765" i="1" s="1"/>
  <c r="M1765" i="1" s="1"/>
  <c r="T1765" i="1"/>
  <c r="S1765" i="1"/>
  <c r="O1765" i="1"/>
  <c r="E1765" i="1"/>
  <c r="F1766" i="1" s="1"/>
  <c r="A1766" i="1"/>
  <c r="D1766" i="1" s="1"/>
  <c r="G1765" i="1"/>
  <c r="N1764" i="1"/>
  <c r="P1764" i="1" l="1"/>
  <c r="B1764" i="1" s="1"/>
  <c r="C1765" i="1"/>
  <c r="Q1765" i="1"/>
  <c r="R1765" i="1" s="1"/>
  <c r="T1766" i="1"/>
  <c r="J1766" i="1"/>
  <c r="K1766" i="1" s="1"/>
  <c r="L1766" i="1" s="1"/>
  <c r="M1766" i="1" s="1"/>
  <c r="S1766" i="1"/>
  <c r="G1766" i="1"/>
  <c r="E1766" i="1"/>
  <c r="F1767" i="1" s="1"/>
  <c r="O1766" i="1"/>
  <c r="A1767" i="1"/>
  <c r="D1767" i="1" s="1"/>
  <c r="H1765" i="1"/>
  <c r="N1765" i="1" s="1"/>
  <c r="P1765" i="1" l="1"/>
  <c r="B1765" i="1" s="1"/>
  <c r="C1766" i="1"/>
  <c r="G1767" i="1"/>
  <c r="H1767" i="1" s="1"/>
  <c r="A1768" i="1"/>
  <c r="D1768" i="1" s="1"/>
  <c r="O1767" i="1"/>
  <c r="E1767" i="1"/>
  <c r="F1768" i="1" s="1"/>
  <c r="J1767" i="1"/>
  <c r="K1767" i="1" s="1"/>
  <c r="L1767" i="1" s="1"/>
  <c r="M1767" i="1" s="1"/>
  <c r="T1767" i="1"/>
  <c r="S1767" i="1"/>
  <c r="Q1766" i="1"/>
  <c r="R1766" i="1" s="1"/>
  <c r="H1766" i="1"/>
  <c r="N1766" i="1" s="1"/>
  <c r="P1766" i="1" l="1"/>
  <c r="B1766" i="1" s="1"/>
  <c r="C1767" i="1"/>
  <c r="G1768" i="1"/>
  <c r="H1768" i="1" s="1"/>
  <c r="N1767" i="1"/>
  <c r="Q1767" i="1"/>
  <c r="R1767" i="1" s="1"/>
  <c r="T1768" i="1"/>
  <c r="S1768" i="1"/>
  <c r="J1768" i="1"/>
  <c r="K1768" i="1" s="1"/>
  <c r="L1768" i="1" s="1"/>
  <c r="M1768" i="1" s="1"/>
  <c r="O1768" i="1"/>
  <c r="A1769" i="1"/>
  <c r="D1769" i="1" s="1"/>
  <c r="E1768" i="1"/>
  <c r="F1769" i="1" s="1"/>
  <c r="C1768" i="1" l="1"/>
  <c r="P1767" i="1"/>
  <c r="B1767" i="1" s="1"/>
  <c r="O1769" i="1"/>
  <c r="E1769" i="1"/>
  <c r="F1770" i="1" s="1"/>
  <c r="A1770" i="1"/>
  <c r="D1770" i="1" s="1"/>
  <c r="Q1768" i="1"/>
  <c r="R1768" i="1" s="1"/>
  <c r="J1769" i="1"/>
  <c r="K1769" i="1" s="1"/>
  <c r="L1769" i="1" s="1"/>
  <c r="M1769" i="1" s="1"/>
  <c r="T1769" i="1"/>
  <c r="S1769" i="1"/>
  <c r="N1768" i="1"/>
  <c r="G1769" i="1"/>
  <c r="H1769" i="1" s="1"/>
  <c r="P1768" i="1" l="1"/>
  <c r="B1768" i="1" s="1"/>
  <c r="C1769" i="1"/>
  <c r="E1770" i="1"/>
  <c r="F1771" i="1" s="1"/>
  <c r="A1771" i="1"/>
  <c r="D1771" i="1" s="1"/>
  <c r="O1770" i="1"/>
  <c r="G1770" i="1"/>
  <c r="H1770" i="1" s="1"/>
  <c r="N1769" i="1"/>
  <c r="Q1769" i="1"/>
  <c r="R1769" i="1" s="1"/>
  <c r="T1770" i="1"/>
  <c r="J1770" i="1"/>
  <c r="K1770" i="1" s="1"/>
  <c r="L1770" i="1" s="1"/>
  <c r="M1770" i="1" s="1"/>
  <c r="S1770" i="1"/>
  <c r="C1770" i="1" l="1"/>
  <c r="P1769" i="1"/>
  <c r="B1769" i="1" s="1"/>
  <c r="N1770" i="1"/>
  <c r="Q1770" i="1"/>
  <c r="R1770" i="1" s="1"/>
  <c r="J1771" i="1"/>
  <c r="K1771" i="1" s="1"/>
  <c r="L1771" i="1" s="1"/>
  <c r="M1771" i="1" s="1"/>
  <c r="T1771" i="1"/>
  <c r="S1771" i="1"/>
  <c r="G1771" i="1"/>
  <c r="H1771" i="1" s="1"/>
  <c r="E1771" i="1"/>
  <c r="F1772" i="1" s="1"/>
  <c r="A1772" i="1"/>
  <c r="D1772" i="1" s="1"/>
  <c r="O1771" i="1"/>
  <c r="P1770" i="1" l="1"/>
  <c r="B1770" i="1" s="1"/>
  <c r="C1771" i="1"/>
  <c r="A1773" i="1"/>
  <c r="D1773" i="1" s="1"/>
  <c r="O1772" i="1"/>
  <c r="E1772" i="1"/>
  <c r="F1773" i="1" s="1"/>
  <c r="G1772" i="1"/>
  <c r="J1772" i="1"/>
  <c r="K1772" i="1" s="1"/>
  <c r="L1772" i="1" s="1"/>
  <c r="M1772" i="1" s="1"/>
  <c r="S1772" i="1"/>
  <c r="Q1771" i="1"/>
  <c r="R1771" i="1" s="1"/>
  <c r="T1772" i="1"/>
  <c r="N1771" i="1"/>
  <c r="P1771" i="1" s="1"/>
  <c r="B1771" i="1" s="1"/>
  <c r="C1772" i="1" l="1"/>
  <c r="G1773" i="1"/>
  <c r="H1773" i="1" s="1"/>
  <c r="T1773" i="1"/>
  <c r="S1773" i="1"/>
  <c r="Q1772" i="1"/>
  <c r="R1772" i="1" s="1"/>
  <c r="J1773" i="1"/>
  <c r="K1773" i="1" s="1"/>
  <c r="L1773" i="1" s="1"/>
  <c r="M1773" i="1" s="1"/>
  <c r="H1772" i="1"/>
  <c r="N1772" i="1" s="1"/>
  <c r="O1773" i="1"/>
  <c r="E1773" i="1"/>
  <c r="F1774" i="1" s="1"/>
  <c r="A1774" i="1"/>
  <c r="D1774" i="1" s="1"/>
  <c r="P1772" i="1" l="1"/>
  <c r="B1772" i="1" s="1"/>
  <c r="C1773" i="1"/>
  <c r="N1773" i="1"/>
  <c r="J1774" i="1"/>
  <c r="K1774" i="1" s="1"/>
  <c r="L1774" i="1" s="1"/>
  <c r="M1774" i="1" s="1"/>
  <c r="Q1773" i="1"/>
  <c r="R1773" i="1" s="1"/>
  <c r="C1774" i="1" s="1"/>
  <c r="T1774" i="1"/>
  <c r="S1774" i="1"/>
  <c r="E1774" i="1"/>
  <c r="F1775" i="1" s="1"/>
  <c r="O1774" i="1"/>
  <c r="A1775" i="1"/>
  <c r="D1775" i="1" s="1"/>
  <c r="G1774" i="1"/>
  <c r="H1774" i="1" s="1"/>
  <c r="P1773" i="1" l="1"/>
  <c r="B1773" i="1" s="1"/>
  <c r="A1776" i="1"/>
  <c r="D1776" i="1" s="1"/>
  <c r="O1775" i="1"/>
  <c r="E1775" i="1"/>
  <c r="F1776" i="1" s="1"/>
  <c r="N1774" i="1"/>
  <c r="P1774" i="1" s="1"/>
  <c r="B1774" i="1" s="1"/>
  <c r="T1775" i="1"/>
  <c r="Q1774" i="1"/>
  <c r="R1774" i="1" s="1"/>
  <c r="C1775" i="1" s="1"/>
  <c r="S1775" i="1"/>
  <c r="J1775" i="1"/>
  <c r="K1775" i="1" s="1"/>
  <c r="L1775" i="1" s="1"/>
  <c r="M1775" i="1" s="1"/>
  <c r="G1775" i="1"/>
  <c r="J1776" i="1" l="1"/>
  <c r="K1776" i="1" s="1"/>
  <c r="L1776" i="1" s="1"/>
  <c r="M1776" i="1" s="1"/>
  <c r="Q1775" i="1"/>
  <c r="R1775" i="1" s="1"/>
  <c r="C1776" i="1" s="1"/>
  <c r="T1776" i="1"/>
  <c r="S1776" i="1"/>
  <c r="G1776" i="1"/>
  <c r="H1775" i="1"/>
  <c r="N1775" i="1" s="1"/>
  <c r="P1775" i="1" s="1"/>
  <c r="B1775" i="1" s="1"/>
  <c r="A1777" i="1"/>
  <c r="D1777" i="1" s="1"/>
  <c r="O1776" i="1"/>
  <c r="E1776" i="1"/>
  <c r="F1777" i="1" s="1"/>
  <c r="G1777" i="1" l="1"/>
  <c r="H1777" i="1" s="1"/>
  <c r="O1777" i="1"/>
  <c r="E1777" i="1"/>
  <c r="F1778" i="1" s="1"/>
  <c r="A1778" i="1"/>
  <c r="D1778" i="1" s="1"/>
  <c r="T1777" i="1"/>
  <c r="S1777" i="1"/>
  <c r="Q1776" i="1"/>
  <c r="R1776" i="1" s="1"/>
  <c r="C1777" i="1" s="1"/>
  <c r="J1777" i="1"/>
  <c r="K1777" i="1" s="1"/>
  <c r="L1777" i="1" s="1"/>
  <c r="M1777" i="1" s="1"/>
  <c r="H1776" i="1"/>
  <c r="N1776" i="1" s="1"/>
  <c r="P1776" i="1" s="1"/>
  <c r="B1776" i="1" s="1"/>
  <c r="G1778" i="1" l="1"/>
  <c r="H1778" i="1" s="1"/>
  <c r="N1777" i="1"/>
  <c r="P1777" i="1" s="1"/>
  <c r="B1777" i="1" s="1"/>
  <c r="A1779" i="1"/>
  <c r="D1779" i="1" s="1"/>
  <c r="E1778" i="1"/>
  <c r="F1779" i="1" s="1"/>
  <c r="O1778" i="1"/>
  <c r="Q1777" i="1"/>
  <c r="R1777" i="1" s="1"/>
  <c r="C1778" i="1" s="1"/>
  <c r="T1778" i="1"/>
  <c r="S1778" i="1"/>
  <c r="J1778" i="1"/>
  <c r="K1778" i="1" s="1"/>
  <c r="L1778" i="1" s="1"/>
  <c r="M1778" i="1" s="1"/>
  <c r="G1779" i="1" l="1"/>
  <c r="H1779" i="1" s="1"/>
  <c r="N1778" i="1"/>
  <c r="P1778" i="1" s="1"/>
  <c r="B1778" i="1" s="1"/>
  <c r="J1779" i="1"/>
  <c r="K1779" i="1" s="1"/>
  <c r="L1779" i="1" s="1"/>
  <c r="M1779" i="1" s="1"/>
  <c r="T1779" i="1"/>
  <c r="S1779" i="1"/>
  <c r="Q1778" i="1"/>
  <c r="R1778" i="1" s="1"/>
  <c r="C1779" i="1" s="1"/>
  <c r="O1779" i="1"/>
  <c r="E1779" i="1"/>
  <c r="F1780" i="1" s="1"/>
  <c r="A1780" i="1"/>
  <c r="D1780" i="1" s="1"/>
  <c r="N1779" i="1" l="1"/>
  <c r="P1779" i="1" s="1"/>
  <c r="B1779" i="1" s="1"/>
  <c r="E1780" i="1"/>
  <c r="F1781" i="1" s="1"/>
  <c r="O1780" i="1"/>
  <c r="A1781" i="1"/>
  <c r="D1781" i="1" s="1"/>
  <c r="J1780" i="1"/>
  <c r="K1780" i="1" s="1"/>
  <c r="L1780" i="1" s="1"/>
  <c r="M1780" i="1" s="1"/>
  <c r="Q1779" i="1"/>
  <c r="R1779" i="1" s="1"/>
  <c r="C1780" i="1" s="1"/>
  <c r="T1780" i="1"/>
  <c r="S1780" i="1"/>
  <c r="G1780" i="1"/>
  <c r="G1781" i="1" l="1"/>
  <c r="H1781" i="1" s="1"/>
  <c r="H1780" i="1"/>
  <c r="N1780" i="1" s="1"/>
  <c r="P1780" i="1" s="1"/>
  <c r="B1780" i="1" s="1"/>
  <c r="A1782" i="1"/>
  <c r="D1782" i="1" s="1"/>
  <c r="O1781" i="1"/>
  <c r="E1781" i="1"/>
  <c r="F1782" i="1" s="1"/>
  <c r="T1781" i="1"/>
  <c r="S1781" i="1"/>
  <c r="Q1780" i="1"/>
  <c r="R1780" i="1" s="1"/>
  <c r="C1781" i="1" s="1"/>
  <c r="J1781" i="1"/>
  <c r="K1781" i="1" s="1"/>
  <c r="L1781" i="1" s="1"/>
  <c r="M1781" i="1" s="1"/>
  <c r="N1781" i="1" l="1"/>
  <c r="P1781" i="1" s="1"/>
  <c r="B1781" i="1" s="1"/>
  <c r="O1782" i="1"/>
  <c r="A1783" i="1"/>
  <c r="D1783" i="1" s="1"/>
  <c r="E1782" i="1"/>
  <c r="F1783" i="1" s="1"/>
  <c r="T1782" i="1"/>
  <c r="S1782" i="1"/>
  <c r="J1782" i="1"/>
  <c r="K1782" i="1" s="1"/>
  <c r="L1782" i="1" s="1"/>
  <c r="M1782" i="1" s="1"/>
  <c r="Q1781" i="1"/>
  <c r="R1781" i="1" s="1"/>
  <c r="C1782" i="1" s="1"/>
  <c r="G1782" i="1"/>
  <c r="G1783" i="1" l="1"/>
  <c r="H1783" i="1" s="1"/>
  <c r="H1782" i="1"/>
  <c r="N1782" i="1" s="1"/>
  <c r="P1782" i="1" s="1"/>
  <c r="B1782" i="1" s="1"/>
  <c r="E1783" i="1"/>
  <c r="F1784" i="1" s="1"/>
  <c r="A1784" i="1"/>
  <c r="D1784" i="1" s="1"/>
  <c r="O1783" i="1"/>
  <c r="Q1782" i="1"/>
  <c r="R1782" i="1" s="1"/>
  <c r="C1783" i="1" s="1"/>
  <c r="J1783" i="1"/>
  <c r="K1783" i="1" s="1"/>
  <c r="L1783" i="1" s="1"/>
  <c r="M1783" i="1" s="1"/>
  <c r="T1783" i="1"/>
  <c r="S1783" i="1"/>
  <c r="G1784" i="1" l="1"/>
  <c r="H1784" i="1" s="1"/>
  <c r="N1783" i="1"/>
  <c r="P1783" i="1" s="1"/>
  <c r="B1783" i="1" s="1"/>
  <c r="J1784" i="1"/>
  <c r="K1784" i="1" s="1"/>
  <c r="L1784" i="1" s="1"/>
  <c r="M1784" i="1" s="1"/>
  <c r="Q1783" i="1"/>
  <c r="R1783" i="1" s="1"/>
  <c r="C1784" i="1" s="1"/>
  <c r="T1784" i="1"/>
  <c r="S1784" i="1"/>
  <c r="A1785" i="1"/>
  <c r="D1785" i="1" s="1"/>
  <c r="E1784" i="1"/>
  <c r="F1785" i="1" s="1"/>
  <c r="O1784" i="1"/>
  <c r="A1786" i="1" l="1"/>
  <c r="D1786" i="1" s="1"/>
  <c r="O1785" i="1"/>
  <c r="E1785" i="1"/>
  <c r="F1786" i="1" s="1"/>
  <c r="N1784" i="1"/>
  <c r="P1784" i="1" s="1"/>
  <c r="B1784" i="1" s="1"/>
  <c r="T1785" i="1"/>
  <c r="S1785" i="1"/>
  <c r="J1785" i="1"/>
  <c r="K1785" i="1" s="1"/>
  <c r="L1785" i="1" s="1"/>
  <c r="M1785" i="1" s="1"/>
  <c r="Q1784" i="1"/>
  <c r="R1784" i="1" s="1"/>
  <c r="C1785" i="1" s="1"/>
  <c r="G1785" i="1"/>
  <c r="Q1785" i="1" l="1"/>
  <c r="R1785" i="1" s="1"/>
  <c r="C1786" i="1" s="1"/>
  <c r="S1786" i="1"/>
  <c r="T1786" i="1"/>
  <c r="J1786" i="1"/>
  <c r="K1786" i="1" s="1"/>
  <c r="L1786" i="1" s="1"/>
  <c r="M1786" i="1" s="1"/>
  <c r="E1786" i="1"/>
  <c r="F1787" i="1" s="1"/>
  <c r="O1786" i="1"/>
  <c r="A1787" i="1"/>
  <c r="D1787" i="1" s="1"/>
  <c r="G1786" i="1"/>
  <c r="H1785" i="1"/>
  <c r="N1785" i="1" s="1"/>
  <c r="P1785" i="1" s="1"/>
  <c r="B1785" i="1" s="1"/>
  <c r="J1787" i="1" l="1"/>
  <c r="K1787" i="1" s="1"/>
  <c r="L1787" i="1" s="1"/>
  <c r="M1787" i="1" s="1"/>
  <c r="T1787" i="1"/>
  <c r="S1787" i="1"/>
  <c r="Q1786" i="1"/>
  <c r="R1786" i="1" s="1"/>
  <c r="C1787" i="1" s="1"/>
  <c r="G1787" i="1"/>
  <c r="A1788" i="1"/>
  <c r="D1788" i="1" s="1"/>
  <c r="O1787" i="1"/>
  <c r="E1787" i="1"/>
  <c r="F1788" i="1" s="1"/>
  <c r="H1786" i="1"/>
  <c r="N1786" i="1" s="1"/>
  <c r="P1786" i="1" s="1"/>
  <c r="B1786" i="1" s="1"/>
  <c r="T1788" i="1" l="1"/>
  <c r="J1788" i="1"/>
  <c r="K1788" i="1" s="1"/>
  <c r="L1788" i="1" s="1"/>
  <c r="M1788" i="1" s="1"/>
  <c r="S1788" i="1"/>
  <c r="Q1787" i="1"/>
  <c r="R1787" i="1" s="1"/>
  <c r="C1788" i="1" s="1"/>
  <c r="A1789" i="1"/>
  <c r="D1789" i="1" s="1"/>
  <c r="E1788" i="1"/>
  <c r="F1789" i="1" s="1"/>
  <c r="O1788" i="1"/>
  <c r="G1788" i="1"/>
  <c r="H1788" i="1" s="1"/>
  <c r="H1787" i="1"/>
  <c r="N1787" i="1" s="1"/>
  <c r="P1787" i="1" s="1"/>
  <c r="B1787" i="1" s="1"/>
  <c r="J1789" i="1" l="1"/>
  <c r="K1789" i="1" s="1"/>
  <c r="L1789" i="1" s="1"/>
  <c r="M1789" i="1" s="1"/>
  <c r="T1789" i="1"/>
  <c r="S1789" i="1"/>
  <c r="Q1788" i="1"/>
  <c r="R1788" i="1" s="1"/>
  <c r="C1789" i="1" s="1"/>
  <c r="A1790" i="1"/>
  <c r="D1790" i="1" s="1"/>
  <c r="E1789" i="1"/>
  <c r="F1790" i="1" s="1"/>
  <c r="O1789" i="1"/>
  <c r="N1788" i="1"/>
  <c r="P1788" i="1" s="1"/>
  <c r="B1788" i="1" s="1"/>
  <c r="G1789" i="1"/>
  <c r="E1790" i="1" l="1"/>
  <c r="F1791" i="1" s="1"/>
  <c r="O1790" i="1"/>
  <c r="A1791" i="1"/>
  <c r="D1791" i="1" s="1"/>
  <c r="G1790" i="1"/>
  <c r="Q1789" i="1"/>
  <c r="R1789" i="1" s="1"/>
  <c r="C1790" i="1" s="1"/>
  <c r="T1790" i="1"/>
  <c r="J1790" i="1"/>
  <c r="K1790" i="1" s="1"/>
  <c r="L1790" i="1" s="1"/>
  <c r="M1790" i="1" s="1"/>
  <c r="S1790" i="1"/>
  <c r="H1789" i="1"/>
  <c r="N1789" i="1" s="1"/>
  <c r="P1789" i="1" s="1"/>
  <c r="B1789" i="1" s="1"/>
  <c r="G1791" i="1" l="1"/>
  <c r="H1791" i="1" s="1"/>
  <c r="O1791" i="1"/>
  <c r="E1791" i="1"/>
  <c r="F1792" i="1" s="1"/>
  <c r="A1792" i="1"/>
  <c r="D1792" i="1" s="1"/>
  <c r="Q1790" i="1"/>
  <c r="R1790" i="1" s="1"/>
  <c r="C1791" i="1" s="1"/>
  <c r="J1791" i="1"/>
  <c r="K1791" i="1" s="1"/>
  <c r="L1791" i="1" s="1"/>
  <c r="M1791" i="1" s="1"/>
  <c r="T1791" i="1"/>
  <c r="S1791" i="1"/>
  <c r="H1790" i="1"/>
  <c r="N1790" i="1" s="1"/>
  <c r="P1790" i="1" s="1"/>
  <c r="B1790" i="1" s="1"/>
  <c r="N1791" i="1" l="1"/>
  <c r="P1791" i="1" s="1"/>
  <c r="B1791" i="1" s="1"/>
  <c r="E1792" i="1"/>
  <c r="F1793" i="1" s="1"/>
  <c r="A1793" i="1"/>
  <c r="D1793" i="1" s="1"/>
  <c r="O1792" i="1"/>
  <c r="S1792" i="1"/>
  <c r="J1792" i="1"/>
  <c r="K1792" i="1" s="1"/>
  <c r="L1792" i="1" s="1"/>
  <c r="M1792" i="1" s="1"/>
  <c r="T1792" i="1"/>
  <c r="Q1791" i="1"/>
  <c r="R1791" i="1" s="1"/>
  <c r="C1792" i="1" s="1"/>
  <c r="G1792" i="1"/>
  <c r="T1793" i="1" l="1"/>
  <c r="S1793" i="1"/>
  <c r="Q1792" i="1"/>
  <c r="R1792" i="1" s="1"/>
  <c r="C1793" i="1" s="1"/>
  <c r="J1793" i="1"/>
  <c r="K1793" i="1" s="1"/>
  <c r="L1793" i="1" s="1"/>
  <c r="M1793" i="1" s="1"/>
  <c r="O1793" i="1"/>
  <c r="E1793" i="1"/>
  <c r="F1794" i="1" s="1"/>
  <c r="A1794" i="1"/>
  <c r="D1794" i="1" s="1"/>
  <c r="G1793" i="1"/>
  <c r="H1792" i="1"/>
  <c r="N1792" i="1" s="1"/>
  <c r="P1792" i="1" s="1"/>
  <c r="B1792" i="1" s="1"/>
  <c r="S1794" i="1" l="1"/>
  <c r="J1794" i="1"/>
  <c r="K1794" i="1" s="1"/>
  <c r="L1794" i="1" s="1"/>
  <c r="M1794" i="1" s="1"/>
  <c r="Q1793" i="1"/>
  <c r="R1793" i="1" s="1"/>
  <c r="C1794" i="1" s="1"/>
  <c r="T1794" i="1"/>
  <c r="G1794" i="1"/>
  <c r="H1794" i="1" s="1"/>
  <c r="A1795" i="1"/>
  <c r="D1795" i="1" s="1"/>
  <c r="O1794" i="1"/>
  <c r="E1794" i="1"/>
  <c r="F1795" i="1" s="1"/>
  <c r="H1793" i="1"/>
  <c r="N1793" i="1" s="1"/>
  <c r="P1793" i="1" s="1"/>
  <c r="B1793" i="1" s="1"/>
  <c r="O1795" i="1" l="1"/>
  <c r="E1795" i="1"/>
  <c r="F1796" i="1" s="1"/>
  <c r="A1796" i="1"/>
  <c r="D1796" i="1" s="1"/>
  <c r="N1794" i="1"/>
  <c r="P1794" i="1" s="1"/>
  <c r="T1795" i="1"/>
  <c r="S1795" i="1"/>
  <c r="Q1794" i="1"/>
  <c r="R1794" i="1" s="1"/>
  <c r="J1795" i="1"/>
  <c r="K1795" i="1" s="1"/>
  <c r="L1795" i="1" s="1"/>
  <c r="M1795" i="1" s="1"/>
  <c r="G1795" i="1"/>
  <c r="C1795" i="1" l="1"/>
  <c r="B1794" i="1"/>
  <c r="G1796" i="1"/>
  <c r="H1796" i="1" s="1"/>
  <c r="A1797" i="1"/>
  <c r="D1797" i="1" s="1"/>
  <c r="E1796" i="1"/>
  <c r="F1797" i="1" s="1"/>
  <c r="O1796" i="1"/>
  <c r="S1796" i="1"/>
  <c r="J1796" i="1"/>
  <c r="K1796" i="1" s="1"/>
  <c r="L1796" i="1" s="1"/>
  <c r="M1796" i="1" s="1"/>
  <c r="T1796" i="1"/>
  <c r="Q1795" i="1"/>
  <c r="R1795" i="1" s="1"/>
  <c r="H1795" i="1"/>
  <c r="N1795" i="1" s="1"/>
  <c r="P1795" i="1" l="1"/>
  <c r="B1795" i="1" s="1"/>
  <c r="C1796" i="1"/>
  <c r="N1796" i="1"/>
  <c r="Q1796" i="1"/>
  <c r="R1796" i="1" s="1"/>
  <c r="J1797" i="1"/>
  <c r="K1797" i="1" s="1"/>
  <c r="L1797" i="1" s="1"/>
  <c r="M1797" i="1" s="1"/>
  <c r="S1797" i="1"/>
  <c r="T1797" i="1"/>
  <c r="G1797" i="1"/>
  <c r="H1797" i="1" s="1"/>
  <c r="O1797" i="1"/>
  <c r="A1798" i="1"/>
  <c r="D1798" i="1" s="1"/>
  <c r="E1797" i="1"/>
  <c r="F1798" i="1" s="1"/>
  <c r="P1796" i="1" l="1"/>
  <c r="B1796" i="1" s="1"/>
  <c r="C1797" i="1"/>
  <c r="N1797" i="1"/>
  <c r="Q1797" i="1"/>
  <c r="R1797" i="1" s="1"/>
  <c r="S1798" i="1"/>
  <c r="J1798" i="1"/>
  <c r="K1798" i="1" s="1"/>
  <c r="L1798" i="1" s="1"/>
  <c r="M1798" i="1" s="1"/>
  <c r="T1798" i="1"/>
  <c r="G1798" i="1"/>
  <c r="H1798" i="1" s="1"/>
  <c r="E1798" i="1"/>
  <c r="F1799" i="1" s="1"/>
  <c r="O1798" i="1"/>
  <c r="A1799" i="1"/>
  <c r="D1799" i="1" s="1"/>
  <c r="C1798" i="1" l="1"/>
  <c r="P1797" i="1"/>
  <c r="B1797" i="1" s="1"/>
  <c r="N1798" i="1"/>
  <c r="G1799" i="1"/>
  <c r="O1799" i="1"/>
  <c r="A1800" i="1"/>
  <c r="D1800" i="1" s="1"/>
  <c r="E1799" i="1"/>
  <c r="F1800" i="1" s="1"/>
  <c r="S1799" i="1"/>
  <c r="Q1798" i="1"/>
  <c r="R1798" i="1" s="1"/>
  <c r="C1799" i="1" s="1"/>
  <c r="J1799" i="1"/>
  <c r="K1799" i="1" s="1"/>
  <c r="L1799" i="1" s="1"/>
  <c r="M1799" i="1" s="1"/>
  <c r="T1799" i="1"/>
  <c r="P1798" i="1" l="1"/>
  <c r="B1798" i="1" s="1"/>
  <c r="A1801" i="1"/>
  <c r="D1801" i="1" s="1"/>
  <c r="E1800" i="1"/>
  <c r="F1801" i="1" s="1"/>
  <c r="O1800" i="1"/>
  <c r="G1800" i="1"/>
  <c r="H1800" i="1" s="1"/>
  <c r="H1799" i="1"/>
  <c r="N1799" i="1" s="1"/>
  <c r="P1799" i="1" s="1"/>
  <c r="B1799" i="1" s="1"/>
  <c r="S1800" i="1"/>
  <c r="J1800" i="1"/>
  <c r="K1800" i="1" s="1"/>
  <c r="L1800" i="1" s="1"/>
  <c r="M1800" i="1" s="1"/>
  <c r="T1800" i="1"/>
  <c r="Q1799" i="1"/>
  <c r="R1799" i="1" s="1"/>
  <c r="C1800" i="1" s="1"/>
  <c r="S1801" i="1" l="1"/>
  <c r="J1801" i="1"/>
  <c r="K1801" i="1" s="1"/>
  <c r="L1801" i="1" s="1"/>
  <c r="M1801" i="1" s="1"/>
  <c r="Q1800" i="1"/>
  <c r="R1800" i="1" s="1"/>
  <c r="C1801" i="1" s="1"/>
  <c r="T1801" i="1"/>
  <c r="N1800" i="1"/>
  <c r="P1800" i="1" s="1"/>
  <c r="B1800" i="1" s="1"/>
  <c r="G1801" i="1"/>
  <c r="O1801" i="1"/>
  <c r="E1801" i="1"/>
  <c r="F1802" i="1" s="1"/>
  <c r="A1802" i="1"/>
  <c r="D1802" i="1" s="1"/>
  <c r="G1802" i="1" l="1"/>
  <c r="H1802" i="1" s="1"/>
  <c r="H1801" i="1"/>
  <c r="N1801" i="1" s="1"/>
  <c r="P1801" i="1" s="1"/>
  <c r="B1801" i="1" s="1"/>
  <c r="O1802" i="1"/>
  <c r="A1803" i="1"/>
  <c r="D1803" i="1" s="1"/>
  <c r="E1802" i="1"/>
  <c r="F1803" i="1" s="1"/>
  <c r="Q1801" i="1"/>
  <c r="R1801" i="1" s="1"/>
  <c r="C1802" i="1" s="1"/>
  <c r="T1802" i="1"/>
  <c r="S1802" i="1"/>
  <c r="J1802" i="1"/>
  <c r="K1802" i="1" s="1"/>
  <c r="L1802" i="1" s="1"/>
  <c r="M1802" i="1" s="1"/>
  <c r="N1802" i="1" l="1"/>
  <c r="P1802" i="1" s="1"/>
  <c r="B1802" i="1" s="1"/>
  <c r="Q1802" i="1"/>
  <c r="R1802" i="1" s="1"/>
  <c r="C1803" i="1" s="1"/>
  <c r="S1803" i="1"/>
  <c r="J1803" i="1"/>
  <c r="K1803" i="1" s="1"/>
  <c r="L1803" i="1" s="1"/>
  <c r="M1803" i="1" s="1"/>
  <c r="T1803" i="1"/>
  <c r="G1803" i="1"/>
  <c r="O1803" i="1"/>
  <c r="A1804" i="1"/>
  <c r="D1804" i="1" s="1"/>
  <c r="E1803" i="1"/>
  <c r="F1804" i="1" s="1"/>
  <c r="J1804" i="1" l="1"/>
  <c r="K1804" i="1" s="1"/>
  <c r="L1804" i="1" s="1"/>
  <c r="M1804" i="1" s="1"/>
  <c r="T1804" i="1"/>
  <c r="S1804" i="1"/>
  <c r="Q1803" i="1"/>
  <c r="R1803" i="1" s="1"/>
  <c r="C1804" i="1" s="1"/>
  <c r="G1804" i="1"/>
  <c r="H1804" i="1" s="1"/>
  <c r="H1803" i="1"/>
  <c r="N1803" i="1" s="1"/>
  <c r="P1803" i="1" s="1"/>
  <c r="B1803" i="1" s="1"/>
  <c r="E1804" i="1"/>
  <c r="F1805" i="1" s="1"/>
  <c r="A1805" i="1"/>
  <c r="D1805" i="1" s="1"/>
  <c r="O1804" i="1"/>
  <c r="N1804" i="1" l="1"/>
  <c r="P1804" i="1" s="1"/>
  <c r="B1804" i="1" s="1"/>
  <c r="G1805" i="1"/>
  <c r="Q1804" i="1"/>
  <c r="R1804" i="1" s="1"/>
  <c r="C1805" i="1" s="1"/>
  <c r="J1805" i="1"/>
  <c r="K1805" i="1" s="1"/>
  <c r="L1805" i="1" s="1"/>
  <c r="M1805" i="1" s="1"/>
  <c r="S1805" i="1"/>
  <c r="T1805" i="1"/>
  <c r="O1805" i="1"/>
  <c r="A1806" i="1"/>
  <c r="D1806" i="1" s="1"/>
  <c r="E1805" i="1"/>
  <c r="F1806" i="1" s="1"/>
  <c r="G1806" i="1" l="1"/>
  <c r="E1806" i="1"/>
  <c r="F1807" i="1" s="1"/>
  <c r="O1806" i="1"/>
  <c r="A1807" i="1"/>
  <c r="D1807" i="1" s="1"/>
  <c r="T1806" i="1"/>
  <c r="S1806" i="1"/>
  <c r="Q1805" i="1"/>
  <c r="R1805" i="1" s="1"/>
  <c r="C1806" i="1" s="1"/>
  <c r="J1806" i="1"/>
  <c r="K1806" i="1" s="1"/>
  <c r="L1806" i="1" s="1"/>
  <c r="M1806" i="1" s="1"/>
  <c r="H1805" i="1"/>
  <c r="N1805" i="1" s="1"/>
  <c r="P1805" i="1" s="1"/>
  <c r="B1805" i="1" s="1"/>
  <c r="J1807" i="1" l="1"/>
  <c r="K1807" i="1" s="1"/>
  <c r="L1807" i="1" s="1"/>
  <c r="M1807" i="1" s="1"/>
  <c r="S1807" i="1"/>
  <c r="Q1806" i="1"/>
  <c r="R1806" i="1" s="1"/>
  <c r="C1807" i="1" s="1"/>
  <c r="T1807" i="1"/>
  <c r="G1807" i="1"/>
  <c r="A1808" i="1"/>
  <c r="D1808" i="1" s="1"/>
  <c r="E1807" i="1"/>
  <c r="F1808" i="1" s="1"/>
  <c r="O1807" i="1"/>
  <c r="H1806" i="1"/>
  <c r="N1806" i="1" s="1"/>
  <c r="P1806" i="1" s="1"/>
  <c r="B1806" i="1" s="1"/>
  <c r="G1808" i="1" l="1"/>
  <c r="H1808" i="1" s="1"/>
  <c r="O1808" i="1"/>
  <c r="A1809" i="1"/>
  <c r="D1809" i="1" s="1"/>
  <c r="E1808" i="1"/>
  <c r="F1809" i="1" s="1"/>
  <c r="H1807" i="1"/>
  <c r="N1807" i="1" s="1"/>
  <c r="P1807" i="1" s="1"/>
  <c r="B1807" i="1" s="1"/>
  <c r="Q1807" i="1"/>
  <c r="R1807" i="1" s="1"/>
  <c r="C1808" i="1" s="1"/>
  <c r="S1808" i="1"/>
  <c r="T1808" i="1"/>
  <c r="J1808" i="1"/>
  <c r="K1808" i="1" s="1"/>
  <c r="L1808" i="1" s="1"/>
  <c r="M1808" i="1" s="1"/>
  <c r="N1808" i="1" l="1"/>
  <c r="P1808" i="1" s="1"/>
  <c r="B1808" i="1" s="1"/>
  <c r="Q1808" i="1"/>
  <c r="R1808" i="1" s="1"/>
  <c r="C1809" i="1" s="1"/>
  <c r="J1809" i="1"/>
  <c r="K1809" i="1" s="1"/>
  <c r="L1809" i="1" s="1"/>
  <c r="M1809" i="1" s="1"/>
  <c r="S1809" i="1"/>
  <c r="T1809" i="1"/>
  <c r="O1809" i="1"/>
  <c r="E1809" i="1"/>
  <c r="F1810" i="1" s="1"/>
  <c r="A1810" i="1"/>
  <c r="D1810" i="1" s="1"/>
  <c r="G1809" i="1"/>
  <c r="J1810" i="1" l="1"/>
  <c r="K1810" i="1" s="1"/>
  <c r="L1810" i="1" s="1"/>
  <c r="M1810" i="1" s="1"/>
  <c r="Q1809" i="1"/>
  <c r="R1809" i="1" s="1"/>
  <c r="C1810" i="1" s="1"/>
  <c r="T1810" i="1"/>
  <c r="S1810" i="1"/>
  <c r="G1810" i="1"/>
  <c r="H1810" i="1" s="1"/>
  <c r="O1810" i="1"/>
  <c r="A1811" i="1"/>
  <c r="D1811" i="1" s="1"/>
  <c r="E1810" i="1"/>
  <c r="F1811" i="1" s="1"/>
  <c r="H1809" i="1"/>
  <c r="N1809" i="1" s="1"/>
  <c r="P1809" i="1" s="1"/>
  <c r="B1809" i="1" s="1"/>
  <c r="N1810" i="1" l="1"/>
  <c r="P1810" i="1" s="1"/>
  <c r="B1810" i="1" s="1"/>
  <c r="O1811" i="1"/>
  <c r="A1812" i="1"/>
  <c r="D1812" i="1" s="1"/>
  <c r="E1811" i="1"/>
  <c r="F1812" i="1" s="1"/>
  <c r="J1811" i="1"/>
  <c r="K1811" i="1" s="1"/>
  <c r="L1811" i="1" s="1"/>
  <c r="M1811" i="1" s="1"/>
  <c r="T1811" i="1"/>
  <c r="S1811" i="1"/>
  <c r="Q1810" i="1"/>
  <c r="R1810" i="1" s="1"/>
  <c r="C1811" i="1" s="1"/>
  <c r="G1811" i="1"/>
  <c r="G1812" i="1" l="1"/>
  <c r="H1812" i="1" s="1"/>
  <c r="H1811" i="1"/>
  <c r="N1811" i="1" s="1"/>
  <c r="P1811" i="1" s="1"/>
  <c r="B1811" i="1" s="1"/>
  <c r="O1812" i="1"/>
  <c r="A1813" i="1"/>
  <c r="D1813" i="1" s="1"/>
  <c r="E1812" i="1"/>
  <c r="F1813" i="1" s="1"/>
  <c r="S1812" i="1"/>
  <c r="T1812" i="1"/>
  <c r="Q1811" i="1"/>
  <c r="R1811" i="1" s="1"/>
  <c r="C1812" i="1" s="1"/>
  <c r="J1812" i="1"/>
  <c r="K1812" i="1" s="1"/>
  <c r="L1812" i="1" s="1"/>
  <c r="M1812" i="1" s="1"/>
  <c r="N1812" i="1" l="1"/>
  <c r="P1812" i="1" s="1"/>
  <c r="B1812" i="1" s="1"/>
  <c r="A1814" i="1"/>
  <c r="D1814" i="1" s="1"/>
  <c r="E1813" i="1"/>
  <c r="F1814" i="1" s="1"/>
  <c r="O1813" i="1"/>
  <c r="T1813" i="1"/>
  <c r="S1813" i="1"/>
  <c r="J1813" i="1"/>
  <c r="K1813" i="1" s="1"/>
  <c r="L1813" i="1" s="1"/>
  <c r="M1813" i="1" s="1"/>
  <c r="Q1812" i="1"/>
  <c r="R1812" i="1" s="1"/>
  <c r="C1813" i="1" s="1"/>
  <c r="G1813" i="1"/>
  <c r="Q1813" i="1" l="1"/>
  <c r="R1813" i="1" s="1"/>
  <c r="C1814" i="1" s="1"/>
  <c r="J1814" i="1"/>
  <c r="K1814" i="1" s="1"/>
  <c r="L1814" i="1" s="1"/>
  <c r="M1814" i="1" s="1"/>
  <c r="T1814" i="1"/>
  <c r="S1814" i="1"/>
  <c r="O1814" i="1"/>
  <c r="A1815" i="1"/>
  <c r="D1815" i="1" s="1"/>
  <c r="E1814" i="1"/>
  <c r="F1815" i="1" s="1"/>
  <c r="G1814" i="1"/>
  <c r="H1813" i="1"/>
  <c r="N1813" i="1" s="1"/>
  <c r="P1813" i="1" s="1"/>
  <c r="B1813" i="1" s="1"/>
  <c r="J1815" i="1" l="1"/>
  <c r="K1815" i="1" s="1"/>
  <c r="L1815" i="1" s="1"/>
  <c r="M1815" i="1" s="1"/>
  <c r="T1815" i="1"/>
  <c r="Q1814" i="1"/>
  <c r="R1814" i="1" s="1"/>
  <c r="C1815" i="1" s="1"/>
  <c r="S1815" i="1"/>
  <c r="A1816" i="1"/>
  <c r="D1816" i="1" s="1"/>
  <c r="O1815" i="1"/>
  <c r="E1815" i="1"/>
  <c r="F1816" i="1" s="1"/>
  <c r="G1815" i="1"/>
  <c r="H1814" i="1"/>
  <c r="N1814" i="1" s="1"/>
  <c r="P1814" i="1" s="1"/>
  <c r="B1814" i="1" s="1"/>
  <c r="G1816" i="1" l="1"/>
  <c r="H1816" i="1" s="1"/>
  <c r="A1817" i="1"/>
  <c r="D1817" i="1" s="1"/>
  <c r="E1816" i="1"/>
  <c r="F1817" i="1" s="1"/>
  <c r="O1816" i="1"/>
  <c r="T1816" i="1"/>
  <c r="S1816" i="1"/>
  <c r="J1816" i="1"/>
  <c r="K1816" i="1" s="1"/>
  <c r="L1816" i="1" s="1"/>
  <c r="M1816" i="1" s="1"/>
  <c r="Q1815" i="1"/>
  <c r="R1815" i="1" s="1"/>
  <c r="C1816" i="1" s="1"/>
  <c r="H1815" i="1"/>
  <c r="N1815" i="1" s="1"/>
  <c r="P1815" i="1" s="1"/>
  <c r="B1815" i="1" s="1"/>
  <c r="G1817" i="1" l="1"/>
  <c r="H1817" i="1" s="1"/>
  <c r="N1816" i="1"/>
  <c r="P1816" i="1" s="1"/>
  <c r="B1816" i="1" s="1"/>
  <c r="J1817" i="1"/>
  <c r="K1817" i="1" s="1"/>
  <c r="L1817" i="1" s="1"/>
  <c r="M1817" i="1" s="1"/>
  <c r="T1817" i="1"/>
  <c r="S1817" i="1"/>
  <c r="Q1816" i="1"/>
  <c r="R1816" i="1" s="1"/>
  <c r="C1817" i="1" s="1"/>
  <c r="E1817" i="1"/>
  <c r="F1818" i="1" s="1"/>
  <c r="A1818" i="1"/>
  <c r="D1818" i="1" s="1"/>
  <c r="O1817" i="1"/>
  <c r="N1817" i="1" l="1"/>
  <c r="P1817" i="1" s="1"/>
  <c r="B1817" i="1" s="1"/>
  <c r="Q1817" i="1"/>
  <c r="R1817" i="1" s="1"/>
  <c r="C1818" i="1" s="1"/>
  <c r="T1818" i="1"/>
  <c r="S1818" i="1"/>
  <c r="J1818" i="1"/>
  <c r="K1818" i="1" s="1"/>
  <c r="L1818" i="1" s="1"/>
  <c r="M1818" i="1" s="1"/>
  <c r="O1818" i="1"/>
  <c r="A1819" i="1"/>
  <c r="D1819" i="1" s="1"/>
  <c r="E1818" i="1"/>
  <c r="F1819" i="1" s="1"/>
  <c r="G1818" i="1"/>
  <c r="H1818" i="1" s="1"/>
  <c r="N1818" i="1" l="1"/>
  <c r="P1818" i="1" s="1"/>
  <c r="B1818" i="1" s="1"/>
  <c r="J1819" i="1"/>
  <c r="K1819" i="1" s="1"/>
  <c r="L1819" i="1" s="1"/>
  <c r="M1819" i="1" s="1"/>
  <c r="T1819" i="1"/>
  <c r="S1819" i="1"/>
  <c r="Q1818" i="1"/>
  <c r="R1818" i="1" s="1"/>
  <c r="C1819" i="1" s="1"/>
  <c r="G1819" i="1"/>
  <c r="H1819" i="1" s="1"/>
  <c r="E1819" i="1"/>
  <c r="F1820" i="1" s="1"/>
  <c r="A1820" i="1"/>
  <c r="D1820" i="1" s="1"/>
  <c r="O1819" i="1"/>
  <c r="N1819" i="1" l="1"/>
  <c r="P1819" i="1" s="1"/>
  <c r="B1819" i="1" s="1"/>
  <c r="O1820" i="1"/>
  <c r="A1821" i="1"/>
  <c r="D1821" i="1" s="1"/>
  <c r="E1820" i="1"/>
  <c r="F1821" i="1" s="1"/>
  <c r="Q1819" i="1"/>
  <c r="R1819" i="1" s="1"/>
  <c r="C1820" i="1" s="1"/>
  <c r="T1820" i="1"/>
  <c r="S1820" i="1"/>
  <c r="J1820" i="1"/>
  <c r="K1820" i="1" s="1"/>
  <c r="L1820" i="1" s="1"/>
  <c r="M1820" i="1" s="1"/>
  <c r="G1820" i="1"/>
  <c r="H1820" i="1" s="1"/>
  <c r="N1820" i="1" l="1"/>
  <c r="P1820" i="1" s="1"/>
  <c r="B1820" i="1" s="1"/>
  <c r="S1821" i="1"/>
  <c r="J1821" i="1"/>
  <c r="K1821" i="1" s="1"/>
  <c r="L1821" i="1" s="1"/>
  <c r="M1821" i="1" s="1"/>
  <c r="Q1820" i="1"/>
  <c r="R1820" i="1" s="1"/>
  <c r="C1821" i="1" s="1"/>
  <c r="T1821" i="1"/>
  <c r="O1821" i="1"/>
  <c r="E1821" i="1"/>
  <c r="F1822" i="1" s="1"/>
  <c r="A1822" i="1"/>
  <c r="D1822" i="1" s="1"/>
  <c r="G1821" i="1"/>
  <c r="H1821" i="1" s="1"/>
  <c r="N1821" i="1" l="1"/>
  <c r="P1821" i="1" s="1"/>
  <c r="B1821" i="1" s="1"/>
  <c r="S1822" i="1"/>
  <c r="J1822" i="1"/>
  <c r="K1822" i="1" s="1"/>
  <c r="L1822" i="1" s="1"/>
  <c r="M1822" i="1" s="1"/>
  <c r="Q1821" i="1"/>
  <c r="R1821" i="1" s="1"/>
  <c r="C1822" i="1" s="1"/>
  <c r="T1822" i="1"/>
  <c r="G1822" i="1"/>
  <c r="A1823" i="1"/>
  <c r="D1823" i="1" s="1"/>
  <c r="E1822" i="1"/>
  <c r="F1823" i="1" s="1"/>
  <c r="O1822" i="1"/>
  <c r="G1823" i="1" l="1"/>
  <c r="H1823" i="1" s="1"/>
  <c r="H1822" i="1"/>
  <c r="N1822" i="1" s="1"/>
  <c r="P1822" i="1" s="1"/>
  <c r="B1822" i="1" s="1"/>
  <c r="O1823" i="1"/>
  <c r="E1823" i="1"/>
  <c r="F1824" i="1" s="1"/>
  <c r="A1824" i="1"/>
  <c r="D1824" i="1" s="1"/>
  <c r="J1823" i="1"/>
  <c r="K1823" i="1" s="1"/>
  <c r="L1823" i="1" s="1"/>
  <c r="M1823" i="1" s="1"/>
  <c r="T1823" i="1"/>
  <c r="S1823" i="1"/>
  <c r="Q1822" i="1"/>
  <c r="R1822" i="1" s="1"/>
  <c r="C1823" i="1" s="1"/>
  <c r="N1823" i="1" l="1"/>
  <c r="P1823" i="1" s="1"/>
  <c r="B1823" i="1" s="1"/>
  <c r="T1824" i="1"/>
  <c r="S1824" i="1"/>
  <c r="J1824" i="1"/>
  <c r="K1824" i="1" s="1"/>
  <c r="L1824" i="1" s="1"/>
  <c r="M1824" i="1" s="1"/>
  <c r="Q1823" i="1"/>
  <c r="R1823" i="1" s="1"/>
  <c r="C1824" i="1" s="1"/>
  <c r="A1825" i="1"/>
  <c r="D1825" i="1" s="1"/>
  <c r="E1824" i="1"/>
  <c r="F1825" i="1" s="1"/>
  <c r="O1824" i="1"/>
  <c r="G1824" i="1"/>
  <c r="J1825" i="1" l="1"/>
  <c r="K1825" i="1" s="1"/>
  <c r="L1825" i="1" s="1"/>
  <c r="M1825" i="1" s="1"/>
  <c r="T1825" i="1"/>
  <c r="S1825" i="1"/>
  <c r="Q1824" i="1"/>
  <c r="R1824" i="1" s="1"/>
  <c r="C1825" i="1" s="1"/>
  <c r="O1825" i="1"/>
  <c r="E1825" i="1"/>
  <c r="F1826" i="1" s="1"/>
  <c r="A1826" i="1"/>
  <c r="D1826" i="1" s="1"/>
  <c r="G1825" i="1"/>
  <c r="H1825" i="1" s="1"/>
  <c r="H1824" i="1"/>
  <c r="N1824" i="1" s="1"/>
  <c r="P1824" i="1" s="1"/>
  <c r="B1824" i="1" s="1"/>
  <c r="T1826" i="1" l="1"/>
  <c r="S1826" i="1"/>
  <c r="J1826" i="1"/>
  <c r="K1826" i="1" s="1"/>
  <c r="L1826" i="1" s="1"/>
  <c r="M1826" i="1" s="1"/>
  <c r="Q1825" i="1"/>
  <c r="R1825" i="1" s="1"/>
  <c r="G1826" i="1"/>
  <c r="N1825" i="1"/>
  <c r="P1825" i="1" s="1"/>
  <c r="A1827" i="1"/>
  <c r="D1827" i="1" s="1"/>
  <c r="E1826" i="1"/>
  <c r="F1827" i="1" s="1"/>
  <c r="O1826" i="1"/>
  <c r="C1826" i="1" l="1"/>
  <c r="B1825" i="1"/>
  <c r="E1827" i="1"/>
  <c r="F1828" i="1" s="1"/>
  <c r="O1827" i="1"/>
  <c r="A1828" i="1"/>
  <c r="D1828" i="1" s="1"/>
  <c r="G1827" i="1"/>
  <c r="S1827" i="1"/>
  <c r="Q1826" i="1"/>
  <c r="R1826" i="1" s="1"/>
  <c r="C1827" i="1" s="1"/>
  <c r="J1827" i="1"/>
  <c r="K1827" i="1" s="1"/>
  <c r="L1827" i="1" s="1"/>
  <c r="M1827" i="1" s="1"/>
  <c r="T1827" i="1"/>
  <c r="H1826" i="1"/>
  <c r="N1826" i="1" s="1"/>
  <c r="P1826" i="1" s="1"/>
  <c r="B1826" i="1" l="1"/>
  <c r="G1828" i="1"/>
  <c r="H1828" i="1" s="1"/>
  <c r="A1829" i="1"/>
  <c r="D1829" i="1" s="1"/>
  <c r="E1828" i="1"/>
  <c r="F1829" i="1" s="1"/>
  <c r="O1828" i="1"/>
  <c r="J1828" i="1"/>
  <c r="K1828" i="1" s="1"/>
  <c r="L1828" i="1" s="1"/>
  <c r="M1828" i="1" s="1"/>
  <c r="Q1827" i="1"/>
  <c r="R1827" i="1" s="1"/>
  <c r="C1828" i="1" s="1"/>
  <c r="T1828" i="1"/>
  <c r="S1828" i="1"/>
  <c r="H1827" i="1"/>
  <c r="N1827" i="1" s="1"/>
  <c r="P1827" i="1" s="1"/>
  <c r="B1827" i="1" s="1"/>
  <c r="T1829" i="1" l="1"/>
  <c r="S1829" i="1"/>
  <c r="Q1828" i="1"/>
  <c r="R1828" i="1" s="1"/>
  <c r="C1829" i="1" s="1"/>
  <c r="J1829" i="1"/>
  <c r="K1829" i="1" s="1"/>
  <c r="L1829" i="1" s="1"/>
  <c r="M1829" i="1" s="1"/>
  <c r="O1829" i="1"/>
  <c r="A1830" i="1"/>
  <c r="D1830" i="1" s="1"/>
  <c r="E1829" i="1"/>
  <c r="F1830" i="1" s="1"/>
  <c r="N1828" i="1"/>
  <c r="P1828" i="1" s="1"/>
  <c r="B1828" i="1" s="1"/>
  <c r="G1829" i="1"/>
  <c r="A1831" i="1" l="1"/>
  <c r="D1831" i="1" s="1"/>
  <c r="E1830" i="1"/>
  <c r="F1831" i="1" s="1"/>
  <c r="O1830" i="1"/>
  <c r="Q1829" i="1"/>
  <c r="R1829" i="1" s="1"/>
  <c r="C1830" i="1" s="1"/>
  <c r="J1830" i="1"/>
  <c r="K1830" i="1" s="1"/>
  <c r="L1830" i="1" s="1"/>
  <c r="M1830" i="1" s="1"/>
  <c r="T1830" i="1"/>
  <c r="S1830" i="1"/>
  <c r="G1830" i="1"/>
  <c r="H1829" i="1"/>
  <c r="N1829" i="1" s="1"/>
  <c r="P1829" i="1" s="1"/>
  <c r="B1829" i="1" s="1"/>
  <c r="T1831" i="1" l="1"/>
  <c r="Q1830" i="1"/>
  <c r="R1830" i="1" s="1"/>
  <c r="C1831" i="1" s="1"/>
  <c r="J1831" i="1"/>
  <c r="K1831" i="1" s="1"/>
  <c r="L1831" i="1" s="1"/>
  <c r="M1831" i="1" s="1"/>
  <c r="S1831" i="1"/>
  <c r="G1831" i="1"/>
  <c r="H1830" i="1"/>
  <c r="N1830" i="1" s="1"/>
  <c r="P1830" i="1" s="1"/>
  <c r="B1830" i="1" s="1"/>
  <c r="E1831" i="1"/>
  <c r="F1832" i="1" s="1"/>
  <c r="A1832" i="1"/>
  <c r="D1832" i="1" s="1"/>
  <c r="O1831" i="1"/>
  <c r="G1832" i="1" l="1"/>
  <c r="H1832" i="1" s="1"/>
  <c r="H1831" i="1"/>
  <c r="N1831" i="1" s="1"/>
  <c r="P1831" i="1" s="1"/>
  <c r="B1831" i="1" s="1"/>
  <c r="T1832" i="1"/>
  <c r="Q1831" i="1"/>
  <c r="R1831" i="1" s="1"/>
  <c r="C1832" i="1" s="1"/>
  <c r="S1832" i="1"/>
  <c r="J1832" i="1"/>
  <c r="K1832" i="1" s="1"/>
  <c r="L1832" i="1" s="1"/>
  <c r="M1832" i="1" s="1"/>
  <c r="A1833" i="1"/>
  <c r="D1833" i="1" s="1"/>
  <c r="E1832" i="1"/>
  <c r="F1833" i="1" s="1"/>
  <c r="O1832" i="1"/>
  <c r="N1832" i="1" l="1"/>
  <c r="P1832" i="1" s="1"/>
  <c r="B1832" i="1" s="1"/>
  <c r="T1833" i="1"/>
  <c r="J1833" i="1"/>
  <c r="K1833" i="1" s="1"/>
  <c r="L1833" i="1" s="1"/>
  <c r="M1833" i="1" s="1"/>
  <c r="S1833" i="1"/>
  <c r="Q1832" i="1"/>
  <c r="R1832" i="1" s="1"/>
  <c r="C1833" i="1" s="1"/>
  <c r="G1833" i="1"/>
  <c r="H1833" i="1" s="1"/>
  <c r="A1834" i="1"/>
  <c r="D1834" i="1" s="1"/>
  <c r="E1833" i="1"/>
  <c r="F1834" i="1" s="1"/>
  <c r="O1833" i="1"/>
  <c r="N1833" i="1" l="1"/>
  <c r="P1833" i="1" s="1"/>
  <c r="B1833" i="1" s="1"/>
  <c r="A1835" i="1"/>
  <c r="D1835" i="1" s="1"/>
  <c r="E1834" i="1"/>
  <c r="F1835" i="1" s="1"/>
  <c r="O1834" i="1"/>
  <c r="J1834" i="1"/>
  <c r="K1834" i="1" s="1"/>
  <c r="L1834" i="1" s="1"/>
  <c r="M1834" i="1" s="1"/>
  <c r="Q1833" i="1"/>
  <c r="R1833" i="1" s="1"/>
  <c r="C1834" i="1" s="1"/>
  <c r="T1834" i="1"/>
  <c r="S1834" i="1"/>
  <c r="G1834" i="1"/>
  <c r="S1835" i="1" l="1"/>
  <c r="Q1834" i="1"/>
  <c r="R1834" i="1" s="1"/>
  <c r="C1835" i="1" s="1"/>
  <c r="J1835" i="1"/>
  <c r="K1835" i="1" s="1"/>
  <c r="L1835" i="1" s="1"/>
  <c r="M1835" i="1" s="1"/>
  <c r="T1835" i="1"/>
  <c r="G1835" i="1"/>
  <c r="H1835" i="1" s="1"/>
  <c r="H1834" i="1"/>
  <c r="N1834" i="1" s="1"/>
  <c r="P1834" i="1" s="1"/>
  <c r="B1834" i="1" s="1"/>
  <c r="E1835" i="1"/>
  <c r="F1836" i="1" s="1"/>
  <c r="A1836" i="1"/>
  <c r="D1836" i="1" s="1"/>
  <c r="O1835" i="1"/>
  <c r="N1835" i="1" l="1"/>
  <c r="P1835" i="1" s="1"/>
  <c r="B1835" i="1" s="1"/>
  <c r="J1836" i="1"/>
  <c r="K1836" i="1" s="1"/>
  <c r="L1836" i="1" s="1"/>
  <c r="M1836" i="1" s="1"/>
  <c r="Q1835" i="1"/>
  <c r="R1835" i="1" s="1"/>
  <c r="C1836" i="1" s="1"/>
  <c r="T1836" i="1"/>
  <c r="S1836" i="1"/>
  <c r="A1837" i="1"/>
  <c r="D1837" i="1" s="1"/>
  <c r="E1836" i="1"/>
  <c r="F1837" i="1" s="1"/>
  <c r="O1836" i="1"/>
  <c r="G1836" i="1"/>
  <c r="H1836" i="1" s="1"/>
  <c r="J1837" i="1" l="1"/>
  <c r="K1837" i="1" s="1"/>
  <c r="L1837" i="1" s="1"/>
  <c r="M1837" i="1" s="1"/>
  <c r="T1837" i="1"/>
  <c r="S1837" i="1"/>
  <c r="Q1836" i="1"/>
  <c r="R1836" i="1" s="1"/>
  <c r="C1837" i="1" s="1"/>
  <c r="A1838" i="1"/>
  <c r="O1837" i="1"/>
  <c r="E1837" i="1"/>
  <c r="F1838" i="1" s="1"/>
  <c r="G1837" i="1"/>
  <c r="N1836" i="1"/>
  <c r="P1836" i="1" s="1"/>
  <c r="B1836" i="1" s="1"/>
  <c r="D1838" i="1" l="1"/>
  <c r="AP44" i="1"/>
  <c r="AR44" i="1"/>
  <c r="AP45" i="1"/>
  <c r="AR45" i="1"/>
  <c r="AP46" i="1"/>
  <c r="AR46" i="1"/>
  <c r="AP47" i="1"/>
  <c r="AR47" i="1"/>
  <c r="AP48" i="1"/>
  <c r="AR48" i="1"/>
  <c r="AR49" i="1"/>
  <c r="AP49" i="1"/>
  <c r="AP50" i="1"/>
  <c r="AR50" i="1"/>
  <c r="AP51" i="1"/>
  <c r="AR51" i="1"/>
  <c r="AP52" i="1"/>
  <c r="AR52" i="1"/>
  <c r="AR53" i="1"/>
  <c r="AP53" i="1"/>
  <c r="AR54" i="1"/>
  <c r="AP54" i="1"/>
  <c r="AP55" i="1"/>
  <c r="AR55" i="1"/>
  <c r="AR56" i="1"/>
  <c r="AP56" i="1"/>
  <c r="AR57" i="1"/>
  <c r="AP57" i="1"/>
  <c r="AR58" i="1"/>
  <c r="AP58" i="1"/>
  <c r="AP59" i="1"/>
  <c r="AR59" i="1"/>
  <c r="AP60" i="1"/>
  <c r="AR60" i="1"/>
  <c r="AR61" i="1"/>
  <c r="AP61" i="1"/>
  <c r="AP62" i="1"/>
  <c r="AR62" i="1"/>
  <c r="AR63" i="1"/>
  <c r="AP63" i="1"/>
  <c r="AP64" i="1"/>
  <c r="AR64" i="1"/>
  <c r="AP65" i="1"/>
  <c r="AR65" i="1"/>
  <c r="AR66" i="1"/>
  <c r="AP66" i="1"/>
  <c r="AP67" i="1"/>
  <c r="AR67" i="1"/>
  <c r="AP68" i="1"/>
  <c r="AR68" i="1"/>
  <c r="AP69" i="1"/>
  <c r="AR69" i="1"/>
  <c r="AR70" i="1"/>
  <c r="AP70" i="1"/>
  <c r="AP71" i="1"/>
  <c r="AR71" i="1"/>
  <c r="AP72" i="1"/>
  <c r="AR72" i="1"/>
  <c r="G1838" i="1"/>
  <c r="H1838" i="1" s="1"/>
  <c r="A1839" i="1"/>
  <c r="D1839" i="1" s="1"/>
  <c r="E1838" i="1"/>
  <c r="F1839" i="1" s="1"/>
  <c r="O1838" i="1"/>
  <c r="AP34" i="1"/>
  <c r="AP38" i="1"/>
  <c r="AP42" i="1"/>
  <c r="AP31" i="1"/>
  <c r="AP25" i="1"/>
  <c r="AR26" i="1"/>
  <c r="AP19" i="1"/>
  <c r="AR14" i="1"/>
  <c r="AR34" i="1"/>
  <c r="AR38" i="1"/>
  <c r="AR42" i="1"/>
  <c r="AR31" i="1"/>
  <c r="AP26" i="1"/>
  <c r="AR27" i="1"/>
  <c r="AR19" i="1"/>
  <c r="AP35" i="1"/>
  <c r="AP39" i="1"/>
  <c r="AP30" i="1"/>
  <c r="AP23" i="1"/>
  <c r="AP22" i="1"/>
  <c r="AP18" i="1"/>
  <c r="AR35" i="1"/>
  <c r="AR39" i="1"/>
  <c r="AR30" i="1"/>
  <c r="AP24" i="1"/>
  <c r="AR22" i="1"/>
  <c r="AR18" i="1"/>
  <c r="AR15" i="1"/>
  <c r="AR13" i="1"/>
  <c r="AP36" i="1"/>
  <c r="AP40" i="1"/>
  <c r="AP33" i="1"/>
  <c r="AP29" i="1"/>
  <c r="AP27" i="1"/>
  <c r="AP21" i="1"/>
  <c r="AR17" i="1"/>
  <c r="AR36" i="1"/>
  <c r="AR40" i="1"/>
  <c r="AR33" i="1"/>
  <c r="AR29" i="1"/>
  <c r="AR23" i="1"/>
  <c r="AR21" i="1"/>
  <c r="AP17" i="1"/>
  <c r="AP14" i="1"/>
  <c r="AP37" i="1"/>
  <c r="AP41" i="1"/>
  <c r="AP32" i="1"/>
  <c r="AP28" i="1"/>
  <c r="AR24" i="1"/>
  <c r="AP20" i="1"/>
  <c r="AP16" i="1"/>
  <c r="AP15" i="1"/>
  <c r="AR37" i="1"/>
  <c r="AR41" i="1"/>
  <c r="AR32" i="1"/>
  <c r="AR28" i="1"/>
  <c r="AR25" i="1"/>
  <c r="AR20" i="1"/>
  <c r="AR16" i="1"/>
  <c r="AP13" i="1"/>
  <c r="AP43" i="1"/>
  <c r="AR43" i="1"/>
  <c r="J1838" i="1"/>
  <c r="K1838" i="1" s="1"/>
  <c r="L1838" i="1" s="1"/>
  <c r="M1838" i="1" s="1"/>
  <c r="S1838" i="1"/>
  <c r="T1838" i="1"/>
  <c r="Q1837" i="1"/>
  <c r="R1837" i="1" s="1"/>
  <c r="C1838" i="1" s="1"/>
  <c r="H1837" i="1"/>
  <c r="N1837" i="1" s="1"/>
  <c r="P1837" i="1" s="1"/>
  <c r="B1837" i="1" s="1"/>
  <c r="G1839" i="1" l="1"/>
  <c r="H1839" i="1" s="1"/>
  <c r="N1838" i="1"/>
  <c r="P1838" i="1" s="1"/>
  <c r="B1838" i="1" s="1"/>
  <c r="Q1838" i="1"/>
  <c r="R1838" i="1" s="1"/>
  <c r="C1839" i="1" s="1"/>
  <c r="J1839" i="1"/>
  <c r="K1839" i="1" s="1"/>
  <c r="L1839" i="1" s="1"/>
  <c r="M1839" i="1" s="1"/>
  <c r="T1839" i="1"/>
  <c r="S1839" i="1"/>
  <c r="O1839" i="1"/>
  <c r="E1839" i="1"/>
  <c r="F1840" i="1" s="1"/>
  <c r="A1840" i="1"/>
  <c r="D1840" i="1" s="1"/>
  <c r="A1841" i="1" l="1"/>
  <c r="D1841" i="1" s="1"/>
  <c r="E1840" i="1"/>
  <c r="F1841" i="1" s="1"/>
  <c r="O1840" i="1"/>
  <c r="Q1839" i="1"/>
  <c r="R1839" i="1" s="1"/>
  <c r="C1840" i="1" s="1"/>
  <c r="T1840" i="1"/>
  <c r="S1840" i="1"/>
  <c r="J1840" i="1"/>
  <c r="K1840" i="1" s="1"/>
  <c r="L1840" i="1" s="1"/>
  <c r="M1840" i="1" s="1"/>
  <c r="N1839" i="1"/>
  <c r="P1839" i="1" s="1"/>
  <c r="B1839" i="1" s="1"/>
  <c r="G1840" i="1"/>
  <c r="H1840" i="1" s="1"/>
  <c r="J1841" i="1" l="1"/>
  <c r="K1841" i="1" s="1"/>
  <c r="L1841" i="1" s="1"/>
  <c r="M1841" i="1" s="1"/>
  <c r="T1841" i="1"/>
  <c r="S1841" i="1"/>
  <c r="Q1840" i="1"/>
  <c r="R1840" i="1" s="1"/>
  <c r="C1841" i="1" s="1"/>
  <c r="G1841" i="1"/>
  <c r="E1841" i="1"/>
  <c r="F1842" i="1" s="1"/>
  <c r="A1842" i="1"/>
  <c r="D1842" i="1" s="1"/>
  <c r="O1841" i="1"/>
  <c r="N1840" i="1"/>
  <c r="P1840" i="1" s="1"/>
  <c r="B1840" i="1" s="1"/>
  <c r="G1842" i="1" l="1"/>
  <c r="H1842" i="1" s="1"/>
  <c r="A1843" i="1"/>
  <c r="D1843" i="1" s="1"/>
  <c r="E1842" i="1"/>
  <c r="F1843" i="1" s="1"/>
  <c r="O1842" i="1"/>
  <c r="H1841" i="1"/>
  <c r="N1841" i="1" s="1"/>
  <c r="P1841" i="1" s="1"/>
  <c r="B1841" i="1" s="1"/>
  <c r="T1842" i="1"/>
  <c r="J1842" i="1"/>
  <c r="K1842" i="1" s="1"/>
  <c r="L1842" i="1" s="1"/>
  <c r="M1842" i="1" s="1"/>
  <c r="Q1841" i="1"/>
  <c r="R1841" i="1" s="1"/>
  <c r="C1842" i="1" s="1"/>
  <c r="S1842" i="1"/>
  <c r="G1843" i="1" l="1"/>
  <c r="H1843" i="1" s="1"/>
  <c r="N1842" i="1"/>
  <c r="P1842" i="1" s="1"/>
  <c r="B1842" i="1" s="1"/>
  <c r="T1843" i="1"/>
  <c r="S1843" i="1"/>
  <c r="J1843" i="1"/>
  <c r="K1843" i="1" s="1"/>
  <c r="L1843" i="1" s="1"/>
  <c r="M1843" i="1" s="1"/>
  <c r="Q1842" i="1"/>
  <c r="R1842" i="1" s="1"/>
  <c r="C1843" i="1" s="1"/>
  <c r="O1843" i="1"/>
  <c r="E1843" i="1"/>
  <c r="F1844" i="1" s="1"/>
  <c r="A1844" i="1"/>
  <c r="D1844" i="1" s="1"/>
  <c r="N1843" i="1" l="1"/>
  <c r="P1843" i="1" s="1"/>
  <c r="B1843" i="1" s="1"/>
  <c r="Q1843" i="1"/>
  <c r="R1843" i="1" s="1"/>
  <c r="C1844" i="1" s="1"/>
  <c r="T1844" i="1"/>
  <c r="S1844" i="1"/>
  <c r="J1844" i="1"/>
  <c r="K1844" i="1" s="1"/>
  <c r="L1844" i="1" s="1"/>
  <c r="M1844" i="1" s="1"/>
  <c r="O1844" i="1"/>
  <c r="E1844" i="1"/>
  <c r="F1845" i="1" s="1"/>
  <c r="A1845" i="1"/>
  <c r="D1845" i="1" s="1"/>
  <c r="G1844" i="1"/>
  <c r="T1845" i="1" l="1"/>
  <c r="S1845" i="1"/>
  <c r="Q1844" i="1"/>
  <c r="R1844" i="1" s="1"/>
  <c r="C1845" i="1" s="1"/>
  <c r="J1845" i="1"/>
  <c r="K1845" i="1" s="1"/>
  <c r="L1845" i="1" s="1"/>
  <c r="M1845" i="1" s="1"/>
  <c r="G1845" i="1"/>
  <c r="H1844" i="1"/>
  <c r="N1844" i="1" s="1"/>
  <c r="P1844" i="1" s="1"/>
  <c r="B1844" i="1" s="1"/>
  <c r="A1846" i="1"/>
  <c r="D1846" i="1" s="1"/>
  <c r="O1845" i="1"/>
  <c r="E1845" i="1"/>
  <c r="F1846" i="1" s="1"/>
  <c r="G1846" i="1" l="1"/>
  <c r="H1846" i="1" s="1"/>
  <c r="H1845" i="1"/>
  <c r="N1845" i="1" s="1"/>
  <c r="P1845" i="1" s="1"/>
  <c r="B1845" i="1" s="1"/>
  <c r="J1846" i="1"/>
  <c r="K1846" i="1" s="1"/>
  <c r="L1846" i="1" s="1"/>
  <c r="M1846" i="1" s="1"/>
  <c r="Q1845" i="1"/>
  <c r="R1845" i="1" s="1"/>
  <c r="C1846" i="1" s="1"/>
  <c r="T1846" i="1"/>
  <c r="S1846" i="1"/>
  <c r="O1846" i="1"/>
  <c r="A1847" i="1"/>
  <c r="D1847" i="1" s="1"/>
  <c r="E1846" i="1"/>
  <c r="F1847" i="1" s="1"/>
  <c r="S1847" i="1" l="1"/>
  <c r="J1847" i="1"/>
  <c r="K1847" i="1" s="1"/>
  <c r="L1847" i="1" s="1"/>
  <c r="M1847" i="1" s="1"/>
  <c r="Q1846" i="1"/>
  <c r="R1846" i="1" s="1"/>
  <c r="C1847" i="1" s="1"/>
  <c r="T1847" i="1"/>
  <c r="N1846" i="1"/>
  <c r="P1846" i="1" s="1"/>
  <c r="B1846" i="1" s="1"/>
  <c r="A1848" i="1"/>
  <c r="D1848" i="1" s="1"/>
  <c r="O1847" i="1"/>
  <c r="E1847" i="1"/>
  <c r="F1848" i="1" s="1"/>
  <c r="G1847" i="1"/>
  <c r="H1847" i="1" s="1"/>
  <c r="N1847" i="1" l="1"/>
  <c r="P1847" i="1" s="1"/>
  <c r="B1847" i="1" s="1"/>
  <c r="A1849" i="1"/>
  <c r="D1849" i="1" s="1"/>
  <c r="E1848" i="1"/>
  <c r="F1849" i="1" s="1"/>
  <c r="O1848" i="1"/>
  <c r="G1848" i="1"/>
  <c r="T1848" i="1"/>
  <c r="S1848" i="1"/>
  <c r="Q1847" i="1"/>
  <c r="R1847" i="1" s="1"/>
  <c r="C1848" i="1" s="1"/>
  <c r="J1848" i="1"/>
  <c r="K1848" i="1" s="1"/>
  <c r="L1848" i="1" s="1"/>
  <c r="M1848" i="1" s="1"/>
  <c r="G1849" i="1" l="1"/>
  <c r="H1849" i="1" s="1"/>
  <c r="Q1848" i="1"/>
  <c r="R1848" i="1" s="1"/>
  <c r="C1849" i="1" s="1"/>
  <c r="J1849" i="1"/>
  <c r="K1849" i="1" s="1"/>
  <c r="L1849" i="1" s="1"/>
  <c r="M1849" i="1" s="1"/>
  <c r="S1849" i="1"/>
  <c r="T1849" i="1"/>
  <c r="H1848" i="1"/>
  <c r="N1848" i="1" s="1"/>
  <c r="P1848" i="1" s="1"/>
  <c r="B1848" i="1" s="1"/>
  <c r="O1849" i="1"/>
  <c r="A1850" i="1"/>
  <c r="D1850" i="1" s="1"/>
  <c r="E1849" i="1"/>
  <c r="F1850" i="1" s="1"/>
  <c r="N1849" i="1" l="1"/>
  <c r="P1849" i="1" s="1"/>
  <c r="B1849" i="1" s="1"/>
  <c r="A1851" i="1"/>
  <c r="D1851" i="1" s="1"/>
  <c r="O1850" i="1"/>
  <c r="E1850" i="1"/>
  <c r="F1851" i="1" s="1"/>
  <c r="T1850" i="1"/>
  <c r="S1850" i="1"/>
  <c r="J1850" i="1"/>
  <c r="K1850" i="1" s="1"/>
  <c r="L1850" i="1" s="1"/>
  <c r="M1850" i="1" s="1"/>
  <c r="Q1849" i="1"/>
  <c r="R1849" i="1" s="1"/>
  <c r="C1850" i="1" s="1"/>
  <c r="G1850" i="1"/>
  <c r="G1851" i="1" l="1"/>
  <c r="H1851" i="1" s="1"/>
  <c r="O1851" i="1"/>
  <c r="A1852" i="1"/>
  <c r="D1852" i="1" s="1"/>
  <c r="E1851" i="1"/>
  <c r="F1852" i="1" s="1"/>
  <c r="T1851" i="1"/>
  <c r="S1851" i="1"/>
  <c r="J1851" i="1"/>
  <c r="K1851" i="1" s="1"/>
  <c r="L1851" i="1" s="1"/>
  <c r="M1851" i="1" s="1"/>
  <c r="Q1850" i="1"/>
  <c r="R1850" i="1" s="1"/>
  <c r="C1851" i="1" s="1"/>
  <c r="H1850" i="1"/>
  <c r="N1850" i="1" s="1"/>
  <c r="P1850" i="1" s="1"/>
  <c r="B1850" i="1" s="1"/>
  <c r="S1852" i="1" l="1"/>
  <c r="T1852" i="1"/>
  <c r="J1852" i="1"/>
  <c r="K1852" i="1" s="1"/>
  <c r="L1852" i="1" s="1"/>
  <c r="M1852" i="1" s="1"/>
  <c r="Q1851" i="1"/>
  <c r="R1851" i="1" s="1"/>
  <c r="C1852" i="1" s="1"/>
  <c r="N1851" i="1"/>
  <c r="P1851" i="1" s="1"/>
  <c r="B1851" i="1" s="1"/>
  <c r="E1852" i="1"/>
  <c r="F1853" i="1" s="1"/>
  <c r="A1853" i="1"/>
  <c r="D1853" i="1" s="1"/>
  <c r="O1852" i="1"/>
  <c r="G1852" i="1"/>
  <c r="E1853" i="1" l="1"/>
  <c r="F1854" i="1" s="1"/>
  <c r="O1853" i="1"/>
  <c r="A1854" i="1"/>
  <c r="D1854" i="1" s="1"/>
  <c r="G1853" i="1"/>
  <c r="Q1852" i="1"/>
  <c r="R1852" i="1" s="1"/>
  <c r="C1853" i="1" s="1"/>
  <c r="J1853" i="1"/>
  <c r="K1853" i="1" s="1"/>
  <c r="L1853" i="1" s="1"/>
  <c r="M1853" i="1" s="1"/>
  <c r="S1853" i="1"/>
  <c r="T1853" i="1"/>
  <c r="H1852" i="1"/>
  <c r="N1852" i="1" s="1"/>
  <c r="P1852" i="1" s="1"/>
  <c r="B1852" i="1" s="1"/>
  <c r="G1854" i="1" l="1"/>
  <c r="H1854" i="1" s="1"/>
  <c r="E1854" i="1"/>
  <c r="F1855" i="1" s="1"/>
  <c r="A1855" i="1"/>
  <c r="D1855" i="1" s="1"/>
  <c r="O1854" i="1"/>
  <c r="H1853" i="1"/>
  <c r="N1853" i="1" s="1"/>
  <c r="P1853" i="1" s="1"/>
  <c r="B1853" i="1" s="1"/>
  <c r="J1854" i="1"/>
  <c r="K1854" i="1" s="1"/>
  <c r="L1854" i="1" s="1"/>
  <c r="M1854" i="1" s="1"/>
  <c r="T1854" i="1"/>
  <c r="Q1853" i="1"/>
  <c r="R1853" i="1" s="1"/>
  <c r="C1854" i="1" s="1"/>
  <c r="S1854" i="1"/>
  <c r="N1854" i="1" l="1"/>
  <c r="P1854" i="1" s="1"/>
  <c r="B1854" i="1" s="1"/>
  <c r="T1855" i="1"/>
  <c r="J1855" i="1"/>
  <c r="K1855" i="1" s="1"/>
  <c r="L1855" i="1" s="1"/>
  <c r="M1855" i="1" s="1"/>
  <c r="S1855" i="1"/>
  <c r="Q1854" i="1"/>
  <c r="R1854" i="1" s="1"/>
  <c r="C1855" i="1" s="1"/>
  <c r="E1855" i="1"/>
  <c r="F1856" i="1" s="1"/>
  <c r="O1855" i="1"/>
  <c r="A1856" i="1"/>
  <c r="D1856" i="1" s="1"/>
  <c r="G1855" i="1"/>
  <c r="J1856" i="1" l="1"/>
  <c r="K1856" i="1" s="1"/>
  <c r="L1856" i="1" s="1"/>
  <c r="M1856" i="1" s="1"/>
  <c r="Q1855" i="1"/>
  <c r="R1855" i="1" s="1"/>
  <c r="C1856" i="1" s="1"/>
  <c r="T1856" i="1"/>
  <c r="S1856" i="1"/>
  <c r="E1856" i="1"/>
  <c r="F1857" i="1" s="1"/>
  <c r="A1857" i="1"/>
  <c r="D1857" i="1" s="1"/>
  <c r="O1856" i="1"/>
  <c r="G1856" i="1"/>
  <c r="H1856" i="1" s="1"/>
  <c r="H1855" i="1"/>
  <c r="N1855" i="1" s="1"/>
  <c r="P1855" i="1" s="1"/>
  <c r="B1855" i="1" s="1"/>
  <c r="T1857" i="1" l="1"/>
  <c r="J1857" i="1"/>
  <c r="K1857" i="1" s="1"/>
  <c r="L1857" i="1" s="1"/>
  <c r="M1857" i="1" s="1"/>
  <c r="Q1856" i="1"/>
  <c r="R1856" i="1" s="1"/>
  <c r="S1857" i="1"/>
  <c r="G1857" i="1"/>
  <c r="O1857" i="1"/>
  <c r="A1858" i="1"/>
  <c r="D1858" i="1" s="1"/>
  <c r="E1857" i="1"/>
  <c r="F1858" i="1" s="1"/>
  <c r="N1856" i="1"/>
  <c r="P1856" i="1" s="1"/>
  <c r="B1856" i="1" l="1"/>
  <c r="C1857" i="1"/>
  <c r="E1858" i="1"/>
  <c r="F1859" i="1" s="1"/>
  <c r="O1858" i="1"/>
  <c r="A1859" i="1"/>
  <c r="D1859" i="1" s="1"/>
  <c r="J1858" i="1"/>
  <c r="K1858" i="1" s="1"/>
  <c r="L1858" i="1" s="1"/>
  <c r="M1858" i="1" s="1"/>
  <c r="Q1857" i="1"/>
  <c r="R1857" i="1" s="1"/>
  <c r="T1858" i="1"/>
  <c r="S1858" i="1"/>
  <c r="G1858" i="1"/>
  <c r="H1857" i="1"/>
  <c r="N1857" i="1" s="1"/>
  <c r="P1857" i="1" s="1"/>
  <c r="B1857" i="1" l="1"/>
  <c r="C1858" i="1"/>
  <c r="G1859" i="1"/>
  <c r="H1859" i="1" s="1"/>
  <c r="E1859" i="1"/>
  <c r="F1860" i="1" s="1"/>
  <c r="O1859" i="1"/>
  <c r="A1860" i="1"/>
  <c r="D1860" i="1" s="1"/>
  <c r="H1858" i="1"/>
  <c r="N1858" i="1" s="1"/>
  <c r="Q1858" i="1"/>
  <c r="R1858" i="1" s="1"/>
  <c r="J1859" i="1"/>
  <c r="K1859" i="1" s="1"/>
  <c r="L1859" i="1" s="1"/>
  <c r="M1859" i="1" s="1"/>
  <c r="T1859" i="1"/>
  <c r="S1859" i="1"/>
  <c r="P1858" i="1" l="1"/>
  <c r="B1858" i="1" s="1"/>
  <c r="C1859" i="1"/>
  <c r="G1860" i="1"/>
  <c r="H1860" i="1" s="1"/>
  <c r="N1859" i="1"/>
  <c r="P1859" i="1" s="1"/>
  <c r="O1860" i="1"/>
  <c r="A1861" i="1"/>
  <c r="D1861" i="1" s="1"/>
  <c r="E1860" i="1"/>
  <c r="F1861" i="1" s="1"/>
  <c r="T1860" i="1"/>
  <c r="S1860" i="1"/>
  <c r="J1860" i="1"/>
  <c r="K1860" i="1" s="1"/>
  <c r="L1860" i="1" s="1"/>
  <c r="M1860" i="1" s="1"/>
  <c r="Q1859" i="1"/>
  <c r="R1859" i="1" s="1"/>
  <c r="C1860" i="1" l="1"/>
  <c r="B1859" i="1"/>
  <c r="Q1860" i="1"/>
  <c r="R1860" i="1" s="1"/>
  <c r="S1861" i="1"/>
  <c r="J1861" i="1"/>
  <c r="K1861" i="1" s="1"/>
  <c r="L1861" i="1" s="1"/>
  <c r="M1861" i="1" s="1"/>
  <c r="T1861" i="1"/>
  <c r="E1861" i="1"/>
  <c r="F1862" i="1" s="1"/>
  <c r="A1862" i="1"/>
  <c r="D1862" i="1" s="1"/>
  <c r="O1861" i="1"/>
  <c r="N1860" i="1"/>
  <c r="G1861" i="1"/>
  <c r="H1861" i="1" s="1"/>
  <c r="C1861" i="1" l="1"/>
  <c r="P1860" i="1"/>
  <c r="B1860" i="1" s="1"/>
  <c r="N1861" i="1"/>
  <c r="G1862" i="1"/>
  <c r="Q1861" i="1"/>
  <c r="R1861" i="1" s="1"/>
  <c r="J1862" i="1"/>
  <c r="K1862" i="1" s="1"/>
  <c r="L1862" i="1" s="1"/>
  <c r="M1862" i="1" s="1"/>
  <c r="T1862" i="1"/>
  <c r="S1862" i="1"/>
  <c r="E1862" i="1"/>
  <c r="F1863" i="1" s="1"/>
  <c r="A1863" i="1"/>
  <c r="D1863" i="1" s="1"/>
  <c r="O1862" i="1"/>
  <c r="C1862" i="1" l="1"/>
  <c r="P1861" i="1"/>
  <c r="B1861" i="1" s="1"/>
  <c r="G1863" i="1"/>
  <c r="Q1862" i="1"/>
  <c r="R1862" i="1" s="1"/>
  <c r="T1863" i="1"/>
  <c r="S1863" i="1"/>
  <c r="J1863" i="1"/>
  <c r="K1863" i="1" s="1"/>
  <c r="L1863" i="1" s="1"/>
  <c r="M1863" i="1" s="1"/>
  <c r="O1863" i="1"/>
  <c r="A1864" i="1"/>
  <c r="D1864" i="1" s="1"/>
  <c r="E1863" i="1"/>
  <c r="F1864" i="1" s="1"/>
  <c r="H1862" i="1"/>
  <c r="N1862" i="1" s="1"/>
  <c r="P1862" i="1" s="1"/>
  <c r="B1862" i="1" s="1"/>
  <c r="C1863" i="1" l="1"/>
  <c r="T1864" i="1"/>
  <c r="S1864" i="1"/>
  <c r="J1864" i="1"/>
  <c r="K1864" i="1" s="1"/>
  <c r="L1864" i="1" s="1"/>
  <c r="M1864" i="1" s="1"/>
  <c r="Q1863" i="1"/>
  <c r="R1863" i="1" s="1"/>
  <c r="G1864" i="1"/>
  <c r="H1864" i="1" s="1"/>
  <c r="A1865" i="1"/>
  <c r="D1865" i="1" s="1"/>
  <c r="O1864" i="1"/>
  <c r="E1864" i="1"/>
  <c r="F1865" i="1" s="1"/>
  <c r="H1863" i="1"/>
  <c r="N1863" i="1" s="1"/>
  <c r="P1863" i="1" s="1"/>
  <c r="B1863" i="1" s="1"/>
  <c r="C1864" i="1" l="1"/>
  <c r="N1864" i="1"/>
  <c r="J1865" i="1"/>
  <c r="K1865" i="1" s="1"/>
  <c r="L1865" i="1" s="1"/>
  <c r="M1865" i="1" s="1"/>
  <c r="T1865" i="1"/>
  <c r="S1865" i="1"/>
  <c r="Q1864" i="1"/>
  <c r="R1864" i="1" s="1"/>
  <c r="O1865" i="1"/>
  <c r="A1866" i="1"/>
  <c r="D1866" i="1" s="1"/>
  <c r="E1865" i="1"/>
  <c r="F1866" i="1" s="1"/>
  <c r="G1865" i="1"/>
  <c r="H1865" i="1" s="1"/>
  <c r="C1865" i="1" l="1"/>
  <c r="P1864" i="1"/>
  <c r="B1864" i="1" s="1"/>
  <c r="T1866" i="1"/>
  <c r="S1866" i="1"/>
  <c r="J1866" i="1"/>
  <c r="K1866" i="1" s="1"/>
  <c r="L1866" i="1" s="1"/>
  <c r="M1866" i="1" s="1"/>
  <c r="Q1865" i="1"/>
  <c r="R1865" i="1" s="1"/>
  <c r="C1866" i="1" s="1"/>
  <c r="N1865" i="1"/>
  <c r="P1865" i="1" s="1"/>
  <c r="B1865" i="1" s="1"/>
  <c r="A1867" i="1"/>
  <c r="D1867" i="1" s="1"/>
  <c r="O1866" i="1"/>
  <c r="E1866" i="1"/>
  <c r="F1867" i="1" s="1"/>
  <c r="G1866" i="1"/>
  <c r="G1867" i="1" l="1"/>
  <c r="H1867" i="1" s="1"/>
  <c r="A1868" i="1"/>
  <c r="D1868" i="1" s="1"/>
  <c r="E1867" i="1"/>
  <c r="F1868" i="1" s="1"/>
  <c r="O1867" i="1"/>
  <c r="Q1866" i="1"/>
  <c r="R1866" i="1" s="1"/>
  <c r="C1867" i="1" s="1"/>
  <c r="J1867" i="1"/>
  <c r="K1867" i="1" s="1"/>
  <c r="L1867" i="1" s="1"/>
  <c r="M1867" i="1" s="1"/>
  <c r="S1867" i="1"/>
  <c r="T1867" i="1"/>
  <c r="H1866" i="1"/>
  <c r="N1866" i="1" s="1"/>
  <c r="P1866" i="1" s="1"/>
  <c r="B1866" i="1" s="1"/>
  <c r="G1868" i="1" l="1"/>
  <c r="H1868" i="1" s="1"/>
  <c r="N1867" i="1"/>
  <c r="P1867" i="1" s="1"/>
  <c r="B1867" i="1" s="1"/>
  <c r="T1868" i="1"/>
  <c r="S1868" i="1"/>
  <c r="J1868" i="1"/>
  <c r="K1868" i="1" s="1"/>
  <c r="L1868" i="1" s="1"/>
  <c r="M1868" i="1" s="1"/>
  <c r="Q1867" i="1"/>
  <c r="R1867" i="1" s="1"/>
  <c r="C1868" i="1" s="1"/>
  <c r="E1868" i="1"/>
  <c r="F1869" i="1" s="1"/>
  <c r="O1868" i="1"/>
  <c r="A1869" i="1"/>
  <c r="D1869" i="1" s="1"/>
  <c r="N1868" i="1" l="1"/>
  <c r="P1868" i="1" s="1"/>
  <c r="B1868" i="1" s="1"/>
  <c r="O1869" i="1"/>
  <c r="A1870" i="1"/>
  <c r="D1870" i="1" s="1"/>
  <c r="E1869" i="1"/>
  <c r="F1870" i="1" s="1"/>
  <c r="J1869" i="1"/>
  <c r="K1869" i="1" s="1"/>
  <c r="L1869" i="1" s="1"/>
  <c r="M1869" i="1" s="1"/>
  <c r="T1869" i="1"/>
  <c r="Q1868" i="1"/>
  <c r="R1868" i="1" s="1"/>
  <c r="C1869" i="1" s="1"/>
  <c r="S1869" i="1"/>
  <c r="G1869" i="1"/>
  <c r="Q1869" i="1" l="1"/>
  <c r="R1869" i="1" s="1"/>
  <c r="C1870" i="1" s="1"/>
  <c r="T1870" i="1"/>
  <c r="S1870" i="1"/>
  <c r="J1870" i="1"/>
  <c r="K1870" i="1" s="1"/>
  <c r="L1870" i="1" s="1"/>
  <c r="M1870" i="1" s="1"/>
  <c r="E1870" i="1"/>
  <c r="F1871" i="1" s="1"/>
  <c r="A1871" i="1"/>
  <c r="D1871" i="1" s="1"/>
  <c r="O1870" i="1"/>
  <c r="G1870" i="1"/>
  <c r="H1870" i="1" s="1"/>
  <c r="H1869" i="1"/>
  <c r="N1869" i="1" s="1"/>
  <c r="P1869" i="1" s="1"/>
  <c r="B1869" i="1" s="1"/>
  <c r="E1871" i="1" l="1"/>
  <c r="F1872" i="1" s="1"/>
  <c r="A1872" i="1"/>
  <c r="D1872" i="1" s="1"/>
  <c r="O1871" i="1"/>
  <c r="Q1870" i="1"/>
  <c r="R1870" i="1" s="1"/>
  <c r="C1871" i="1" s="1"/>
  <c r="S1871" i="1"/>
  <c r="J1871" i="1"/>
  <c r="K1871" i="1" s="1"/>
  <c r="L1871" i="1" s="1"/>
  <c r="M1871" i="1" s="1"/>
  <c r="T1871" i="1"/>
  <c r="N1870" i="1"/>
  <c r="P1870" i="1" s="1"/>
  <c r="B1870" i="1" s="1"/>
  <c r="G1871" i="1"/>
  <c r="G1872" i="1" l="1"/>
  <c r="H1872" i="1" s="1"/>
  <c r="S1872" i="1"/>
  <c r="J1872" i="1"/>
  <c r="K1872" i="1" s="1"/>
  <c r="L1872" i="1" s="1"/>
  <c r="M1872" i="1" s="1"/>
  <c r="Q1871" i="1"/>
  <c r="R1871" i="1" s="1"/>
  <c r="C1872" i="1" s="1"/>
  <c r="T1872" i="1"/>
  <c r="H1871" i="1"/>
  <c r="N1871" i="1" s="1"/>
  <c r="P1871" i="1" s="1"/>
  <c r="B1871" i="1" s="1"/>
  <c r="E1872" i="1"/>
  <c r="F1873" i="1" s="1"/>
  <c r="A1873" i="1"/>
  <c r="D1873" i="1" s="1"/>
  <c r="O1872" i="1"/>
  <c r="G1873" i="1" l="1"/>
  <c r="H1873" i="1" s="1"/>
  <c r="N1872" i="1"/>
  <c r="P1872" i="1" s="1"/>
  <c r="B1872" i="1" s="1"/>
  <c r="E1873" i="1"/>
  <c r="F1874" i="1" s="1"/>
  <c r="O1873" i="1"/>
  <c r="A1874" i="1"/>
  <c r="D1874" i="1" s="1"/>
  <c r="Q1872" i="1"/>
  <c r="R1872" i="1" s="1"/>
  <c r="C1873" i="1" s="1"/>
  <c r="T1873" i="1"/>
  <c r="S1873" i="1"/>
  <c r="J1873" i="1"/>
  <c r="K1873" i="1" s="1"/>
  <c r="L1873" i="1" s="1"/>
  <c r="M1873" i="1" s="1"/>
  <c r="G1874" i="1" l="1"/>
  <c r="H1874" i="1" s="1"/>
  <c r="N1873" i="1"/>
  <c r="P1873" i="1" s="1"/>
  <c r="B1873" i="1" s="1"/>
  <c r="E1874" i="1"/>
  <c r="F1875" i="1" s="1"/>
  <c r="A1875" i="1"/>
  <c r="D1875" i="1" s="1"/>
  <c r="O1874" i="1"/>
  <c r="J1874" i="1"/>
  <c r="K1874" i="1" s="1"/>
  <c r="L1874" i="1" s="1"/>
  <c r="M1874" i="1" s="1"/>
  <c r="Q1873" i="1"/>
  <c r="R1873" i="1" s="1"/>
  <c r="C1874" i="1" s="1"/>
  <c r="S1874" i="1"/>
  <c r="T1874" i="1"/>
  <c r="E1875" i="1" l="1"/>
  <c r="F1876" i="1" s="1"/>
  <c r="O1875" i="1"/>
  <c r="A1876" i="1"/>
  <c r="D1876" i="1" s="1"/>
  <c r="Q1874" i="1"/>
  <c r="R1874" i="1" s="1"/>
  <c r="C1875" i="1" s="1"/>
  <c r="T1875" i="1"/>
  <c r="S1875" i="1"/>
  <c r="J1875" i="1"/>
  <c r="K1875" i="1" s="1"/>
  <c r="L1875" i="1" s="1"/>
  <c r="M1875" i="1" s="1"/>
  <c r="N1874" i="1"/>
  <c r="P1874" i="1" s="1"/>
  <c r="B1874" i="1" s="1"/>
  <c r="G1875" i="1"/>
  <c r="H1875" i="1" s="1"/>
  <c r="N1875" i="1" l="1"/>
  <c r="P1875" i="1" s="1"/>
  <c r="B1875" i="1" s="1"/>
  <c r="G1876" i="1"/>
  <c r="H1876" i="1" s="1"/>
  <c r="E1876" i="1"/>
  <c r="F1877" i="1" s="1"/>
  <c r="A1877" i="1"/>
  <c r="D1877" i="1" s="1"/>
  <c r="O1876" i="1"/>
  <c r="T1876" i="1"/>
  <c r="S1876" i="1"/>
  <c r="J1876" i="1"/>
  <c r="K1876" i="1" s="1"/>
  <c r="L1876" i="1" s="1"/>
  <c r="M1876" i="1" s="1"/>
  <c r="Q1875" i="1"/>
  <c r="R1875" i="1" s="1"/>
  <c r="C1876" i="1" s="1"/>
  <c r="Q1876" i="1" l="1"/>
  <c r="R1876" i="1" s="1"/>
  <c r="C1877" i="1" s="1"/>
  <c r="T1877" i="1"/>
  <c r="S1877" i="1"/>
  <c r="J1877" i="1"/>
  <c r="K1877" i="1" s="1"/>
  <c r="L1877" i="1" s="1"/>
  <c r="M1877" i="1" s="1"/>
  <c r="N1876" i="1"/>
  <c r="P1876" i="1" s="1"/>
  <c r="B1876" i="1" s="1"/>
  <c r="G1877" i="1"/>
  <c r="O1877" i="1"/>
  <c r="E1877" i="1"/>
  <c r="F1878" i="1" s="1"/>
  <c r="A1878" i="1"/>
  <c r="D1878" i="1" s="1"/>
  <c r="G1878" i="1" l="1"/>
  <c r="H1878" i="1" s="1"/>
  <c r="E1878" i="1"/>
  <c r="F1879" i="1" s="1"/>
  <c r="A1879" i="1"/>
  <c r="D1879" i="1" s="1"/>
  <c r="O1878" i="1"/>
  <c r="S1878" i="1"/>
  <c r="Q1877" i="1"/>
  <c r="R1877" i="1" s="1"/>
  <c r="C1878" i="1" s="1"/>
  <c r="J1878" i="1"/>
  <c r="K1878" i="1" s="1"/>
  <c r="L1878" i="1" s="1"/>
  <c r="M1878" i="1" s="1"/>
  <c r="T1878" i="1"/>
  <c r="H1877" i="1"/>
  <c r="N1877" i="1" s="1"/>
  <c r="P1877" i="1" s="1"/>
  <c r="B1877" i="1" s="1"/>
  <c r="N1878" i="1" l="1"/>
  <c r="P1878" i="1" s="1"/>
  <c r="B1878" i="1" s="1"/>
  <c r="Q1878" i="1"/>
  <c r="R1878" i="1" s="1"/>
  <c r="C1879" i="1" s="1"/>
  <c r="J1879" i="1"/>
  <c r="K1879" i="1" s="1"/>
  <c r="L1879" i="1" s="1"/>
  <c r="M1879" i="1" s="1"/>
  <c r="S1879" i="1"/>
  <c r="T1879" i="1"/>
  <c r="O1879" i="1"/>
  <c r="A1880" i="1"/>
  <c r="D1880" i="1" s="1"/>
  <c r="E1879" i="1"/>
  <c r="F1880" i="1" s="1"/>
  <c r="G1879" i="1"/>
  <c r="E1880" i="1" l="1"/>
  <c r="F1881" i="1" s="1"/>
  <c r="A1881" i="1"/>
  <c r="D1881" i="1" s="1"/>
  <c r="O1880" i="1"/>
  <c r="Q1879" i="1"/>
  <c r="R1879" i="1" s="1"/>
  <c r="C1880" i="1" s="1"/>
  <c r="J1880" i="1"/>
  <c r="K1880" i="1" s="1"/>
  <c r="L1880" i="1" s="1"/>
  <c r="M1880" i="1" s="1"/>
  <c r="T1880" i="1"/>
  <c r="S1880" i="1"/>
  <c r="G1880" i="1"/>
  <c r="H1879" i="1"/>
  <c r="N1879" i="1" s="1"/>
  <c r="P1879" i="1" s="1"/>
  <c r="B1879" i="1" s="1"/>
  <c r="G1881" i="1" l="1"/>
  <c r="H1881" i="1" s="1"/>
  <c r="Q1880" i="1"/>
  <c r="R1880" i="1" s="1"/>
  <c r="C1881" i="1" s="1"/>
  <c r="J1881" i="1"/>
  <c r="K1881" i="1" s="1"/>
  <c r="L1881" i="1" s="1"/>
  <c r="M1881" i="1" s="1"/>
  <c r="T1881" i="1"/>
  <c r="S1881" i="1"/>
  <c r="H1880" i="1"/>
  <c r="N1880" i="1" s="1"/>
  <c r="P1880" i="1" s="1"/>
  <c r="B1880" i="1" s="1"/>
  <c r="A1882" i="1"/>
  <c r="D1882" i="1" s="1"/>
  <c r="E1881" i="1"/>
  <c r="F1882" i="1" s="1"/>
  <c r="O1881" i="1"/>
  <c r="N1881" i="1" l="1"/>
  <c r="P1881" i="1" s="1"/>
  <c r="B1881" i="1" s="1"/>
  <c r="E1882" i="1"/>
  <c r="F1883" i="1" s="1"/>
  <c r="A1883" i="1"/>
  <c r="D1883" i="1" s="1"/>
  <c r="O1882" i="1"/>
  <c r="Q1881" i="1"/>
  <c r="R1881" i="1" s="1"/>
  <c r="C1882" i="1" s="1"/>
  <c r="T1882" i="1"/>
  <c r="J1882" i="1"/>
  <c r="K1882" i="1" s="1"/>
  <c r="L1882" i="1" s="1"/>
  <c r="M1882" i="1" s="1"/>
  <c r="S1882" i="1"/>
  <c r="G1882" i="1"/>
  <c r="H1882" i="1" s="1"/>
  <c r="N1882" i="1" l="1"/>
  <c r="P1882" i="1" s="1"/>
  <c r="B1882" i="1" s="1"/>
  <c r="S1883" i="1"/>
  <c r="Q1882" i="1"/>
  <c r="R1882" i="1" s="1"/>
  <c r="C1883" i="1" s="1"/>
  <c r="J1883" i="1"/>
  <c r="K1883" i="1" s="1"/>
  <c r="L1883" i="1" s="1"/>
  <c r="M1883" i="1" s="1"/>
  <c r="T1883" i="1"/>
  <c r="A1884" i="1"/>
  <c r="D1884" i="1" s="1"/>
  <c r="O1883" i="1"/>
  <c r="E1883" i="1"/>
  <c r="F1884" i="1" s="1"/>
  <c r="G1883" i="1"/>
  <c r="H1883" i="1" s="1"/>
  <c r="N1883" i="1" l="1"/>
  <c r="P1883" i="1" s="1"/>
  <c r="B1883" i="1" s="1"/>
  <c r="J1884" i="1"/>
  <c r="K1884" i="1" s="1"/>
  <c r="L1884" i="1" s="1"/>
  <c r="M1884" i="1" s="1"/>
  <c r="S1884" i="1"/>
  <c r="Q1883" i="1"/>
  <c r="R1883" i="1" s="1"/>
  <c r="C1884" i="1" s="1"/>
  <c r="T1884" i="1"/>
  <c r="O1884" i="1"/>
  <c r="E1884" i="1"/>
  <c r="F1885" i="1" s="1"/>
  <c r="A1885" i="1"/>
  <c r="D1885" i="1" s="1"/>
  <c r="G1884" i="1"/>
  <c r="G1885" i="1" l="1"/>
  <c r="H1885" i="1" s="1"/>
  <c r="S1885" i="1"/>
  <c r="T1885" i="1"/>
  <c r="Q1884" i="1"/>
  <c r="R1884" i="1" s="1"/>
  <c r="C1885" i="1" s="1"/>
  <c r="J1885" i="1"/>
  <c r="K1885" i="1" s="1"/>
  <c r="L1885" i="1" s="1"/>
  <c r="M1885" i="1" s="1"/>
  <c r="A1886" i="1"/>
  <c r="D1886" i="1" s="1"/>
  <c r="O1885" i="1"/>
  <c r="E1885" i="1"/>
  <c r="F1886" i="1" s="1"/>
  <c r="H1884" i="1"/>
  <c r="N1884" i="1" s="1"/>
  <c r="P1884" i="1" s="1"/>
  <c r="B1884" i="1" s="1"/>
  <c r="J1886" i="1" l="1"/>
  <c r="K1886" i="1" s="1"/>
  <c r="L1886" i="1" s="1"/>
  <c r="M1886" i="1" s="1"/>
  <c r="Q1885" i="1"/>
  <c r="R1885" i="1" s="1"/>
  <c r="T1886" i="1"/>
  <c r="S1886" i="1"/>
  <c r="G1886" i="1"/>
  <c r="O1886" i="1"/>
  <c r="A1887" i="1"/>
  <c r="D1887" i="1" s="1"/>
  <c r="E1886" i="1"/>
  <c r="F1887" i="1" s="1"/>
  <c r="N1885" i="1"/>
  <c r="P1885" i="1" s="1"/>
  <c r="B1885" i="1" l="1"/>
  <c r="C1886" i="1"/>
  <c r="O1887" i="1"/>
  <c r="E1887" i="1"/>
  <c r="F1888" i="1" s="1"/>
  <c r="A1888" i="1"/>
  <c r="D1888" i="1" s="1"/>
  <c r="G1887" i="1"/>
  <c r="T1887" i="1"/>
  <c r="S1887" i="1"/>
  <c r="J1887" i="1"/>
  <c r="K1887" i="1" s="1"/>
  <c r="L1887" i="1" s="1"/>
  <c r="M1887" i="1" s="1"/>
  <c r="Q1886" i="1"/>
  <c r="R1886" i="1" s="1"/>
  <c r="H1886" i="1"/>
  <c r="N1886" i="1" s="1"/>
  <c r="P1886" i="1" l="1"/>
  <c r="B1886" i="1" s="1"/>
  <c r="C1887" i="1"/>
  <c r="G1888" i="1"/>
  <c r="H1888" i="1" s="1"/>
  <c r="H1887" i="1"/>
  <c r="N1887" i="1" s="1"/>
  <c r="P1887" i="1" s="1"/>
  <c r="B1887" i="1" s="1"/>
  <c r="E1888" i="1"/>
  <c r="F1889" i="1" s="1"/>
  <c r="A1889" i="1"/>
  <c r="D1889" i="1" s="1"/>
  <c r="O1888" i="1"/>
  <c r="Q1887" i="1"/>
  <c r="R1887" i="1" s="1"/>
  <c r="J1888" i="1"/>
  <c r="K1888" i="1" s="1"/>
  <c r="L1888" i="1" s="1"/>
  <c r="M1888" i="1" s="1"/>
  <c r="S1888" i="1"/>
  <c r="T1888" i="1"/>
  <c r="C1888" i="1" l="1"/>
  <c r="N1888" i="1"/>
  <c r="P1888" i="1" s="1"/>
  <c r="B1888" i="1" s="1"/>
  <c r="J1889" i="1"/>
  <c r="K1889" i="1" s="1"/>
  <c r="L1889" i="1" s="1"/>
  <c r="M1889" i="1" s="1"/>
  <c r="T1889" i="1"/>
  <c r="S1889" i="1"/>
  <c r="Q1888" i="1"/>
  <c r="R1888" i="1" s="1"/>
  <c r="C1889" i="1" s="1"/>
  <c r="O1889" i="1"/>
  <c r="E1889" i="1"/>
  <c r="F1890" i="1" s="1"/>
  <c r="A1890" i="1"/>
  <c r="D1890" i="1" s="1"/>
  <c r="G1889" i="1"/>
  <c r="H1889" i="1" s="1"/>
  <c r="T1890" i="1" l="1"/>
  <c r="S1890" i="1"/>
  <c r="J1890" i="1"/>
  <c r="K1890" i="1" s="1"/>
  <c r="L1890" i="1" s="1"/>
  <c r="M1890" i="1" s="1"/>
  <c r="Q1889" i="1"/>
  <c r="R1889" i="1" s="1"/>
  <c r="C1890" i="1" s="1"/>
  <c r="N1889" i="1"/>
  <c r="P1889" i="1" s="1"/>
  <c r="B1889" i="1" s="1"/>
  <c r="E1890" i="1"/>
  <c r="F1891" i="1" s="1"/>
  <c r="A1891" i="1"/>
  <c r="D1891" i="1" s="1"/>
  <c r="O1890" i="1"/>
  <c r="G1890" i="1"/>
  <c r="G1891" i="1" l="1"/>
  <c r="H1891" i="1" s="1"/>
  <c r="E1891" i="1"/>
  <c r="F1892" i="1" s="1"/>
  <c r="O1891" i="1"/>
  <c r="A1892" i="1"/>
  <c r="D1892" i="1" s="1"/>
  <c r="H1890" i="1"/>
  <c r="N1890" i="1" s="1"/>
  <c r="P1890" i="1" s="1"/>
  <c r="B1890" i="1" s="1"/>
  <c r="T1891" i="1"/>
  <c r="J1891" i="1"/>
  <c r="K1891" i="1" s="1"/>
  <c r="L1891" i="1" s="1"/>
  <c r="M1891" i="1" s="1"/>
  <c r="Q1890" i="1"/>
  <c r="R1890" i="1" s="1"/>
  <c r="C1891" i="1" s="1"/>
  <c r="S1891" i="1"/>
  <c r="G1892" i="1" l="1"/>
  <c r="H1892" i="1" s="1"/>
  <c r="N1891" i="1"/>
  <c r="P1891" i="1" s="1"/>
  <c r="B1891" i="1" s="1"/>
  <c r="O1892" i="1"/>
  <c r="A1893" i="1"/>
  <c r="D1893" i="1" s="1"/>
  <c r="E1892" i="1"/>
  <c r="F1893" i="1" s="1"/>
  <c r="Q1891" i="1"/>
  <c r="R1891" i="1" s="1"/>
  <c r="C1892" i="1" s="1"/>
  <c r="T1892" i="1"/>
  <c r="J1892" i="1"/>
  <c r="K1892" i="1" s="1"/>
  <c r="L1892" i="1" s="1"/>
  <c r="M1892" i="1" s="1"/>
  <c r="S1892" i="1"/>
  <c r="N1892" i="1" l="1"/>
  <c r="P1892" i="1" s="1"/>
  <c r="B1892" i="1" s="1"/>
  <c r="O1893" i="1"/>
  <c r="E1893" i="1"/>
  <c r="F1894" i="1" s="1"/>
  <c r="A1894" i="1"/>
  <c r="D1894" i="1" s="1"/>
  <c r="S1893" i="1"/>
  <c r="Q1892" i="1"/>
  <c r="R1892" i="1" s="1"/>
  <c r="C1893" i="1" s="1"/>
  <c r="T1893" i="1"/>
  <c r="J1893" i="1"/>
  <c r="K1893" i="1" s="1"/>
  <c r="L1893" i="1" s="1"/>
  <c r="M1893" i="1" s="1"/>
  <c r="G1893" i="1"/>
  <c r="G1894" i="1" l="1"/>
  <c r="H1894" i="1" s="1"/>
  <c r="O1894" i="1"/>
  <c r="E1894" i="1"/>
  <c r="F1895" i="1" s="1"/>
  <c r="A1895" i="1"/>
  <c r="D1895" i="1" s="1"/>
  <c r="H1893" i="1"/>
  <c r="N1893" i="1" s="1"/>
  <c r="P1893" i="1" s="1"/>
  <c r="B1893" i="1" s="1"/>
  <c r="Q1893" i="1"/>
  <c r="R1893" i="1" s="1"/>
  <c r="C1894" i="1" s="1"/>
  <c r="J1894" i="1"/>
  <c r="K1894" i="1" s="1"/>
  <c r="L1894" i="1" s="1"/>
  <c r="M1894" i="1" s="1"/>
  <c r="T1894" i="1"/>
  <c r="S1894" i="1"/>
  <c r="G1895" i="1" l="1"/>
  <c r="H1895" i="1" s="1"/>
  <c r="N1894" i="1"/>
  <c r="P1894" i="1" s="1"/>
  <c r="B1894" i="1" s="1"/>
  <c r="O1895" i="1"/>
  <c r="E1895" i="1"/>
  <c r="F1896" i="1" s="1"/>
  <c r="A1896" i="1"/>
  <c r="D1896" i="1" s="1"/>
  <c r="S1895" i="1"/>
  <c r="J1895" i="1"/>
  <c r="K1895" i="1" s="1"/>
  <c r="L1895" i="1" s="1"/>
  <c r="M1895" i="1" s="1"/>
  <c r="Q1894" i="1"/>
  <c r="R1894" i="1" s="1"/>
  <c r="C1895" i="1" s="1"/>
  <c r="T1895" i="1"/>
  <c r="G1896" i="1" l="1"/>
  <c r="H1896" i="1" s="1"/>
  <c r="N1895" i="1"/>
  <c r="P1895" i="1" s="1"/>
  <c r="B1895" i="1" s="1"/>
  <c r="O1896" i="1"/>
  <c r="A1897" i="1"/>
  <c r="D1897" i="1" s="1"/>
  <c r="E1896" i="1"/>
  <c r="F1897" i="1" s="1"/>
  <c r="T1896" i="1"/>
  <c r="S1896" i="1"/>
  <c r="J1896" i="1"/>
  <c r="K1896" i="1" s="1"/>
  <c r="L1896" i="1" s="1"/>
  <c r="M1896" i="1" s="1"/>
  <c r="Q1895" i="1"/>
  <c r="R1895" i="1" s="1"/>
  <c r="C1896" i="1" s="1"/>
  <c r="N1896" i="1" l="1"/>
  <c r="P1896" i="1" s="1"/>
  <c r="B1896" i="1" s="1"/>
  <c r="O1897" i="1"/>
  <c r="E1897" i="1"/>
  <c r="F1898" i="1" s="1"/>
  <c r="A1898" i="1"/>
  <c r="D1898" i="1" s="1"/>
  <c r="Q1896" i="1"/>
  <c r="R1896" i="1" s="1"/>
  <c r="C1897" i="1" s="1"/>
  <c r="S1897" i="1"/>
  <c r="T1897" i="1"/>
  <c r="J1897" i="1"/>
  <c r="K1897" i="1" s="1"/>
  <c r="L1897" i="1" s="1"/>
  <c r="M1897" i="1" s="1"/>
  <c r="G1897" i="1"/>
  <c r="A1899" i="1" l="1"/>
  <c r="D1899" i="1" s="1"/>
  <c r="O1898" i="1"/>
  <c r="E1898" i="1"/>
  <c r="F1899" i="1" s="1"/>
  <c r="G1898" i="1"/>
  <c r="Q1897" i="1"/>
  <c r="R1897" i="1" s="1"/>
  <c r="C1898" i="1" s="1"/>
  <c r="T1898" i="1"/>
  <c r="S1898" i="1"/>
  <c r="J1898" i="1"/>
  <c r="K1898" i="1" s="1"/>
  <c r="L1898" i="1" s="1"/>
  <c r="M1898" i="1" s="1"/>
  <c r="H1897" i="1"/>
  <c r="N1897" i="1" s="1"/>
  <c r="P1897" i="1" s="1"/>
  <c r="B1897" i="1" s="1"/>
  <c r="J1899" i="1" l="1"/>
  <c r="K1899" i="1" s="1"/>
  <c r="L1899" i="1" s="1"/>
  <c r="M1899" i="1" s="1"/>
  <c r="S1899" i="1"/>
  <c r="Q1898" i="1"/>
  <c r="R1898" i="1" s="1"/>
  <c r="C1899" i="1" s="1"/>
  <c r="T1899" i="1"/>
  <c r="O1899" i="1"/>
  <c r="E1899" i="1"/>
  <c r="F1900" i="1" s="1"/>
  <c r="A1900" i="1"/>
  <c r="D1900" i="1" s="1"/>
  <c r="G1899" i="1"/>
  <c r="H1898" i="1"/>
  <c r="N1898" i="1" s="1"/>
  <c r="P1898" i="1" s="1"/>
  <c r="B1898" i="1" s="1"/>
  <c r="Q1899" i="1" l="1"/>
  <c r="R1899" i="1" s="1"/>
  <c r="C1900" i="1" s="1"/>
  <c r="T1900" i="1"/>
  <c r="S1900" i="1"/>
  <c r="J1900" i="1"/>
  <c r="K1900" i="1" s="1"/>
  <c r="L1900" i="1" s="1"/>
  <c r="M1900" i="1" s="1"/>
  <c r="O1900" i="1"/>
  <c r="E1900" i="1"/>
  <c r="F1901" i="1" s="1"/>
  <c r="A1901" i="1"/>
  <c r="D1901" i="1" s="1"/>
  <c r="G1900" i="1"/>
  <c r="H1899" i="1"/>
  <c r="N1899" i="1" s="1"/>
  <c r="P1899" i="1" s="1"/>
  <c r="B1899" i="1" s="1"/>
  <c r="T1901" i="1" l="1"/>
  <c r="J1901" i="1"/>
  <c r="K1901" i="1" s="1"/>
  <c r="L1901" i="1" s="1"/>
  <c r="M1901" i="1" s="1"/>
  <c r="Q1900" i="1"/>
  <c r="R1900" i="1" s="1"/>
  <c r="C1901" i="1" s="1"/>
  <c r="S1901" i="1"/>
  <c r="G1901" i="1"/>
  <c r="E1901" i="1"/>
  <c r="F1902" i="1" s="1"/>
  <c r="A1902" i="1"/>
  <c r="D1902" i="1" s="1"/>
  <c r="O1901" i="1"/>
  <c r="H1900" i="1"/>
  <c r="N1900" i="1" s="1"/>
  <c r="P1900" i="1" s="1"/>
  <c r="B1900" i="1" s="1"/>
  <c r="E1902" i="1" l="1"/>
  <c r="F1903" i="1" s="1"/>
  <c r="A1903" i="1"/>
  <c r="D1903" i="1" s="1"/>
  <c r="O1902" i="1"/>
  <c r="G1902" i="1"/>
  <c r="H1902" i="1" s="1"/>
  <c r="H1901" i="1"/>
  <c r="N1901" i="1" s="1"/>
  <c r="P1901" i="1" s="1"/>
  <c r="B1901" i="1" s="1"/>
  <c r="T1902" i="1"/>
  <c r="S1902" i="1"/>
  <c r="J1902" i="1"/>
  <c r="K1902" i="1" s="1"/>
  <c r="L1902" i="1" s="1"/>
  <c r="M1902" i="1" s="1"/>
  <c r="Q1901" i="1"/>
  <c r="R1901" i="1" s="1"/>
  <c r="C1902" i="1" s="1"/>
  <c r="N1902" i="1" l="1"/>
  <c r="P1902" i="1" s="1"/>
  <c r="B1902" i="1" s="1"/>
  <c r="G1903" i="1"/>
  <c r="H1903" i="1" s="1"/>
  <c r="Q1902" i="1"/>
  <c r="R1902" i="1" s="1"/>
  <c r="C1903" i="1" s="1"/>
  <c r="T1903" i="1"/>
  <c r="J1903" i="1"/>
  <c r="K1903" i="1" s="1"/>
  <c r="L1903" i="1" s="1"/>
  <c r="M1903" i="1" s="1"/>
  <c r="S1903" i="1"/>
  <c r="O1903" i="1"/>
  <c r="E1903" i="1"/>
  <c r="F1904" i="1" s="1"/>
  <c r="A1904" i="1"/>
  <c r="D1904" i="1" s="1"/>
  <c r="Q1903" i="1" l="1"/>
  <c r="R1903" i="1" s="1"/>
  <c r="C1904" i="1" s="1"/>
  <c r="T1904" i="1"/>
  <c r="S1904" i="1"/>
  <c r="J1904" i="1"/>
  <c r="K1904" i="1" s="1"/>
  <c r="L1904" i="1" s="1"/>
  <c r="M1904" i="1" s="1"/>
  <c r="G1904" i="1"/>
  <c r="N1903" i="1"/>
  <c r="P1903" i="1" s="1"/>
  <c r="B1903" i="1" s="1"/>
  <c r="A1905" i="1"/>
  <c r="D1905" i="1" s="1"/>
  <c r="O1904" i="1"/>
  <c r="E1904" i="1"/>
  <c r="F1905" i="1" s="1"/>
  <c r="G1905" i="1" l="1"/>
  <c r="H1905" i="1" s="1"/>
  <c r="A1906" i="1"/>
  <c r="D1906" i="1" s="1"/>
  <c r="O1905" i="1"/>
  <c r="E1905" i="1"/>
  <c r="F1906" i="1" s="1"/>
  <c r="Q1904" i="1"/>
  <c r="R1904" i="1" s="1"/>
  <c r="C1905" i="1" s="1"/>
  <c r="T1905" i="1"/>
  <c r="J1905" i="1"/>
  <c r="K1905" i="1" s="1"/>
  <c r="L1905" i="1" s="1"/>
  <c r="M1905" i="1" s="1"/>
  <c r="S1905" i="1"/>
  <c r="H1904" i="1"/>
  <c r="N1904" i="1" s="1"/>
  <c r="P1904" i="1" s="1"/>
  <c r="B1904" i="1" s="1"/>
  <c r="G1906" i="1" l="1"/>
  <c r="H1906" i="1" s="1"/>
  <c r="N1905" i="1"/>
  <c r="P1905" i="1" s="1"/>
  <c r="B1905" i="1" s="1"/>
  <c r="Q1905" i="1"/>
  <c r="R1905" i="1" s="1"/>
  <c r="C1906" i="1" s="1"/>
  <c r="T1906" i="1"/>
  <c r="S1906" i="1"/>
  <c r="J1906" i="1"/>
  <c r="K1906" i="1" s="1"/>
  <c r="L1906" i="1" s="1"/>
  <c r="M1906" i="1" s="1"/>
  <c r="O1906" i="1"/>
  <c r="E1906" i="1"/>
  <c r="F1907" i="1" s="1"/>
  <c r="A1907" i="1"/>
  <c r="D1907" i="1" s="1"/>
  <c r="N1906" i="1" l="1"/>
  <c r="P1906" i="1" s="1"/>
  <c r="B1906" i="1" s="1"/>
  <c r="T1907" i="1"/>
  <c r="J1907" i="1"/>
  <c r="K1907" i="1" s="1"/>
  <c r="L1907" i="1" s="1"/>
  <c r="M1907" i="1" s="1"/>
  <c r="Q1906" i="1"/>
  <c r="R1906" i="1" s="1"/>
  <c r="C1907" i="1" s="1"/>
  <c r="S1907" i="1"/>
  <c r="A1908" i="1"/>
  <c r="D1908" i="1" s="1"/>
  <c r="O1907" i="1"/>
  <c r="E1907" i="1"/>
  <c r="F1908" i="1" s="1"/>
  <c r="G1907" i="1"/>
  <c r="J1908" i="1" l="1"/>
  <c r="K1908" i="1" s="1"/>
  <c r="L1908" i="1" s="1"/>
  <c r="M1908" i="1" s="1"/>
  <c r="Q1907" i="1"/>
  <c r="R1907" i="1" s="1"/>
  <c r="C1908" i="1" s="1"/>
  <c r="T1908" i="1"/>
  <c r="S1908" i="1"/>
  <c r="G1908" i="1"/>
  <c r="A1909" i="1"/>
  <c r="D1909" i="1" s="1"/>
  <c r="O1908" i="1"/>
  <c r="E1908" i="1"/>
  <c r="F1909" i="1" s="1"/>
  <c r="H1907" i="1"/>
  <c r="N1907" i="1" s="1"/>
  <c r="P1907" i="1" s="1"/>
  <c r="B1907" i="1" s="1"/>
  <c r="S1909" i="1" l="1"/>
  <c r="Q1908" i="1"/>
  <c r="R1908" i="1" s="1"/>
  <c r="C1909" i="1" s="1"/>
  <c r="T1909" i="1"/>
  <c r="J1909" i="1"/>
  <c r="K1909" i="1" s="1"/>
  <c r="L1909" i="1" s="1"/>
  <c r="M1909" i="1" s="1"/>
  <c r="E1909" i="1"/>
  <c r="F1910" i="1" s="1"/>
  <c r="A1910" i="1"/>
  <c r="D1910" i="1" s="1"/>
  <c r="O1909" i="1"/>
  <c r="G1909" i="1"/>
  <c r="H1909" i="1" s="1"/>
  <c r="H1908" i="1"/>
  <c r="N1908" i="1" s="1"/>
  <c r="P1908" i="1" s="1"/>
  <c r="B1908" i="1" s="1"/>
  <c r="A1911" i="1" l="1"/>
  <c r="D1911" i="1" s="1"/>
  <c r="O1910" i="1"/>
  <c r="E1910" i="1"/>
  <c r="F1911" i="1" s="1"/>
  <c r="N1909" i="1"/>
  <c r="P1909" i="1" s="1"/>
  <c r="B1909" i="1" s="1"/>
  <c r="G1910" i="1"/>
  <c r="T1910" i="1"/>
  <c r="Q1909" i="1"/>
  <c r="R1909" i="1" s="1"/>
  <c r="C1910" i="1" s="1"/>
  <c r="S1910" i="1"/>
  <c r="J1910" i="1"/>
  <c r="K1910" i="1" s="1"/>
  <c r="L1910" i="1" s="1"/>
  <c r="M1910" i="1" s="1"/>
  <c r="G1911" i="1" l="1"/>
  <c r="H1911" i="1" s="1"/>
  <c r="H1910" i="1"/>
  <c r="N1910" i="1" s="1"/>
  <c r="P1910" i="1" s="1"/>
  <c r="B1910" i="1" s="1"/>
  <c r="S1911" i="1"/>
  <c r="J1911" i="1"/>
  <c r="K1911" i="1" s="1"/>
  <c r="L1911" i="1" s="1"/>
  <c r="M1911" i="1" s="1"/>
  <c r="Q1910" i="1"/>
  <c r="R1910" i="1" s="1"/>
  <c r="C1911" i="1" s="1"/>
  <c r="T1911" i="1"/>
  <c r="A1912" i="1"/>
  <c r="D1912" i="1" s="1"/>
  <c r="O1911" i="1"/>
  <c r="E1911" i="1"/>
  <c r="F1912" i="1" s="1"/>
  <c r="N1911" i="1" l="1"/>
  <c r="P1911" i="1" s="1"/>
  <c r="B1911" i="1" s="1"/>
  <c r="T1912" i="1"/>
  <c r="J1912" i="1"/>
  <c r="K1912" i="1" s="1"/>
  <c r="L1912" i="1" s="1"/>
  <c r="M1912" i="1" s="1"/>
  <c r="S1912" i="1"/>
  <c r="Q1911" i="1"/>
  <c r="R1911" i="1" s="1"/>
  <c r="C1912" i="1" s="1"/>
  <c r="O1912" i="1"/>
  <c r="E1912" i="1"/>
  <c r="F1913" i="1" s="1"/>
  <c r="A1913" i="1"/>
  <c r="D1913" i="1" s="1"/>
  <c r="G1912" i="1"/>
  <c r="T1913" i="1" l="1"/>
  <c r="J1913" i="1"/>
  <c r="K1913" i="1" s="1"/>
  <c r="L1913" i="1" s="1"/>
  <c r="M1913" i="1" s="1"/>
  <c r="Q1912" i="1"/>
  <c r="R1912" i="1" s="1"/>
  <c r="C1913" i="1" s="1"/>
  <c r="S1913" i="1"/>
  <c r="G1913" i="1"/>
  <c r="A1914" i="1"/>
  <c r="D1914" i="1" s="1"/>
  <c r="O1913" i="1"/>
  <c r="E1913" i="1"/>
  <c r="F1914" i="1" s="1"/>
  <c r="H1912" i="1"/>
  <c r="N1912" i="1" s="1"/>
  <c r="P1912" i="1" s="1"/>
  <c r="B1912" i="1" s="1"/>
  <c r="S1914" i="1" l="1"/>
  <c r="Q1913" i="1"/>
  <c r="R1913" i="1" s="1"/>
  <c r="C1914" i="1" s="1"/>
  <c r="T1914" i="1"/>
  <c r="J1914" i="1"/>
  <c r="K1914" i="1" s="1"/>
  <c r="L1914" i="1" s="1"/>
  <c r="M1914" i="1" s="1"/>
  <c r="O1914" i="1"/>
  <c r="A1915" i="1"/>
  <c r="D1915" i="1" s="1"/>
  <c r="E1914" i="1"/>
  <c r="F1915" i="1" s="1"/>
  <c r="G1914" i="1"/>
  <c r="H1914" i="1" s="1"/>
  <c r="H1913" i="1"/>
  <c r="N1913" i="1" s="1"/>
  <c r="P1913" i="1" s="1"/>
  <c r="B1913" i="1" s="1"/>
  <c r="J1915" i="1" l="1"/>
  <c r="K1915" i="1" s="1"/>
  <c r="L1915" i="1" s="1"/>
  <c r="M1915" i="1" s="1"/>
  <c r="T1915" i="1"/>
  <c r="Q1914" i="1"/>
  <c r="R1914" i="1" s="1"/>
  <c r="C1915" i="1" s="1"/>
  <c r="S1915" i="1"/>
  <c r="A1916" i="1"/>
  <c r="D1916" i="1" s="1"/>
  <c r="O1915" i="1"/>
  <c r="E1915" i="1"/>
  <c r="F1916" i="1" s="1"/>
  <c r="N1914" i="1"/>
  <c r="P1914" i="1" s="1"/>
  <c r="B1914" i="1" s="1"/>
  <c r="G1915" i="1"/>
  <c r="H1915" i="1" s="1"/>
  <c r="N1915" i="1" l="1"/>
  <c r="P1915" i="1" s="1"/>
  <c r="B1915" i="1" s="1"/>
  <c r="E1916" i="1"/>
  <c r="F1917" i="1" s="1"/>
  <c r="O1916" i="1"/>
  <c r="A1917" i="1"/>
  <c r="D1917" i="1" s="1"/>
  <c r="T1916" i="1"/>
  <c r="S1916" i="1"/>
  <c r="J1916" i="1"/>
  <c r="K1916" i="1" s="1"/>
  <c r="L1916" i="1" s="1"/>
  <c r="M1916" i="1" s="1"/>
  <c r="Q1915" i="1"/>
  <c r="R1915" i="1" s="1"/>
  <c r="C1916" i="1" s="1"/>
  <c r="G1916" i="1"/>
  <c r="H1916" i="1" s="1"/>
  <c r="N1916" i="1" l="1"/>
  <c r="P1916" i="1" s="1"/>
  <c r="A1918" i="1"/>
  <c r="D1918" i="1" s="1"/>
  <c r="O1917" i="1"/>
  <c r="E1917" i="1"/>
  <c r="F1918" i="1" s="1"/>
  <c r="J1917" i="1"/>
  <c r="K1917" i="1" s="1"/>
  <c r="L1917" i="1" s="1"/>
  <c r="M1917" i="1" s="1"/>
  <c r="T1917" i="1"/>
  <c r="Q1916" i="1"/>
  <c r="R1916" i="1" s="1"/>
  <c r="S1917" i="1"/>
  <c r="G1917" i="1"/>
  <c r="H1917" i="1" s="1"/>
  <c r="C1917" i="1" l="1"/>
  <c r="B1916" i="1"/>
  <c r="T1918" i="1"/>
  <c r="J1918" i="1"/>
  <c r="K1918" i="1" s="1"/>
  <c r="L1918" i="1" s="1"/>
  <c r="M1918" i="1" s="1"/>
  <c r="S1918" i="1"/>
  <c r="Q1917" i="1"/>
  <c r="R1917" i="1" s="1"/>
  <c r="N1917" i="1"/>
  <c r="P1917" i="1" s="1"/>
  <c r="G1918" i="1"/>
  <c r="A1919" i="1"/>
  <c r="D1919" i="1" s="1"/>
  <c r="O1918" i="1"/>
  <c r="E1918" i="1"/>
  <c r="F1919" i="1" s="1"/>
  <c r="C1918" i="1" l="1"/>
  <c r="B1917" i="1"/>
  <c r="G1919" i="1"/>
  <c r="H1919" i="1" s="1"/>
  <c r="A1920" i="1"/>
  <c r="D1920" i="1" s="1"/>
  <c r="O1919" i="1"/>
  <c r="E1919" i="1"/>
  <c r="F1920" i="1" s="1"/>
  <c r="S1919" i="1"/>
  <c r="Q1918" i="1"/>
  <c r="R1918" i="1" s="1"/>
  <c r="T1919" i="1"/>
  <c r="J1919" i="1"/>
  <c r="K1919" i="1" s="1"/>
  <c r="L1919" i="1" s="1"/>
  <c r="M1919" i="1" s="1"/>
  <c r="H1918" i="1"/>
  <c r="N1918" i="1" s="1"/>
  <c r="P1918" i="1" s="1"/>
  <c r="B1918" i="1" s="1"/>
  <c r="C1919" i="1" l="1"/>
  <c r="G1920" i="1"/>
  <c r="H1920" i="1" s="1"/>
  <c r="N1919" i="1"/>
  <c r="P1919" i="1" s="1"/>
  <c r="B1919" i="1" s="1"/>
  <c r="S1920" i="1"/>
  <c r="Q1919" i="1"/>
  <c r="R1919" i="1" s="1"/>
  <c r="C1920" i="1" s="1"/>
  <c r="T1920" i="1"/>
  <c r="J1920" i="1"/>
  <c r="K1920" i="1" s="1"/>
  <c r="L1920" i="1" s="1"/>
  <c r="M1920" i="1" s="1"/>
  <c r="O1920" i="1"/>
  <c r="E1920" i="1"/>
  <c r="F1921" i="1" s="1"/>
  <c r="A1921" i="1"/>
  <c r="D1921" i="1" s="1"/>
  <c r="N1920" i="1" l="1"/>
  <c r="P1920" i="1" s="1"/>
  <c r="B1920" i="1" s="1"/>
  <c r="Q1920" i="1"/>
  <c r="R1920" i="1" s="1"/>
  <c r="C1921" i="1" s="1"/>
  <c r="T1921" i="1"/>
  <c r="J1921" i="1"/>
  <c r="K1921" i="1" s="1"/>
  <c r="L1921" i="1" s="1"/>
  <c r="M1921" i="1" s="1"/>
  <c r="S1921" i="1"/>
  <c r="O1921" i="1"/>
  <c r="E1921" i="1"/>
  <c r="F1922" i="1" s="1"/>
  <c r="A1922" i="1"/>
  <c r="D1922" i="1" s="1"/>
  <c r="G1921" i="1"/>
  <c r="H1921" i="1" s="1"/>
  <c r="J1922" i="1" l="1"/>
  <c r="K1922" i="1" s="1"/>
  <c r="L1922" i="1" s="1"/>
  <c r="M1922" i="1" s="1"/>
  <c r="Q1921" i="1"/>
  <c r="R1921" i="1" s="1"/>
  <c r="C1922" i="1" s="1"/>
  <c r="T1922" i="1"/>
  <c r="S1922" i="1"/>
  <c r="N1921" i="1"/>
  <c r="P1921" i="1" s="1"/>
  <c r="B1921" i="1" s="1"/>
  <c r="G1922" i="1"/>
  <c r="O1922" i="1"/>
  <c r="E1922" i="1"/>
  <c r="F1923" i="1" s="1"/>
  <c r="A1923" i="1"/>
  <c r="D1923" i="1" s="1"/>
  <c r="J1923" i="1" l="1"/>
  <c r="K1923" i="1" s="1"/>
  <c r="L1923" i="1" s="1"/>
  <c r="M1923" i="1" s="1"/>
  <c r="Q1922" i="1"/>
  <c r="R1922" i="1" s="1"/>
  <c r="C1923" i="1" s="1"/>
  <c r="S1923" i="1"/>
  <c r="T1923" i="1"/>
  <c r="G1923" i="1"/>
  <c r="H1922" i="1"/>
  <c r="N1922" i="1" s="1"/>
  <c r="P1922" i="1" s="1"/>
  <c r="B1922" i="1" s="1"/>
  <c r="E1923" i="1"/>
  <c r="F1924" i="1" s="1"/>
  <c r="O1923" i="1"/>
  <c r="A1924" i="1"/>
  <c r="D1924" i="1" s="1"/>
  <c r="G1924" i="1" l="1"/>
  <c r="H1924" i="1" s="1"/>
  <c r="H1923" i="1"/>
  <c r="N1923" i="1" s="1"/>
  <c r="P1923" i="1" s="1"/>
  <c r="B1923" i="1" s="1"/>
  <c r="E1924" i="1"/>
  <c r="F1925" i="1" s="1"/>
  <c r="A1925" i="1"/>
  <c r="D1925" i="1" s="1"/>
  <c r="O1924" i="1"/>
  <c r="J1924" i="1"/>
  <c r="K1924" i="1" s="1"/>
  <c r="L1924" i="1" s="1"/>
  <c r="M1924" i="1" s="1"/>
  <c r="T1924" i="1"/>
  <c r="S1924" i="1"/>
  <c r="Q1923" i="1"/>
  <c r="R1923" i="1" s="1"/>
  <c r="C1924" i="1" s="1"/>
  <c r="N1924" i="1" l="1"/>
  <c r="P1924" i="1" s="1"/>
  <c r="B1924" i="1" s="1"/>
  <c r="J1925" i="1"/>
  <c r="K1925" i="1" s="1"/>
  <c r="L1925" i="1" s="1"/>
  <c r="M1925" i="1" s="1"/>
  <c r="Q1924" i="1"/>
  <c r="R1924" i="1" s="1"/>
  <c r="C1925" i="1" s="1"/>
  <c r="S1925" i="1"/>
  <c r="T1925" i="1"/>
  <c r="O1925" i="1"/>
  <c r="E1925" i="1"/>
  <c r="F1926" i="1" s="1"/>
  <c r="A1926" i="1"/>
  <c r="D1926" i="1" s="1"/>
  <c r="G1925" i="1"/>
  <c r="Q1925" i="1" l="1"/>
  <c r="R1925" i="1" s="1"/>
  <c r="C1926" i="1" s="1"/>
  <c r="S1926" i="1"/>
  <c r="T1926" i="1"/>
  <c r="J1926" i="1"/>
  <c r="K1926" i="1" s="1"/>
  <c r="L1926" i="1" s="1"/>
  <c r="M1926" i="1" s="1"/>
  <c r="G1926" i="1"/>
  <c r="A1927" i="1"/>
  <c r="D1927" i="1" s="1"/>
  <c r="O1926" i="1"/>
  <c r="E1926" i="1"/>
  <c r="F1927" i="1" s="1"/>
  <c r="H1925" i="1"/>
  <c r="N1925" i="1" s="1"/>
  <c r="P1925" i="1" s="1"/>
  <c r="B1925" i="1" s="1"/>
  <c r="G1927" i="1" l="1"/>
  <c r="H1927" i="1" s="1"/>
  <c r="O1927" i="1"/>
  <c r="A1928" i="1"/>
  <c r="D1928" i="1" s="1"/>
  <c r="E1927" i="1"/>
  <c r="F1928" i="1" s="1"/>
  <c r="J1927" i="1"/>
  <c r="K1927" i="1" s="1"/>
  <c r="L1927" i="1" s="1"/>
  <c r="M1927" i="1" s="1"/>
  <c r="Q1926" i="1"/>
  <c r="R1926" i="1" s="1"/>
  <c r="C1927" i="1" s="1"/>
  <c r="T1927" i="1"/>
  <c r="S1927" i="1"/>
  <c r="H1926" i="1"/>
  <c r="N1926" i="1" s="1"/>
  <c r="P1926" i="1" s="1"/>
  <c r="B1926" i="1" s="1"/>
  <c r="G1928" i="1" l="1"/>
  <c r="H1928" i="1" s="1"/>
  <c r="N1927" i="1"/>
  <c r="P1927" i="1" s="1"/>
  <c r="B1927" i="1" s="1"/>
  <c r="A1929" i="1"/>
  <c r="D1929" i="1" s="1"/>
  <c r="E1928" i="1"/>
  <c r="F1929" i="1" s="1"/>
  <c r="O1928" i="1"/>
  <c r="S1928" i="1"/>
  <c r="J1928" i="1"/>
  <c r="K1928" i="1" s="1"/>
  <c r="L1928" i="1" s="1"/>
  <c r="M1928" i="1" s="1"/>
  <c r="Q1927" i="1"/>
  <c r="R1927" i="1" s="1"/>
  <c r="C1928" i="1" s="1"/>
  <c r="T1928" i="1"/>
  <c r="G1929" i="1" l="1"/>
  <c r="H1929" i="1" s="1"/>
  <c r="N1928" i="1"/>
  <c r="P1928" i="1" s="1"/>
  <c r="B1928" i="1" s="1"/>
  <c r="J1929" i="1"/>
  <c r="K1929" i="1" s="1"/>
  <c r="L1929" i="1" s="1"/>
  <c r="M1929" i="1" s="1"/>
  <c r="Q1928" i="1"/>
  <c r="R1928" i="1" s="1"/>
  <c r="C1929" i="1" s="1"/>
  <c r="T1929" i="1"/>
  <c r="S1929" i="1"/>
  <c r="A1930" i="1"/>
  <c r="D1930" i="1" s="1"/>
  <c r="E1929" i="1"/>
  <c r="F1930" i="1" s="1"/>
  <c r="O1929" i="1"/>
  <c r="A1931" i="1" l="1"/>
  <c r="D1931" i="1" s="1"/>
  <c r="E1930" i="1"/>
  <c r="F1931" i="1" s="1"/>
  <c r="O1930" i="1"/>
  <c r="Q1929" i="1"/>
  <c r="R1929" i="1" s="1"/>
  <c r="C1930" i="1" s="1"/>
  <c r="T1930" i="1"/>
  <c r="S1930" i="1"/>
  <c r="J1930" i="1"/>
  <c r="K1930" i="1" s="1"/>
  <c r="L1930" i="1" s="1"/>
  <c r="M1930" i="1" s="1"/>
  <c r="N1929" i="1"/>
  <c r="P1929" i="1" s="1"/>
  <c r="B1929" i="1" s="1"/>
  <c r="G1930" i="1"/>
  <c r="T1931" i="1" l="1"/>
  <c r="S1931" i="1"/>
  <c r="J1931" i="1"/>
  <c r="K1931" i="1" s="1"/>
  <c r="L1931" i="1" s="1"/>
  <c r="M1931" i="1" s="1"/>
  <c r="Q1930" i="1"/>
  <c r="R1930" i="1" s="1"/>
  <c r="C1931" i="1" s="1"/>
  <c r="G1931" i="1"/>
  <c r="H1930" i="1"/>
  <c r="N1930" i="1" s="1"/>
  <c r="P1930" i="1" s="1"/>
  <c r="B1930" i="1" s="1"/>
  <c r="O1931" i="1"/>
  <c r="A1932" i="1"/>
  <c r="D1932" i="1" s="1"/>
  <c r="E1931" i="1"/>
  <c r="F1932" i="1" s="1"/>
  <c r="G1932" i="1" l="1"/>
  <c r="H1932" i="1" s="1"/>
  <c r="H1931" i="1"/>
  <c r="N1931" i="1" s="1"/>
  <c r="P1931" i="1" s="1"/>
  <c r="B1931" i="1" s="1"/>
  <c r="A1933" i="1"/>
  <c r="D1933" i="1" s="1"/>
  <c r="E1932" i="1"/>
  <c r="F1933" i="1" s="1"/>
  <c r="O1932" i="1"/>
  <c r="S1932" i="1"/>
  <c r="J1932" i="1"/>
  <c r="K1932" i="1" s="1"/>
  <c r="L1932" i="1" s="1"/>
  <c r="M1932" i="1" s="1"/>
  <c r="Q1931" i="1"/>
  <c r="R1931" i="1" s="1"/>
  <c r="C1932" i="1" s="1"/>
  <c r="T1932" i="1"/>
  <c r="G1933" i="1" l="1"/>
  <c r="H1933" i="1" s="1"/>
  <c r="N1932" i="1"/>
  <c r="P1932" i="1" s="1"/>
  <c r="B1932" i="1" s="1"/>
  <c r="O1933" i="1"/>
  <c r="A1934" i="1"/>
  <c r="D1934" i="1" s="1"/>
  <c r="E1933" i="1"/>
  <c r="F1934" i="1" s="1"/>
  <c r="Q1932" i="1"/>
  <c r="R1932" i="1" s="1"/>
  <c r="C1933" i="1" s="1"/>
  <c r="T1933" i="1"/>
  <c r="S1933" i="1"/>
  <c r="J1933" i="1"/>
  <c r="K1933" i="1" s="1"/>
  <c r="L1933" i="1" s="1"/>
  <c r="M1933" i="1" s="1"/>
  <c r="A1935" i="1" l="1"/>
  <c r="D1935" i="1" s="1"/>
  <c r="E1934" i="1"/>
  <c r="F1935" i="1" s="1"/>
  <c r="O1934" i="1"/>
  <c r="J1934" i="1"/>
  <c r="K1934" i="1" s="1"/>
  <c r="L1934" i="1" s="1"/>
  <c r="M1934" i="1" s="1"/>
  <c r="Q1933" i="1"/>
  <c r="R1933" i="1" s="1"/>
  <c r="C1934" i="1" s="1"/>
  <c r="T1934" i="1"/>
  <c r="S1934" i="1"/>
  <c r="N1933" i="1"/>
  <c r="P1933" i="1" s="1"/>
  <c r="B1933" i="1" s="1"/>
  <c r="G1934" i="1"/>
  <c r="H1934" i="1" s="1"/>
  <c r="N1934" i="1" l="1"/>
  <c r="P1934" i="1" s="1"/>
  <c r="B1934" i="1" s="1"/>
  <c r="T1935" i="1"/>
  <c r="S1935" i="1"/>
  <c r="J1935" i="1"/>
  <c r="K1935" i="1" s="1"/>
  <c r="L1935" i="1" s="1"/>
  <c r="M1935" i="1" s="1"/>
  <c r="Q1934" i="1"/>
  <c r="R1934" i="1" s="1"/>
  <c r="C1935" i="1" s="1"/>
  <c r="G1935" i="1"/>
  <c r="A1936" i="1"/>
  <c r="D1936" i="1" s="1"/>
  <c r="E1935" i="1"/>
  <c r="F1936" i="1" s="1"/>
  <c r="O1935" i="1"/>
  <c r="G1936" i="1" l="1"/>
  <c r="H1936" i="1" s="1"/>
  <c r="A1937" i="1"/>
  <c r="D1937" i="1" s="1"/>
  <c r="O1936" i="1"/>
  <c r="E1936" i="1"/>
  <c r="F1937" i="1" s="1"/>
  <c r="H1935" i="1"/>
  <c r="N1935" i="1" s="1"/>
  <c r="P1935" i="1" s="1"/>
  <c r="B1935" i="1" s="1"/>
  <c r="Q1935" i="1"/>
  <c r="R1935" i="1" s="1"/>
  <c r="C1936" i="1" s="1"/>
  <c r="T1936" i="1"/>
  <c r="S1936" i="1"/>
  <c r="J1936" i="1"/>
  <c r="K1936" i="1" s="1"/>
  <c r="L1936" i="1" s="1"/>
  <c r="M1936" i="1" s="1"/>
  <c r="N1936" i="1" l="1"/>
  <c r="P1936" i="1" s="1"/>
  <c r="B1936" i="1" s="1"/>
  <c r="T1937" i="1"/>
  <c r="S1937" i="1"/>
  <c r="J1937" i="1"/>
  <c r="K1937" i="1" s="1"/>
  <c r="L1937" i="1" s="1"/>
  <c r="M1937" i="1" s="1"/>
  <c r="Q1936" i="1"/>
  <c r="R1936" i="1" s="1"/>
  <c r="C1937" i="1" s="1"/>
  <c r="O1937" i="1"/>
  <c r="A1938" i="1"/>
  <c r="D1938" i="1" s="1"/>
  <c r="E1937" i="1"/>
  <c r="F1938" i="1" s="1"/>
  <c r="G1937" i="1"/>
  <c r="H1937" i="1" s="1"/>
  <c r="J1938" i="1" l="1"/>
  <c r="K1938" i="1" s="1"/>
  <c r="L1938" i="1" s="1"/>
  <c r="M1938" i="1" s="1"/>
  <c r="T1938" i="1"/>
  <c r="Q1937" i="1"/>
  <c r="R1937" i="1" s="1"/>
  <c r="C1938" i="1" s="1"/>
  <c r="S1938" i="1"/>
  <c r="N1937" i="1"/>
  <c r="P1937" i="1" s="1"/>
  <c r="B1937" i="1" s="1"/>
  <c r="G1938" i="1"/>
  <c r="A1939" i="1"/>
  <c r="D1939" i="1" s="1"/>
  <c r="E1938" i="1"/>
  <c r="F1939" i="1" s="1"/>
  <c r="O1938" i="1"/>
  <c r="G1939" i="1" l="1"/>
  <c r="H1939" i="1" s="1"/>
  <c r="O1939" i="1"/>
  <c r="A1940" i="1"/>
  <c r="D1940" i="1" s="1"/>
  <c r="E1939" i="1"/>
  <c r="F1940" i="1" s="1"/>
  <c r="S1939" i="1"/>
  <c r="J1939" i="1"/>
  <c r="K1939" i="1" s="1"/>
  <c r="L1939" i="1" s="1"/>
  <c r="M1939" i="1" s="1"/>
  <c r="Q1938" i="1"/>
  <c r="R1938" i="1" s="1"/>
  <c r="C1939" i="1" s="1"/>
  <c r="T1939" i="1"/>
  <c r="H1938" i="1"/>
  <c r="N1938" i="1" s="1"/>
  <c r="P1938" i="1" s="1"/>
  <c r="B1938" i="1" s="1"/>
  <c r="G1940" i="1" l="1"/>
  <c r="H1940" i="1" s="1"/>
  <c r="N1939" i="1"/>
  <c r="P1939" i="1" s="1"/>
  <c r="B1939" i="1" s="1"/>
  <c r="A1941" i="1"/>
  <c r="D1941" i="1" s="1"/>
  <c r="E1940" i="1"/>
  <c r="F1941" i="1" s="1"/>
  <c r="O1940" i="1"/>
  <c r="S1940" i="1"/>
  <c r="J1940" i="1"/>
  <c r="K1940" i="1" s="1"/>
  <c r="L1940" i="1" s="1"/>
  <c r="M1940" i="1" s="1"/>
  <c r="Q1939" i="1"/>
  <c r="R1939" i="1" s="1"/>
  <c r="C1940" i="1" s="1"/>
  <c r="T1940" i="1"/>
  <c r="T1941" i="1" l="1"/>
  <c r="S1941" i="1"/>
  <c r="J1941" i="1"/>
  <c r="K1941" i="1" s="1"/>
  <c r="L1941" i="1" s="1"/>
  <c r="M1941" i="1" s="1"/>
  <c r="Q1940" i="1"/>
  <c r="R1940" i="1" s="1"/>
  <c r="C1941" i="1" s="1"/>
  <c r="E1941" i="1"/>
  <c r="F1942" i="1" s="1"/>
  <c r="O1941" i="1"/>
  <c r="A1942" i="1"/>
  <c r="D1942" i="1" s="1"/>
  <c r="N1940" i="1"/>
  <c r="P1940" i="1" s="1"/>
  <c r="B1940" i="1" s="1"/>
  <c r="G1941" i="1"/>
  <c r="T1942" i="1" l="1"/>
  <c r="Q1941" i="1"/>
  <c r="R1941" i="1" s="1"/>
  <c r="C1942" i="1" s="1"/>
  <c r="S1942" i="1"/>
  <c r="J1942" i="1"/>
  <c r="K1942" i="1" s="1"/>
  <c r="L1942" i="1" s="1"/>
  <c r="M1942" i="1" s="1"/>
  <c r="G1942" i="1"/>
  <c r="H1941" i="1"/>
  <c r="N1941" i="1" s="1"/>
  <c r="P1941" i="1" s="1"/>
  <c r="B1941" i="1" s="1"/>
  <c r="A1943" i="1"/>
  <c r="D1943" i="1" s="1"/>
  <c r="E1942" i="1"/>
  <c r="F1943" i="1" s="1"/>
  <c r="O1942" i="1"/>
  <c r="G1943" i="1" l="1"/>
  <c r="H1943" i="1" s="1"/>
  <c r="H1942" i="1"/>
  <c r="N1942" i="1" s="1"/>
  <c r="P1942" i="1" s="1"/>
  <c r="B1942" i="1" s="1"/>
  <c r="E1943" i="1"/>
  <c r="F1944" i="1" s="1"/>
  <c r="O1943" i="1"/>
  <c r="A1944" i="1"/>
  <c r="D1944" i="1" s="1"/>
  <c r="J1943" i="1"/>
  <c r="K1943" i="1" s="1"/>
  <c r="L1943" i="1" s="1"/>
  <c r="M1943" i="1" s="1"/>
  <c r="Q1942" i="1"/>
  <c r="R1942" i="1" s="1"/>
  <c r="C1943" i="1" s="1"/>
  <c r="T1943" i="1"/>
  <c r="S1943" i="1"/>
  <c r="N1943" i="1" l="1"/>
  <c r="P1943" i="1" s="1"/>
  <c r="B1943" i="1" s="1"/>
  <c r="O1944" i="1"/>
  <c r="A1945" i="1"/>
  <c r="D1945" i="1" s="1"/>
  <c r="E1944" i="1"/>
  <c r="F1945" i="1" s="1"/>
  <c r="Q1943" i="1"/>
  <c r="R1943" i="1" s="1"/>
  <c r="C1944" i="1" s="1"/>
  <c r="T1944" i="1"/>
  <c r="S1944" i="1"/>
  <c r="J1944" i="1"/>
  <c r="K1944" i="1" s="1"/>
  <c r="L1944" i="1" s="1"/>
  <c r="M1944" i="1" s="1"/>
  <c r="G1944" i="1"/>
  <c r="H1944" i="1" s="1"/>
  <c r="G1945" i="1" l="1"/>
  <c r="E1945" i="1"/>
  <c r="F1946" i="1" s="1"/>
  <c r="A1946" i="1"/>
  <c r="D1946" i="1" s="1"/>
  <c r="O1945" i="1"/>
  <c r="J1945" i="1"/>
  <c r="K1945" i="1" s="1"/>
  <c r="L1945" i="1" s="1"/>
  <c r="M1945" i="1" s="1"/>
  <c r="Q1944" i="1"/>
  <c r="R1944" i="1" s="1"/>
  <c r="C1945" i="1" s="1"/>
  <c r="T1945" i="1"/>
  <c r="S1945" i="1"/>
  <c r="N1944" i="1"/>
  <c r="P1944" i="1" s="1"/>
  <c r="B1944" i="1" s="1"/>
  <c r="Q1945" i="1" l="1"/>
  <c r="R1945" i="1" s="1"/>
  <c r="C1946" i="1" s="1"/>
  <c r="T1946" i="1"/>
  <c r="S1946" i="1"/>
  <c r="J1946" i="1"/>
  <c r="K1946" i="1" s="1"/>
  <c r="L1946" i="1" s="1"/>
  <c r="M1946" i="1" s="1"/>
  <c r="E1946" i="1"/>
  <c r="F1947" i="1" s="1"/>
  <c r="O1946" i="1"/>
  <c r="A1947" i="1"/>
  <c r="D1947" i="1" s="1"/>
  <c r="G1946" i="1"/>
  <c r="H1946" i="1" s="1"/>
  <c r="H1945" i="1"/>
  <c r="N1945" i="1" s="1"/>
  <c r="P1945" i="1" s="1"/>
  <c r="B1945" i="1" s="1"/>
  <c r="A1948" i="1" l="1"/>
  <c r="D1948" i="1" s="1"/>
  <c r="E1947" i="1"/>
  <c r="F1948" i="1" s="1"/>
  <c r="O1947" i="1"/>
  <c r="J1947" i="1"/>
  <c r="K1947" i="1" s="1"/>
  <c r="L1947" i="1" s="1"/>
  <c r="M1947" i="1" s="1"/>
  <c r="S1947" i="1"/>
  <c r="Q1946" i="1"/>
  <c r="R1946" i="1" s="1"/>
  <c r="C1947" i="1" s="1"/>
  <c r="T1947" i="1"/>
  <c r="G1947" i="1"/>
  <c r="H1947" i="1" s="1"/>
  <c r="N1946" i="1"/>
  <c r="P1946" i="1" s="1"/>
  <c r="B1946" i="1" s="1"/>
  <c r="J1948" i="1" l="1"/>
  <c r="K1948" i="1" s="1"/>
  <c r="L1948" i="1" s="1"/>
  <c r="M1948" i="1" s="1"/>
  <c r="Q1947" i="1"/>
  <c r="R1947" i="1" s="1"/>
  <c r="S1948" i="1"/>
  <c r="T1948" i="1"/>
  <c r="G1948" i="1"/>
  <c r="N1947" i="1"/>
  <c r="P1947" i="1" s="1"/>
  <c r="A1949" i="1"/>
  <c r="D1949" i="1" s="1"/>
  <c r="E1948" i="1"/>
  <c r="F1949" i="1" s="1"/>
  <c r="O1948" i="1"/>
  <c r="B1947" i="1" l="1"/>
  <c r="C1948" i="1"/>
  <c r="G1949" i="1"/>
  <c r="H1949" i="1" s="1"/>
  <c r="O1949" i="1"/>
  <c r="A1950" i="1"/>
  <c r="D1950" i="1" s="1"/>
  <c r="E1949" i="1"/>
  <c r="F1950" i="1" s="1"/>
  <c r="T1949" i="1"/>
  <c r="Q1948" i="1"/>
  <c r="R1948" i="1" s="1"/>
  <c r="S1949" i="1"/>
  <c r="J1949" i="1"/>
  <c r="K1949" i="1" s="1"/>
  <c r="L1949" i="1" s="1"/>
  <c r="M1949" i="1" s="1"/>
  <c r="H1948" i="1"/>
  <c r="N1948" i="1" s="1"/>
  <c r="P1948" i="1" l="1"/>
  <c r="B1948" i="1" s="1"/>
  <c r="C1949" i="1"/>
  <c r="G1950" i="1"/>
  <c r="H1950" i="1" s="1"/>
  <c r="N1949" i="1"/>
  <c r="O1950" i="1"/>
  <c r="E1950" i="1"/>
  <c r="F1951" i="1" s="1"/>
  <c r="A1951" i="1"/>
  <c r="D1951" i="1" s="1"/>
  <c r="J1950" i="1"/>
  <c r="K1950" i="1" s="1"/>
  <c r="L1950" i="1" s="1"/>
  <c r="M1950" i="1" s="1"/>
  <c r="T1950" i="1"/>
  <c r="S1950" i="1"/>
  <c r="Q1949" i="1"/>
  <c r="R1949" i="1" s="1"/>
  <c r="P1949" i="1" l="1"/>
  <c r="B1949" i="1" s="1"/>
  <c r="C1950" i="1"/>
  <c r="N1950" i="1"/>
  <c r="T1951" i="1"/>
  <c r="S1951" i="1"/>
  <c r="J1951" i="1"/>
  <c r="K1951" i="1" s="1"/>
  <c r="L1951" i="1" s="1"/>
  <c r="M1951" i="1" s="1"/>
  <c r="Q1950" i="1"/>
  <c r="R1950" i="1" s="1"/>
  <c r="E1951" i="1"/>
  <c r="F1952" i="1" s="1"/>
  <c r="A1952" i="1"/>
  <c r="D1952" i="1" s="1"/>
  <c r="O1951" i="1"/>
  <c r="G1951" i="1"/>
  <c r="P1950" i="1" l="1"/>
  <c r="B1950" i="1" s="1"/>
  <c r="C1951" i="1"/>
  <c r="T1952" i="1"/>
  <c r="S1952" i="1"/>
  <c r="J1952" i="1"/>
  <c r="K1952" i="1" s="1"/>
  <c r="L1952" i="1" s="1"/>
  <c r="M1952" i="1" s="1"/>
  <c r="Q1951" i="1"/>
  <c r="R1951" i="1" s="1"/>
  <c r="C1952" i="1" s="1"/>
  <c r="O1952" i="1"/>
  <c r="E1952" i="1"/>
  <c r="F1953" i="1" s="1"/>
  <c r="A1953" i="1"/>
  <c r="D1953" i="1" s="1"/>
  <c r="G1952" i="1"/>
  <c r="H1951" i="1"/>
  <c r="N1951" i="1" s="1"/>
  <c r="P1951" i="1" l="1"/>
  <c r="B1951" i="1" s="1"/>
  <c r="O1953" i="1"/>
  <c r="A1954" i="1"/>
  <c r="D1954" i="1" s="1"/>
  <c r="E1953" i="1"/>
  <c r="F1954" i="1" s="1"/>
  <c r="S1953" i="1"/>
  <c r="J1953" i="1"/>
  <c r="K1953" i="1" s="1"/>
  <c r="L1953" i="1" s="1"/>
  <c r="M1953" i="1" s="1"/>
  <c r="Q1952" i="1"/>
  <c r="R1952" i="1" s="1"/>
  <c r="C1953" i="1" s="1"/>
  <c r="T1953" i="1"/>
  <c r="G1953" i="1"/>
  <c r="H1952" i="1"/>
  <c r="N1952" i="1" s="1"/>
  <c r="P1952" i="1" s="1"/>
  <c r="B1952" i="1" s="1"/>
  <c r="E1954" i="1" l="1"/>
  <c r="F1955" i="1" s="1"/>
  <c r="O1954" i="1"/>
  <c r="A1955" i="1"/>
  <c r="D1955" i="1" s="1"/>
  <c r="G1954" i="1"/>
  <c r="T1954" i="1"/>
  <c r="Q1953" i="1"/>
  <c r="R1953" i="1" s="1"/>
  <c r="C1954" i="1" s="1"/>
  <c r="S1954" i="1"/>
  <c r="J1954" i="1"/>
  <c r="K1954" i="1" s="1"/>
  <c r="L1954" i="1" s="1"/>
  <c r="M1954" i="1" s="1"/>
  <c r="H1953" i="1"/>
  <c r="N1953" i="1" s="1"/>
  <c r="P1953" i="1" s="1"/>
  <c r="B1953" i="1" s="1"/>
  <c r="G1955" i="1" l="1"/>
  <c r="H1955" i="1" s="1"/>
  <c r="O1955" i="1"/>
  <c r="E1955" i="1"/>
  <c r="F1956" i="1" s="1"/>
  <c r="A1956" i="1"/>
  <c r="D1956" i="1" s="1"/>
  <c r="Q1954" i="1"/>
  <c r="R1954" i="1" s="1"/>
  <c r="C1955" i="1" s="1"/>
  <c r="T1955" i="1"/>
  <c r="S1955" i="1"/>
  <c r="J1955" i="1"/>
  <c r="K1955" i="1" s="1"/>
  <c r="L1955" i="1" s="1"/>
  <c r="M1955" i="1" s="1"/>
  <c r="H1954" i="1"/>
  <c r="N1954" i="1" s="1"/>
  <c r="P1954" i="1" s="1"/>
  <c r="B1954" i="1" s="1"/>
  <c r="N1955" i="1" l="1"/>
  <c r="P1955" i="1" s="1"/>
  <c r="B1955" i="1" s="1"/>
  <c r="O1956" i="1"/>
  <c r="A1957" i="1"/>
  <c r="D1957" i="1" s="1"/>
  <c r="E1956" i="1"/>
  <c r="F1957" i="1" s="1"/>
  <c r="T1956" i="1"/>
  <c r="S1956" i="1"/>
  <c r="J1956" i="1"/>
  <c r="K1956" i="1" s="1"/>
  <c r="L1956" i="1" s="1"/>
  <c r="M1956" i="1" s="1"/>
  <c r="Q1955" i="1"/>
  <c r="R1955" i="1" s="1"/>
  <c r="C1956" i="1" s="1"/>
  <c r="G1956" i="1"/>
  <c r="H1956" i="1" s="1"/>
  <c r="N1956" i="1" l="1"/>
  <c r="P1956" i="1" s="1"/>
  <c r="B1956" i="1" s="1"/>
  <c r="G1957" i="1"/>
  <c r="O1957" i="1"/>
  <c r="E1957" i="1"/>
  <c r="F1958" i="1" s="1"/>
  <c r="A1958" i="1"/>
  <c r="D1958" i="1" s="1"/>
  <c r="T1957" i="1"/>
  <c r="S1957" i="1"/>
  <c r="J1957" i="1"/>
  <c r="K1957" i="1" s="1"/>
  <c r="L1957" i="1" s="1"/>
  <c r="M1957" i="1" s="1"/>
  <c r="Q1956" i="1"/>
  <c r="R1956" i="1" s="1"/>
  <c r="C1957" i="1" s="1"/>
  <c r="T1958" i="1" l="1"/>
  <c r="S1958" i="1"/>
  <c r="J1958" i="1"/>
  <c r="K1958" i="1" s="1"/>
  <c r="L1958" i="1" s="1"/>
  <c r="M1958" i="1" s="1"/>
  <c r="Q1957" i="1"/>
  <c r="R1957" i="1" s="1"/>
  <c r="C1958" i="1" s="1"/>
  <c r="E1958" i="1"/>
  <c r="F1959" i="1" s="1"/>
  <c r="O1958" i="1"/>
  <c r="A1959" i="1"/>
  <c r="D1959" i="1" s="1"/>
  <c r="G1958" i="1"/>
  <c r="H1958" i="1" s="1"/>
  <c r="H1957" i="1"/>
  <c r="N1957" i="1" s="1"/>
  <c r="P1957" i="1" s="1"/>
  <c r="B1957" i="1" s="1"/>
  <c r="O1959" i="1" l="1"/>
  <c r="E1959" i="1"/>
  <c r="F1960" i="1" s="1"/>
  <c r="A1960" i="1"/>
  <c r="D1960" i="1" s="1"/>
  <c r="N1958" i="1"/>
  <c r="P1958" i="1" s="1"/>
  <c r="B1958" i="1" s="1"/>
  <c r="S1959" i="1"/>
  <c r="J1959" i="1"/>
  <c r="K1959" i="1" s="1"/>
  <c r="L1959" i="1" s="1"/>
  <c r="M1959" i="1" s="1"/>
  <c r="Q1958" i="1"/>
  <c r="R1958" i="1" s="1"/>
  <c r="C1959" i="1" s="1"/>
  <c r="T1959" i="1"/>
  <c r="G1959" i="1"/>
  <c r="G1960" i="1" l="1"/>
  <c r="H1960" i="1" s="1"/>
  <c r="H1959" i="1"/>
  <c r="N1959" i="1" s="1"/>
  <c r="P1959" i="1" s="1"/>
  <c r="B1959" i="1" s="1"/>
  <c r="O1960" i="1"/>
  <c r="A1961" i="1"/>
  <c r="D1961" i="1" s="1"/>
  <c r="E1960" i="1"/>
  <c r="F1961" i="1" s="1"/>
  <c r="T1960" i="1"/>
  <c r="Q1959" i="1"/>
  <c r="R1959" i="1" s="1"/>
  <c r="C1960" i="1" s="1"/>
  <c r="S1960" i="1"/>
  <c r="J1960" i="1"/>
  <c r="K1960" i="1" s="1"/>
  <c r="L1960" i="1" s="1"/>
  <c r="M1960" i="1" s="1"/>
  <c r="G1961" i="1" l="1"/>
  <c r="H1961" i="1" s="1"/>
  <c r="N1960" i="1"/>
  <c r="P1960" i="1" s="1"/>
  <c r="B1960" i="1" s="1"/>
  <c r="E1961" i="1"/>
  <c r="F1962" i="1" s="1"/>
  <c r="A1962" i="1"/>
  <c r="D1962" i="1" s="1"/>
  <c r="O1961" i="1"/>
  <c r="J1961" i="1"/>
  <c r="K1961" i="1" s="1"/>
  <c r="L1961" i="1" s="1"/>
  <c r="M1961" i="1" s="1"/>
  <c r="Q1960" i="1"/>
  <c r="R1960" i="1" s="1"/>
  <c r="C1961" i="1" s="1"/>
  <c r="T1961" i="1"/>
  <c r="S1961" i="1"/>
  <c r="N1961" i="1" l="1"/>
  <c r="P1961" i="1" s="1"/>
  <c r="B1961" i="1" s="1"/>
  <c r="T1962" i="1"/>
  <c r="S1962" i="1"/>
  <c r="J1962" i="1"/>
  <c r="K1962" i="1" s="1"/>
  <c r="L1962" i="1" s="1"/>
  <c r="M1962" i="1" s="1"/>
  <c r="Q1961" i="1"/>
  <c r="R1961" i="1" s="1"/>
  <c r="C1962" i="1" s="1"/>
  <c r="G1962" i="1"/>
  <c r="O1962" i="1"/>
  <c r="E1962" i="1"/>
  <c r="F1963" i="1" s="1"/>
  <c r="A1963" i="1"/>
  <c r="D1963" i="1" s="1"/>
  <c r="T1963" i="1" l="1"/>
  <c r="S1963" i="1"/>
  <c r="J1963" i="1"/>
  <c r="K1963" i="1" s="1"/>
  <c r="L1963" i="1" s="1"/>
  <c r="M1963" i="1" s="1"/>
  <c r="Q1962" i="1"/>
  <c r="R1962" i="1" s="1"/>
  <c r="C1963" i="1" s="1"/>
  <c r="G1963" i="1"/>
  <c r="H1962" i="1"/>
  <c r="N1962" i="1" s="1"/>
  <c r="P1962" i="1" s="1"/>
  <c r="B1962" i="1" s="1"/>
  <c r="A1964" i="1"/>
  <c r="D1964" i="1" s="1"/>
  <c r="E1963" i="1"/>
  <c r="F1964" i="1" s="1"/>
  <c r="O1963" i="1"/>
  <c r="G1964" i="1" l="1"/>
  <c r="H1964" i="1" s="1"/>
  <c r="S1964" i="1"/>
  <c r="J1964" i="1"/>
  <c r="K1964" i="1" s="1"/>
  <c r="L1964" i="1" s="1"/>
  <c r="M1964" i="1" s="1"/>
  <c r="T1964" i="1"/>
  <c r="Q1963" i="1"/>
  <c r="R1963" i="1" s="1"/>
  <c r="C1964" i="1" s="1"/>
  <c r="E1964" i="1"/>
  <c r="F1965" i="1" s="1"/>
  <c r="O1964" i="1"/>
  <c r="A1965" i="1"/>
  <c r="D1965" i="1" s="1"/>
  <c r="H1963" i="1"/>
  <c r="N1963" i="1" s="1"/>
  <c r="P1963" i="1" s="1"/>
  <c r="B1963" i="1" s="1"/>
  <c r="N1964" i="1" l="1"/>
  <c r="P1964" i="1" s="1"/>
  <c r="B1964" i="1" s="1"/>
  <c r="J1965" i="1"/>
  <c r="K1965" i="1" s="1"/>
  <c r="L1965" i="1" s="1"/>
  <c r="M1965" i="1" s="1"/>
  <c r="S1965" i="1"/>
  <c r="Q1964" i="1"/>
  <c r="R1964" i="1" s="1"/>
  <c r="C1965" i="1" s="1"/>
  <c r="T1965" i="1"/>
  <c r="O1965" i="1"/>
  <c r="E1965" i="1"/>
  <c r="F1966" i="1" s="1"/>
  <c r="A1966" i="1"/>
  <c r="D1966" i="1" s="1"/>
  <c r="G1965" i="1"/>
  <c r="H1965" i="1" s="1"/>
  <c r="E1966" i="1" l="1"/>
  <c r="F1967" i="1" s="1"/>
  <c r="O1966" i="1"/>
  <c r="A1967" i="1"/>
  <c r="D1967" i="1" s="1"/>
  <c r="T1966" i="1"/>
  <c r="Q1965" i="1"/>
  <c r="R1965" i="1" s="1"/>
  <c r="C1966" i="1" s="1"/>
  <c r="S1966" i="1"/>
  <c r="J1966" i="1"/>
  <c r="K1966" i="1" s="1"/>
  <c r="L1966" i="1" s="1"/>
  <c r="M1966" i="1" s="1"/>
  <c r="N1965" i="1"/>
  <c r="P1965" i="1" s="1"/>
  <c r="B1965" i="1" s="1"/>
  <c r="G1966" i="1"/>
  <c r="H1966" i="1" s="1"/>
  <c r="N1966" i="1" l="1"/>
  <c r="P1966" i="1" s="1"/>
  <c r="B1966" i="1" s="1"/>
  <c r="G1967" i="1"/>
  <c r="H1967" i="1" s="1"/>
  <c r="E1967" i="1"/>
  <c r="F1968" i="1" s="1"/>
  <c r="A1968" i="1"/>
  <c r="D1968" i="1" s="1"/>
  <c r="O1967" i="1"/>
  <c r="J1967" i="1"/>
  <c r="K1967" i="1" s="1"/>
  <c r="L1967" i="1" s="1"/>
  <c r="M1967" i="1" s="1"/>
  <c r="Q1966" i="1"/>
  <c r="R1966" i="1" s="1"/>
  <c r="C1967" i="1" s="1"/>
  <c r="S1967" i="1"/>
  <c r="T1967" i="1"/>
  <c r="E1968" i="1" l="1"/>
  <c r="F1969" i="1" s="1"/>
  <c r="A1969" i="1"/>
  <c r="D1969" i="1" s="1"/>
  <c r="O1968" i="1"/>
  <c r="G1968" i="1"/>
  <c r="S1968" i="1"/>
  <c r="Q1967" i="1"/>
  <c r="R1967" i="1" s="1"/>
  <c r="C1968" i="1" s="1"/>
  <c r="J1968" i="1"/>
  <c r="K1968" i="1" s="1"/>
  <c r="L1968" i="1" s="1"/>
  <c r="M1968" i="1" s="1"/>
  <c r="T1968" i="1"/>
  <c r="N1967" i="1"/>
  <c r="P1967" i="1" s="1"/>
  <c r="B1967" i="1" s="1"/>
  <c r="G1969" i="1" l="1"/>
  <c r="H1969" i="1" s="1"/>
  <c r="H1968" i="1"/>
  <c r="N1968" i="1" s="1"/>
  <c r="P1968" i="1" s="1"/>
  <c r="B1968" i="1" s="1"/>
  <c r="Q1968" i="1"/>
  <c r="R1968" i="1" s="1"/>
  <c r="C1969" i="1" s="1"/>
  <c r="S1969" i="1"/>
  <c r="T1969" i="1"/>
  <c r="J1969" i="1"/>
  <c r="K1969" i="1" s="1"/>
  <c r="L1969" i="1" s="1"/>
  <c r="M1969" i="1" s="1"/>
  <c r="O1969" i="1"/>
  <c r="E1969" i="1"/>
  <c r="F1970" i="1" s="1"/>
  <c r="A1970" i="1"/>
  <c r="D1970" i="1" s="1"/>
  <c r="J1970" i="1" l="1"/>
  <c r="K1970" i="1" s="1"/>
  <c r="L1970" i="1" s="1"/>
  <c r="M1970" i="1" s="1"/>
  <c r="T1970" i="1"/>
  <c r="Q1969" i="1"/>
  <c r="R1969" i="1" s="1"/>
  <c r="C1970" i="1" s="1"/>
  <c r="S1970" i="1"/>
  <c r="N1969" i="1"/>
  <c r="P1969" i="1" s="1"/>
  <c r="B1969" i="1" s="1"/>
  <c r="E1970" i="1"/>
  <c r="F1971" i="1" s="1"/>
  <c r="O1970" i="1"/>
  <c r="A1971" i="1"/>
  <c r="D1971" i="1" s="1"/>
  <c r="G1970" i="1"/>
  <c r="H1970" i="1" s="1"/>
  <c r="O1971" i="1" l="1"/>
  <c r="E1971" i="1"/>
  <c r="F1972" i="1" s="1"/>
  <c r="A1972" i="1"/>
  <c r="D1972" i="1" s="1"/>
  <c r="N1970" i="1"/>
  <c r="P1970" i="1" s="1"/>
  <c r="B1970" i="1" s="1"/>
  <c r="S1971" i="1"/>
  <c r="J1971" i="1"/>
  <c r="K1971" i="1" s="1"/>
  <c r="L1971" i="1" s="1"/>
  <c r="M1971" i="1" s="1"/>
  <c r="Q1970" i="1"/>
  <c r="R1970" i="1" s="1"/>
  <c r="C1971" i="1" s="1"/>
  <c r="T1971" i="1"/>
  <c r="G1971" i="1"/>
  <c r="H1971" i="1" s="1"/>
  <c r="G1972" i="1" l="1"/>
  <c r="H1972" i="1" s="1"/>
  <c r="E1972" i="1"/>
  <c r="F1973" i="1" s="1"/>
  <c r="A1973" i="1"/>
  <c r="D1973" i="1" s="1"/>
  <c r="O1972" i="1"/>
  <c r="N1971" i="1"/>
  <c r="P1971" i="1" s="1"/>
  <c r="B1971" i="1" s="1"/>
  <c r="T1972" i="1"/>
  <c r="J1972" i="1"/>
  <c r="K1972" i="1" s="1"/>
  <c r="L1972" i="1" s="1"/>
  <c r="M1972" i="1" s="1"/>
  <c r="S1972" i="1"/>
  <c r="Q1971" i="1"/>
  <c r="R1971" i="1" s="1"/>
  <c r="C1972" i="1" s="1"/>
  <c r="N1972" i="1" l="1"/>
  <c r="P1972" i="1" s="1"/>
  <c r="B1972" i="1" s="1"/>
  <c r="J1973" i="1"/>
  <c r="K1973" i="1" s="1"/>
  <c r="L1973" i="1" s="1"/>
  <c r="M1973" i="1" s="1"/>
  <c r="T1973" i="1"/>
  <c r="Q1972" i="1"/>
  <c r="R1972" i="1" s="1"/>
  <c r="C1973" i="1" s="1"/>
  <c r="S1973" i="1"/>
  <c r="A1974" i="1"/>
  <c r="D1974" i="1" s="1"/>
  <c r="O1973" i="1"/>
  <c r="E1973" i="1"/>
  <c r="F1974" i="1" s="1"/>
  <c r="G1973" i="1"/>
  <c r="H1973" i="1" s="1"/>
  <c r="N1973" i="1" l="1"/>
  <c r="P1973" i="1" s="1"/>
  <c r="B1973" i="1" s="1"/>
  <c r="T1974" i="1"/>
  <c r="S1974" i="1"/>
  <c r="J1974" i="1"/>
  <c r="K1974" i="1" s="1"/>
  <c r="L1974" i="1" s="1"/>
  <c r="M1974" i="1" s="1"/>
  <c r="Q1973" i="1"/>
  <c r="R1973" i="1" s="1"/>
  <c r="C1974" i="1" s="1"/>
  <c r="O1974" i="1"/>
  <c r="E1974" i="1"/>
  <c r="F1975" i="1" s="1"/>
  <c r="A1975" i="1"/>
  <c r="D1975" i="1" s="1"/>
  <c r="G1974" i="1"/>
  <c r="O1975" i="1" l="1"/>
  <c r="E1975" i="1"/>
  <c r="F1976" i="1" s="1"/>
  <c r="A1976" i="1"/>
  <c r="D1976" i="1" s="1"/>
  <c r="S1975" i="1"/>
  <c r="J1975" i="1"/>
  <c r="K1975" i="1" s="1"/>
  <c r="L1975" i="1" s="1"/>
  <c r="M1975" i="1" s="1"/>
  <c r="T1975" i="1"/>
  <c r="Q1974" i="1"/>
  <c r="R1974" i="1" s="1"/>
  <c r="C1975" i="1" s="1"/>
  <c r="G1975" i="1"/>
  <c r="H1974" i="1"/>
  <c r="N1974" i="1" s="1"/>
  <c r="P1974" i="1" s="1"/>
  <c r="B1974" i="1" s="1"/>
  <c r="G1976" i="1" l="1"/>
  <c r="H1976" i="1" s="1"/>
  <c r="E1976" i="1"/>
  <c r="F1977" i="1" s="1"/>
  <c r="O1976" i="1"/>
  <c r="A1977" i="1"/>
  <c r="D1977" i="1" s="1"/>
  <c r="H1975" i="1"/>
  <c r="N1975" i="1" s="1"/>
  <c r="P1975" i="1" s="1"/>
  <c r="B1975" i="1" s="1"/>
  <c r="J1976" i="1"/>
  <c r="K1976" i="1" s="1"/>
  <c r="L1976" i="1" s="1"/>
  <c r="M1976" i="1" s="1"/>
  <c r="T1976" i="1"/>
  <c r="S1976" i="1"/>
  <c r="Q1975" i="1"/>
  <c r="R1975" i="1" s="1"/>
  <c r="C1976" i="1" s="1"/>
  <c r="N1976" i="1" l="1"/>
  <c r="P1976" i="1" s="1"/>
  <c r="E1977" i="1"/>
  <c r="F1978" i="1" s="1"/>
  <c r="A1978" i="1"/>
  <c r="D1978" i="1" s="1"/>
  <c r="O1977" i="1"/>
  <c r="T1977" i="1"/>
  <c r="J1977" i="1"/>
  <c r="K1977" i="1" s="1"/>
  <c r="L1977" i="1" s="1"/>
  <c r="M1977" i="1" s="1"/>
  <c r="S1977" i="1"/>
  <c r="Q1976" i="1"/>
  <c r="R1976" i="1" s="1"/>
  <c r="G1977" i="1"/>
  <c r="H1977" i="1" s="1"/>
  <c r="C1977" i="1" l="1"/>
  <c r="B1976" i="1"/>
  <c r="N1977" i="1"/>
  <c r="P1977" i="1" s="1"/>
  <c r="J1978" i="1"/>
  <c r="K1978" i="1" s="1"/>
  <c r="L1978" i="1" s="1"/>
  <c r="M1978" i="1" s="1"/>
  <c r="S1978" i="1"/>
  <c r="T1978" i="1"/>
  <c r="Q1977" i="1"/>
  <c r="R1977" i="1" s="1"/>
  <c r="C1978" i="1" s="1"/>
  <c r="A1979" i="1"/>
  <c r="D1979" i="1" s="1"/>
  <c r="O1978" i="1"/>
  <c r="E1978" i="1"/>
  <c r="F1979" i="1" s="1"/>
  <c r="G1978" i="1"/>
  <c r="B1977" i="1" l="1"/>
  <c r="J1979" i="1"/>
  <c r="K1979" i="1" s="1"/>
  <c r="L1979" i="1" s="1"/>
  <c r="M1979" i="1" s="1"/>
  <c r="S1979" i="1"/>
  <c r="Q1978" i="1"/>
  <c r="R1978" i="1" s="1"/>
  <c r="C1979" i="1" s="1"/>
  <c r="T1979" i="1"/>
  <c r="O1979" i="1"/>
  <c r="A1980" i="1"/>
  <c r="D1980" i="1" s="1"/>
  <c r="E1979" i="1"/>
  <c r="F1980" i="1" s="1"/>
  <c r="G1979" i="1"/>
  <c r="H1978" i="1"/>
  <c r="N1978" i="1" s="1"/>
  <c r="P1978" i="1" s="1"/>
  <c r="B1978" i="1" s="1"/>
  <c r="G1980" i="1" l="1"/>
  <c r="H1980" i="1" s="1"/>
  <c r="E1980" i="1"/>
  <c r="F1981" i="1" s="1"/>
  <c r="A1981" i="1"/>
  <c r="D1981" i="1" s="1"/>
  <c r="O1980" i="1"/>
  <c r="Q1979" i="1"/>
  <c r="R1979" i="1" s="1"/>
  <c r="C1980" i="1" s="1"/>
  <c r="S1980" i="1"/>
  <c r="T1980" i="1"/>
  <c r="J1980" i="1"/>
  <c r="K1980" i="1" s="1"/>
  <c r="L1980" i="1" s="1"/>
  <c r="M1980" i="1" s="1"/>
  <c r="H1979" i="1"/>
  <c r="N1979" i="1" s="1"/>
  <c r="P1979" i="1" s="1"/>
  <c r="B1979" i="1" s="1"/>
  <c r="N1980" i="1" l="1"/>
  <c r="P1980" i="1" s="1"/>
  <c r="B1980" i="1" s="1"/>
  <c r="J1981" i="1"/>
  <c r="K1981" i="1" s="1"/>
  <c r="L1981" i="1" s="1"/>
  <c r="M1981" i="1" s="1"/>
  <c r="Q1980" i="1"/>
  <c r="R1980" i="1" s="1"/>
  <c r="C1981" i="1" s="1"/>
  <c r="S1981" i="1"/>
  <c r="T1981" i="1"/>
  <c r="G1981" i="1"/>
  <c r="O1981" i="1"/>
  <c r="A1982" i="1"/>
  <c r="D1982" i="1" s="1"/>
  <c r="E1981" i="1"/>
  <c r="F1982" i="1" s="1"/>
  <c r="T1982" i="1" l="1"/>
  <c r="S1982" i="1"/>
  <c r="J1982" i="1"/>
  <c r="K1982" i="1" s="1"/>
  <c r="L1982" i="1" s="1"/>
  <c r="M1982" i="1" s="1"/>
  <c r="Q1981" i="1"/>
  <c r="R1981" i="1" s="1"/>
  <c r="C1982" i="1" s="1"/>
  <c r="E1982" i="1"/>
  <c r="F1983" i="1" s="1"/>
  <c r="A1983" i="1"/>
  <c r="D1983" i="1" s="1"/>
  <c r="O1982" i="1"/>
  <c r="G1982" i="1"/>
  <c r="H1982" i="1" s="1"/>
  <c r="H1981" i="1"/>
  <c r="N1981" i="1" s="1"/>
  <c r="P1981" i="1" s="1"/>
  <c r="B1981" i="1" s="1"/>
  <c r="O1983" i="1" l="1"/>
  <c r="A1984" i="1"/>
  <c r="D1984" i="1" s="1"/>
  <c r="E1983" i="1"/>
  <c r="F1984" i="1" s="1"/>
  <c r="G1983" i="1"/>
  <c r="N1982" i="1"/>
  <c r="P1982" i="1" s="1"/>
  <c r="B1982" i="1" s="1"/>
  <c r="Q1982" i="1"/>
  <c r="R1982" i="1" s="1"/>
  <c r="C1983" i="1" s="1"/>
  <c r="T1983" i="1"/>
  <c r="S1983" i="1"/>
  <c r="J1983" i="1"/>
  <c r="K1983" i="1" s="1"/>
  <c r="L1983" i="1" s="1"/>
  <c r="M1983" i="1" s="1"/>
  <c r="G1984" i="1" l="1"/>
  <c r="H1984" i="1" s="1"/>
  <c r="A1985" i="1"/>
  <c r="D1985" i="1" s="1"/>
  <c r="O1984" i="1"/>
  <c r="E1984" i="1"/>
  <c r="F1985" i="1" s="1"/>
  <c r="J1984" i="1"/>
  <c r="K1984" i="1" s="1"/>
  <c r="L1984" i="1" s="1"/>
  <c r="M1984" i="1" s="1"/>
  <c r="T1984" i="1"/>
  <c r="Q1983" i="1"/>
  <c r="R1983" i="1" s="1"/>
  <c r="C1984" i="1" s="1"/>
  <c r="S1984" i="1"/>
  <c r="H1983" i="1"/>
  <c r="N1983" i="1" s="1"/>
  <c r="P1983" i="1" s="1"/>
  <c r="B1983" i="1" s="1"/>
  <c r="N1984" i="1" l="1"/>
  <c r="P1984" i="1" s="1"/>
  <c r="B1984" i="1" s="1"/>
  <c r="S1985" i="1"/>
  <c r="J1985" i="1"/>
  <c r="K1985" i="1" s="1"/>
  <c r="L1985" i="1" s="1"/>
  <c r="M1985" i="1" s="1"/>
  <c r="Q1984" i="1"/>
  <c r="R1984" i="1" s="1"/>
  <c r="C1985" i="1" s="1"/>
  <c r="T1985" i="1"/>
  <c r="G1985" i="1"/>
  <c r="O1985" i="1"/>
  <c r="E1985" i="1"/>
  <c r="F1986" i="1" s="1"/>
  <c r="A1986" i="1"/>
  <c r="D1986" i="1" s="1"/>
  <c r="G1986" i="1" l="1"/>
  <c r="T1986" i="1"/>
  <c r="Q1985" i="1"/>
  <c r="R1985" i="1" s="1"/>
  <c r="C1986" i="1" s="1"/>
  <c r="S1986" i="1"/>
  <c r="J1986" i="1"/>
  <c r="K1986" i="1" s="1"/>
  <c r="L1986" i="1" s="1"/>
  <c r="M1986" i="1" s="1"/>
  <c r="E1986" i="1"/>
  <c r="F1987" i="1" s="1"/>
  <c r="O1986" i="1"/>
  <c r="A1987" i="1"/>
  <c r="D1987" i="1" s="1"/>
  <c r="H1985" i="1"/>
  <c r="N1985" i="1" s="1"/>
  <c r="P1985" i="1" s="1"/>
  <c r="B1985" i="1" s="1"/>
  <c r="A1988" i="1" l="1"/>
  <c r="D1988" i="1" s="1"/>
  <c r="E1987" i="1"/>
  <c r="F1988" i="1" s="1"/>
  <c r="O1987" i="1"/>
  <c r="Q1986" i="1"/>
  <c r="R1986" i="1" s="1"/>
  <c r="C1987" i="1" s="1"/>
  <c r="J1987" i="1"/>
  <c r="K1987" i="1" s="1"/>
  <c r="L1987" i="1" s="1"/>
  <c r="M1987" i="1" s="1"/>
  <c r="T1987" i="1"/>
  <c r="S1987" i="1"/>
  <c r="G1987" i="1"/>
  <c r="H1987" i="1" s="1"/>
  <c r="H1986" i="1"/>
  <c r="N1986" i="1" s="1"/>
  <c r="P1986" i="1" s="1"/>
  <c r="B1986" i="1" s="1"/>
  <c r="N1987" i="1" l="1"/>
  <c r="P1987" i="1" s="1"/>
  <c r="B1987" i="1" s="1"/>
  <c r="S1988" i="1"/>
  <c r="J1988" i="1"/>
  <c r="K1988" i="1" s="1"/>
  <c r="L1988" i="1" s="1"/>
  <c r="M1988" i="1" s="1"/>
  <c r="T1988" i="1"/>
  <c r="Q1987" i="1"/>
  <c r="R1987" i="1" s="1"/>
  <c r="C1988" i="1" s="1"/>
  <c r="G1988" i="1"/>
  <c r="E1988" i="1"/>
  <c r="F1989" i="1" s="1"/>
  <c r="O1988" i="1"/>
  <c r="A1989" i="1"/>
  <c r="D1989" i="1" s="1"/>
  <c r="G1989" i="1" l="1"/>
  <c r="H1989" i="1" s="1"/>
  <c r="O1989" i="1"/>
  <c r="A1990" i="1"/>
  <c r="D1990" i="1" s="1"/>
  <c r="E1989" i="1"/>
  <c r="F1990" i="1" s="1"/>
  <c r="S1989" i="1"/>
  <c r="J1989" i="1"/>
  <c r="K1989" i="1" s="1"/>
  <c r="L1989" i="1" s="1"/>
  <c r="M1989" i="1" s="1"/>
  <c r="Q1988" i="1"/>
  <c r="R1988" i="1" s="1"/>
  <c r="C1989" i="1" s="1"/>
  <c r="T1989" i="1"/>
  <c r="H1988" i="1"/>
  <c r="N1988" i="1" s="1"/>
  <c r="P1988" i="1" s="1"/>
  <c r="B1988" i="1" s="1"/>
  <c r="G1990" i="1" l="1"/>
  <c r="H1990" i="1" s="1"/>
  <c r="N1989" i="1"/>
  <c r="P1989" i="1" s="1"/>
  <c r="B1989" i="1" s="1"/>
  <c r="A1991" i="1"/>
  <c r="D1991" i="1" s="1"/>
  <c r="O1990" i="1"/>
  <c r="E1990" i="1"/>
  <c r="F1991" i="1" s="1"/>
  <c r="Q1989" i="1"/>
  <c r="R1989" i="1" s="1"/>
  <c r="C1990" i="1" s="1"/>
  <c r="S1990" i="1"/>
  <c r="T1990" i="1"/>
  <c r="J1990" i="1"/>
  <c r="K1990" i="1" s="1"/>
  <c r="L1990" i="1" s="1"/>
  <c r="M1990" i="1" s="1"/>
  <c r="J1991" i="1" l="1"/>
  <c r="K1991" i="1" s="1"/>
  <c r="L1991" i="1" s="1"/>
  <c r="M1991" i="1" s="1"/>
  <c r="Q1990" i="1"/>
  <c r="R1990" i="1" s="1"/>
  <c r="C1991" i="1" s="1"/>
  <c r="T1991" i="1"/>
  <c r="S1991" i="1"/>
  <c r="O1991" i="1"/>
  <c r="A1992" i="1"/>
  <c r="D1992" i="1" s="1"/>
  <c r="E1991" i="1"/>
  <c r="F1992" i="1" s="1"/>
  <c r="N1990" i="1"/>
  <c r="P1990" i="1" s="1"/>
  <c r="B1990" i="1" s="1"/>
  <c r="G1991" i="1"/>
  <c r="H1991" i="1" s="1"/>
  <c r="N1991" i="1" l="1"/>
  <c r="P1991" i="1" s="1"/>
  <c r="B1991" i="1" s="1"/>
  <c r="O1992" i="1"/>
  <c r="A1993" i="1"/>
  <c r="D1993" i="1" s="1"/>
  <c r="E1992" i="1"/>
  <c r="F1993" i="1" s="1"/>
  <c r="G1992" i="1"/>
  <c r="T1992" i="1"/>
  <c r="J1992" i="1"/>
  <c r="K1992" i="1" s="1"/>
  <c r="L1992" i="1" s="1"/>
  <c r="M1992" i="1" s="1"/>
  <c r="S1992" i="1"/>
  <c r="Q1991" i="1"/>
  <c r="R1991" i="1" s="1"/>
  <c r="C1992" i="1" s="1"/>
  <c r="G1993" i="1" l="1"/>
  <c r="H1993" i="1" s="1"/>
  <c r="H1992" i="1"/>
  <c r="N1992" i="1" s="1"/>
  <c r="P1992" i="1" s="1"/>
  <c r="B1992" i="1" s="1"/>
  <c r="O1993" i="1"/>
  <c r="A1994" i="1"/>
  <c r="D1994" i="1" s="1"/>
  <c r="E1993" i="1"/>
  <c r="F1994" i="1" s="1"/>
  <c r="J1993" i="1"/>
  <c r="K1993" i="1" s="1"/>
  <c r="L1993" i="1" s="1"/>
  <c r="M1993" i="1" s="1"/>
  <c r="Q1992" i="1"/>
  <c r="R1992" i="1" s="1"/>
  <c r="C1993" i="1" s="1"/>
  <c r="T1993" i="1"/>
  <c r="S1993" i="1"/>
  <c r="N1993" i="1" l="1"/>
  <c r="P1993" i="1" s="1"/>
  <c r="B1993" i="1" s="1"/>
  <c r="O1994" i="1"/>
  <c r="A1995" i="1"/>
  <c r="D1995" i="1" s="1"/>
  <c r="E1994" i="1"/>
  <c r="F1995" i="1" s="1"/>
  <c r="T1994" i="1"/>
  <c r="S1994" i="1"/>
  <c r="J1994" i="1"/>
  <c r="K1994" i="1" s="1"/>
  <c r="L1994" i="1" s="1"/>
  <c r="M1994" i="1" s="1"/>
  <c r="Q1993" i="1"/>
  <c r="R1993" i="1" s="1"/>
  <c r="C1994" i="1" s="1"/>
  <c r="G1994" i="1"/>
  <c r="A1996" i="1" l="1"/>
  <c r="D1996" i="1" s="1"/>
  <c r="O1995" i="1"/>
  <c r="E1995" i="1"/>
  <c r="F1996" i="1" s="1"/>
  <c r="Q1994" i="1"/>
  <c r="R1994" i="1" s="1"/>
  <c r="C1995" i="1" s="1"/>
  <c r="T1995" i="1"/>
  <c r="S1995" i="1"/>
  <c r="J1995" i="1"/>
  <c r="K1995" i="1" s="1"/>
  <c r="L1995" i="1" s="1"/>
  <c r="M1995" i="1" s="1"/>
  <c r="G1995" i="1"/>
  <c r="H1994" i="1"/>
  <c r="N1994" i="1" s="1"/>
  <c r="P1994" i="1" s="1"/>
  <c r="B1994" i="1" s="1"/>
  <c r="S1996" i="1" l="1"/>
  <c r="J1996" i="1"/>
  <c r="K1996" i="1" s="1"/>
  <c r="L1996" i="1" s="1"/>
  <c r="M1996" i="1" s="1"/>
  <c r="Q1995" i="1"/>
  <c r="R1995" i="1" s="1"/>
  <c r="C1996" i="1" s="1"/>
  <c r="T1996" i="1"/>
  <c r="O1996" i="1"/>
  <c r="E1996" i="1"/>
  <c r="F1997" i="1" s="1"/>
  <c r="A1997" i="1"/>
  <c r="D1997" i="1" s="1"/>
  <c r="G1996" i="1"/>
  <c r="H1995" i="1"/>
  <c r="N1995" i="1" s="1"/>
  <c r="P1995" i="1" s="1"/>
  <c r="B1995" i="1" s="1"/>
  <c r="J1997" i="1" l="1"/>
  <c r="K1997" i="1" s="1"/>
  <c r="L1997" i="1" s="1"/>
  <c r="M1997" i="1" s="1"/>
  <c r="Q1996" i="1"/>
  <c r="R1996" i="1" s="1"/>
  <c r="C1997" i="1" s="1"/>
  <c r="T1997" i="1"/>
  <c r="S1997" i="1"/>
  <c r="G1997" i="1"/>
  <c r="H1997" i="1" s="1"/>
  <c r="O1997" i="1"/>
  <c r="A1998" i="1"/>
  <c r="D1998" i="1" s="1"/>
  <c r="E1997" i="1"/>
  <c r="F1998" i="1" s="1"/>
  <c r="H1996" i="1"/>
  <c r="N1996" i="1" s="1"/>
  <c r="P1996" i="1" s="1"/>
  <c r="B1996" i="1" s="1"/>
  <c r="N1997" i="1" l="1"/>
  <c r="P1997" i="1" s="1"/>
  <c r="B1997" i="1" s="1"/>
  <c r="O1998" i="1"/>
  <c r="A1999" i="1"/>
  <c r="D1999" i="1" s="1"/>
  <c r="E1998" i="1"/>
  <c r="F1999" i="1" s="1"/>
  <c r="G1998" i="1"/>
  <c r="T1998" i="1"/>
  <c r="J1998" i="1"/>
  <c r="K1998" i="1" s="1"/>
  <c r="L1998" i="1" s="1"/>
  <c r="M1998" i="1" s="1"/>
  <c r="S1998" i="1"/>
  <c r="Q1997" i="1"/>
  <c r="R1997" i="1" s="1"/>
  <c r="C1998" i="1" s="1"/>
  <c r="G1999" i="1" l="1"/>
  <c r="H1999" i="1" s="1"/>
  <c r="O1999" i="1"/>
  <c r="A2000" i="1"/>
  <c r="D2000" i="1" s="1"/>
  <c r="E1999" i="1"/>
  <c r="F2000" i="1" s="1"/>
  <c r="H1998" i="1"/>
  <c r="N1998" i="1" s="1"/>
  <c r="P1998" i="1" s="1"/>
  <c r="B1998" i="1" s="1"/>
  <c r="S1999" i="1"/>
  <c r="J1999" i="1"/>
  <c r="K1999" i="1" s="1"/>
  <c r="L1999" i="1" s="1"/>
  <c r="M1999" i="1" s="1"/>
  <c r="Q1998" i="1"/>
  <c r="R1998" i="1" s="1"/>
  <c r="C1999" i="1" s="1"/>
  <c r="T1999" i="1"/>
  <c r="N1999" i="1" l="1"/>
  <c r="P1999" i="1" s="1"/>
  <c r="B1999" i="1" s="1"/>
  <c r="T2000" i="1"/>
  <c r="Q1999" i="1"/>
  <c r="R1999" i="1" s="1"/>
  <c r="C2000" i="1" s="1"/>
  <c r="S2000" i="1"/>
  <c r="J2000" i="1"/>
  <c r="K2000" i="1" s="1"/>
  <c r="L2000" i="1" s="1"/>
  <c r="M2000" i="1" s="1"/>
  <c r="O2000" i="1"/>
  <c r="E2000" i="1"/>
  <c r="F2001" i="1" s="1"/>
  <c r="A2001" i="1"/>
  <c r="D2001" i="1" s="1"/>
  <c r="G2000" i="1"/>
  <c r="H2000" i="1" s="1"/>
  <c r="S2001" i="1" l="1"/>
  <c r="J2001" i="1"/>
  <c r="K2001" i="1" s="1"/>
  <c r="L2001" i="1" s="1"/>
  <c r="M2001" i="1" s="1"/>
  <c r="Q2000" i="1"/>
  <c r="R2000" i="1" s="1"/>
  <c r="C2001" i="1" s="1"/>
  <c r="T2001" i="1"/>
  <c r="N2000" i="1"/>
  <c r="P2000" i="1" s="1"/>
  <c r="B2000" i="1" s="1"/>
  <c r="G2001" i="1"/>
  <c r="O2001" i="1"/>
  <c r="A2002" i="1"/>
  <c r="D2002" i="1" s="1"/>
  <c r="E2001" i="1"/>
  <c r="F2002" i="1" s="1"/>
  <c r="T2002" i="1" l="1"/>
  <c r="S2002" i="1"/>
  <c r="J2002" i="1"/>
  <c r="K2002" i="1" s="1"/>
  <c r="L2002" i="1" s="1"/>
  <c r="M2002" i="1" s="1"/>
  <c r="Q2001" i="1"/>
  <c r="R2001" i="1" s="1"/>
  <c r="C2002" i="1" s="1"/>
  <c r="G2002" i="1"/>
  <c r="H2001" i="1"/>
  <c r="N2001" i="1" s="1"/>
  <c r="P2001" i="1" s="1"/>
  <c r="B2001" i="1" s="1"/>
  <c r="O2002" i="1"/>
  <c r="A2003" i="1"/>
  <c r="D2003" i="1" s="1"/>
  <c r="E2002" i="1"/>
  <c r="F2003" i="1" s="1"/>
  <c r="G2003" i="1" l="1"/>
  <c r="H2003" i="1" s="1"/>
  <c r="O2003" i="1"/>
  <c r="A2004" i="1"/>
  <c r="D2004" i="1" s="1"/>
  <c r="E2003" i="1"/>
  <c r="F2004" i="1" s="1"/>
  <c r="J2003" i="1"/>
  <c r="K2003" i="1" s="1"/>
  <c r="L2003" i="1" s="1"/>
  <c r="M2003" i="1" s="1"/>
  <c r="T2003" i="1"/>
  <c r="Q2002" i="1"/>
  <c r="R2002" i="1" s="1"/>
  <c r="C2003" i="1" s="1"/>
  <c r="S2003" i="1"/>
  <c r="H2002" i="1"/>
  <c r="N2002" i="1" s="1"/>
  <c r="P2002" i="1" s="1"/>
  <c r="B2002" i="1" s="1"/>
  <c r="O2004" i="1" l="1"/>
  <c r="E2004" i="1"/>
  <c r="F2005" i="1" s="1"/>
  <c r="A2005" i="1"/>
  <c r="D2005" i="1" s="1"/>
  <c r="Q2003" i="1"/>
  <c r="R2003" i="1" s="1"/>
  <c r="C2004" i="1" s="1"/>
  <c r="T2004" i="1"/>
  <c r="J2004" i="1"/>
  <c r="K2004" i="1" s="1"/>
  <c r="L2004" i="1" s="1"/>
  <c r="M2004" i="1" s="1"/>
  <c r="S2004" i="1"/>
  <c r="N2003" i="1"/>
  <c r="P2003" i="1" s="1"/>
  <c r="B2003" i="1" s="1"/>
  <c r="G2004" i="1"/>
  <c r="G2005" i="1" l="1"/>
  <c r="H2005" i="1" s="1"/>
  <c r="O2005" i="1"/>
  <c r="A2006" i="1"/>
  <c r="D2006" i="1" s="1"/>
  <c r="E2005" i="1"/>
  <c r="F2006" i="1" s="1"/>
  <c r="S2005" i="1"/>
  <c r="J2005" i="1"/>
  <c r="K2005" i="1" s="1"/>
  <c r="L2005" i="1" s="1"/>
  <c r="M2005" i="1" s="1"/>
  <c r="Q2004" i="1"/>
  <c r="R2004" i="1" s="1"/>
  <c r="C2005" i="1" s="1"/>
  <c r="T2005" i="1"/>
  <c r="H2004" i="1"/>
  <c r="N2004" i="1" s="1"/>
  <c r="P2004" i="1" s="1"/>
  <c r="B2004" i="1" s="1"/>
  <c r="G2006" i="1" l="1"/>
  <c r="H2006" i="1" s="1"/>
  <c r="N2005" i="1"/>
  <c r="P2005" i="1" s="1"/>
  <c r="B2005" i="1" s="1"/>
  <c r="O2006" i="1"/>
  <c r="A2007" i="1"/>
  <c r="D2007" i="1" s="1"/>
  <c r="E2006" i="1"/>
  <c r="F2007" i="1" s="1"/>
  <c r="S2006" i="1"/>
  <c r="J2006" i="1"/>
  <c r="K2006" i="1" s="1"/>
  <c r="L2006" i="1" s="1"/>
  <c r="M2006" i="1" s="1"/>
  <c r="T2006" i="1"/>
  <c r="Q2005" i="1"/>
  <c r="R2005" i="1" s="1"/>
  <c r="C2006" i="1" s="1"/>
  <c r="A2008" i="1" l="1"/>
  <c r="D2008" i="1" s="1"/>
  <c r="E2007" i="1"/>
  <c r="F2008" i="1" s="1"/>
  <c r="O2007" i="1"/>
  <c r="N2006" i="1"/>
  <c r="P2006" i="1" s="1"/>
  <c r="B2006" i="1" s="1"/>
  <c r="Q2006" i="1"/>
  <c r="R2006" i="1" s="1"/>
  <c r="C2007" i="1" s="1"/>
  <c r="T2007" i="1"/>
  <c r="S2007" i="1"/>
  <c r="J2007" i="1"/>
  <c r="K2007" i="1" s="1"/>
  <c r="L2007" i="1" s="1"/>
  <c r="M2007" i="1" s="1"/>
  <c r="G2007" i="1"/>
  <c r="H2007" i="1" s="1"/>
  <c r="S2008" i="1" l="1"/>
  <c r="J2008" i="1"/>
  <c r="K2008" i="1" s="1"/>
  <c r="L2008" i="1" s="1"/>
  <c r="M2008" i="1" s="1"/>
  <c r="Q2007" i="1"/>
  <c r="R2007" i="1" s="1"/>
  <c r="T2008" i="1"/>
  <c r="G2008" i="1"/>
  <c r="H2008" i="1" s="1"/>
  <c r="N2007" i="1"/>
  <c r="P2007" i="1" s="1"/>
  <c r="E2008" i="1"/>
  <c r="F2009" i="1" s="1"/>
  <c r="A2009" i="1"/>
  <c r="D2009" i="1" s="1"/>
  <c r="O2008" i="1"/>
  <c r="C2008" i="1" l="1"/>
  <c r="B2007" i="1"/>
  <c r="N2008" i="1"/>
  <c r="G2009" i="1"/>
  <c r="J2009" i="1"/>
  <c r="K2009" i="1" s="1"/>
  <c r="L2009" i="1" s="1"/>
  <c r="M2009" i="1" s="1"/>
  <c r="Q2008" i="1"/>
  <c r="R2008" i="1" s="1"/>
  <c r="C2009" i="1" s="1"/>
  <c r="S2009" i="1"/>
  <c r="T2009" i="1"/>
  <c r="O2009" i="1"/>
  <c r="A2010" i="1"/>
  <c r="D2010" i="1" s="1"/>
  <c r="E2009" i="1"/>
  <c r="F2010" i="1" s="1"/>
  <c r="P2008" i="1" l="1"/>
  <c r="B2008" i="1" s="1"/>
  <c r="S2010" i="1"/>
  <c r="Q2009" i="1"/>
  <c r="R2009" i="1" s="1"/>
  <c r="C2010" i="1" s="1"/>
  <c r="J2010" i="1"/>
  <c r="K2010" i="1" s="1"/>
  <c r="L2010" i="1" s="1"/>
  <c r="M2010" i="1" s="1"/>
  <c r="T2010" i="1"/>
  <c r="G2010" i="1"/>
  <c r="H2010" i="1" s="1"/>
  <c r="O2010" i="1"/>
  <c r="A2011" i="1"/>
  <c r="D2011" i="1" s="1"/>
  <c r="E2010" i="1"/>
  <c r="F2011" i="1" s="1"/>
  <c r="H2009" i="1"/>
  <c r="N2009" i="1" s="1"/>
  <c r="P2009" i="1" s="1"/>
  <c r="B2009" i="1" s="1"/>
  <c r="N2010" i="1" l="1"/>
  <c r="P2010" i="1" s="1"/>
  <c r="B2010" i="1" s="1"/>
  <c r="Q2010" i="1"/>
  <c r="R2010" i="1" s="1"/>
  <c r="C2011" i="1" s="1"/>
  <c r="T2011" i="1"/>
  <c r="S2011" i="1"/>
  <c r="J2011" i="1"/>
  <c r="K2011" i="1" s="1"/>
  <c r="L2011" i="1" s="1"/>
  <c r="M2011" i="1" s="1"/>
  <c r="G2011" i="1"/>
  <c r="H2011" i="1" s="1"/>
  <c r="A2012" i="1"/>
  <c r="D2012" i="1" s="1"/>
  <c r="E2011" i="1"/>
  <c r="F2012" i="1" s="1"/>
  <c r="O2011" i="1"/>
  <c r="A2013" i="1" l="1"/>
  <c r="D2013" i="1" s="1"/>
  <c r="E2012" i="1"/>
  <c r="F2013" i="1" s="1"/>
  <c r="O2012" i="1"/>
  <c r="N2011" i="1"/>
  <c r="P2011" i="1" s="1"/>
  <c r="B2011" i="1" s="1"/>
  <c r="G2012" i="1"/>
  <c r="S2012" i="1"/>
  <c r="J2012" i="1"/>
  <c r="K2012" i="1" s="1"/>
  <c r="L2012" i="1" s="1"/>
  <c r="M2012" i="1" s="1"/>
  <c r="Q2011" i="1"/>
  <c r="R2011" i="1" s="1"/>
  <c r="C2012" i="1" s="1"/>
  <c r="T2012" i="1"/>
  <c r="G2013" i="1" l="1"/>
  <c r="H2013" i="1" s="1"/>
  <c r="H2012" i="1"/>
  <c r="N2012" i="1" s="1"/>
  <c r="P2012" i="1" s="1"/>
  <c r="B2012" i="1" s="1"/>
  <c r="S2013" i="1"/>
  <c r="J2013" i="1"/>
  <c r="K2013" i="1" s="1"/>
  <c r="L2013" i="1" s="1"/>
  <c r="M2013" i="1" s="1"/>
  <c r="Q2012" i="1"/>
  <c r="R2012" i="1" s="1"/>
  <c r="C2013" i="1" s="1"/>
  <c r="T2013" i="1"/>
  <c r="O2013" i="1"/>
  <c r="A2014" i="1"/>
  <c r="D2014" i="1" s="1"/>
  <c r="E2013" i="1"/>
  <c r="F2014" i="1" s="1"/>
  <c r="T2014" i="1" l="1"/>
  <c r="S2014" i="1"/>
  <c r="J2014" i="1"/>
  <c r="K2014" i="1" s="1"/>
  <c r="L2014" i="1" s="1"/>
  <c r="M2014" i="1" s="1"/>
  <c r="Q2013" i="1"/>
  <c r="R2013" i="1" s="1"/>
  <c r="C2014" i="1" s="1"/>
  <c r="N2013" i="1"/>
  <c r="P2013" i="1" s="1"/>
  <c r="B2013" i="1" s="1"/>
  <c r="O2014" i="1"/>
  <c r="A2015" i="1"/>
  <c r="D2015" i="1" s="1"/>
  <c r="E2014" i="1"/>
  <c r="F2015" i="1" s="1"/>
  <c r="G2014" i="1"/>
  <c r="H2014" i="1" s="1"/>
  <c r="G2015" i="1" l="1"/>
  <c r="O2015" i="1"/>
  <c r="A2016" i="1"/>
  <c r="D2016" i="1" s="1"/>
  <c r="E2015" i="1"/>
  <c r="F2016" i="1" s="1"/>
  <c r="N2014" i="1"/>
  <c r="P2014" i="1" s="1"/>
  <c r="B2014" i="1" s="1"/>
  <c r="S2015" i="1"/>
  <c r="J2015" i="1"/>
  <c r="K2015" i="1" s="1"/>
  <c r="L2015" i="1" s="1"/>
  <c r="M2015" i="1" s="1"/>
  <c r="Q2014" i="1"/>
  <c r="R2014" i="1" s="1"/>
  <c r="C2015" i="1" s="1"/>
  <c r="T2015" i="1"/>
  <c r="O2016" i="1" l="1"/>
  <c r="A2017" i="1"/>
  <c r="D2017" i="1" s="1"/>
  <c r="E2016" i="1"/>
  <c r="F2017" i="1" s="1"/>
  <c r="G2016" i="1"/>
  <c r="T2016" i="1"/>
  <c r="Q2015" i="1"/>
  <c r="R2015" i="1" s="1"/>
  <c r="C2016" i="1" s="1"/>
  <c r="S2016" i="1"/>
  <c r="J2016" i="1"/>
  <c r="K2016" i="1" s="1"/>
  <c r="L2016" i="1" s="1"/>
  <c r="M2016" i="1" s="1"/>
  <c r="H2015" i="1"/>
  <c r="N2015" i="1" s="1"/>
  <c r="P2015" i="1" s="1"/>
  <c r="B2015" i="1" s="1"/>
  <c r="G2017" i="1" l="1"/>
  <c r="H2017" i="1" s="1"/>
  <c r="H2016" i="1"/>
  <c r="N2016" i="1" s="1"/>
  <c r="P2016" i="1" s="1"/>
  <c r="B2016" i="1" s="1"/>
  <c r="O2017" i="1"/>
  <c r="E2017" i="1"/>
  <c r="F2018" i="1" s="1"/>
  <c r="A2018" i="1"/>
  <c r="D2018" i="1" s="1"/>
  <c r="S2017" i="1"/>
  <c r="Q2016" i="1"/>
  <c r="R2016" i="1" s="1"/>
  <c r="C2017" i="1" s="1"/>
  <c r="T2017" i="1"/>
  <c r="J2017" i="1"/>
  <c r="K2017" i="1" s="1"/>
  <c r="L2017" i="1" s="1"/>
  <c r="M2017" i="1" s="1"/>
  <c r="N2017" i="1" l="1"/>
  <c r="P2017" i="1" s="1"/>
  <c r="B2017" i="1" s="1"/>
  <c r="Q2017" i="1"/>
  <c r="R2017" i="1" s="1"/>
  <c r="C2018" i="1" s="1"/>
  <c r="T2018" i="1"/>
  <c r="S2018" i="1"/>
  <c r="J2018" i="1"/>
  <c r="K2018" i="1" s="1"/>
  <c r="L2018" i="1" s="1"/>
  <c r="M2018" i="1" s="1"/>
  <c r="O2018" i="1"/>
  <c r="E2018" i="1"/>
  <c r="F2019" i="1" s="1"/>
  <c r="A2019" i="1"/>
  <c r="D2019" i="1" s="1"/>
  <c r="G2018" i="1"/>
  <c r="S2019" i="1" l="1"/>
  <c r="T2019" i="1"/>
  <c r="J2019" i="1"/>
  <c r="K2019" i="1" s="1"/>
  <c r="L2019" i="1" s="1"/>
  <c r="M2019" i="1" s="1"/>
  <c r="Q2018" i="1"/>
  <c r="R2018" i="1" s="1"/>
  <c r="C2019" i="1" s="1"/>
  <c r="G2019" i="1"/>
  <c r="E2019" i="1"/>
  <c r="F2020" i="1" s="1"/>
  <c r="A2020" i="1"/>
  <c r="D2020" i="1" s="1"/>
  <c r="O2019" i="1"/>
  <c r="H2018" i="1"/>
  <c r="N2018" i="1" s="1"/>
  <c r="P2018" i="1" s="1"/>
  <c r="B2018" i="1" s="1"/>
  <c r="G2020" i="1" l="1"/>
  <c r="H2020" i="1" s="1"/>
  <c r="H2019" i="1"/>
  <c r="N2019" i="1" s="1"/>
  <c r="P2019" i="1" s="1"/>
  <c r="B2019" i="1" s="1"/>
  <c r="T2020" i="1"/>
  <c r="S2020" i="1"/>
  <c r="J2020" i="1"/>
  <c r="K2020" i="1" s="1"/>
  <c r="L2020" i="1" s="1"/>
  <c r="M2020" i="1" s="1"/>
  <c r="Q2019" i="1"/>
  <c r="R2019" i="1" s="1"/>
  <c r="C2020" i="1" s="1"/>
  <c r="A2021" i="1"/>
  <c r="D2021" i="1" s="1"/>
  <c r="E2020" i="1"/>
  <c r="F2021" i="1" s="1"/>
  <c r="O2020" i="1"/>
  <c r="N2020" i="1" l="1"/>
  <c r="P2020" i="1" s="1"/>
  <c r="B2020" i="1" s="1"/>
  <c r="O2021" i="1"/>
  <c r="E2021" i="1"/>
  <c r="F2022" i="1" s="1"/>
  <c r="A2022" i="1"/>
  <c r="D2022" i="1" s="1"/>
  <c r="Q2020" i="1"/>
  <c r="R2020" i="1" s="1"/>
  <c r="C2021" i="1" s="1"/>
  <c r="T2021" i="1"/>
  <c r="J2021" i="1"/>
  <c r="K2021" i="1" s="1"/>
  <c r="L2021" i="1" s="1"/>
  <c r="M2021" i="1" s="1"/>
  <c r="S2021" i="1"/>
  <c r="G2021" i="1"/>
  <c r="G2022" i="1" l="1"/>
  <c r="H2022" i="1" s="1"/>
  <c r="H2021" i="1"/>
  <c r="N2021" i="1" s="1"/>
  <c r="P2021" i="1" s="1"/>
  <c r="B2021" i="1" s="1"/>
  <c r="O2022" i="1"/>
  <c r="E2022" i="1"/>
  <c r="F2023" i="1" s="1"/>
  <c r="A2023" i="1"/>
  <c r="D2023" i="1" s="1"/>
  <c r="Q2021" i="1"/>
  <c r="R2021" i="1" s="1"/>
  <c r="C2022" i="1" s="1"/>
  <c r="T2022" i="1"/>
  <c r="S2022" i="1"/>
  <c r="J2022" i="1"/>
  <c r="K2022" i="1" s="1"/>
  <c r="L2022" i="1" s="1"/>
  <c r="M2022" i="1" s="1"/>
  <c r="G2023" i="1" l="1"/>
  <c r="H2023" i="1" s="1"/>
  <c r="N2022" i="1"/>
  <c r="P2022" i="1" s="1"/>
  <c r="B2022" i="1" s="1"/>
  <c r="E2023" i="1"/>
  <c r="F2024" i="1" s="1"/>
  <c r="A2024" i="1"/>
  <c r="D2024" i="1" s="1"/>
  <c r="O2023" i="1"/>
  <c r="S2023" i="1"/>
  <c r="J2023" i="1"/>
  <c r="K2023" i="1" s="1"/>
  <c r="L2023" i="1" s="1"/>
  <c r="M2023" i="1" s="1"/>
  <c r="Q2022" i="1"/>
  <c r="R2022" i="1" s="1"/>
  <c r="C2023" i="1" s="1"/>
  <c r="T2023" i="1"/>
  <c r="G2024" i="1" l="1"/>
  <c r="H2024" i="1" s="1"/>
  <c r="N2023" i="1"/>
  <c r="P2023" i="1" s="1"/>
  <c r="B2023" i="1" s="1"/>
  <c r="T2024" i="1"/>
  <c r="S2024" i="1"/>
  <c r="J2024" i="1"/>
  <c r="K2024" i="1" s="1"/>
  <c r="L2024" i="1" s="1"/>
  <c r="M2024" i="1" s="1"/>
  <c r="Q2023" i="1"/>
  <c r="R2023" i="1" s="1"/>
  <c r="C2024" i="1" s="1"/>
  <c r="O2024" i="1"/>
  <c r="A2025" i="1"/>
  <c r="D2025" i="1" s="1"/>
  <c r="E2024" i="1"/>
  <c r="F2025" i="1" s="1"/>
  <c r="Q2024" i="1" l="1"/>
  <c r="R2024" i="1" s="1"/>
  <c r="C2025" i="1" s="1"/>
  <c r="T2025" i="1"/>
  <c r="S2025" i="1"/>
  <c r="J2025" i="1"/>
  <c r="K2025" i="1" s="1"/>
  <c r="L2025" i="1" s="1"/>
  <c r="M2025" i="1" s="1"/>
  <c r="N2024" i="1"/>
  <c r="P2024" i="1" s="1"/>
  <c r="B2024" i="1" s="1"/>
  <c r="A2026" i="1"/>
  <c r="D2026" i="1" s="1"/>
  <c r="O2025" i="1"/>
  <c r="E2025" i="1"/>
  <c r="F2026" i="1" s="1"/>
  <c r="G2025" i="1"/>
  <c r="G2026" i="1" l="1"/>
  <c r="H2026" i="1" s="1"/>
  <c r="O2026" i="1"/>
  <c r="E2026" i="1"/>
  <c r="F2027" i="1" s="1"/>
  <c r="A2027" i="1"/>
  <c r="D2027" i="1" s="1"/>
  <c r="T2026" i="1"/>
  <c r="S2026" i="1"/>
  <c r="J2026" i="1"/>
  <c r="K2026" i="1" s="1"/>
  <c r="L2026" i="1" s="1"/>
  <c r="M2026" i="1" s="1"/>
  <c r="Q2025" i="1"/>
  <c r="R2025" i="1" s="1"/>
  <c r="C2026" i="1" s="1"/>
  <c r="H2025" i="1"/>
  <c r="N2025" i="1" s="1"/>
  <c r="P2025" i="1" s="1"/>
  <c r="B2025" i="1" s="1"/>
  <c r="G2027" i="1" l="1"/>
  <c r="H2027" i="1" s="1"/>
  <c r="N2026" i="1"/>
  <c r="P2026" i="1" s="1"/>
  <c r="B2026" i="1" s="1"/>
  <c r="O2027" i="1"/>
  <c r="E2027" i="1"/>
  <c r="F2028" i="1" s="1"/>
  <c r="A2028" i="1"/>
  <c r="D2028" i="1" s="1"/>
  <c r="S2027" i="1"/>
  <c r="Q2026" i="1"/>
  <c r="R2026" i="1" s="1"/>
  <c r="C2027" i="1" s="1"/>
  <c r="J2027" i="1"/>
  <c r="K2027" i="1" s="1"/>
  <c r="L2027" i="1" s="1"/>
  <c r="M2027" i="1" s="1"/>
  <c r="T2027" i="1"/>
  <c r="N2027" i="1" l="1"/>
  <c r="P2027" i="1" s="1"/>
  <c r="B2027" i="1" s="1"/>
  <c r="O2028" i="1"/>
  <c r="E2028" i="1"/>
  <c r="F2029" i="1" s="1"/>
  <c r="A2029" i="1"/>
  <c r="D2029" i="1" s="1"/>
  <c r="S2028" i="1"/>
  <c r="Q2027" i="1"/>
  <c r="R2027" i="1" s="1"/>
  <c r="C2028" i="1" s="1"/>
  <c r="T2028" i="1"/>
  <c r="J2028" i="1"/>
  <c r="K2028" i="1" s="1"/>
  <c r="L2028" i="1" s="1"/>
  <c r="M2028" i="1" s="1"/>
  <c r="G2028" i="1"/>
  <c r="G2029" i="1" l="1"/>
  <c r="H2029" i="1" s="1"/>
  <c r="H2028" i="1"/>
  <c r="N2028" i="1" s="1"/>
  <c r="P2028" i="1" s="1"/>
  <c r="B2028" i="1" s="1"/>
  <c r="E2029" i="1"/>
  <c r="F2030" i="1" s="1"/>
  <c r="A2030" i="1"/>
  <c r="D2030" i="1" s="1"/>
  <c r="O2029" i="1"/>
  <c r="Q2028" i="1"/>
  <c r="R2028" i="1" s="1"/>
  <c r="C2029" i="1" s="1"/>
  <c r="S2029" i="1"/>
  <c r="T2029" i="1"/>
  <c r="J2029" i="1"/>
  <c r="K2029" i="1" s="1"/>
  <c r="L2029" i="1" s="1"/>
  <c r="M2029" i="1" s="1"/>
  <c r="N2029" i="1" l="1"/>
  <c r="P2029" i="1" s="1"/>
  <c r="B2029" i="1" s="1"/>
  <c r="S2030" i="1"/>
  <c r="J2030" i="1"/>
  <c r="K2030" i="1" s="1"/>
  <c r="L2030" i="1" s="1"/>
  <c r="M2030" i="1" s="1"/>
  <c r="Q2029" i="1"/>
  <c r="R2029" i="1" s="1"/>
  <c r="C2030" i="1" s="1"/>
  <c r="T2030" i="1"/>
  <c r="O2030" i="1"/>
  <c r="A2031" i="1"/>
  <c r="D2031" i="1" s="1"/>
  <c r="E2030" i="1"/>
  <c r="F2031" i="1" s="1"/>
  <c r="G2030" i="1"/>
  <c r="O2031" i="1" l="1"/>
  <c r="E2031" i="1"/>
  <c r="F2032" i="1" s="1"/>
  <c r="A2032" i="1"/>
  <c r="D2032" i="1" s="1"/>
  <c r="T2031" i="1"/>
  <c r="J2031" i="1"/>
  <c r="K2031" i="1" s="1"/>
  <c r="L2031" i="1" s="1"/>
  <c r="M2031" i="1" s="1"/>
  <c r="Q2030" i="1"/>
  <c r="R2030" i="1" s="1"/>
  <c r="C2031" i="1" s="1"/>
  <c r="S2031" i="1"/>
  <c r="G2031" i="1"/>
  <c r="H2030" i="1"/>
  <c r="N2030" i="1" s="1"/>
  <c r="P2030" i="1" s="1"/>
  <c r="B2030" i="1" s="1"/>
  <c r="O2032" i="1" l="1"/>
  <c r="E2032" i="1"/>
  <c r="F2033" i="1" s="1"/>
  <c r="A2033" i="1"/>
  <c r="D2033" i="1" s="1"/>
  <c r="J2032" i="1"/>
  <c r="K2032" i="1" s="1"/>
  <c r="L2032" i="1" s="1"/>
  <c r="M2032" i="1" s="1"/>
  <c r="Q2031" i="1"/>
  <c r="R2031" i="1" s="1"/>
  <c r="C2032" i="1" s="1"/>
  <c r="T2032" i="1"/>
  <c r="S2032" i="1"/>
  <c r="G2032" i="1"/>
  <c r="H2031" i="1"/>
  <c r="N2031" i="1" s="1"/>
  <c r="P2031" i="1" s="1"/>
  <c r="B2031" i="1" s="1"/>
  <c r="G2033" i="1" l="1"/>
  <c r="H2033" i="1" s="1"/>
  <c r="H2032" i="1"/>
  <c r="N2032" i="1" s="1"/>
  <c r="P2032" i="1" s="1"/>
  <c r="E2033" i="1"/>
  <c r="F2034" i="1" s="1"/>
  <c r="A2034" i="1"/>
  <c r="D2034" i="1" s="1"/>
  <c r="T2033" i="1"/>
  <c r="S2033" i="1"/>
  <c r="J2033" i="1"/>
  <c r="K2033" i="1" s="1"/>
  <c r="L2033" i="1" s="1"/>
  <c r="M2033" i="1" s="1"/>
  <c r="Q2032" i="1"/>
  <c r="R2032" i="1" s="1"/>
  <c r="C2033" i="1" s="1"/>
  <c r="B2032" i="1" l="1"/>
  <c r="G2034" i="1"/>
  <c r="H2034" i="1" s="1"/>
  <c r="N2033" i="1"/>
  <c r="P2033" i="1" s="1"/>
  <c r="E2034" i="1"/>
  <c r="F2035" i="1" s="1"/>
  <c r="A2035" i="1"/>
  <c r="D2035" i="1" s="1"/>
  <c r="T2034" i="1"/>
  <c r="S2034" i="1"/>
  <c r="J2034" i="1"/>
  <c r="K2034" i="1" s="1"/>
  <c r="L2034" i="1" s="1"/>
  <c r="M2034" i="1" s="1"/>
  <c r="Q2033" i="1"/>
  <c r="R2033" i="1" s="1"/>
  <c r="C2034" i="1" s="1"/>
  <c r="V2033" i="1" l="1"/>
  <c r="W2033" i="1" s="1"/>
  <c r="V2036" i="1"/>
  <c r="V2035" i="1"/>
  <c r="V2034" i="1"/>
  <c r="V2039" i="1"/>
  <c r="V2038" i="1"/>
  <c r="V2037" i="1"/>
  <c r="U2033" i="1"/>
  <c r="U2036" i="1"/>
  <c r="U2035" i="1"/>
  <c r="U2034" i="1"/>
  <c r="U2039" i="1"/>
  <c r="X2045" i="1" s="1"/>
  <c r="U2038" i="1"/>
  <c r="U2037" i="1"/>
  <c r="U2031" i="1"/>
  <c r="N2034" i="1"/>
  <c r="P2034" i="1" s="1"/>
  <c r="E2035" i="1"/>
  <c r="F2036" i="1" s="1"/>
  <c r="A2036" i="1"/>
  <c r="D2036" i="1" s="1"/>
  <c r="T2035" i="1"/>
  <c r="Q2034" i="1"/>
  <c r="R2034" i="1" s="1"/>
  <c r="C2035" i="1" s="1"/>
  <c r="S2035" i="1"/>
  <c r="J2035" i="1"/>
  <c r="K2035" i="1" s="1"/>
  <c r="L2035" i="1" s="1"/>
  <c r="M2035" i="1" s="1"/>
  <c r="G2035" i="1"/>
  <c r="H2035" i="1" s="1"/>
  <c r="B2033" i="1" l="1"/>
  <c r="W2034" i="1"/>
  <c r="W2035" i="1" s="1"/>
  <c r="W2036" i="1" s="1"/>
  <c r="W2037" i="1" s="1"/>
  <c r="W2038" i="1" s="1"/>
  <c r="W2039" i="1" s="1"/>
  <c r="N2035" i="1"/>
  <c r="P2035" i="1" s="1"/>
  <c r="T2036" i="1"/>
  <c r="S2036" i="1"/>
  <c r="Q2035" i="1"/>
  <c r="R2035" i="1" s="1"/>
  <c r="C2036" i="1" s="1"/>
  <c r="J2036" i="1"/>
  <c r="K2036" i="1" s="1"/>
  <c r="L2036" i="1" s="1"/>
  <c r="M2036" i="1" s="1"/>
  <c r="E2036" i="1"/>
  <c r="F2037" i="1" s="1"/>
  <c r="A2037" i="1"/>
  <c r="D2037" i="1" s="1"/>
  <c r="G2036" i="1"/>
  <c r="B2035" i="1" l="1"/>
  <c r="X2047" i="1"/>
  <c r="B2034" i="1"/>
  <c r="J2037" i="1"/>
  <c r="K2037" i="1" s="1"/>
  <c r="L2037" i="1" s="1"/>
  <c r="M2037" i="1" s="1"/>
  <c r="Q2036" i="1"/>
  <c r="R2036" i="1" s="1"/>
  <c r="C2037" i="1" s="1"/>
  <c r="S2037" i="1"/>
  <c r="T2037" i="1"/>
  <c r="G2037" i="1"/>
  <c r="H2037" i="1" s="1"/>
  <c r="H2036" i="1"/>
  <c r="N2036" i="1" s="1"/>
  <c r="P2036" i="1" s="1"/>
  <c r="B2036" i="1" s="1"/>
  <c r="E2037" i="1"/>
  <c r="F2038" i="1" s="1"/>
  <c r="A2038" i="1"/>
  <c r="D2038" i="1" s="1"/>
  <c r="E2038" i="1" l="1"/>
  <c r="F2039" i="1" s="1"/>
  <c r="A2039" i="1"/>
  <c r="D2039" i="1" s="1"/>
  <c r="Q2037" i="1"/>
  <c r="R2037" i="1" s="1"/>
  <c r="S2038" i="1"/>
  <c r="T2038" i="1"/>
  <c r="J2038" i="1"/>
  <c r="K2038" i="1" s="1"/>
  <c r="L2038" i="1" s="1"/>
  <c r="M2038" i="1" s="1"/>
  <c r="G2038" i="1"/>
  <c r="N2037" i="1"/>
  <c r="P2037" i="1" s="1"/>
  <c r="B2037" i="1" l="1"/>
  <c r="C2038" i="1"/>
  <c r="G2039" i="1"/>
  <c r="H2039" i="1" s="1"/>
  <c r="H2038" i="1"/>
  <c r="N2038" i="1" s="1"/>
  <c r="E2039" i="1"/>
  <c r="F2040" i="1" s="1"/>
  <c r="A2040" i="1"/>
  <c r="D2040" i="1" s="1"/>
  <c r="Q2038" i="1"/>
  <c r="R2038" i="1" s="1"/>
  <c r="J2039" i="1"/>
  <c r="K2039" i="1" s="1"/>
  <c r="L2039" i="1" s="1"/>
  <c r="M2039" i="1" s="1"/>
  <c r="S2039" i="1"/>
  <c r="T2039" i="1"/>
  <c r="P2038" i="1" l="1"/>
  <c r="B2038" i="1" s="1"/>
  <c r="C2039" i="1"/>
  <c r="G2040" i="1"/>
  <c r="H2040" i="1" s="1"/>
  <c r="N2039" i="1"/>
  <c r="A2041" i="1"/>
  <c r="D2041" i="1" s="1"/>
  <c r="E2040" i="1"/>
  <c r="F2041" i="1" s="1"/>
  <c r="T2040" i="1"/>
  <c r="S2040" i="1"/>
  <c r="J2040" i="1"/>
  <c r="K2040" i="1" s="1"/>
  <c r="L2040" i="1" s="1"/>
  <c r="M2040" i="1" s="1"/>
  <c r="P2039" i="1" l="1"/>
  <c r="X2049" i="1" s="1"/>
  <c r="X2051" i="1" s="1"/>
  <c r="R2039" i="1" s="1"/>
  <c r="N2040" i="1"/>
  <c r="Q2040" i="1"/>
  <c r="R2040" i="1" s="1"/>
  <c r="J2041" i="1"/>
  <c r="K2041" i="1" s="1"/>
  <c r="L2041" i="1" s="1"/>
  <c r="M2041" i="1" s="1"/>
  <c r="S2041" i="1"/>
  <c r="T2041" i="1"/>
  <c r="A2042" i="1"/>
  <c r="D2042" i="1" s="1"/>
  <c r="E2041" i="1"/>
  <c r="F2042" i="1" s="1"/>
  <c r="G2041" i="1"/>
  <c r="B2039" i="1" l="1"/>
  <c r="C2040" i="1"/>
  <c r="Q2039" i="1"/>
  <c r="J2042" i="1"/>
  <c r="K2042" i="1" s="1"/>
  <c r="L2042" i="1" s="1"/>
  <c r="M2042" i="1" s="1"/>
  <c r="Q2041" i="1"/>
  <c r="R2041" i="1" s="1"/>
  <c r="T2042" i="1"/>
  <c r="S2042" i="1"/>
  <c r="E2042" i="1"/>
  <c r="F2043" i="1" s="1"/>
  <c r="A2043" i="1"/>
  <c r="D2043" i="1" s="1"/>
  <c r="G2042" i="1"/>
  <c r="H2041" i="1"/>
  <c r="N2041" i="1" s="1"/>
  <c r="C2041" i="1" l="1"/>
  <c r="V2041" i="1" s="1"/>
  <c r="V2040" i="1"/>
  <c r="W2040" i="1" s="1"/>
  <c r="W2041" i="1" s="1"/>
  <c r="P2040" i="1"/>
  <c r="J2043" i="1"/>
  <c r="K2043" i="1" s="1"/>
  <c r="L2043" i="1" s="1"/>
  <c r="M2043" i="1" s="1"/>
  <c r="T2043" i="1"/>
  <c r="S2043" i="1"/>
  <c r="Q2042" i="1"/>
  <c r="R2042" i="1" s="1"/>
  <c r="E2043" i="1"/>
  <c r="F2044" i="1" s="1"/>
  <c r="A2044" i="1"/>
  <c r="D2044" i="1" s="1"/>
  <c r="G2043" i="1"/>
  <c r="H2042" i="1"/>
  <c r="N2042" i="1" s="1"/>
  <c r="B2040" i="1" l="1"/>
  <c r="P2041" i="1"/>
  <c r="B2041" i="1" s="1"/>
  <c r="C2042" i="1"/>
  <c r="V2042" i="1" s="1"/>
  <c r="W2042" i="1" s="1"/>
  <c r="E2044" i="1"/>
  <c r="F2045" i="1" s="1"/>
  <c r="A2045" i="1"/>
  <c r="D2045" i="1" s="1"/>
  <c r="T2044" i="1"/>
  <c r="J2044" i="1"/>
  <c r="K2044" i="1" s="1"/>
  <c r="L2044" i="1" s="1"/>
  <c r="M2044" i="1" s="1"/>
  <c r="S2044" i="1"/>
  <c r="Q2043" i="1"/>
  <c r="R2043" i="1" s="1"/>
  <c r="G2044" i="1"/>
  <c r="H2043" i="1"/>
  <c r="N2043" i="1" s="1"/>
  <c r="P2042" i="1" l="1"/>
  <c r="C2043" i="1"/>
  <c r="V2043" i="1" s="1"/>
  <c r="B2042" i="1"/>
  <c r="W2043" i="1"/>
  <c r="C2044" i="1"/>
  <c r="V2044" i="1" s="1"/>
  <c r="P2043" i="1"/>
  <c r="G2045" i="1"/>
  <c r="H2045" i="1" s="1"/>
  <c r="H2044" i="1"/>
  <c r="N2044" i="1" s="1"/>
  <c r="E2045" i="1"/>
  <c r="F2046" i="1" s="1"/>
  <c r="A2046" i="1"/>
  <c r="D2046" i="1" s="1"/>
  <c r="Q2044" i="1"/>
  <c r="R2044" i="1" s="1"/>
  <c r="J2045" i="1"/>
  <c r="K2045" i="1" s="1"/>
  <c r="L2045" i="1" s="1"/>
  <c r="M2045" i="1" s="1"/>
  <c r="S2045" i="1"/>
  <c r="T2045" i="1"/>
  <c r="P2044" i="1" l="1"/>
  <c r="B2043" i="1"/>
  <c r="W2044" i="1"/>
  <c r="C2045" i="1"/>
  <c r="V2045" i="1" s="1"/>
  <c r="G2046" i="1"/>
  <c r="H2046" i="1" s="1"/>
  <c r="N2045" i="1"/>
  <c r="A2047" i="1"/>
  <c r="D2047" i="1" s="1"/>
  <c r="E2046" i="1"/>
  <c r="F2047" i="1" s="1"/>
  <c r="T2046" i="1"/>
  <c r="J2046" i="1"/>
  <c r="K2046" i="1" s="1"/>
  <c r="L2046" i="1" s="1"/>
  <c r="M2046" i="1" s="1"/>
  <c r="S2046" i="1"/>
  <c r="Q2045" i="1"/>
  <c r="R2045" i="1" s="1"/>
  <c r="C2046" i="1" s="1"/>
  <c r="V2046" i="1" s="1"/>
  <c r="P2045" i="1" l="1"/>
  <c r="W2045" i="1"/>
  <c r="W2046" i="1" s="1"/>
  <c r="B2044" i="1"/>
  <c r="N2046" i="1"/>
  <c r="P2046" i="1" s="1"/>
  <c r="B2046" i="1" s="1"/>
  <c r="E2047" i="1"/>
  <c r="F2048" i="1" s="1"/>
  <c r="A2048" i="1"/>
  <c r="D2048" i="1" s="1"/>
  <c r="J2047" i="1"/>
  <c r="K2047" i="1" s="1"/>
  <c r="L2047" i="1" s="1"/>
  <c r="M2047" i="1" s="1"/>
  <c r="Q2046" i="1"/>
  <c r="R2046" i="1" s="1"/>
  <c r="C2047" i="1" s="1"/>
  <c r="V2047" i="1" s="1"/>
  <c r="T2047" i="1"/>
  <c r="S2047" i="1"/>
  <c r="G2047" i="1"/>
  <c r="W2047" i="1" l="1"/>
  <c r="B2045" i="1"/>
  <c r="A2049" i="1"/>
  <c r="D2049" i="1" s="1"/>
  <c r="E2048" i="1"/>
  <c r="F2049" i="1" s="1"/>
  <c r="T2048" i="1"/>
  <c r="S2048" i="1"/>
  <c r="Q2047" i="1"/>
  <c r="R2047" i="1" s="1"/>
  <c r="C2048" i="1" s="1"/>
  <c r="V2048" i="1" s="1"/>
  <c r="J2048" i="1"/>
  <c r="K2048" i="1" s="1"/>
  <c r="L2048" i="1" s="1"/>
  <c r="M2048" i="1" s="1"/>
  <c r="G2048" i="1"/>
  <c r="H2048" i="1" s="1"/>
  <c r="H2047" i="1"/>
  <c r="N2047" i="1" s="1"/>
  <c r="P2047" i="1" s="1"/>
  <c r="B2047" i="1" l="1"/>
  <c r="W2048" i="1"/>
  <c r="G2049" i="1"/>
  <c r="H2049" i="1" s="1"/>
  <c r="N2048" i="1"/>
  <c r="P2048" i="1" s="1"/>
  <c r="E2049" i="1"/>
  <c r="F2050" i="1" s="1"/>
  <c r="A2050" i="1"/>
  <c r="D2050" i="1" s="1"/>
  <c r="Q2048" i="1"/>
  <c r="R2048" i="1" s="1"/>
  <c r="C2049" i="1" s="1"/>
  <c r="V2049" i="1" s="1"/>
  <c r="T2049" i="1"/>
  <c r="J2049" i="1"/>
  <c r="K2049" i="1" s="1"/>
  <c r="L2049" i="1" s="1"/>
  <c r="M2049" i="1" s="1"/>
  <c r="S2049" i="1"/>
  <c r="B2048" i="1" l="1"/>
  <c r="W2049" i="1"/>
  <c r="N2049" i="1"/>
  <c r="P2049" i="1" s="1"/>
  <c r="E2050" i="1"/>
  <c r="F2051" i="1" s="1"/>
  <c r="A2051" i="1"/>
  <c r="D2051" i="1" s="1"/>
  <c r="T2050" i="1"/>
  <c r="S2050" i="1"/>
  <c r="Q2049" i="1"/>
  <c r="R2049" i="1" s="1"/>
  <c r="C2050" i="1" s="1"/>
  <c r="V2050" i="1" s="1"/>
  <c r="J2050" i="1"/>
  <c r="K2050" i="1" s="1"/>
  <c r="L2050" i="1" s="1"/>
  <c r="M2050" i="1" s="1"/>
  <c r="G2050" i="1"/>
  <c r="B2049" i="1" l="1"/>
  <c r="W2050" i="1"/>
  <c r="E2051" i="1"/>
  <c r="F2052" i="1" s="1"/>
  <c r="A2052" i="1"/>
  <c r="D2052" i="1" s="1"/>
  <c r="S2051" i="1"/>
  <c r="J2051" i="1"/>
  <c r="K2051" i="1" s="1"/>
  <c r="L2051" i="1" s="1"/>
  <c r="M2051" i="1" s="1"/>
  <c r="Q2050" i="1"/>
  <c r="R2050" i="1" s="1"/>
  <c r="C2051" i="1" s="1"/>
  <c r="V2051" i="1" s="1"/>
  <c r="T2051" i="1"/>
  <c r="G2051" i="1"/>
  <c r="H2050" i="1"/>
  <c r="N2050" i="1" s="1"/>
  <c r="P2050" i="1" s="1"/>
  <c r="B2050" i="1" s="1"/>
  <c r="W2051" i="1" l="1"/>
  <c r="G2052" i="1"/>
  <c r="H2052" i="1" s="1"/>
  <c r="E2052" i="1"/>
  <c r="F2053" i="1" s="1"/>
  <c r="A2053" i="1"/>
  <c r="D2053" i="1" s="1"/>
  <c r="H2051" i="1"/>
  <c r="N2051" i="1" s="1"/>
  <c r="P2051" i="1" s="1"/>
  <c r="J2052" i="1"/>
  <c r="K2052" i="1" s="1"/>
  <c r="L2052" i="1" s="1"/>
  <c r="M2052" i="1" s="1"/>
  <c r="T2052" i="1"/>
  <c r="S2052" i="1"/>
  <c r="Q2051" i="1"/>
  <c r="R2051" i="1" s="1"/>
  <c r="C2052" i="1" s="1"/>
  <c r="V2052" i="1" s="1"/>
  <c r="B2051" i="1" l="1"/>
  <c r="W2052" i="1"/>
  <c r="G2053" i="1"/>
  <c r="H2053" i="1" s="1"/>
  <c r="N2052" i="1"/>
  <c r="P2052" i="1" s="1"/>
  <c r="A2054" i="1"/>
  <c r="D2054" i="1" s="1"/>
  <c r="E2053" i="1"/>
  <c r="F2054" i="1" s="1"/>
  <c r="T2053" i="1"/>
  <c r="S2053" i="1"/>
  <c r="Q2052" i="1"/>
  <c r="R2052" i="1" s="1"/>
  <c r="C2053" i="1" s="1"/>
  <c r="V2053" i="1" s="1"/>
  <c r="J2053" i="1"/>
  <c r="K2053" i="1" s="1"/>
  <c r="L2053" i="1" s="1"/>
  <c r="M2053" i="1" s="1"/>
  <c r="B2052" i="1" l="1"/>
  <c r="W2053" i="1"/>
  <c r="E2054" i="1"/>
  <c r="F2055" i="1" s="1"/>
  <c r="A2055" i="1"/>
  <c r="D2055" i="1" s="1"/>
  <c r="Q2053" i="1"/>
  <c r="R2053" i="1" s="1"/>
  <c r="C2054" i="1" s="1"/>
  <c r="V2054" i="1" s="1"/>
  <c r="T2054" i="1"/>
  <c r="S2054" i="1"/>
  <c r="J2054" i="1"/>
  <c r="K2054" i="1" s="1"/>
  <c r="L2054" i="1" s="1"/>
  <c r="M2054" i="1" s="1"/>
  <c r="N2053" i="1"/>
  <c r="P2053" i="1" s="1"/>
  <c r="G2054" i="1"/>
  <c r="B2053" i="1" l="1"/>
  <c r="W2054" i="1"/>
  <c r="G2055" i="1"/>
  <c r="H2055" i="1" s="1"/>
  <c r="A2056" i="1"/>
  <c r="D2056" i="1" s="1"/>
  <c r="E2055" i="1"/>
  <c r="F2056" i="1" s="1"/>
  <c r="S2055" i="1"/>
  <c r="Q2054" i="1"/>
  <c r="R2054" i="1" s="1"/>
  <c r="C2055" i="1" s="1"/>
  <c r="V2055" i="1" s="1"/>
  <c r="J2055" i="1"/>
  <c r="K2055" i="1" s="1"/>
  <c r="L2055" i="1" s="1"/>
  <c r="M2055" i="1" s="1"/>
  <c r="T2055" i="1"/>
  <c r="H2054" i="1"/>
  <c r="N2054" i="1" s="1"/>
  <c r="P2054" i="1" s="1"/>
  <c r="B2054" i="1" s="1"/>
  <c r="W2055" i="1" l="1"/>
  <c r="G2056" i="1"/>
  <c r="H2056" i="1" s="1"/>
  <c r="N2055" i="1"/>
  <c r="P2055" i="1" s="1"/>
  <c r="A2057" i="1"/>
  <c r="D2057" i="1" s="1"/>
  <c r="E2056" i="1"/>
  <c r="F2057" i="1" s="1"/>
  <c r="J2056" i="1"/>
  <c r="K2056" i="1" s="1"/>
  <c r="L2056" i="1" s="1"/>
  <c r="M2056" i="1" s="1"/>
  <c r="T2056" i="1"/>
  <c r="Q2055" i="1"/>
  <c r="R2055" i="1" s="1"/>
  <c r="C2056" i="1" s="1"/>
  <c r="V2056" i="1" s="1"/>
  <c r="S2056" i="1"/>
  <c r="B2055" i="1" l="1"/>
  <c r="W2056" i="1"/>
  <c r="N2056" i="1"/>
  <c r="P2056" i="1" s="1"/>
  <c r="Q2056" i="1"/>
  <c r="R2056" i="1" s="1"/>
  <c r="C2057" i="1" s="1"/>
  <c r="V2057" i="1" s="1"/>
  <c r="T2057" i="1"/>
  <c r="S2057" i="1"/>
  <c r="J2057" i="1"/>
  <c r="K2057" i="1" s="1"/>
  <c r="L2057" i="1" s="1"/>
  <c r="M2057" i="1" s="1"/>
  <c r="G2057" i="1"/>
  <c r="E2057" i="1"/>
  <c r="F2058" i="1" s="1"/>
  <c r="A2058" i="1"/>
  <c r="D2058" i="1" s="1"/>
  <c r="B2056" i="1" l="1"/>
  <c r="W2057" i="1"/>
  <c r="G2058" i="1"/>
  <c r="H2058" i="1" s="1"/>
  <c r="H2057" i="1"/>
  <c r="N2057" i="1" s="1"/>
  <c r="P2057" i="1" s="1"/>
  <c r="A2059" i="1"/>
  <c r="D2059" i="1" s="1"/>
  <c r="E2058" i="1"/>
  <c r="F2059" i="1" s="1"/>
  <c r="T2058" i="1"/>
  <c r="S2058" i="1"/>
  <c r="J2058" i="1"/>
  <c r="K2058" i="1" s="1"/>
  <c r="L2058" i="1" s="1"/>
  <c r="M2058" i="1" s="1"/>
  <c r="Q2057" i="1"/>
  <c r="R2057" i="1" s="1"/>
  <c r="C2058" i="1" s="1"/>
  <c r="V2058" i="1" s="1"/>
  <c r="B2057" i="1" l="1"/>
  <c r="W2058" i="1"/>
  <c r="N2058" i="1"/>
  <c r="P2058" i="1" s="1"/>
  <c r="B2058" i="1" s="1"/>
  <c r="J2059" i="1"/>
  <c r="K2059" i="1" s="1"/>
  <c r="L2059" i="1" s="1"/>
  <c r="M2059" i="1" s="1"/>
  <c r="Q2058" i="1"/>
  <c r="R2058" i="1" s="1"/>
  <c r="C2059" i="1" s="1"/>
  <c r="V2059" i="1" s="1"/>
  <c r="S2059" i="1"/>
  <c r="T2059" i="1"/>
  <c r="E2059" i="1"/>
  <c r="F2060" i="1" s="1"/>
  <c r="A2060" i="1"/>
  <c r="D2060" i="1" s="1"/>
  <c r="G2059" i="1"/>
  <c r="W2059" i="1" l="1"/>
  <c r="A2061" i="1"/>
  <c r="D2061" i="1" s="1"/>
  <c r="E2060" i="1"/>
  <c r="F2061" i="1" s="1"/>
  <c r="J2060" i="1"/>
  <c r="K2060" i="1" s="1"/>
  <c r="L2060" i="1" s="1"/>
  <c r="M2060" i="1" s="1"/>
  <c r="Q2059" i="1"/>
  <c r="R2059" i="1" s="1"/>
  <c r="C2060" i="1" s="1"/>
  <c r="V2060" i="1" s="1"/>
  <c r="T2060" i="1"/>
  <c r="S2060" i="1"/>
  <c r="G2060" i="1"/>
  <c r="H2060" i="1" s="1"/>
  <c r="H2059" i="1"/>
  <c r="N2059" i="1" s="1"/>
  <c r="P2059" i="1" s="1"/>
  <c r="W2060" i="1" l="1"/>
  <c r="B2059" i="1"/>
  <c r="N2060" i="1"/>
  <c r="P2060" i="1" s="1"/>
  <c r="B2060" i="1" s="1"/>
  <c r="J2061" i="1"/>
  <c r="K2061" i="1" s="1"/>
  <c r="L2061" i="1" s="1"/>
  <c r="M2061" i="1" s="1"/>
  <c r="Q2060" i="1"/>
  <c r="R2060" i="1" s="1"/>
  <c r="C2061" i="1" s="1"/>
  <c r="V2061" i="1" s="1"/>
  <c r="T2061" i="1"/>
  <c r="S2061" i="1"/>
  <c r="G2061" i="1"/>
  <c r="A2062" i="1"/>
  <c r="D2062" i="1" s="1"/>
  <c r="E2061" i="1"/>
  <c r="F2062" i="1" s="1"/>
  <c r="W2061" i="1" l="1"/>
  <c r="Q2061" i="1"/>
  <c r="R2061" i="1" s="1"/>
  <c r="C2062" i="1" s="1"/>
  <c r="V2062" i="1" s="1"/>
  <c r="T2062" i="1"/>
  <c r="J2062" i="1"/>
  <c r="K2062" i="1" s="1"/>
  <c r="L2062" i="1" s="1"/>
  <c r="M2062" i="1" s="1"/>
  <c r="S2062" i="1"/>
  <c r="G2062" i="1"/>
  <c r="H2062" i="1" s="1"/>
  <c r="H2061" i="1"/>
  <c r="N2061" i="1" s="1"/>
  <c r="P2061" i="1" s="1"/>
  <c r="A2063" i="1"/>
  <c r="D2063" i="1" s="1"/>
  <c r="E2062" i="1"/>
  <c r="F2063" i="1" s="1"/>
  <c r="B2061" i="1" l="1"/>
  <c r="W2062" i="1"/>
  <c r="G2063" i="1"/>
  <c r="H2063" i="1" s="1"/>
  <c r="N2062" i="1"/>
  <c r="P2062" i="1" s="1"/>
  <c r="A2064" i="1"/>
  <c r="D2064" i="1" s="1"/>
  <c r="E2063" i="1"/>
  <c r="F2064" i="1" s="1"/>
  <c r="J2063" i="1"/>
  <c r="K2063" i="1" s="1"/>
  <c r="L2063" i="1" s="1"/>
  <c r="M2063" i="1" s="1"/>
  <c r="S2063" i="1"/>
  <c r="Q2062" i="1"/>
  <c r="R2062" i="1" s="1"/>
  <c r="C2063" i="1" s="1"/>
  <c r="V2063" i="1" s="1"/>
  <c r="T2063" i="1"/>
  <c r="B2062" i="1" l="1"/>
  <c r="W2063" i="1"/>
  <c r="N2063" i="1"/>
  <c r="P2063" i="1" s="1"/>
  <c r="J2064" i="1"/>
  <c r="K2064" i="1" s="1"/>
  <c r="L2064" i="1" s="1"/>
  <c r="M2064" i="1" s="1"/>
  <c r="Q2063" i="1"/>
  <c r="R2063" i="1" s="1"/>
  <c r="C2064" i="1" s="1"/>
  <c r="V2064" i="1" s="1"/>
  <c r="S2064" i="1"/>
  <c r="T2064" i="1"/>
  <c r="A2065" i="1"/>
  <c r="D2065" i="1" s="1"/>
  <c r="E2064" i="1"/>
  <c r="F2065" i="1" s="1"/>
  <c r="G2064" i="1"/>
  <c r="B2063" i="1" l="1"/>
  <c r="W2064" i="1"/>
  <c r="Q2064" i="1"/>
  <c r="R2064" i="1" s="1"/>
  <c r="C2065" i="1" s="1"/>
  <c r="V2065" i="1" s="1"/>
  <c r="J2065" i="1"/>
  <c r="K2065" i="1" s="1"/>
  <c r="L2065" i="1" s="1"/>
  <c r="M2065" i="1" s="1"/>
  <c r="T2065" i="1"/>
  <c r="S2065" i="1"/>
  <c r="A2066" i="1"/>
  <c r="D2066" i="1" s="1"/>
  <c r="E2065" i="1"/>
  <c r="F2066" i="1" s="1"/>
  <c r="G2065" i="1"/>
  <c r="H2064" i="1"/>
  <c r="N2064" i="1" s="1"/>
  <c r="P2064" i="1" s="1"/>
  <c r="B2064" i="1" s="1"/>
  <c r="W2065" i="1" l="1"/>
  <c r="J2066" i="1"/>
  <c r="K2066" i="1" s="1"/>
  <c r="L2066" i="1" s="1"/>
  <c r="M2066" i="1" s="1"/>
  <c r="Q2065" i="1"/>
  <c r="R2065" i="1" s="1"/>
  <c r="C2066" i="1" s="1"/>
  <c r="V2066" i="1" s="1"/>
  <c r="T2066" i="1"/>
  <c r="S2066" i="1"/>
  <c r="A2067" i="1"/>
  <c r="D2067" i="1" s="1"/>
  <c r="E2066" i="1"/>
  <c r="F2067" i="1" s="1"/>
  <c r="G2066" i="1"/>
  <c r="H2066" i="1" s="1"/>
  <c r="H2065" i="1"/>
  <c r="N2065" i="1" s="1"/>
  <c r="P2065" i="1" s="1"/>
  <c r="B2065" i="1" s="1"/>
  <c r="W2066" i="1" l="1"/>
  <c r="A2068" i="1"/>
  <c r="D2068" i="1" s="1"/>
  <c r="E2067" i="1"/>
  <c r="F2068" i="1" s="1"/>
  <c r="G2067" i="1"/>
  <c r="H2067" i="1" s="1"/>
  <c r="J2067" i="1"/>
  <c r="K2067" i="1" s="1"/>
  <c r="L2067" i="1" s="1"/>
  <c r="M2067" i="1" s="1"/>
  <c r="S2067" i="1"/>
  <c r="Q2066" i="1"/>
  <c r="R2066" i="1" s="1"/>
  <c r="C2067" i="1" s="1"/>
  <c r="V2067" i="1" s="1"/>
  <c r="T2067" i="1"/>
  <c r="N2066" i="1"/>
  <c r="P2066" i="1" s="1"/>
  <c r="B2066" i="1" s="1"/>
  <c r="W2067" i="1" l="1"/>
  <c r="N2067" i="1"/>
  <c r="P2067" i="1" s="1"/>
  <c r="Q2067" i="1"/>
  <c r="R2067" i="1" s="1"/>
  <c r="C2068" i="1" s="1"/>
  <c r="V2068" i="1" s="1"/>
  <c r="T2068" i="1"/>
  <c r="S2068" i="1"/>
  <c r="J2068" i="1"/>
  <c r="K2068" i="1" s="1"/>
  <c r="L2068" i="1" s="1"/>
  <c r="M2068" i="1" s="1"/>
  <c r="G2068" i="1"/>
  <c r="A2069" i="1"/>
  <c r="D2069" i="1" s="1"/>
  <c r="E2068" i="1"/>
  <c r="F2069" i="1" s="1"/>
  <c r="B2067" i="1" l="1"/>
  <c r="W2068" i="1"/>
  <c r="G2069" i="1"/>
  <c r="H2069" i="1" s="1"/>
  <c r="A2070" i="1"/>
  <c r="D2070" i="1" s="1"/>
  <c r="E2069" i="1"/>
  <c r="F2070" i="1" s="1"/>
  <c r="H2068" i="1"/>
  <c r="N2068" i="1" s="1"/>
  <c r="P2068" i="1" s="1"/>
  <c r="T2069" i="1"/>
  <c r="S2069" i="1"/>
  <c r="J2069" i="1"/>
  <c r="K2069" i="1" s="1"/>
  <c r="L2069" i="1" s="1"/>
  <c r="M2069" i="1" s="1"/>
  <c r="Q2068" i="1"/>
  <c r="R2068" i="1" s="1"/>
  <c r="C2069" i="1" s="1"/>
  <c r="V2069" i="1" s="1"/>
  <c r="B2068" i="1" l="1"/>
  <c r="W2069" i="1"/>
  <c r="G2070" i="1"/>
  <c r="H2070" i="1" s="1"/>
  <c r="N2069" i="1"/>
  <c r="P2069" i="1" s="1"/>
  <c r="A2071" i="1"/>
  <c r="D2071" i="1" s="1"/>
  <c r="E2070" i="1"/>
  <c r="F2071" i="1" s="1"/>
  <c r="J2070" i="1"/>
  <c r="K2070" i="1" s="1"/>
  <c r="L2070" i="1" s="1"/>
  <c r="M2070" i="1" s="1"/>
  <c r="Q2069" i="1"/>
  <c r="R2069" i="1" s="1"/>
  <c r="C2070" i="1" s="1"/>
  <c r="V2070" i="1" s="1"/>
  <c r="S2070" i="1"/>
  <c r="T2070" i="1"/>
  <c r="B2069" i="1" l="1"/>
  <c r="W2070" i="1"/>
  <c r="N2070" i="1"/>
  <c r="P2070" i="1" s="1"/>
  <c r="Q2070" i="1"/>
  <c r="R2070" i="1" s="1"/>
  <c r="T2071" i="1"/>
  <c r="S2071" i="1"/>
  <c r="J2071" i="1"/>
  <c r="K2071" i="1" s="1"/>
  <c r="L2071" i="1" s="1"/>
  <c r="M2071" i="1" s="1"/>
  <c r="G2071" i="1"/>
  <c r="A2072" i="1"/>
  <c r="D2072" i="1" s="1"/>
  <c r="E2071" i="1"/>
  <c r="F2072" i="1" s="1"/>
  <c r="C2071" i="1" l="1"/>
  <c r="V2071" i="1" s="1"/>
  <c r="W2071" i="1" s="1"/>
  <c r="B2070" i="1"/>
  <c r="G2072" i="1"/>
  <c r="H2072" i="1" s="1"/>
  <c r="H2071" i="1"/>
  <c r="N2071" i="1" s="1"/>
  <c r="A2073" i="1"/>
  <c r="D2073" i="1" s="1"/>
  <c r="E2072" i="1"/>
  <c r="F2073" i="1" s="1"/>
  <c r="S2072" i="1"/>
  <c r="J2072" i="1"/>
  <c r="K2072" i="1" s="1"/>
  <c r="L2072" i="1" s="1"/>
  <c r="M2072" i="1" s="1"/>
  <c r="Q2071" i="1"/>
  <c r="R2071" i="1" s="1"/>
  <c r="T2072" i="1"/>
  <c r="P2071" i="1" l="1"/>
  <c r="B2071" i="1" s="1"/>
  <c r="C2072" i="1"/>
  <c r="V2072" i="1" s="1"/>
  <c r="W2072" i="1" s="1"/>
  <c r="N2072" i="1"/>
  <c r="E2073" i="1"/>
  <c r="F2074" i="1" s="1"/>
  <c r="A2074" i="1"/>
  <c r="D2074" i="1" s="1"/>
  <c r="J2073" i="1"/>
  <c r="K2073" i="1" s="1"/>
  <c r="L2073" i="1" s="1"/>
  <c r="M2073" i="1" s="1"/>
  <c r="Q2072" i="1"/>
  <c r="R2072" i="1" s="1"/>
  <c r="T2073" i="1"/>
  <c r="S2073" i="1"/>
  <c r="G2073" i="1"/>
  <c r="C2073" i="1" l="1"/>
  <c r="V2073" i="1" s="1"/>
  <c r="P2072" i="1"/>
  <c r="B2072" i="1" s="1"/>
  <c r="W2073" i="1"/>
  <c r="J2074" i="1"/>
  <c r="K2074" i="1" s="1"/>
  <c r="L2074" i="1" s="1"/>
  <c r="M2074" i="1" s="1"/>
  <c r="T2074" i="1"/>
  <c r="Q2073" i="1"/>
  <c r="R2073" i="1" s="1"/>
  <c r="C2074" i="1" s="1"/>
  <c r="V2074" i="1" s="1"/>
  <c r="S2074" i="1"/>
  <c r="A2075" i="1"/>
  <c r="D2075" i="1" s="1"/>
  <c r="E2074" i="1"/>
  <c r="F2075" i="1" s="1"/>
  <c r="G2074" i="1"/>
  <c r="H2073" i="1"/>
  <c r="N2073" i="1" s="1"/>
  <c r="P2073" i="1" s="1"/>
  <c r="W2074" i="1" l="1"/>
  <c r="B2073" i="1"/>
  <c r="G2075" i="1"/>
  <c r="H2075" i="1" s="1"/>
  <c r="A2076" i="1"/>
  <c r="D2076" i="1" s="1"/>
  <c r="E2075" i="1"/>
  <c r="F2076" i="1" s="1"/>
  <c r="J2075" i="1"/>
  <c r="K2075" i="1" s="1"/>
  <c r="L2075" i="1" s="1"/>
  <c r="M2075" i="1" s="1"/>
  <c r="Q2074" i="1"/>
  <c r="R2074" i="1" s="1"/>
  <c r="C2075" i="1" s="1"/>
  <c r="V2075" i="1" s="1"/>
  <c r="T2075" i="1"/>
  <c r="S2075" i="1"/>
  <c r="H2074" i="1"/>
  <c r="N2074" i="1" s="1"/>
  <c r="P2074" i="1" s="1"/>
  <c r="W2075" i="1" l="1"/>
  <c r="B2074" i="1"/>
  <c r="G2076" i="1"/>
  <c r="H2076" i="1" s="1"/>
  <c r="N2075" i="1"/>
  <c r="P2075" i="1" s="1"/>
  <c r="A2077" i="1"/>
  <c r="D2077" i="1" s="1"/>
  <c r="E2076" i="1"/>
  <c r="F2077" i="1" s="1"/>
  <c r="Q2075" i="1"/>
  <c r="R2075" i="1" s="1"/>
  <c r="C2076" i="1" s="1"/>
  <c r="V2076" i="1" s="1"/>
  <c r="J2076" i="1"/>
  <c r="K2076" i="1" s="1"/>
  <c r="L2076" i="1" s="1"/>
  <c r="M2076" i="1" s="1"/>
  <c r="T2076" i="1"/>
  <c r="S2076" i="1"/>
  <c r="W2076" i="1" l="1"/>
  <c r="B2075" i="1"/>
  <c r="N2076" i="1"/>
  <c r="P2076" i="1" s="1"/>
  <c r="B2076" i="1" s="1"/>
  <c r="Q2076" i="1"/>
  <c r="R2076" i="1" s="1"/>
  <c r="C2077" i="1" s="1"/>
  <c r="V2077" i="1" s="1"/>
  <c r="W2077" i="1" s="1"/>
  <c r="S2077" i="1"/>
  <c r="T2077" i="1"/>
  <c r="J2077" i="1"/>
  <c r="K2077" i="1" s="1"/>
  <c r="L2077" i="1" s="1"/>
  <c r="M2077" i="1" s="1"/>
  <c r="A2078" i="1"/>
  <c r="D2078" i="1" s="1"/>
  <c r="E2077" i="1"/>
  <c r="F2078" i="1" s="1"/>
  <c r="G2077" i="1"/>
  <c r="H2077" i="1" s="1"/>
  <c r="A2079" i="1" l="1"/>
  <c r="D2079" i="1" s="1"/>
  <c r="E2078" i="1"/>
  <c r="F2079" i="1" s="1"/>
  <c r="N2077" i="1"/>
  <c r="P2077" i="1" s="1"/>
  <c r="B2077" i="1" s="1"/>
  <c r="G2078" i="1"/>
  <c r="S2078" i="1"/>
  <c r="J2078" i="1"/>
  <c r="K2078" i="1" s="1"/>
  <c r="L2078" i="1" s="1"/>
  <c r="M2078" i="1" s="1"/>
  <c r="Q2077" i="1"/>
  <c r="R2077" i="1" s="1"/>
  <c r="C2078" i="1" s="1"/>
  <c r="V2078" i="1" s="1"/>
  <c r="W2078" i="1" s="1"/>
  <c r="T2078" i="1"/>
  <c r="G2079" i="1" l="1"/>
  <c r="H2079" i="1" s="1"/>
  <c r="J2079" i="1"/>
  <c r="K2079" i="1" s="1"/>
  <c r="L2079" i="1" s="1"/>
  <c r="M2079" i="1" s="1"/>
  <c r="Q2078" i="1"/>
  <c r="R2078" i="1" s="1"/>
  <c r="C2079" i="1" s="1"/>
  <c r="V2079" i="1" s="1"/>
  <c r="W2079" i="1" s="1"/>
  <c r="T2079" i="1"/>
  <c r="S2079" i="1"/>
  <c r="H2078" i="1"/>
  <c r="N2078" i="1" s="1"/>
  <c r="P2078" i="1" s="1"/>
  <c r="B2078" i="1" s="1"/>
  <c r="E2079" i="1"/>
  <c r="F2080" i="1" s="1"/>
  <c r="A2080" i="1"/>
  <c r="D2080" i="1" s="1"/>
  <c r="J2080" i="1" l="1"/>
  <c r="K2080" i="1" s="1"/>
  <c r="L2080" i="1" s="1"/>
  <c r="M2080" i="1" s="1"/>
  <c r="Q2079" i="1"/>
  <c r="R2079" i="1" s="1"/>
  <c r="C2080" i="1" s="1"/>
  <c r="V2080" i="1" s="1"/>
  <c r="W2080" i="1" s="1"/>
  <c r="S2080" i="1"/>
  <c r="T2080" i="1"/>
  <c r="N2079" i="1"/>
  <c r="P2079" i="1" s="1"/>
  <c r="B2079" i="1" s="1"/>
  <c r="A2081" i="1"/>
  <c r="D2081" i="1" s="1"/>
  <c r="E2080" i="1"/>
  <c r="F2081" i="1" s="1"/>
  <c r="G2080" i="1"/>
  <c r="G2081" i="1" l="1"/>
  <c r="H2081" i="1" s="1"/>
  <c r="A2082" i="1"/>
  <c r="D2082" i="1" s="1"/>
  <c r="E2081" i="1"/>
  <c r="F2082" i="1" s="1"/>
  <c r="H2080" i="1"/>
  <c r="N2080" i="1" s="1"/>
  <c r="P2080" i="1" s="1"/>
  <c r="B2080" i="1" s="1"/>
  <c r="T2081" i="1"/>
  <c r="S2081" i="1"/>
  <c r="J2081" i="1"/>
  <c r="K2081" i="1" s="1"/>
  <c r="L2081" i="1" s="1"/>
  <c r="M2081" i="1" s="1"/>
  <c r="Q2080" i="1"/>
  <c r="R2080" i="1" s="1"/>
  <c r="C2081" i="1" s="1"/>
  <c r="V2081" i="1" s="1"/>
  <c r="W2081" i="1" s="1"/>
  <c r="N2081" i="1" l="1"/>
  <c r="P2081" i="1" s="1"/>
  <c r="B2081" i="1" s="1"/>
  <c r="A2083" i="1"/>
  <c r="D2083" i="1" s="1"/>
  <c r="E2082" i="1"/>
  <c r="F2083" i="1" s="1"/>
  <c r="J2082" i="1"/>
  <c r="K2082" i="1" s="1"/>
  <c r="L2082" i="1" s="1"/>
  <c r="M2082" i="1" s="1"/>
  <c r="Q2081" i="1"/>
  <c r="R2081" i="1" s="1"/>
  <c r="C2082" i="1" s="1"/>
  <c r="V2082" i="1" s="1"/>
  <c r="W2082" i="1" s="1"/>
  <c r="T2082" i="1"/>
  <c r="S2082" i="1"/>
  <c r="G2082" i="1"/>
  <c r="J2083" i="1" l="1"/>
  <c r="K2083" i="1" s="1"/>
  <c r="L2083" i="1" s="1"/>
  <c r="M2083" i="1" s="1"/>
  <c r="Q2082" i="1"/>
  <c r="R2082" i="1" s="1"/>
  <c r="C2083" i="1" s="1"/>
  <c r="T2083" i="1"/>
  <c r="S2083" i="1"/>
  <c r="G2083" i="1"/>
  <c r="H2083" i="1" s="1"/>
  <c r="H2082" i="1"/>
  <c r="N2082" i="1" s="1"/>
  <c r="P2082" i="1" s="1"/>
  <c r="B2082" i="1" s="1"/>
  <c r="A2084" i="1"/>
  <c r="D2084" i="1" s="1"/>
  <c r="E2083" i="1"/>
  <c r="F2084" i="1" s="1"/>
  <c r="V2083" i="1" l="1"/>
  <c r="W2083" i="1" s="1"/>
  <c r="A2085" i="1"/>
  <c r="D2085" i="1" s="1"/>
  <c r="E2084" i="1"/>
  <c r="F2085" i="1" s="1"/>
  <c r="G2084" i="1"/>
  <c r="H2084" i="1" s="1"/>
  <c r="N2083" i="1"/>
  <c r="P2083" i="1" s="1"/>
  <c r="S2084" i="1"/>
  <c r="J2084" i="1"/>
  <c r="K2084" i="1" s="1"/>
  <c r="L2084" i="1" s="1"/>
  <c r="M2084" i="1" s="1"/>
  <c r="Q2083" i="1"/>
  <c r="R2083" i="1" s="1"/>
  <c r="C2084" i="1" s="1"/>
  <c r="V2084" i="1" s="1"/>
  <c r="T2084" i="1"/>
  <c r="W2084" i="1" l="1"/>
  <c r="B2083" i="1"/>
  <c r="N2084" i="1"/>
  <c r="P2084" i="1" s="1"/>
  <c r="B2084" i="1" s="1"/>
  <c r="T2085" i="1"/>
  <c r="S2085" i="1"/>
  <c r="Q2084" i="1"/>
  <c r="R2084" i="1" s="1"/>
  <c r="C2085" i="1" s="1"/>
  <c r="V2085" i="1" s="1"/>
  <c r="J2085" i="1"/>
  <c r="K2085" i="1" s="1"/>
  <c r="L2085" i="1" s="1"/>
  <c r="M2085" i="1" s="1"/>
  <c r="G2085" i="1"/>
  <c r="A2086" i="1"/>
  <c r="D2086" i="1" s="1"/>
  <c r="E2085" i="1"/>
  <c r="F2086" i="1" s="1"/>
  <c r="W2085" i="1" l="1"/>
  <c r="G2086" i="1"/>
  <c r="H2086" i="1" s="1"/>
  <c r="H2085" i="1"/>
  <c r="N2085" i="1" s="1"/>
  <c r="P2085" i="1" s="1"/>
  <c r="A2087" i="1"/>
  <c r="D2087" i="1" s="1"/>
  <c r="E2086" i="1"/>
  <c r="F2087" i="1" s="1"/>
  <c r="S2086" i="1"/>
  <c r="J2086" i="1"/>
  <c r="K2086" i="1" s="1"/>
  <c r="L2086" i="1" s="1"/>
  <c r="M2086" i="1" s="1"/>
  <c r="Q2085" i="1"/>
  <c r="R2085" i="1" s="1"/>
  <c r="C2086" i="1" s="1"/>
  <c r="V2086" i="1" s="1"/>
  <c r="T2086" i="1"/>
  <c r="B2085" i="1" l="1"/>
  <c r="W2086" i="1"/>
  <c r="G2087" i="1"/>
  <c r="H2087" i="1" s="1"/>
  <c r="N2086" i="1"/>
  <c r="P2086" i="1" s="1"/>
  <c r="E2087" i="1"/>
  <c r="F2088" i="1" s="1"/>
  <c r="A2088" i="1"/>
  <c r="D2088" i="1" s="1"/>
  <c r="T2087" i="1"/>
  <c r="S2087" i="1"/>
  <c r="J2087" i="1"/>
  <c r="K2087" i="1" s="1"/>
  <c r="L2087" i="1" s="1"/>
  <c r="M2087" i="1" s="1"/>
  <c r="Q2086" i="1"/>
  <c r="R2086" i="1" s="1"/>
  <c r="C2087" i="1" s="1"/>
  <c r="V2087" i="1" s="1"/>
  <c r="B2086" i="1" l="1"/>
  <c r="W2087" i="1"/>
  <c r="E2088" i="1"/>
  <c r="F2089" i="1" s="1"/>
  <c r="A2089" i="1"/>
  <c r="D2089" i="1" s="1"/>
  <c r="N2087" i="1"/>
  <c r="P2087" i="1" s="1"/>
  <c r="Q2087" i="1"/>
  <c r="R2087" i="1" s="1"/>
  <c r="C2088" i="1" s="1"/>
  <c r="V2088" i="1" s="1"/>
  <c r="T2088" i="1"/>
  <c r="S2088" i="1"/>
  <c r="J2088" i="1"/>
  <c r="K2088" i="1" s="1"/>
  <c r="L2088" i="1" s="1"/>
  <c r="M2088" i="1" s="1"/>
  <c r="G2088" i="1"/>
  <c r="H2088" i="1" s="1"/>
  <c r="B2087" i="1" l="1"/>
  <c r="W2088" i="1"/>
  <c r="N2088" i="1"/>
  <c r="P2088" i="1" s="1"/>
  <c r="Q2088" i="1"/>
  <c r="R2088" i="1" s="1"/>
  <c r="C2089" i="1" s="1"/>
  <c r="V2089" i="1" s="1"/>
  <c r="T2089" i="1"/>
  <c r="S2089" i="1"/>
  <c r="J2089" i="1"/>
  <c r="K2089" i="1" s="1"/>
  <c r="L2089" i="1" s="1"/>
  <c r="M2089" i="1" s="1"/>
  <c r="G2089" i="1"/>
  <c r="A2090" i="1"/>
  <c r="D2090" i="1" s="1"/>
  <c r="E2089" i="1"/>
  <c r="F2090" i="1" s="1"/>
  <c r="B2088" i="1" l="1"/>
  <c r="W2089" i="1"/>
  <c r="G2090" i="1"/>
  <c r="H2090" i="1" s="1"/>
  <c r="H2089" i="1"/>
  <c r="N2089" i="1" s="1"/>
  <c r="P2089" i="1" s="1"/>
  <c r="S2090" i="1"/>
  <c r="J2090" i="1"/>
  <c r="K2090" i="1" s="1"/>
  <c r="L2090" i="1" s="1"/>
  <c r="M2090" i="1" s="1"/>
  <c r="Q2089" i="1"/>
  <c r="R2089" i="1" s="1"/>
  <c r="C2090" i="1" s="1"/>
  <c r="V2090" i="1" s="1"/>
  <c r="T2090" i="1"/>
  <c r="A2091" i="1"/>
  <c r="D2091" i="1" s="1"/>
  <c r="E2090" i="1"/>
  <c r="F2091" i="1" s="1"/>
  <c r="B2089" i="1" l="1"/>
  <c r="W2090" i="1"/>
  <c r="N2090" i="1"/>
  <c r="P2090" i="1" s="1"/>
  <c r="B2090" i="1" s="1"/>
  <c r="A2092" i="1"/>
  <c r="D2092" i="1" s="1"/>
  <c r="E2091" i="1"/>
  <c r="F2092" i="1" s="1"/>
  <c r="T2091" i="1"/>
  <c r="S2091" i="1"/>
  <c r="J2091" i="1"/>
  <c r="K2091" i="1" s="1"/>
  <c r="L2091" i="1" s="1"/>
  <c r="M2091" i="1" s="1"/>
  <c r="Q2090" i="1"/>
  <c r="R2090" i="1" s="1"/>
  <c r="C2091" i="1" s="1"/>
  <c r="V2091" i="1" s="1"/>
  <c r="G2091" i="1"/>
  <c r="H2091" i="1" s="1"/>
  <c r="W2091" i="1" l="1"/>
  <c r="N2091" i="1"/>
  <c r="P2091" i="1" s="1"/>
  <c r="B2091" i="1" s="1"/>
  <c r="S2092" i="1"/>
  <c r="T2092" i="1"/>
  <c r="J2092" i="1"/>
  <c r="K2092" i="1" s="1"/>
  <c r="L2092" i="1" s="1"/>
  <c r="M2092" i="1" s="1"/>
  <c r="Q2091" i="1"/>
  <c r="R2091" i="1" s="1"/>
  <c r="C2092" i="1" s="1"/>
  <c r="V2092" i="1" s="1"/>
  <c r="A2093" i="1"/>
  <c r="D2093" i="1" s="1"/>
  <c r="E2092" i="1"/>
  <c r="F2093" i="1" s="1"/>
  <c r="G2092" i="1"/>
  <c r="H2092" i="1" s="1"/>
  <c r="W2092" i="1" l="1"/>
  <c r="E2093" i="1"/>
  <c r="F2094" i="1" s="1"/>
  <c r="A2094" i="1"/>
  <c r="D2094" i="1" s="1"/>
  <c r="N2092" i="1"/>
  <c r="P2092" i="1" s="1"/>
  <c r="G2093" i="1"/>
  <c r="J2093" i="1"/>
  <c r="K2093" i="1" s="1"/>
  <c r="L2093" i="1" s="1"/>
  <c r="M2093" i="1" s="1"/>
  <c r="Q2092" i="1"/>
  <c r="R2092" i="1" s="1"/>
  <c r="C2093" i="1" s="1"/>
  <c r="V2093" i="1" s="1"/>
  <c r="T2093" i="1"/>
  <c r="S2093" i="1"/>
  <c r="B2092" i="1" l="1"/>
  <c r="W2093" i="1"/>
  <c r="G2094" i="1"/>
  <c r="H2094" i="1" s="1"/>
  <c r="H2093" i="1"/>
  <c r="N2093" i="1" s="1"/>
  <c r="P2093" i="1" s="1"/>
  <c r="E2094" i="1"/>
  <c r="F2095" i="1" s="1"/>
  <c r="A2095" i="1"/>
  <c r="D2095" i="1" s="1"/>
  <c r="Q2093" i="1"/>
  <c r="R2093" i="1" s="1"/>
  <c r="C2094" i="1" s="1"/>
  <c r="V2094" i="1" s="1"/>
  <c r="T2094" i="1"/>
  <c r="S2094" i="1"/>
  <c r="J2094" i="1"/>
  <c r="K2094" i="1" s="1"/>
  <c r="L2094" i="1" s="1"/>
  <c r="M2094" i="1" s="1"/>
  <c r="B2093" i="1" l="1"/>
  <c r="W2094" i="1"/>
  <c r="G2095" i="1"/>
  <c r="H2095" i="1" s="1"/>
  <c r="N2094" i="1"/>
  <c r="P2094" i="1" s="1"/>
  <c r="B2094" i="1" s="1"/>
  <c r="E2095" i="1"/>
  <c r="F2096" i="1" s="1"/>
  <c r="A2096" i="1"/>
  <c r="D2096" i="1" s="1"/>
  <c r="S2095" i="1"/>
  <c r="J2095" i="1"/>
  <c r="K2095" i="1" s="1"/>
  <c r="L2095" i="1" s="1"/>
  <c r="M2095" i="1" s="1"/>
  <c r="Q2094" i="1"/>
  <c r="R2094" i="1" s="1"/>
  <c r="C2095" i="1" s="1"/>
  <c r="V2095" i="1" s="1"/>
  <c r="T2095" i="1"/>
  <c r="W2095" i="1" l="1"/>
  <c r="N2095" i="1"/>
  <c r="P2095" i="1" s="1"/>
  <c r="T2096" i="1"/>
  <c r="S2096" i="1"/>
  <c r="J2096" i="1"/>
  <c r="K2096" i="1" s="1"/>
  <c r="L2096" i="1" s="1"/>
  <c r="M2096" i="1" s="1"/>
  <c r="Q2095" i="1"/>
  <c r="R2095" i="1" s="1"/>
  <c r="C2096" i="1" s="1"/>
  <c r="V2096" i="1" s="1"/>
  <c r="A2097" i="1"/>
  <c r="D2097" i="1" s="1"/>
  <c r="E2096" i="1"/>
  <c r="F2097" i="1" s="1"/>
  <c r="G2096" i="1"/>
  <c r="B2095" i="1" l="1"/>
  <c r="W2096" i="1"/>
  <c r="A2098" i="1"/>
  <c r="D2098" i="1" s="1"/>
  <c r="E2097" i="1"/>
  <c r="F2098" i="1" s="1"/>
  <c r="G2097" i="1"/>
  <c r="Q2096" i="1"/>
  <c r="R2096" i="1" s="1"/>
  <c r="C2097" i="1" s="1"/>
  <c r="V2097" i="1" s="1"/>
  <c r="T2097" i="1"/>
  <c r="S2097" i="1"/>
  <c r="J2097" i="1"/>
  <c r="K2097" i="1" s="1"/>
  <c r="L2097" i="1" s="1"/>
  <c r="M2097" i="1" s="1"/>
  <c r="H2096" i="1"/>
  <c r="N2096" i="1" s="1"/>
  <c r="P2096" i="1" s="1"/>
  <c r="B2096" i="1" l="1"/>
  <c r="W2097" i="1"/>
  <c r="G2098" i="1"/>
  <c r="H2098" i="1" s="1"/>
  <c r="H2097" i="1"/>
  <c r="N2097" i="1" s="1"/>
  <c r="P2097" i="1" s="1"/>
  <c r="Q2097" i="1"/>
  <c r="R2097" i="1" s="1"/>
  <c r="C2098" i="1" s="1"/>
  <c r="V2098" i="1" s="1"/>
  <c r="S2098" i="1"/>
  <c r="J2098" i="1"/>
  <c r="K2098" i="1" s="1"/>
  <c r="L2098" i="1" s="1"/>
  <c r="M2098" i="1" s="1"/>
  <c r="T2098" i="1"/>
  <c r="E2098" i="1"/>
  <c r="F2099" i="1" s="1"/>
  <c r="A2099" i="1"/>
  <c r="D2099" i="1" s="1"/>
  <c r="B2097" i="1" l="1"/>
  <c r="W2098" i="1"/>
  <c r="Q2098" i="1"/>
  <c r="R2098" i="1" s="1"/>
  <c r="T2099" i="1"/>
  <c r="S2099" i="1"/>
  <c r="J2099" i="1"/>
  <c r="K2099" i="1" s="1"/>
  <c r="L2099" i="1" s="1"/>
  <c r="M2099" i="1" s="1"/>
  <c r="G2099" i="1"/>
  <c r="E2099" i="1"/>
  <c r="F2100" i="1" s="1"/>
  <c r="A2100" i="1"/>
  <c r="D2100" i="1" s="1"/>
  <c r="N2098" i="1"/>
  <c r="P2098" i="1" s="1"/>
  <c r="B2098" i="1" l="1"/>
  <c r="C2099" i="1"/>
  <c r="V2099" i="1" s="1"/>
  <c r="W2099" i="1" s="1"/>
  <c r="E2100" i="1"/>
  <c r="F2101" i="1" s="1"/>
  <c r="A2101" i="1"/>
  <c r="D2101" i="1" s="1"/>
  <c r="G2100" i="1"/>
  <c r="H2100" i="1" s="1"/>
  <c r="Q2099" i="1"/>
  <c r="R2099" i="1" s="1"/>
  <c r="J2100" i="1"/>
  <c r="K2100" i="1" s="1"/>
  <c r="L2100" i="1" s="1"/>
  <c r="M2100" i="1" s="1"/>
  <c r="T2100" i="1"/>
  <c r="S2100" i="1"/>
  <c r="H2099" i="1"/>
  <c r="N2099" i="1" s="1"/>
  <c r="P2099" i="1" s="1"/>
  <c r="B2099" i="1" l="1"/>
  <c r="C2100" i="1"/>
  <c r="V2100" i="1" s="1"/>
  <c r="W2100" i="1" s="1"/>
  <c r="N2100" i="1"/>
  <c r="E2101" i="1"/>
  <c r="F2102" i="1" s="1"/>
  <c r="A2102" i="1"/>
  <c r="D2102" i="1" s="1"/>
  <c r="T2101" i="1"/>
  <c r="S2101" i="1"/>
  <c r="J2101" i="1"/>
  <c r="K2101" i="1" s="1"/>
  <c r="L2101" i="1" s="1"/>
  <c r="M2101" i="1" s="1"/>
  <c r="Q2100" i="1"/>
  <c r="R2100" i="1" s="1"/>
  <c r="G2101" i="1"/>
  <c r="H2101" i="1" s="1"/>
  <c r="P2100" i="1" l="1"/>
  <c r="B2100" i="1"/>
  <c r="C2101" i="1"/>
  <c r="V2101" i="1" s="1"/>
  <c r="W2101" i="1" s="1"/>
  <c r="N2101" i="1"/>
  <c r="S2102" i="1"/>
  <c r="Q2101" i="1"/>
  <c r="R2101" i="1" s="1"/>
  <c r="J2102" i="1"/>
  <c r="K2102" i="1" s="1"/>
  <c r="L2102" i="1" s="1"/>
  <c r="M2102" i="1" s="1"/>
  <c r="T2102" i="1"/>
  <c r="E2102" i="1"/>
  <c r="F2103" i="1" s="1"/>
  <c r="A2103" i="1"/>
  <c r="D2103" i="1" s="1"/>
  <c r="G2102" i="1"/>
  <c r="C2102" i="1" l="1"/>
  <c r="V2102" i="1" s="1"/>
  <c r="W2102" i="1" s="1"/>
  <c r="P2101" i="1"/>
  <c r="B2101" i="1" s="1"/>
  <c r="E2103" i="1"/>
  <c r="F2104" i="1" s="1"/>
  <c r="A2104" i="1"/>
  <c r="D2104" i="1" s="1"/>
  <c r="T2103" i="1"/>
  <c r="S2103" i="1"/>
  <c r="J2103" i="1"/>
  <c r="K2103" i="1" s="1"/>
  <c r="L2103" i="1" s="1"/>
  <c r="M2103" i="1" s="1"/>
  <c r="Q2102" i="1"/>
  <c r="R2102" i="1" s="1"/>
  <c r="G2103" i="1"/>
  <c r="H2102" i="1"/>
  <c r="N2102" i="1" s="1"/>
  <c r="C2103" i="1" l="1"/>
  <c r="V2103" i="1" s="1"/>
  <c r="P2102" i="1"/>
  <c r="B2102" i="1" s="1"/>
  <c r="W2103" i="1"/>
  <c r="G2104" i="1"/>
  <c r="H2104" i="1" s="1"/>
  <c r="H2103" i="1"/>
  <c r="N2103" i="1" s="1"/>
  <c r="P2103" i="1" s="1"/>
  <c r="A2105" i="1"/>
  <c r="D2105" i="1" s="1"/>
  <c r="E2104" i="1"/>
  <c r="F2105" i="1" s="1"/>
  <c r="S2104" i="1"/>
  <c r="J2104" i="1"/>
  <c r="K2104" i="1" s="1"/>
  <c r="L2104" i="1" s="1"/>
  <c r="M2104" i="1" s="1"/>
  <c r="T2104" i="1"/>
  <c r="Q2103" i="1"/>
  <c r="R2103" i="1" s="1"/>
  <c r="C2104" i="1" s="1"/>
  <c r="V2104" i="1" s="1"/>
  <c r="W2104" i="1" s="1"/>
  <c r="B2103" i="1" l="1"/>
  <c r="N2104" i="1"/>
  <c r="P2104" i="1" s="1"/>
  <c r="B2104" i="1" s="1"/>
  <c r="Q2104" i="1"/>
  <c r="R2104" i="1" s="1"/>
  <c r="C2105" i="1" s="1"/>
  <c r="V2105" i="1" s="1"/>
  <c r="W2105" i="1" s="1"/>
  <c r="T2105" i="1"/>
  <c r="S2105" i="1"/>
  <c r="J2105" i="1"/>
  <c r="K2105" i="1" s="1"/>
  <c r="L2105" i="1" s="1"/>
  <c r="M2105" i="1" s="1"/>
  <c r="E2105" i="1"/>
  <c r="F2106" i="1" s="1"/>
  <c r="A2106" i="1"/>
  <c r="D2106" i="1" s="1"/>
  <c r="G2105" i="1"/>
  <c r="H2105" i="1" s="1"/>
  <c r="J2106" i="1" l="1"/>
  <c r="K2106" i="1" s="1"/>
  <c r="L2106" i="1" s="1"/>
  <c r="M2106" i="1" s="1"/>
  <c r="Q2105" i="1"/>
  <c r="R2105" i="1" s="1"/>
  <c r="C2106" i="1" s="1"/>
  <c r="V2106" i="1" s="1"/>
  <c r="W2106" i="1" s="1"/>
  <c r="T2106" i="1"/>
  <c r="S2106" i="1"/>
  <c r="N2105" i="1"/>
  <c r="P2105" i="1" s="1"/>
  <c r="B2105" i="1" s="1"/>
  <c r="G2106" i="1"/>
  <c r="A2107" i="1"/>
  <c r="D2107" i="1" s="1"/>
  <c r="E2106" i="1"/>
  <c r="F2107" i="1" s="1"/>
  <c r="T2107" i="1" l="1"/>
  <c r="S2107" i="1"/>
  <c r="J2107" i="1"/>
  <c r="K2107" i="1" s="1"/>
  <c r="L2107" i="1" s="1"/>
  <c r="M2107" i="1" s="1"/>
  <c r="Q2106" i="1"/>
  <c r="R2106" i="1" s="1"/>
  <c r="C2107" i="1" s="1"/>
  <c r="V2107" i="1" s="1"/>
  <c r="W2107" i="1" s="1"/>
  <c r="G2107" i="1"/>
  <c r="H2106" i="1"/>
  <c r="N2106" i="1" s="1"/>
  <c r="P2106" i="1" s="1"/>
  <c r="B2106" i="1" s="1"/>
  <c r="E2107" i="1"/>
  <c r="F2108" i="1" s="1"/>
  <c r="A2108" i="1"/>
  <c r="D2108" i="1" s="1"/>
  <c r="Q2107" i="1" l="1"/>
  <c r="R2107" i="1" s="1"/>
  <c r="C2108" i="1" s="1"/>
  <c r="V2108" i="1" s="1"/>
  <c r="W2108" i="1" s="1"/>
  <c r="T2108" i="1"/>
  <c r="S2108" i="1"/>
  <c r="J2108" i="1"/>
  <c r="K2108" i="1" s="1"/>
  <c r="L2108" i="1" s="1"/>
  <c r="M2108" i="1" s="1"/>
  <c r="G2108" i="1"/>
  <c r="H2108" i="1" s="1"/>
  <c r="H2107" i="1"/>
  <c r="N2107" i="1" s="1"/>
  <c r="P2107" i="1" s="1"/>
  <c r="B2107" i="1" s="1"/>
  <c r="E2108" i="1"/>
  <c r="F2109" i="1" s="1"/>
  <c r="A2109" i="1"/>
  <c r="D2109" i="1" s="1"/>
  <c r="N2108" i="1" l="1"/>
  <c r="P2108" i="1" s="1"/>
  <c r="B2108" i="1" s="1"/>
  <c r="Q2108" i="1"/>
  <c r="R2108" i="1" s="1"/>
  <c r="C2109" i="1" s="1"/>
  <c r="V2109" i="1" s="1"/>
  <c r="W2109" i="1" s="1"/>
  <c r="T2109" i="1"/>
  <c r="J2109" i="1"/>
  <c r="K2109" i="1" s="1"/>
  <c r="L2109" i="1" s="1"/>
  <c r="M2109" i="1" s="1"/>
  <c r="S2109" i="1"/>
  <c r="G2109" i="1"/>
  <c r="H2109" i="1" s="1"/>
  <c r="E2109" i="1"/>
  <c r="F2110" i="1" s="1"/>
  <c r="A2110" i="1"/>
  <c r="D2110" i="1" s="1"/>
  <c r="N2109" i="1" l="1"/>
  <c r="P2109" i="1" s="1"/>
  <c r="B2109" i="1" s="1"/>
  <c r="Q2109" i="1"/>
  <c r="R2109" i="1" s="1"/>
  <c r="C2110" i="1" s="1"/>
  <c r="V2110" i="1" s="1"/>
  <c r="W2110" i="1" s="1"/>
  <c r="T2110" i="1"/>
  <c r="S2110" i="1"/>
  <c r="J2110" i="1"/>
  <c r="K2110" i="1" s="1"/>
  <c r="L2110" i="1" s="1"/>
  <c r="M2110" i="1" s="1"/>
  <c r="G2110" i="1"/>
  <c r="H2110" i="1" s="1"/>
  <c r="A2111" i="1"/>
  <c r="D2111" i="1" s="1"/>
  <c r="E2110" i="1"/>
  <c r="F2111" i="1" s="1"/>
  <c r="N2110" i="1" l="1"/>
  <c r="P2110" i="1" s="1"/>
  <c r="B2110" i="1" s="1"/>
  <c r="Q2110" i="1"/>
  <c r="R2110" i="1" s="1"/>
  <c r="C2111" i="1" s="1"/>
  <c r="V2111" i="1" s="1"/>
  <c r="W2111" i="1" s="1"/>
  <c r="T2111" i="1"/>
  <c r="S2111" i="1"/>
  <c r="J2111" i="1"/>
  <c r="K2111" i="1" s="1"/>
  <c r="L2111" i="1" s="1"/>
  <c r="M2111" i="1" s="1"/>
  <c r="G2111" i="1"/>
  <c r="A2112" i="1"/>
  <c r="D2112" i="1" s="1"/>
  <c r="E2111" i="1"/>
  <c r="F2112" i="1" s="1"/>
  <c r="G2112" i="1" l="1"/>
  <c r="H2112" i="1" s="1"/>
  <c r="A2113" i="1"/>
  <c r="D2113" i="1" s="1"/>
  <c r="E2112" i="1"/>
  <c r="F2113" i="1" s="1"/>
  <c r="H2111" i="1"/>
  <c r="N2111" i="1" s="1"/>
  <c r="P2111" i="1" s="1"/>
  <c r="B2111" i="1" s="1"/>
  <c r="Q2111" i="1"/>
  <c r="R2111" i="1" s="1"/>
  <c r="C2112" i="1" s="1"/>
  <c r="V2112" i="1" s="1"/>
  <c r="W2112" i="1" s="1"/>
  <c r="T2112" i="1"/>
  <c r="S2112" i="1"/>
  <c r="J2112" i="1"/>
  <c r="K2112" i="1" s="1"/>
  <c r="L2112" i="1" s="1"/>
  <c r="M2112" i="1" s="1"/>
  <c r="E2113" i="1" l="1"/>
  <c r="F2114" i="1" s="1"/>
  <c r="A2114" i="1"/>
  <c r="D2114" i="1" s="1"/>
  <c r="N2112" i="1"/>
  <c r="P2112" i="1" s="1"/>
  <c r="B2112" i="1" s="1"/>
  <c r="T2113" i="1"/>
  <c r="S2113" i="1"/>
  <c r="J2113" i="1"/>
  <c r="K2113" i="1" s="1"/>
  <c r="L2113" i="1" s="1"/>
  <c r="M2113" i="1" s="1"/>
  <c r="Q2112" i="1"/>
  <c r="R2112" i="1" s="1"/>
  <c r="C2113" i="1" s="1"/>
  <c r="V2113" i="1" s="1"/>
  <c r="W2113" i="1" s="1"/>
  <c r="G2113" i="1"/>
  <c r="Q2113" i="1" l="1"/>
  <c r="R2113" i="1" s="1"/>
  <c r="C2114" i="1" s="1"/>
  <c r="V2114" i="1" s="1"/>
  <c r="W2114" i="1" s="1"/>
  <c r="S2114" i="1"/>
  <c r="J2114" i="1"/>
  <c r="K2114" i="1" s="1"/>
  <c r="L2114" i="1" s="1"/>
  <c r="M2114" i="1" s="1"/>
  <c r="T2114" i="1"/>
  <c r="A2115" i="1"/>
  <c r="D2115" i="1" s="1"/>
  <c r="E2114" i="1"/>
  <c r="F2115" i="1" s="1"/>
  <c r="G2114" i="1"/>
  <c r="H2114" i="1" s="1"/>
  <c r="H2113" i="1"/>
  <c r="N2113" i="1" s="1"/>
  <c r="P2113" i="1" s="1"/>
  <c r="B2113" i="1" s="1"/>
  <c r="E2115" i="1" l="1"/>
  <c r="F2116" i="1" s="1"/>
  <c r="A2116" i="1"/>
  <c r="D2116" i="1" s="1"/>
  <c r="J2115" i="1"/>
  <c r="K2115" i="1" s="1"/>
  <c r="L2115" i="1" s="1"/>
  <c r="M2115" i="1" s="1"/>
  <c r="T2115" i="1"/>
  <c r="Q2114" i="1"/>
  <c r="R2114" i="1" s="1"/>
  <c r="C2115" i="1" s="1"/>
  <c r="V2115" i="1" s="1"/>
  <c r="W2115" i="1" s="1"/>
  <c r="S2115" i="1"/>
  <c r="N2114" i="1"/>
  <c r="P2114" i="1" s="1"/>
  <c r="B2114" i="1" s="1"/>
  <c r="G2115" i="1"/>
  <c r="G2116" i="1" l="1"/>
  <c r="H2116" i="1" s="1"/>
  <c r="A2117" i="1"/>
  <c r="D2117" i="1" s="1"/>
  <c r="E2116" i="1"/>
  <c r="F2117" i="1" s="1"/>
  <c r="S2116" i="1"/>
  <c r="J2116" i="1"/>
  <c r="K2116" i="1" s="1"/>
  <c r="L2116" i="1" s="1"/>
  <c r="M2116" i="1" s="1"/>
  <c r="Q2115" i="1"/>
  <c r="R2115" i="1" s="1"/>
  <c r="C2116" i="1" s="1"/>
  <c r="V2116" i="1" s="1"/>
  <c r="W2116" i="1" s="1"/>
  <c r="T2116" i="1"/>
  <c r="H2115" i="1"/>
  <c r="N2115" i="1" s="1"/>
  <c r="P2115" i="1" s="1"/>
  <c r="B2115" i="1" s="1"/>
  <c r="N2116" i="1" l="1"/>
  <c r="P2116" i="1" s="1"/>
  <c r="B2116" i="1" s="1"/>
  <c r="T2117" i="1"/>
  <c r="S2117" i="1"/>
  <c r="J2117" i="1"/>
  <c r="K2117" i="1" s="1"/>
  <c r="L2117" i="1" s="1"/>
  <c r="M2117" i="1" s="1"/>
  <c r="Q2116" i="1"/>
  <c r="R2116" i="1" s="1"/>
  <c r="C2117" i="1" s="1"/>
  <c r="V2117" i="1" s="1"/>
  <c r="W2117" i="1" s="1"/>
  <c r="E2117" i="1"/>
  <c r="F2118" i="1" s="1"/>
  <c r="A2118" i="1"/>
  <c r="D2118" i="1" s="1"/>
  <c r="G2117" i="1"/>
  <c r="Q2117" i="1" l="1"/>
  <c r="R2117" i="1" s="1"/>
  <c r="C2118" i="1" s="1"/>
  <c r="V2118" i="1" s="1"/>
  <c r="W2118" i="1" s="1"/>
  <c r="T2118" i="1"/>
  <c r="S2118" i="1"/>
  <c r="J2118" i="1"/>
  <c r="K2118" i="1" s="1"/>
  <c r="L2118" i="1" s="1"/>
  <c r="M2118" i="1" s="1"/>
  <c r="G2118" i="1"/>
  <c r="E2118" i="1"/>
  <c r="F2119" i="1" s="1"/>
  <c r="A2119" i="1"/>
  <c r="D2119" i="1" s="1"/>
  <c r="H2117" i="1"/>
  <c r="N2117" i="1" s="1"/>
  <c r="P2117" i="1" s="1"/>
  <c r="B2117" i="1" s="1"/>
  <c r="S2119" i="1" l="1"/>
  <c r="J2119" i="1"/>
  <c r="K2119" i="1" s="1"/>
  <c r="L2119" i="1" s="1"/>
  <c r="M2119" i="1" s="1"/>
  <c r="Q2118" i="1"/>
  <c r="R2118" i="1" s="1"/>
  <c r="C2119" i="1" s="1"/>
  <c r="V2119" i="1" s="1"/>
  <c r="W2119" i="1" s="1"/>
  <c r="T2119" i="1"/>
  <c r="G2119" i="1"/>
  <c r="H2119" i="1" s="1"/>
  <c r="H2118" i="1"/>
  <c r="N2118" i="1" s="1"/>
  <c r="P2118" i="1" s="1"/>
  <c r="B2118" i="1" s="1"/>
  <c r="E2119" i="1"/>
  <c r="F2120" i="1" s="1"/>
  <c r="A2120" i="1"/>
  <c r="D2120" i="1" s="1"/>
  <c r="J2120" i="1" l="1"/>
  <c r="K2120" i="1" s="1"/>
  <c r="L2120" i="1" s="1"/>
  <c r="M2120" i="1" s="1"/>
  <c r="Q2119" i="1"/>
  <c r="R2119" i="1" s="1"/>
  <c r="C2120" i="1" s="1"/>
  <c r="V2120" i="1" s="1"/>
  <c r="W2120" i="1" s="1"/>
  <c r="T2120" i="1"/>
  <c r="S2120" i="1"/>
  <c r="A2121" i="1"/>
  <c r="D2121" i="1" s="1"/>
  <c r="E2120" i="1"/>
  <c r="F2121" i="1" s="1"/>
  <c r="G2120" i="1"/>
  <c r="H2120" i="1" s="1"/>
  <c r="N2119" i="1"/>
  <c r="P2119" i="1" s="1"/>
  <c r="B2119" i="1" s="1"/>
  <c r="N2120" i="1" l="1"/>
  <c r="P2120" i="1" s="1"/>
  <c r="B2120" i="1" s="1"/>
  <c r="J2121" i="1"/>
  <c r="K2121" i="1" s="1"/>
  <c r="L2121" i="1" s="1"/>
  <c r="M2121" i="1" s="1"/>
  <c r="Q2120" i="1"/>
  <c r="R2120" i="1" s="1"/>
  <c r="C2121" i="1" s="1"/>
  <c r="V2121" i="1" s="1"/>
  <c r="W2121" i="1" s="1"/>
  <c r="T2121" i="1"/>
  <c r="S2121" i="1"/>
  <c r="A2122" i="1"/>
  <c r="D2122" i="1" s="1"/>
  <c r="E2121" i="1"/>
  <c r="F2122" i="1" s="1"/>
  <c r="G2121" i="1"/>
  <c r="E2122" i="1" l="1"/>
  <c r="F2123" i="1" s="1"/>
  <c r="A2123" i="1"/>
  <c r="D2123" i="1" s="1"/>
  <c r="G2122" i="1"/>
  <c r="H2122" i="1" s="1"/>
  <c r="Q2121" i="1"/>
  <c r="R2121" i="1" s="1"/>
  <c r="C2122" i="1" s="1"/>
  <c r="V2122" i="1" s="1"/>
  <c r="W2122" i="1" s="1"/>
  <c r="T2122" i="1"/>
  <c r="J2122" i="1"/>
  <c r="K2122" i="1" s="1"/>
  <c r="L2122" i="1" s="1"/>
  <c r="M2122" i="1" s="1"/>
  <c r="S2122" i="1"/>
  <c r="H2121" i="1"/>
  <c r="N2121" i="1" s="1"/>
  <c r="P2121" i="1" s="1"/>
  <c r="B2121" i="1" s="1"/>
  <c r="N2122" i="1" l="1"/>
  <c r="P2122" i="1" s="1"/>
  <c r="B2122" i="1" s="1"/>
  <c r="T2123" i="1"/>
  <c r="J2123" i="1"/>
  <c r="K2123" i="1" s="1"/>
  <c r="L2123" i="1" s="1"/>
  <c r="M2123" i="1" s="1"/>
  <c r="S2123" i="1"/>
  <c r="Q2122" i="1"/>
  <c r="R2122" i="1" s="1"/>
  <c r="C2123" i="1" s="1"/>
  <c r="V2123" i="1" s="1"/>
  <c r="W2123" i="1" s="1"/>
  <c r="G2123" i="1"/>
  <c r="H2123" i="1" s="1"/>
  <c r="E2123" i="1"/>
  <c r="F2124" i="1" s="1"/>
  <c r="A2124" i="1"/>
  <c r="D2124" i="1" s="1"/>
  <c r="N2123" i="1" l="1"/>
  <c r="P2123" i="1" s="1"/>
  <c r="B2123" i="1" s="1"/>
  <c r="T2124" i="1"/>
  <c r="J2124" i="1"/>
  <c r="K2124" i="1" s="1"/>
  <c r="L2124" i="1" s="1"/>
  <c r="M2124" i="1" s="1"/>
  <c r="Q2123" i="1"/>
  <c r="R2123" i="1" s="1"/>
  <c r="C2124" i="1" s="1"/>
  <c r="V2124" i="1" s="1"/>
  <c r="W2124" i="1" s="1"/>
  <c r="S2124" i="1"/>
  <c r="A2125" i="1"/>
  <c r="D2125" i="1" s="1"/>
  <c r="E2124" i="1"/>
  <c r="F2125" i="1" s="1"/>
  <c r="G2124" i="1"/>
  <c r="H2124" i="1" s="1"/>
  <c r="Q2124" i="1" l="1"/>
  <c r="R2124" i="1" s="1"/>
  <c r="C2125" i="1" s="1"/>
  <c r="V2125" i="1" s="1"/>
  <c r="W2125" i="1" s="1"/>
  <c r="T2125" i="1"/>
  <c r="S2125" i="1"/>
  <c r="J2125" i="1"/>
  <c r="K2125" i="1" s="1"/>
  <c r="L2125" i="1" s="1"/>
  <c r="M2125" i="1" s="1"/>
  <c r="E2125" i="1"/>
  <c r="F2126" i="1" s="1"/>
  <c r="A2126" i="1"/>
  <c r="D2126" i="1" s="1"/>
  <c r="N2124" i="1"/>
  <c r="P2124" i="1" s="1"/>
  <c r="B2124" i="1" s="1"/>
  <c r="G2125" i="1"/>
  <c r="H2125" i="1" s="1"/>
  <c r="N2125" i="1" l="1"/>
  <c r="P2125" i="1" s="1"/>
  <c r="B2125" i="1" s="1"/>
  <c r="A2127" i="1"/>
  <c r="D2127" i="1" s="1"/>
  <c r="E2126" i="1"/>
  <c r="F2127" i="1" s="1"/>
  <c r="G2126" i="1"/>
  <c r="H2126" i="1" s="1"/>
  <c r="T2126" i="1"/>
  <c r="S2126" i="1"/>
  <c r="J2126" i="1"/>
  <c r="K2126" i="1" s="1"/>
  <c r="L2126" i="1" s="1"/>
  <c r="M2126" i="1" s="1"/>
  <c r="Q2125" i="1"/>
  <c r="R2125" i="1" s="1"/>
  <c r="C2126" i="1" s="1"/>
  <c r="V2126" i="1" s="1"/>
  <c r="W2126" i="1" s="1"/>
  <c r="N2126" i="1" l="1"/>
  <c r="P2126" i="1" s="1"/>
  <c r="B2126" i="1" s="1"/>
  <c r="G2127" i="1"/>
  <c r="H2127" i="1" s="1"/>
  <c r="Q2126" i="1"/>
  <c r="R2126" i="1" s="1"/>
  <c r="C2127" i="1" s="1"/>
  <c r="V2127" i="1" s="1"/>
  <c r="W2127" i="1" s="1"/>
  <c r="X2133" i="1" s="1"/>
  <c r="S2127" i="1"/>
  <c r="T2127" i="1"/>
  <c r="J2127" i="1"/>
  <c r="K2127" i="1" s="1"/>
  <c r="L2127" i="1" s="1"/>
  <c r="M2127" i="1" s="1"/>
  <c r="E2127" i="1"/>
  <c r="F2128" i="1" s="1"/>
  <c r="A2128" i="1"/>
  <c r="D2128" i="1" s="1"/>
  <c r="E2128" i="1" l="1"/>
  <c r="F2129" i="1" s="1"/>
  <c r="A2129" i="1"/>
  <c r="D2129" i="1" s="1"/>
  <c r="J2128" i="1"/>
  <c r="K2128" i="1" s="1"/>
  <c r="L2128" i="1" s="1"/>
  <c r="M2128" i="1" s="1"/>
  <c r="T2128" i="1"/>
  <c r="R2127" i="1"/>
  <c r="C2128" i="1" s="1"/>
  <c r="S2128" i="1"/>
  <c r="N2127" i="1"/>
  <c r="P2127" i="1" s="1"/>
  <c r="G2128" i="1"/>
  <c r="H2128" i="1" s="1"/>
  <c r="V2128" i="1" l="1"/>
  <c r="W2128" i="1" s="1"/>
  <c r="B2127" i="1"/>
  <c r="E2129" i="1"/>
  <c r="F2130" i="1" s="1"/>
  <c r="A2130" i="1"/>
  <c r="D2130" i="1" s="1"/>
  <c r="N2128" i="1"/>
  <c r="P2128" i="1" s="1"/>
  <c r="G2129" i="1"/>
  <c r="H2129" i="1" s="1"/>
  <c r="Q2128" i="1"/>
  <c r="R2128" i="1" s="1"/>
  <c r="C2129" i="1" s="1"/>
  <c r="V2129" i="1" s="1"/>
  <c r="T2129" i="1"/>
  <c r="J2129" i="1"/>
  <c r="K2129" i="1" s="1"/>
  <c r="L2129" i="1" s="1"/>
  <c r="M2129" i="1" s="1"/>
  <c r="S2129" i="1"/>
  <c r="W2129" i="1" l="1"/>
  <c r="B2128" i="1"/>
  <c r="T2130" i="1"/>
  <c r="Q2129" i="1"/>
  <c r="R2129" i="1" s="1"/>
  <c r="S2130" i="1"/>
  <c r="J2130" i="1"/>
  <c r="K2130" i="1" s="1"/>
  <c r="L2130" i="1" s="1"/>
  <c r="M2130" i="1" s="1"/>
  <c r="G2130" i="1"/>
  <c r="H2130" i="1" s="1"/>
  <c r="N2129" i="1"/>
  <c r="P2129" i="1" s="1"/>
  <c r="A2131" i="1"/>
  <c r="D2131" i="1" s="1"/>
  <c r="E2130" i="1"/>
  <c r="F2131" i="1" s="1"/>
  <c r="C2130" i="1" l="1"/>
  <c r="V2130" i="1" s="1"/>
  <c r="W2130" i="1" s="1"/>
  <c r="B2129" i="1"/>
  <c r="A2132" i="1"/>
  <c r="D2132" i="1" s="1"/>
  <c r="E2131" i="1"/>
  <c r="F2132" i="1" s="1"/>
  <c r="G2131" i="1"/>
  <c r="H2131" i="1" s="1"/>
  <c r="N2130" i="1"/>
  <c r="P2130" i="1" s="1"/>
  <c r="B2130" i="1" s="1"/>
  <c r="Q2130" i="1"/>
  <c r="R2130" i="1" s="1"/>
  <c r="C2131" i="1" s="1"/>
  <c r="V2131" i="1" s="1"/>
  <c r="W2131" i="1" s="1"/>
  <c r="T2131" i="1"/>
  <c r="J2131" i="1"/>
  <c r="K2131" i="1" s="1"/>
  <c r="L2131" i="1" s="1"/>
  <c r="M2131" i="1" s="1"/>
  <c r="S2131" i="1"/>
  <c r="N2131" i="1" l="1"/>
  <c r="P2131" i="1" s="1"/>
  <c r="B2131" i="1" s="1"/>
  <c r="G2132" i="1"/>
  <c r="A2133" i="1"/>
  <c r="D2133" i="1" s="1"/>
  <c r="E2132" i="1"/>
  <c r="F2133" i="1" s="1"/>
  <c r="T2132" i="1"/>
  <c r="S2132" i="1"/>
  <c r="J2132" i="1"/>
  <c r="K2132" i="1" s="1"/>
  <c r="L2132" i="1" s="1"/>
  <c r="M2132" i="1" s="1"/>
  <c r="Q2131" i="1"/>
  <c r="R2131" i="1" s="1"/>
  <c r="C2132" i="1" s="1"/>
  <c r="V2132" i="1" s="1"/>
  <c r="W2132" i="1" s="1"/>
  <c r="Q2132" i="1" l="1"/>
  <c r="R2132" i="1" s="1"/>
  <c r="C2133" i="1" s="1"/>
  <c r="V2133" i="1" s="1"/>
  <c r="W2133" i="1" s="1"/>
  <c r="T2133" i="1"/>
  <c r="S2133" i="1"/>
  <c r="J2133" i="1"/>
  <c r="K2133" i="1" s="1"/>
  <c r="L2133" i="1" s="1"/>
  <c r="M2133" i="1" s="1"/>
  <c r="G2133" i="1"/>
  <c r="H2133" i="1" s="1"/>
  <c r="A2134" i="1"/>
  <c r="D2134" i="1" s="1"/>
  <c r="E2133" i="1"/>
  <c r="F2134" i="1" s="1"/>
  <c r="H2132" i="1"/>
  <c r="N2132" i="1" s="1"/>
  <c r="P2132" i="1" s="1"/>
  <c r="B2132" i="1" s="1"/>
  <c r="A2135" i="1" l="1"/>
  <c r="D2135" i="1" s="1"/>
  <c r="E2134" i="1"/>
  <c r="F2135" i="1" s="1"/>
  <c r="N2133" i="1"/>
  <c r="P2133" i="1" s="1"/>
  <c r="B2133" i="1" s="1"/>
  <c r="G2134" i="1"/>
  <c r="H2134" i="1" s="1"/>
  <c r="T2134" i="1"/>
  <c r="Q2133" i="1"/>
  <c r="R2133" i="1" s="1"/>
  <c r="C2134" i="1" s="1"/>
  <c r="V2134" i="1" s="1"/>
  <c r="W2134" i="1" s="1"/>
  <c r="S2134" i="1"/>
  <c r="J2134" i="1"/>
  <c r="K2134" i="1" s="1"/>
  <c r="L2134" i="1" s="1"/>
  <c r="M2134" i="1" s="1"/>
  <c r="S2135" i="1" l="1"/>
  <c r="J2135" i="1"/>
  <c r="K2135" i="1" s="1"/>
  <c r="L2135" i="1" s="1"/>
  <c r="M2135" i="1" s="1"/>
  <c r="Q2134" i="1"/>
  <c r="R2134" i="1" s="1"/>
  <c r="C2135" i="1" s="1"/>
  <c r="V2135" i="1" s="1"/>
  <c r="W2135" i="1" s="1"/>
  <c r="T2135" i="1"/>
  <c r="N2134" i="1"/>
  <c r="P2134" i="1" s="1"/>
  <c r="B2134" i="1" s="1"/>
  <c r="G2135" i="1"/>
  <c r="A2136" i="1"/>
  <c r="D2136" i="1" s="1"/>
  <c r="E2135" i="1"/>
  <c r="F2136" i="1" s="1"/>
  <c r="G2136" i="1" l="1"/>
  <c r="H2136" i="1" s="1"/>
  <c r="J2136" i="1"/>
  <c r="K2136" i="1" s="1"/>
  <c r="L2136" i="1" s="1"/>
  <c r="M2136" i="1" s="1"/>
  <c r="T2136" i="1"/>
  <c r="S2136" i="1"/>
  <c r="Q2135" i="1"/>
  <c r="R2135" i="1" s="1"/>
  <c r="C2136" i="1" s="1"/>
  <c r="V2136" i="1" s="1"/>
  <c r="W2136" i="1" s="1"/>
  <c r="E2136" i="1"/>
  <c r="F2137" i="1" s="1"/>
  <c r="A2137" i="1"/>
  <c r="D2137" i="1" s="1"/>
  <c r="H2135" i="1"/>
  <c r="N2135" i="1" s="1"/>
  <c r="P2135" i="1" s="1"/>
  <c r="B2135" i="1" s="1"/>
  <c r="A2138" i="1" l="1"/>
  <c r="D2138" i="1" s="1"/>
  <c r="E2137" i="1"/>
  <c r="F2138" i="1" s="1"/>
  <c r="N2136" i="1"/>
  <c r="P2136" i="1" s="1"/>
  <c r="B2136" i="1" s="1"/>
  <c r="J2137" i="1"/>
  <c r="K2137" i="1" s="1"/>
  <c r="L2137" i="1" s="1"/>
  <c r="M2137" i="1" s="1"/>
  <c r="Q2136" i="1"/>
  <c r="R2136" i="1" s="1"/>
  <c r="C2137" i="1" s="1"/>
  <c r="V2137" i="1" s="1"/>
  <c r="W2137" i="1" s="1"/>
  <c r="T2137" i="1"/>
  <c r="S2137" i="1"/>
  <c r="G2137" i="1"/>
  <c r="G2138" i="1" l="1"/>
  <c r="H2138" i="1" s="1"/>
  <c r="E2138" i="1"/>
  <c r="F2139" i="1" s="1"/>
  <c r="A2139" i="1"/>
  <c r="D2139" i="1" s="1"/>
  <c r="S2138" i="1"/>
  <c r="J2138" i="1"/>
  <c r="K2138" i="1" s="1"/>
  <c r="L2138" i="1" s="1"/>
  <c r="M2138" i="1" s="1"/>
  <c r="Q2137" i="1"/>
  <c r="R2137" i="1" s="1"/>
  <c r="C2138" i="1" s="1"/>
  <c r="V2138" i="1" s="1"/>
  <c r="W2138" i="1" s="1"/>
  <c r="T2138" i="1"/>
  <c r="H2137" i="1"/>
  <c r="N2137" i="1" s="1"/>
  <c r="P2137" i="1" s="1"/>
  <c r="B2137" i="1" s="1"/>
  <c r="E2139" i="1" l="1"/>
  <c r="F2140" i="1" s="1"/>
  <c r="A2140" i="1"/>
  <c r="D2140" i="1" s="1"/>
  <c r="Q2138" i="1"/>
  <c r="R2138" i="1" s="1"/>
  <c r="C2139" i="1" s="1"/>
  <c r="V2139" i="1" s="1"/>
  <c r="W2139" i="1" s="1"/>
  <c r="T2139" i="1"/>
  <c r="S2139" i="1"/>
  <c r="J2139" i="1"/>
  <c r="K2139" i="1" s="1"/>
  <c r="L2139" i="1" s="1"/>
  <c r="M2139" i="1" s="1"/>
  <c r="N2138" i="1"/>
  <c r="P2138" i="1" s="1"/>
  <c r="B2138" i="1" s="1"/>
  <c r="G2139" i="1"/>
  <c r="H2139" i="1" s="1"/>
  <c r="N2139" i="1" l="1"/>
  <c r="P2139" i="1" s="1"/>
  <c r="B2139" i="1" s="1"/>
  <c r="E2140" i="1"/>
  <c r="F2141" i="1" s="1"/>
  <c r="A2141" i="1"/>
  <c r="D2141" i="1" s="1"/>
  <c r="Q2139" i="1"/>
  <c r="R2139" i="1" s="1"/>
  <c r="C2140" i="1" s="1"/>
  <c r="V2140" i="1" s="1"/>
  <c r="W2140" i="1" s="1"/>
  <c r="T2140" i="1"/>
  <c r="J2140" i="1"/>
  <c r="K2140" i="1" s="1"/>
  <c r="L2140" i="1" s="1"/>
  <c r="M2140" i="1" s="1"/>
  <c r="S2140" i="1"/>
  <c r="G2140" i="1"/>
  <c r="G2141" i="1" l="1"/>
  <c r="H2141" i="1" s="1"/>
  <c r="A2142" i="1"/>
  <c r="D2142" i="1" s="1"/>
  <c r="E2141" i="1"/>
  <c r="F2142" i="1" s="1"/>
  <c r="Q2140" i="1"/>
  <c r="R2140" i="1" s="1"/>
  <c r="C2141" i="1" s="1"/>
  <c r="V2141" i="1" s="1"/>
  <c r="W2141" i="1" s="1"/>
  <c r="T2141" i="1"/>
  <c r="J2141" i="1"/>
  <c r="K2141" i="1" s="1"/>
  <c r="L2141" i="1" s="1"/>
  <c r="M2141" i="1" s="1"/>
  <c r="S2141" i="1"/>
  <c r="H2140" i="1"/>
  <c r="N2140" i="1" s="1"/>
  <c r="P2140" i="1" s="1"/>
  <c r="B2140" i="1" s="1"/>
  <c r="N2141" i="1" l="1"/>
  <c r="P2141" i="1" s="1"/>
  <c r="B2141" i="1" s="1"/>
  <c r="A2143" i="1"/>
  <c r="D2143" i="1" s="1"/>
  <c r="E2142" i="1"/>
  <c r="F2143" i="1" s="1"/>
  <c r="S2142" i="1"/>
  <c r="J2142" i="1"/>
  <c r="K2142" i="1" s="1"/>
  <c r="L2142" i="1" s="1"/>
  <c r="M2142" i="1" s="1"/>
  <c r="Q2141" i="1"/>
  <c r="R2141" i="1" s="1"/>
  <c r="C2142" i="1" s="1"/>
  <c r="V2142" i="1" s="1"/>
  <c r="W2142" i="1" s="1"/>
  <c r="T2142" i="1"/>
  <c r="G2142" i="1"/>
  <c r="Q2142" i="1" l="1"/>
  <c r="R2142" i="1" s="1"/>
  <c r="C2143" i="1" s="1"/>
  <c r="V2143" i="1" s="1"/>
  <c r="W2143" i="1" s="1"/>
  <c r="T2143" i="1"/>
  <c r="S2143" i="1"/>
  <c r="J2143" i="1"/>
  <c r="K2143" i="1" s="1"/>
  <c r="L2143" i="1" s="1"/>
  <c r="M2143" i="1" s="1"/>
  <c r="G2143" i="1"/>
  <c r="H2143" i="1" s="1"/>
  <c r="E2143" i="1"/>
  <c r="F2144" i="1" s="1"/>
  <c r="A2144" i="1"/>
  <c r="D2144" i="1" s="1"/>
  <c r="H2142" i="1"/>
  <c r="N2142" i="1" s="1"/>
  <c r="P2142" i="1" s="1"/>
  <c r="B2142" i="1" s="1"/>
  <c r="N2143" i="1" l="1"/>
  <c r="P2143" i="1" s="1"/>
  <c r="B2143" i="1" s="1"/>
  <c r="T2144" i="1"/>
  <c r="Q2143" i="1"/>
  <c r="R2143" i="1" s="1"/>
  <c r="C2144" i="1" s="1"/>
  <c r="V2144" i="1" s="1"/>
  <c r="W2144" i="1" s="1"/>
  <c r="S2144" i="1"/>
  <c r="J2144" i="1"/>
  <c r="K2144" i="1" s="1"/>
  <c r="L2144" i="1" s="1"/>
  <c r="M2144" i="1" s="1"/>
  <c r="G2144" i="1"/>
  <c r="A2145" i="1"/>
  <c r="D2145" i="1" s="1"/>
  <c r="E2144" i="1"/>
  <c r="F2145" i="1" s="1"/>
  <c r="A2146" i="1" l="1"/>
  <c r="D2146" i="1" s="1"/>
  <c r="E2145" i="1"/>
  <c r="F2146" i="1" s="1"/>
  <c r="J2145" i="1"/>
  <c r="K2145" i="1" s="1"/>
  <c r="L2145" i="1" s="1"/>
  <c r="M2145" i="1" s="1"/>
  <c r="Q2144" i="1"/>
  <c r="R2144" i="1" s="1"/>
  <c r="C2145" i="1" s="1"/>
  <c r="V2145" i="1" s="1"/>
  <c r="W2145" i="1" s="1"/>
  <c r="T2145" i="1"/>
  <c r="S2145" i="1"/>
  <c r="G2145" i="1"/>
  <c r="H2144" i="1"/>
  <c r="N2144" i="1" s="1"/>
  <c r="P2144" i="1" s="1"/>
  <c r="B2144" i="1" s="1"/>
  <c r="E2146" i="1" l="1"/>
  <c r="F2147" i="1" s="1"/>
  <c r="A2147" i="1"/>
  <c r="D2147" i="1" s="1"/>
  <c r="J2146" i="1"/>
  <c r="K2146" i="1" s="1"/>
  <c r="L2146" i="1" s="1"/>
  <c r="M2146" i="1" s="1"/>
  <c r="T2146" i="1"/>
  <c r="S2146" i="1"/>
  <c r="Q2145" i="1"/>
  <c r="R2145" i="1" s="1"/>
  <c r="C2146" i="1" s="1"/>
  <c r="V2146" i="1" s="1"/>
  <c r="W2146" i="1" s="1"/>
  <c r="G2146" i="1"/>
  <c r="H2145" i="1"/>
  <c r="N2145" i="1" s="1"/>
  <c r="P2145" i="1" s="1"/>
  <c r="B2145" i="1" s="1"/>
  <c r="G2147" i="1" l="1"/>
  <c r="H2147" i="1" s="1"/>
  <c r="H2146" i="1"/>
  <c r="N2146" i="1" s="1"/>
  <c r="P2146" i="1" s="1"/>
  <c r="B2146" i="1" s="1"/>
  <c r="A2148" i="1"/>
  <c r="D2148" i="1" s="1"/>
  <c r="E2147" i="1"/>
  <c r="F2148" i="1" s="1"/>
  <c r="J2147" i="1"/>
  <c r="K2147" i="1" s="1"/>
  <c r="L2147" i="1" s="1"/>
  <c r="M2147" i="1" s="1"/>
  <c r="Q2146" i="1"/>
  <c r="R2146" i="1" s="1"/>
  <c r="C2147" i="1" s="1"/>
  <c r="V2147" i="1" s="1"/>
  <c r="W2147" i="1" s="1"/>
  <c r="T2147" i="1"/>
  <c r="S2147" i="1"/>
  <c r="N2147" i="1" l="1"/>
  <c r="P2147" i="1" s="1"/>
  <c r="B2147" i="1" s="1"/>
  <c r="A2149" i="1"/>
  <c r="D2149" i="1" s="1"/>
  <c r="E2148" i="1"/>
  <c r="F2149" i="1" s="1"/>
  <c r="S2148" i="1"/>
  <c r="J2148" i="1"/>
  <c r="K2148" i="1" s="1"/>
  <c r="L2148" i="1" s="1"/>
  <c r="M2148" i="1" s="1"/>
  <c r="Q2147" i="1"/>
  <c r="R2147" i="1" s="1"/>
  <c r="C2148" i="1" s="1"/>
  <c r="V2148" i="1" s="1"/>
  <c r="W2148" i="1" s="1"/>
  <c r="T2148" i="1"/>
  <c r="G2148" i="1"/>
  <c r="J2149" i="1" l="1"/>
  <c r="K2149" i="1" s="1"/>
  <c r="L2149" i="1" s="1"/>
  <c r="M2149" i="1" s="1"/>
  <c r="Q2148" i="1"/>
  <c r="R2148" i="1" s="1"/>
  <c r="C2149" i="1" s="1"/>
  <c r="V2149" i="1" s="1"/>
  <c r="W2149" i="1" s="1"/>
  <c r="T2149" i="1"/>
  <c r="S2149" i="1"/>
  <c r="A2150" i="1"/>
  <c r="D2150" i="1" s="1"/>
  <c r="E2149" i="1"/>
  <c r="F2150" i="1" s="1"/>
  <c r="G2149" i="1"/>
  <c r="H2149" i="1" s="1"/>
  <c r="H2148" i="1"/>
  <c r="N2148" i="1" s="1"/>
  <c r="P2148" i="1" s="1"/>
  <c r="B2148" i="1" s="1"/>
  <c r="A2151" i="1" l="1"/>
  <c r="D2151" i="1" s="1"/>
  <c r="E2150" i="1"/>
  <c r="F2151" i="1" s="1"/>
  <c r="N2149" i="1"/>
  <c r="P2149" i="1" s="1"/>
  <c r="B2149" i="1" s="1"/>
  <c r="S2150" i="1"/>
  <c r="J2150" i="1"/>
  <c r="K2150" i="1" s="1"/>
  <c r="L2150" i="1" s="1"/>
  <c r="M2150" i="1" s="1"/>
  <c r="Q2149" i="1"/>
  <c r="R2149" i="1" s="1"/>
  <c r="C2150" i="1" s="1"/>
  <c r="V2150" i="1" s="1"/>
  <c r="W2150" i="1" s="1"/>
  <c r="T2150" i="1"/>
  <c r="G2150" i="1"/>
  <c r="G2151" i="1" l="1"/>
  <c r="H2151" i="1" s="1"/>
  <c r="A2152" i="1"/>
  <c r="D2152" i="1" s="1"/>
  <c r="E2151" i="1"/>
  <c r="F2152" i="1" s="1"/>
  <c r="S2151" i="1"/>
  <c r="J2151" i="1"/>
  <c r="K2151" i="1" s="1"/>
  <c r="L2151" i="1" s="1"/>
  <c r="M2151" i="1" s="1"/>
  <c r="Q2150" i="1"/>
  <c r="R2150" i="1" s="1"/>
  <c r="C2151" i="1" s="1"/>
  <c r="V2151" i="1" s="1"/>
  <c r="W2151" i="1" s="1"/>
  <c r="T2151" i="1"/>
  <c r="H2150" i="1"/>
  <c r="N2150" i="1" s="1"/>
  <c r="P2150" i="1" s="1"/>
  <c r="B2150" i="1" s="1"/>
  <c r="E2152" i="1" l="1"/>
  <c r="F2153" i="1" s="1"/>
  <c r="A2153" i="1"/>
  <c r="D2153" i="1" s="1"/>
  <c r="S2152" i="1"/>
  <c r="J2152" i="1"/>
  <c r="K2152" i="1" s="1"/>
  <c r="L2152" i="1" s="1"/>
  <c r="M2152" i="1" s="1"/>
  <c r="Q2151" i="1"/>
  <c r="R2151" i="1" s="1"/>
  <c r="C2152" i="1" s="1"/>
  <c r="V2152" i="1" s="1"/>
  <c r="W2152" i="1" s="1"/>
  <c r="T2152" i="1"/>
  <c r="N2151" i="1"/>
  <c r="P2151" i="1" s="1"/>
  <c r="B2151" i="1" s="1"/>
  <c r="G2152" i="1"/>
  <c r="A2154" i="1" l="1"/>
  <c r="D2154" i="1" s="1"/>
  <c r="E2153" i="1"/>
  <c r="F2154" i="1" s="1"/>
  <c r="J2153" i="1"/>
  <c r="K2153" i="1" s="1"/>
  <c r="L2153" i="1" s="1"/>
  <c r="M2153" i="1" s="1"/>
  <c r="Q2152" i="1"/>
  <c r="R2152" i="1" s="1"/>
  <c r="C2153" i="1" s="1"/>
  <c r="V2153" i="1" s="1"/>
  <c r="W2153" i="1" s="1"/>
  <c r="S2153" i="1"/>
  <c r="T2153" i="1"/>
  <c r="G2153" i="1"/>
  <c r="H2153" i="1" s="1"/>
  <c r="H2152" i="1"/>
  <c r="N2152" i="1" s="1"/>
  <c r="P2152" i="1" s="1"/>
  <c r="B2152" i="1" s="1"/>
  <c r="G2154" i="1" l="1"/>
  <c r="A2155" i="1"/>
  <c r="D2155" i="1" s="1"/>
  <c r="E2154" i="1"/>
  <c r="F2155" i="1" s="1"/>
  <c r="N2153" i="1"/>
  <c r="P2153" i="1" s="1"/>
  <c r="B2153" i="1" s="1"/>
  <c r="S2154" i="1"/>
  <c r="J2154" i="1"/>
  <c r="K2154" i="1" s="1"/>
  <c r="L2154" i="1" s="1"/>
  <c r="M2154" i="1" s="1"/>
  <c r="Q2153" i="1"/>
  <c r="R2153" i="1" s="1"/>
  <c r="C2154" i="1" s="1"/>
  <c r="V2154" i="1" s="1"/>
  <c r="W2154" i="1" s="1"/>
  <c r="T2154" i="1"/>
  <c r="J2155" i="1" l="1"/>
  <c r="K2155" i="1" s="1"/>
  <c r="L2155" i="1" s="1"/>
  <c r="M2155" i="1" s="1"/>
  <c r="Q2154" i="1"/>
  <c r="R2154" i="1" s="1"/>
  <c r="C2155" i="1" s="1"/>
  <c r="V2155" i="1" s="1"/>
  <c r="W2155" i="1" s="1"/>
  <c r="T2155" i="1"/>
  <c r="S2155" i="1"/>
  <c r="G2155" i="1"/>
  <c r="H2155" i="1" s="1"/>
  <c r="E2155" i="1"/>
  <c r="F2156" i="1" s="1"/>
  <c r="A2156" i="1"/>
  <c r="D2156" i="1" s="1"/>
  <c r="H2154" i="1"/>
  <c r="N2154" i="1" s="1"/>
  <c r="P2154" i="1" s="1"/>
  <c r="B2154" i="1" s="1"/>
  <c r="N2155" i="1" l="1"/>
  <c r="P2155" i="1" s="1"/>
  <c r="B2155" i="1" s="1"/>
  <c r="E2156" i="1"/>
  <c r="F2157" i="1" s="1"/>
  <c r="A2157" i="1"/>
  <c r="D2157" i="1" s="1"/>
  <c r="G2156" i="1"/>
  <c r="H2156" i="1" s="1"/>
  <c r="Q2155" i="1"/>
  <c r="R2155" i="1" s="1"/>
  <c r="C2156" i="1" s="1"/>
  <c r="V2156" i="1" s="1"/>
  <c r="W2156" i="1" s="1"/>
  <c r="T2156" i="1"/>
  <c r="S2156" i="1"/>
  <c r="J2156" i="1"/>
  <c r="K2156" i="1" s="1"/>
  <c r="L2156" i="1" s="1"/>
  <c r="M2156" i="1" s="1"/>
  <c r="N2156" i="1" l="1"/>
  <c r="P2156" i="1" s="1"/>
  <c r="B2156" i="1" s="1"/>
  <c r="S2157" i="1"/>
  <c r="J2157" i="1"/>
  <c r="K2157" i="1" s="1"/>
  <c r="L2157" i="1" s="1"/>
  <c r="M2157" i="1" s="1"/>
  <c r="T2157" i="1"/>
  <c r="Q2156" i="1"/>
  <c r="R2156" i="1" s="1"/>
  <c r="C2157" i="1" s="1"/>
  <c r="V2157" i="1" s="1"/>
  <c r="W2157" i="1" s="1"/>
  <c r="G2157" i="1"/>
  <c r="H2157" i="1" s="1"/>
  <c r="A2158" i="1"/>
  <c r="D2158" i="1" s="1"/>
  <c r="E2157" i="1"/>
  <c r="F2158" i="1" s="1"/>
  <c r="Q2157" i="1" l="1"/>
  <c r="R2157" i="1" s="1"/>
  <c r="C2158" i="1" s="1"/>
  <c r="V2158" i="1" s="1"/>
  <c r="W2158" i="1" s="1"/>
  <c r="T2158" i="1"/>
  <c r="S2158" i="1"/>
  <c r="J2158" i="1"/>
  <c r="K2158" i="1" s="1"/>
  <c r="L2158" i="1" s="1"/>
  <c r="M2158" i="1" s="1"/>
  <c r="N2157" i="1"/>
  <c r="P2157" i="1" s="1"/>
  <c r="B2157" i="1" s="1"/>
  <c r="A2159" i="1"/>
  <c r="D2159" i="1" s="1"/>
  <c r="E2158" i="1"/>
  <c r="F2159" i="1" s="1"/>
  <c r="G2158" i="1"/>
  <c r="H2158" i="1" s="1"/>
  <c r="E2159" i="1" l="1"/>
  <c r="F2160" i="1" s="1"/>
  <c r="A2160" i="1"/>
  <c r="D2160" i="1" s="1"/>
  <c r="S2159" i="1"/>
  <c r="J2159" i="1"/>
  <c r="K2159" i="1" s="1"/>
  <c r="L2159" i="1" s="1"/>
  <c r="M2159" i="1" s="1"/>
  <c r="T2159" i="1"/>
  <c r="Q2158" i="1"/>
  <c r="R2158" i="1" s="1"/>
  <c r="C2159" i="1" s="1"/>
  <c r="V2159" i="1" s="1"/>
  <c r="W2159" i="1" s="1"/>
  <c r="N2158" i="1"/>
  <c r="P2158" i="1" s="1"/>
  <c r="B2158" i="1" s="1"/>
  <c r="G2159" i="1"/>
  <c r="H2159" i="1" s="1"/>
  <c r="N2159" i="1" l="1"/>
  <c r="P2159" i="1" s="1"/>
  <c r="B2159" i="1" s="1"/>
  <c r="G2160" i="1"/>
  <c r="H2160" i="1" s="1"/>
  <c r="A2161" i="1"/>
  <c r="D2161" i="1" s="1"/>
  <c r="E2160" i="1"/>
  <c r="F2161" i="1" s="1"/>
  <c r="T2160" i="1"/>
  <c r="S2160" i="1"/>
  <c r="J2160" i="1"/>
  <c r="K2160" i="1" s="1"/>
  <c r="L2160" i="1" s="1"/>
  <c r="M2160" i="1" s="1"/>
  <c r="Q2159" i="1"/>
  <c r="R2159" i="1" s="1"/>
  <c r="C2160" i="1" s="1"/>
  <c r="V2160" i="1" s="1"/>
  <c r="W2160" i="1" s="1"/>
  <c r="N2160" i="1" l="1"/>
  <c r="P2160" i="1" s="1"/>
  <c r="B2160" i="1" s="1"/>
  <c r="T2161" i="1"/>
  <c r="S2161" i="1"/>
  <c r="J2161" i="1"/>
  <c r="K2161" i="1" s="1"/>
  <c r="L2161" i="1" s="1"/>
  <c r="M2161" i="1" s="1"/>
  <c r="Q2160" i="1"/>
  <c r="R2160" i="1" s="1"/>
  <c r="C2161" i="1" s="1"/>
  <c r="V2161" i="1" s="1"/>
  <c r="W2161" i="1" s="1"/>
  <c r="A2162" i="1"/>
  <c r="D2162" i="1" s="1"/>
  <c r="E2161" i="1"/>
  <c r="F2162" i="1" s="1"/>
  <c r="G2161" i="1"/>
  <c r="H2161" i="1" s="1"/>
  <c r="A2163" i="1" l="1"/>
  <c r="D2163" i="1" s="1"/>
  <c r="E2162" i="1"/>
  <c r="F2163" i="1" s="1"/>
  <c r="T2162" i="1"/>
  <c r="Q2161" i="1"/>
  <c r="R2161" i="1" s="1"/>
  <c r="S2162" i="1"/>
  <c r="J2162" i="1"/>
  <c r="K2162" i="1" s="1"/>
  <c r="L2162" i="1" s="1"/>
  <c r="M2162" i="1" s="1"/>
  <c r="G2162" i="1"/>
  <c r="H2162" i="1" s="1"/>
  <c r="N2161" i="1"/>
  <c r="P2161" i="1" s="1"/>
  <c r="B2161" i="1" l="1"/>
  <c r="C2162" i="1"/>
  <c r="V2162" i="1" s="1"/>
  <c r="W2162" i="1" s="1"/>
  <c r="Q2162" i="1"/>
  <c r="R2162" i="1" s="1"/>
  <c r="T2163" i="1"/>
  <c r="S2163" i="1"/>
  <c r="J2163" i="1"/>
  <c r="K2163" i="1" s="1"/>
  <c r="L2163" i="1" s="1"/>
  <c r="M2163" i="1" s="1"/>
  <c r="N2162" i="1"/>
  <c r="G2163" i="1"/>
  <c r="E2163" i="1"/>
  <c r="F2164" i="1" s="1"/>
  <c r="A2164" i="1"/>
  <c r="D2164" i="1" s="1"/>
  <c r="C2163" i="1" l="1"/>
  <c r="V2163" i="1" s="1"/>
  <c r="W2163" i="1" s="1"/>
  <c r="P2162" i="1"/>
  <c r="B2162" i="1" s="1"/>
  <c r="G2164" i="1"/>
  <c r="H2164" i="1" s="1"/>
  <c r="S2164" i="1"/>
  <c r="Q2163" i="1"/>
  <c r="R2163" i="1" s="1"/>
  <c r="J2164" i="1"/>
  <c r="K2164" i="1" s="1"/>
  <c r="L2164" i="1" s="1"/>
  <c r="M2164" i="1" s="1"/>
  <c r="T2164" i="1"/>
  <c r="E2164" i="1"/>
  <c r="F2165" i="1" s="1"/>
  <c r="A2165" i="1"/>
  <c r="D2165" i="1" s="1"/>
  <c r="H2163" i="1"/>
  <c r="N2163" i="1" s="1"/>
  <c r="P2163" i="1" s="1"/>
  <c r="B2163" i="1" s="1"/>
  <c r="C2164" i="1" l="1"/>
  <c r="V2164" i="1" s="1"/>
  <c r="W2164" i="1" s="1"/>
  <c r="T2165" i="1"/>
  <c r="S2165" i="1"/>
  <c r="J2165" i="1"/>
  <c r="K2165" i="1" s="1"/>
  <c r="L2165" i="1" s="1"/>
  <c r="M2165" i="1" s="1"/>
  <c r="Q2164" i="1"/>
  <c r="R2164" i="1" s="1"/>
  <c r="C2165" i="1" s="1"/>
  <c r="V2165" i="1" s="1"/>
  <c r="W2165" i="1" s="1"/>
  <c r="E2165" i="1"/>
  <c r="F2166" i="1" s="1"/>
  <c r="A2166" i="1"/>
  <c r="D2166" i="1" s="1"/>
  <c r="N2164" i="1"/>
  <c r="P2164" i="1" s="1"/>
  <c r="B2164" i="1" s="1"/>
  <c r="G2165" i="1"/>
  <c r="H2165" i="1" s="1"/>
  <c r="N2165" i="1" l="1"/>
  <c r="P2165" i="1" s="1"/>
  <c r="B2165" i="1" s="1"/>
  <c r="E2166" i="1"/>
  <c r="F2167" i="1" s="1"/>
  <c r="A2167" i="1"/>
  <c r="D2167" i="1" s="1"/>
  <c r="G2166" i="1"/>
  <c r="Q2165" i="1"/>
  <c r="R2165" i="1" s="1"/>
  <c r="C2166" i="1" s="1"/>
  <c r="V2166" i="1" s="1"/>
  <c r="W2166" i="1" s="1"/>
  <c r="T2166" i="1"/>
  <c r="S2166" i="1"/>
  <c r="J2166" i="1"/>
  <c r="K2166" i="1" s="1"/>
  <c r="L2166" i="1" s="1"/>
  <c r="M2166" i="1" s="1"/>
  <c r="G2167" i="1" l="1"/>
  <c r="H2167" i="1" s="1"/>
  <c r="H2166" i="1"/>
  <c r="N2166" i="1" s="1"/>
  <c r="P2166" i="1" s="1"/>
  <c r="B2166" i="1" s="1"/>
  <c r="E2167" i="1"/>
  <c r="F2168" i="1" s="1"/>
  <c r="A2168" i="1"/>
  <c r="D2168" i="1" s="1"/>
  <c r="T2167" i="1"/>
  <c r="S2167" i="1"/>
  <c r="J2167" i="1"/>
  <c r="K2167" i="1" s="1"/>
  <c r="L2167" i="1" s="1"/>
  <c r="M2167" i="1" s="1"/>
  <c r="Q2166" i="1"/>
  <c r="R2166" i="1" s="1"/>
  <c r="C2167" i="1" s="1"/>
  <c r="V2167" i="1" s="1"/>
  <c r="W2167" i="1" s="1"/>
  <c r="N2167" i="1" l="1"/>
  <c r="P2167" i="1" s="1"/>
  <c r="B2167" i="1" s="1"/>
  <c r="Q2167" i="1"/>
  <c r="R2167" i="1" s="1"/>
  <c r="C2168" i="1" s="1"/>
  <c r="V2168" i="1" s="1"/>
  <c r="W2168" i="1" s="1"/>
  <c r="T2168" i="1"/>
  <c r="S2168" i="1"/>
  <c r="J2168" i="1"/>
  <c r="K2168" i="1" s="1"/>
  <c r="L2168" i="1" s="1"/>
  <c r="M2168" i="1" s="1"/>
  <c r="E2168" i="1"/>
  <c r="F2169" i="1" s="1"/>
  <c r="A2169" i="1"/>
  <c r="D2169" i="1" s="1"/>
  <c r="G2168" i="1"/>
  <c r="G2169" i="1" l="1"/>
  <c r="E2169" i="1"/>
  <c r="F2170" i="1" s="1"/>
  <c r="A2170" i="1"/>
  <c r="D2170" i="1" s="1"/>
  <c r="Q2168" i="1"/>
  <c r="R2168" i="1" s="1"/>
  <c r="C2169" i="1" s="1"/>
  <c r="V2169" i="1" s="1"/>
  <c r="W2169" i="1" s="1"/>
  <c r="T2169" i="1"/>
  <c r="S2169" i="1"/>
  <c r="J2169" i="1"/>
  <c r="K2169" i="1" s="1"/>
  <c r="L2169" i="1" s="1"/>
  <c r="M2169" i="1" s="1"/>
  <c r="H2168" i="1"/>
  <c r="N2168" i="1" s="1"/>
  <c r="P2168" i="1" s="1"/>
  <c r="B2168" i="1" s="1"/>
  <c r="E2170" i="1" l="1"/>
  <c r="F2171" i="1" s="1"/>
  <c r="A2171" i="1"/>
  <c r="D2171" i="1" s="1"/>
  <c r="Q2169" i="1"/>
  <c r="R2169" i="1" s="1"/>
  <c r="C2170" i="1" s="1"/>
  <c r="V2170" i="1" s="1"/>
  <c r="W2170" i="1" s="1"/>
  <c r="T2170" i="1"/>
  <c r="S2170" i="1"/>
  <c r="J2170" i="1"/>
  <c r="K2170" i="1" s="1"/>
  <c r="L2170" i="1" s="1"/>
  <c r="M2170" i="1" s="1"/>
  <c r="G2170" i="1"/>
  <c r="H2170" i="1" s="1"/>
  <c r="H2169" i="1"/>
  <c r="N2169" i="1" s="1"/>
  <c r="P2169" i="1" s="1"/>
  <c r="B2169" i="1" s="1"/>
  <c r="N2170" i="1" l="1"/>
  <c r="P2170" i="1" s="1"/>
  <c r="B2170" i="1" s="1"/>
  <c r="T2171" i="1"/>
  <c r="S2171" i="1"/>
  <c r="J2171" i="1"/>
  <c r="K2171" i="1" s="1"/>
  <c r="L2171" i="1" s="1"/>
  <c r="M2171" i="1" s="1"/>
  <c r="Q2170" i="1"/>
  <c r="R2170" i="1" s="1"/>
  <c r="C2171" i="1" s="1"/>
  <c r="V2171" i="1" s="1"/>
  <c r="W2171" i="1" s="1"/>
  <c r="E2171" i="1"/>
  <c r="F2172" i="1" s="1"/>
  <c r="A2172" i="1"/>
  <c r="D2172" i="1" s="1"/>
  <c r="G2171" i="1"/>
  <c r="H2171" i="1" s="1"/>
  <c r="N2171" i="1" l="1"/>
  <c r="P2171" i="1" s="1"/>
  <c r="B2171" i="1" s="1"/>
  <c r="E2172" i="1"/>
  <c r="F2173" i="1" s="1"/>
  <c r="A2173" i="1"/>
  <c r="D2173" i="1" s="1"/>
  <c r="Q2171" i="1"/>
  <c r="R2171" i="1" s="1"/>
  <c r="C2172" i="1" s="1"/>
  <c r="V2172" i="1" s="1"/>
  <c r="W2172" i="1" s="1"/>
  <c r="S2172" i="1"/>
  <c r="T2172" i="1"/>
  <c r="J2172" i="1"/>
  <c r="K2172" i="1" s="1"/>
  <c r="L2172" i="1" s="1"/>
  <c r="M2172" i="1" s="1"/>
  <c r="G2172" i="1"/>
  <c r="A2174" i="1" l="1"/>
  <c r="D2174" i="1" s="1"/>
  <c r="E2173" i="1"/>
  <c r="F2174" i="1" s="1"/>
  <c r="G2173" i="1"/>
  <c r="H2173" i="1" s="1"/>
  <c r="S2173" i="1"/>
  <c r="J2173" i="1"/>
  <c r="K2173" i="1" s="1"/>
  <c r="L2173" i="1" s="1"/>
  <c r="M2173" i="1" s="1"/>
  <c r="Q2172" i="1"/>
  <c r="R2172" i="1" s="1"/>
  <c r="C2173" i="1" s="1"/>
  <c r="V2173" i="1" s="1"/>
  <c r="W2173" i="1" s="1"/>
  <c r="T2173" i="1"/>
  <c r="H2172" i="1"/>
  <c r="N2172" i="1" s="1"/>
  <c r="P2172" i="1" s="1"/>
  <c r="B2172" i="1" s="1"/>
  <c r="N2173" i="1" l="1"/>
  <c r="P2173" i="1" s="1"/>
  <c r="B2173" i="1" s="1"/>
  <c r="Q2173" i="1"/>
  <c r="R2173" i="1" s="1"/>
  <c r="C2174" i="1" s="1"/>
  <c r="V2174" i="1" s="1"/>
  <c r="W2174" i="1" s="1"/>
  <c r="J2174" i="1"/>
  <c r="K2174" i="1" s="1"/>
  <c r="L2174" i="1" s="1"/>
  <c r="M2174" i="1" s="1"/>
  <c r="T2174" i="1"/>
  <c r="S2174" i="1"/>
  <c r="G2174" i="1"/>
  <c r="E2174" i="1"/>
  <c r="F2175" i="1" s="1"/>
  <c r="A2175" i="1"/>
  <c r="D2175" i="1" s="1"/>
  <c r="G2175" i="1" l="1"/>
  <c r="H2175" i="1" s="1"/>
  <c r="Q2174" i="1"/>
  <c r="R2174" i="1" s="1"/>
  <c r="C2175" i="1" s="1"/>
  <c r="V2175" i="1" s="1"/>
  <c r="W2175" i="1" s="1"/>
  <c r="J2175" i="1"/>
  <c r="K2175" i="1" s="1"/>
  <c r="L2175" i="1" s="1"/>
  <c r="M2175" i="1" s="1"/>
  <c r="T2175" i="1"/>
  <c r="S2175" i="1"/>
  <c r="A2176" i="1"/>
  <c r="D2176" i="1" s="1"/>
  <c r="E2175" i="1"/>
  <c r="F2176" i="1" s="1"/>
  <c r="H2174" i="1"/>
  <c r="N2174" i="1" s="1"/>
  <c r="P2174" i="1" s="1"/>
  <c r="B2174" i="1" s="1"/>
  <c r="Q2175" i="1" l="1"/>
  <c r="R2175" i="1" s="1"/>
  <c r="C2176" i="1" s="1"/>
  <c r="V2176" i="1" s="1"/>
  <c r="W2176" i="1" s="1"/>
  <c r="T2176" i="1"/>
  <c r="S2176" i="1"/>
  <c r="J2176" i="1"/>
  <c r="K2176" i="1" s="1"/>
  <c r="L2176" i="1" s="1"/>
  <c r="M2176" i="1" s="1"/>
  <c r="A2177" i="1"/>
  <c r="D2177" i="1" s="1"/>
  <c r="E2176" i="1"/>
  <c r="F2177" i="1" s="1"/>
  <c r="N2175" i="1"/>
  <c r="P2175" i="1" s="1"/>
  <c r="B2175" i="1" s="1"/>
  <c r="G2176" i="1"/>
  <c r="A2178" i="1" l="1"/>
  <c r="D2178" i="1" s="1"/>
  <c r="E2177" i="1"/>
  <c r="F2178" i="1" s="1"/>
  <c r="G2177" i="1"/>
  <c r="T2177" i="1"/>
  <c r="S2177" i="1"/>
  <c r="J2177" i="1"/>
  <c r="K2177" i="1" s="1"/>
  <c r="L2177" i="1" s="1"/>
  <c r="M2177" i="1" s="1"/>
  <c r="Q2176" i="1"/>
  <c r="R2176" i="1" s="1"/>
  <c r="C2177" i="1" s="1"/>
  <c r="V2177" i="1" s="1"/>
  <c r="W2177" i="1" s="1"/>
  <c r="H2176" i="1"/>
  <c r="N2176" i="1" s="1"/>
  <c r="P2176" i="1" s="1"/>
  <c r="B2176" i="1" s="1"/>
  <c r="G2178" i="1" l="1"/>
  <c r="H2178" i="1" s="1"/>
  <c r="S2178" i="1"/>
  <c r="T2178" i="1"/>
  <c r="J2178" i="1"/>
  <c r="K2178" i="1" s="1"/>
  <c r="L2178" i="1" s="1"/>
  <c r="M2178" i="1" s="1"/>
  <c r="Q2177" i="1"/>
  <c r="R2177" i="1" s="1"/>
  <c r="C2178" i="1" s="1"/>
  <c r="V2178" i="1" s="1"/>
  <c r="W2178" i="1" s="1"/>
  <c r="H2177" i="1"/>
  <c r="N2177" i="1" s="1"/>
  <c r="P2177" i="1" s="1"/>
  <c r="B2177" i="1" s="1"/>
  <c r="A2179" i="1"/>
  <c r="D2179" i="1" s="1"/>
  <c r="E2178" i="1"/>
  <c r="F2179" i="1" s="1"/>
  <c r="A2180" i="1" l="1"/>
  <c r="D2180" i="1" s="1"/>
  <c r="E2179" i="1"/>
  <c r="F2180" i="1" s="1"/>
  <c r="Q2178" i="1"/>
  <c r="R2178" i="1" s="1"/>
  <c r="C2179" i="1" s="1"/>
  <c r="V2179" i="1" s="1"/>
  <c r="W2179" i="1" s="1"/>
  <c r="T2179" i="1"/>
  <c r="S2179" i="1"/>
  <c r="J2179" i="1"/>
  <c r="K2179" i="1" s="1"/>
  <c r="L2179" i="1" s="1"/>
  <c r="M2179" i="1" s="1"/>
  <c r="N2178" i="1"/>
  <c r="P2178" i="1" s="1"/>
  <c r="B2178" i="1" s="1"/>
  <c r="G2179" i="1"/>
  <c r="H2179" i="1" s="1"/>
  <c r="N2179" i="1" l="1"/>
  <c r="P2179" i="1" s="1"/>
  <c r="B2179" i="1" s="1"/>
  <c r="G2180" i="1"/>
  <c r="E2180" i="1"/>
  <c r="F2181" i="1" s="1"/>
  <c r="A2181" i="1"/>
  <c r="D2181" i="1" s="1"/>
  <c r="J2180" i="1"/>
  <c r="K2180" i="1" s="1"/>
  <c r="L2180" i="1" s="1"/>
  <c r="M2180" i="1" s="1"/>
  <c r="Q2179" i="1"/>
  <c r="R2179" i="1" s="1"/>
  <c r="C2180" i="1" s="1"/>
  <c r="V2180" i="1" s="1"/>
  <c r="W2180" i="1" s="1"/>
  <c r="T2180" i="1"/>
  <c r="S2180" i="1"/>
  <c r="T2181" i="1" l="1"/>
  <c r="S2181" i="1"/>
  <c r="J2181" i="1"/>
  <c r="K2181" i="1" s="1"/>
  <c r="L2181" i="1" s="1"/>
  <c r="M2181" i="1" s="1"/>
  <c r="Q2180" i="1"/>
  <c r="R2180" i="1" s="1"/>
  <c r="C2181" i="1" s="1"/>
  <c r="V2181" i="1" s="1"/>
  <c r="W2181" i="1" s="1"/>
  <c r="G2181" i="1"/>
  <c r="H2181" i="1" s="1"/>
  <c r="H2180" i="1"/>
  <c r="N2180" i="1" s="1"/>
  <c r="P2180" i="1" s="1"/>
  <c r="B2180" i="1" s="1"/>
  <c r="E2181" i="1"/>
  <c r="F2182" i="1" s="1"/>
  <c r="A2182" i="1"/>
  <c r="D2182" i="1" s="1"/>
  <c r="N2181" i="1" l="1"/>
  <c r="P2181" i="1" s="1"/>
  <c r="B2181" i="1" s="1"/>
  <c r="G2182" i="1"/>
  <c r="J2182" i="1"/>
  <c r="K2182" i="1" s="1"/>
  <c r="L2182" i="1" s="1"/>
  <c r="M2182" i="1" s="1"/>
  <c r="Q2181" i="1"/>
  <c r="R2181" i="1" s="1"/>
  <c r="C2182" i="1" s="1"/>
  <c r="V2182" i="1" s="1"/>
  <c r="W2182" i="1" s="1"/>
  <c r="T2182" i="1"/>
  <c r="S2182" i="1"/>
  <c r="A2183" i="1"/>
  <c r="D2183" i="1" s="1"/>
  <c r="E2182" i="1"/>
  <c r="F2183" i="1" s="1"/>
  <c r="A2184" i="1" l="1"/>
  <c r="D2184" i="1" s="1"/>
  <c r="E2183" i="1"/>
  <c r="F2184" i="1" s="1"/>
  <c r="J2183" i="1"/>
  <c r="K2183" i="1" s="1"/>
  <c r="L2183" i="1" s="1"/>
  <c r="M2183" i="1" s="1"/>
  <c r="Q2182" i="1"/>
  <c r="R2182" i="1" s="1"/>
  <c r="C2183" i="1" s="1"/>
  <c r="V2183" i="1" s="1"/>
  <c r="W2183" i="1" s="1"/>
  <c r="T2183" i="1"/>
  <c r="S2183" i="1"/>
  <c r="G2183" i="1"/>
  <c r="H2183" i="1" s="1"/>
  <c r="H2182" i="1"/>
  <c r="N2182" i="1" s="1"/>
  <c r="P2182" i="1" s="1"/>
  <c r="B2182" i="1" s="1"/>
  <c r="N2183" i="1" l="1"/>
  <c r="P2183" i="1" s="1"/>
  <c r="B2183" i="1" s="1"/>
  <c r="T2184" i="1"/>
  <c r="Q2183" i="1"/>
  <c r="R2183" i="1" s="1"/>
  <c r="C2184" i="1" s="1"/>
  <c r="V2184" i="1" s="1"/>
  <c r="W2184" i="1" s="1"/>
  <c r="S2184" i="1"/>
  <c r="J2184" i="1"/>
  <c r="K2184" i="1" s="1"/>
  <c r="L2184" i="1" s="1"/>
  <c r="M2184" i="1" s="1"/>
  <c r="G2184" i="1"/>
  <c r="A2185" i="1"/>
  <c r="D2185" i="1" s="1"/>
  <c r="E2184" i="1"/>
  <c r="F2185" i="1" s="1"/>
  <c r="G2185" i="1" l="1"/>
  <c r="H2185" i="1" s="1"/>
  <c r="E2185" i="1"/>
  <c r="F2186" i="1" s="1"/>
  <c r="A2186" i="1"/>
  <c r="D2186" i="1" s="1"/>
  <c r="H2184" i="1"/>
  <c r="N2184" i="1" s="1"/>
  <c r="P2184" i="1" s="1"/>
  <c r="B2184" i="1" s="1"/>
  <c r="Q2184" i="1"/>
  <c r="R2184" i="1" s="1"/>
  <c r="C2185" i="1" s="1"/>
  <c r="V2185" i="1" s="1"/>
  <c r="W2185" i="1" s="1"/>
  <c r="T2185" i="1"/>
  <c r="S2185" i="1"/>
  <c r="J2185" i="1"/>
  <c r="K2185" i="1" s="1"/>
  <c r="L2185" i="1" s="1"/>
  <c r="M2185" i="1" s="1"/>
  <c r="G2186" i="1" l="1"/>
  <c r="H2186" i="1" s="1"/>
  <c r="N2185" i="1"/>
  <c r="P2185" i="1" s="1"/>
  <c r="B2185" i="1" s="1"/>
  <c r="E2186" i="1"/>
  <c r="F2187" i="1" s="1"/>
  <c r="A2187" i="1"/>
  <c r="D2187" i="1" s="1"/>
  <c r="Q2185" i="1"/>
  <c r="R2185" i="1" s="1"/>
  <c r="C2186" i="1" s="1"/>
  <c r="V2186" i="1" s="1"/>
  <c r="W2186" i="1" s="1"/>
  <c r="T2186" i="1"/>
  <c r="S2186" i="1"/>
  <c r="J2186" i="1"/>
  <c r="K2186" i="1" s="1"/>
  <c r="L2186" i="1" s="1"/>
  <c r="M2186" i="1" s="1"/>
  <c r="E2187" i="1" l="1"/>
  <c r="F2188" i="1" s="1"/>
  <c r="A2188" i="1"/>
  <c r="D2188" i="1" s="1"/>
  <c r="N2186" i="1"/>
  <c r="P2186" i="1" s="1"/>
  <c r="B2186" i="1" s="1"/>
  <c r="T2187" i="1"/>
  <c r="S2187" i="1"/>
  <c r="J2187" i="1"/>
  <c r="K2187" i="1" s="1"/>
  <c r="L2187" i="1" s="1"/>
  <c r="M2187" i="1" s="1"/>
  <c r="Q2186" i="1"/>
  <c r="R2186" i="1" s="1"/>
  <c r="C2187" i="1" s="1"/>
  <c r="V2187" i="1" s="1"/>
  <c r="W2187" i="1" s="1"/>
  <c r="G2187" i="1"/>
  <c r="H2187" i="1" s="1"/>
  <c r="Q2187" i="1" l="1"/>
  <c r="R2187" i="1" s="1"/>
  <c r="C2188" i="1" s="1"/>
  <c r="V2188" i="1" s="1"/>
  <c r="W2188" i="1" s="1"/>
  <c r="T2188" i="1"/>
  <c r="J2188" i="1"/>
  <c r="K2188" i="1" s="1"/>
  <c r="L2188" i="1" s="1"/>
  <c r="M2188" i="1" s="1"/>
  <c r="S2188" i="1"/>
  <c r="N2187" i="1"/>
  <c r="P2187" i="1" s="1"/>
  <c r="B2187" i="1" s="1"/>
  <c r="G2188" i="1"/>
  <c r="A2189" i="1"/>
  <c r="D2189" i="1" s="1"/>
  <c r="E2188" i="1"/>
  <c r="F2189" i="1" s="1"/>
  <c r="E2189" i="1" l="1"/>
  <c r="F2190" i="1" s="1"/>
  <c r="A2190" i="1"/>
  <c r="D2190" i="1" s="1"/>
  <c r="G2189" i="1"/>
  <c r="J2189" i="1"/>
  <c r="K2189" i="1" s="1"/>
  <c r="L2189" i="1" s="1"/>
  <c r="M2189" i="1" s="1"/>
  <c r="Q2188" i="1"/>
  <c r="R2188" i="1" s="1"/>
  <c r="C2189" i="1" s="1"/>
  <c r="V2189" i="1" s="1"/>
  <c r="W2189" i="1" s="1"/>
  <c r="T2189" i="1"/>
  <c r="S2189" i="1"/>
  <c r="H2188" i="1"/>
  <c r="N2188" i="1" s="1"/>
  <c r="P2188" i="1" s="1"/>
  <c r="B2188" i="1" s="1"/>
  <c r="G2190" i="1" l="1"/>
  <c r="H2190" i="1" s="1"/>
  <c r="H2189" i="1"/>
  <c r="N2189" i="1" s="1"/>
  <c r="P2189" i="1" s="1"/>
  <c r="B2189" i="1" s="1"/>
  <c r="A2191" i="1"/>
  <c r="D2191" i="1" s="1"/>
  <c r="E2190" i="1"/>
  <c r="F2191" i="1" s="1"/>
  <c r="Q2189" i="1"/>
  <c r="R2189" i="1" s="1"/>
  <c r="C2190" i="1" s="1"/>
  <c r="V2190" i="1" s="1"/>
  <c r="W2190" i="1" s="1"/>
  <c r="T2190" i="1"/>
  <c r="S2190" i="1"/>
  <c r="J2190" i="1"/>
  <c r="K2190" i="1" s="1"/>
  <c r="L2190" i="1" s="1"/>
  <c r="M2190" i="1" s="1"/>
  <c r="Q2190" i="1" l="1"/>
  <c r="R2190" i="1" s="1"/>
  <c r="T2191" i="1"/>
  <c r="S2191" i="1"/>
  <c r="J2191" i="1"/>
  <c r="K2191" i="1" s="1"/>
  <c r="L2191" i="1" s="1"/>
  <c r="M2191" i="1" s="1"/>
  <c r="G2191" i="1"/>
  <c r="A2192" i="1"/>
  <c r="D2192" i="1" s="1"/>
  <c r="E2191" i="1"/>
  <c r="F2192" i="1" s="1"/>
  <c r="N2190" i="1"/>
  <c r="P2190" i="1" s="1"/>
  <c r="B2190" i="1" l="1"/>
  <c r="C2191" i="1"/>
  <c r="V2191" i="1" s="1"/>
  <c r="W2191" i="1" s="1"/>
  <c r="G2192" i="1"/>
  <c r="H2192" i="1" s="1"/>
  <c r="A2193" i="1"/>
  <c r="D2193" i="1" s="1"/>
  <c r="E2192" i="1"/>
  <c r="F2193" i="1" s="1"/>
  <c r="S2192" i="1"/>
  <c r="Q2191" i="1"/>
  <c r="R2191" i="1" s="1"/>
  <c r="T2192" i="1"/>
  <c r="J2192" i="1"/>
  <c r="K2192" i="1" s="1"/>
  <c r="L2192" i="1" s="1"/>
  <c r="M2192" i="1" s="1"/>
  <c r="H2191" i="1"/>
  <c r="N2191" i="1" s="1"/>
  <c r="P2191" i="1" s="1"/>
  <c r="B2191" i="1" s="1"/>
  <c r="C2192" i="1" l="1"/>
  <c r="V2192" i="1" s="1"/>
  <c r="W2192" i="1" s="1"/>
  <c r="N2192" i="1"/>
  <c r="E2193" i="1"/>
  <c r="F2194" i="1" s="1"/>
  <c r="A2194" i="1"/>
  <c r="D2194" i="1" s="1"/>
  <c r="T2193" i="1"/>
  <c r="S2193" i="1"/>
  <c r="J2193" i="1"/>
  <c r="K2193" i="1" s="1"/>
  <c r="L2193" i="1" s="1"/>
  <c r="M2193" i="1" s="1"/>
  <c r="Q2192" i="1"/>
  <c r="R2192" i="1" s="1"/>
  <c r="G2193" i="1"/>
  <c r="P2192" i="1" l="1"/>
  <c r="B2192" i="1" s="1"/>
  <c r="C2193" i="1"/>
  <c r="V2193" i="1" s="1"/>
  <c r="W2193" i="1" s="1"/>
  <c r="E2194" i="1"/>
  <c r="F2195" i="1" s="1"/>
  <c r="A2195" i="1"/>
  <c r="J2194" i="1"/>
  <c r="K2194" i="1" s="1"/>
  <c r="L2194" i="1" s="1"/>
  <c r="M2194" i="1" s="1"/>
  <c r="Q2193" i="1"/>
  <c r="R2193" i="1" s="1"/>
  <c r="C2194" i="1" s="1"/>
  <c r="V2194" i="1" s="1"/>
  <c r="W2194" i="1" s="1"/>
  <c r="T2194" i="1"/>
  <c r="S2194" i="1"/>
  <c r="G2194" i="1"/>
  <c r="H2194" i="1" s="1"/>
  <c r="H2193" i="1"/>
  <c r="N2193" i="1" s="1"/>
  <c r="P2193" i="1" s="1"/>
  <c r="B2193" i="1" s="1"/>
  <c r="D2195" i="1" l="1"/>
  <c r="E2195" i="1" s="1"/>
  <c r="F2196" i="1" s="1"/>
  <c r="AJ25" i="1"/>
  <c r="AJ26" i="1" s="1"/>
  <c r="N2194" i="1"/>
  <c r="P2194" i="1" s="1"/>
  <c r="B2194" i="1" s="1"/>
  <c r="T2195" i="1"/>
  <c r="J2195" i="1"/>
  <c r="K2195" i="1" s="1"/>
  <c r="L2195" i="1" s="1"/>
  <c r="M2195" i="1" s="1"/>
  <c r="S2195" i="1"/>
  <c r="Q2194" i="1"/>
  <c r="R2194" i="1" s="1"/>
  <c r="C2195" i="1" s="1"/>
  <c r="V2195" i="1" s="1"/>
  <c r="W2195" i="1" s="1"/>
  <c r="A2196" i="1"/>
  <c r="D2196" i="1" s="1"/>
  <c r="G2195" i="1"/>
  <c r="H2195" i="1" s="1"/>
  <c r="J2196" i="1" l="1"/>
  <c r="K2196" i="1" s="1"/>
  <c r="L2196" i="1" s="1"/>
  <c r="M2196" i="1" s="1"/>
  <c r="Q2195" i="1"/>
  <c r="R2195" i="1" s="1"/>
  <c r="C2196" i="1" s="1"/>
  <c r="V2196" i="1" s="1"/>
  <c r="W2196" i="1" s="1"/>
  <c r="T2196" i="1"/>
  <c r="S2196" i="1"/>
  <c r="E2196" i="1"/>
  <c r="F2197" i="1" s="1"/>
  <c r="A2197" i="1"/>
  <c r="D2197" i="1" s="1"/>
  <c r="N2195" i="1"/>
  <c r="P2195" i="1" s="1"/>
  <c r="B2195" i="1" s="1"/>
  <c r="G2196" i="1"/>
  <c r="E2197" i="1" l="1"/>
  <c r="F2198" i="1" s="1"/>
  <c r="A2198" i="1"/>
  <c r="D2198" i="1" s="1"/>
  <c r="G2197" i="1"/>
  <c r="H2197" i="1" s="1"/>
  <c r="H2196" i="1"/>
  <c r="N2196" i="1" s="1"/>
  <c r="P2196" i="1" s="1"/>
  <c r="B2196" i="1" s="1"/>
  <c r="S2197" i="1"/>
  <c r="J2197" i="1"/>
  <c r="K2197" i="1" s="1"/>
  <c r="L2197" i="1" s="1"/>
  <c r="M2197" i="1" s="1"/>
  <c r="T2197" i="1"/>
  <c r="Q2196" i="1"/>
  <c r="R2196" i="1" s="1"/>
  <c r="C2197" i="1" s="1"/>
  <c r="V2197" i="1" s="1"/>
  <c r="W2197" i="1" s="1"/>
  <c r="E2198" i="1" l="1"/>
  <c r="F2199" i="1" s="1"/>
  <c r="A2199" i="1"/>
  <c r="D2199" i="1" s="1"/>
  <c r="N2197" i="1"/>
  <c r="P2197" i="1" s="1"/>
  <c r="B2197" i="1" s="1"/>
  <c r="J2198" i="1"/>
  <c r="K2198" i="1" s="1"/>
  <c r="L2198" i="1" s="1"/>
  <c r="M2198" i="1" s="1"/>
  <c r="Q2197" i="1"/>
  <c r="R2197" i="1" s="1"/>
  <c r="C2198" i="1" s="1"/>
  <c r="V2198" i="1" s="1"/>
  <c r="W2198" i="1" s="1"/>
  <c r="S2198" i="1"/>
  <c r="T2198" i="1"/>
  <c r="G2198" i="1"/>
  <c r="H2198" i="1" s="1"/>
  <c r="A2200" i="1" l="1"/>
  <c r="D2200" i="1" s="1"/>
  <c r="E2199" i="1"/>
  <c r="F2200" i="1" s="1"/>
  <c r="Q2198" i="1"/>
  <c r="R2198" i="1" s="1"/>
  <c r="C2199" i="1" s="1"/>
  <c r="V2199" i="1" s="1"/>
  <c r="W2199" i="1" s="1"/>
  <c r="T2199" i="1"/>
  <c r="J2199" i="1"/>
  <c r="K2199" i="1" s="1"/>
  <c r="L2199" i="1" s="1"/>
  <c r="M2199" i="1" s="1"/>
  <c r="S2199" i="1"/>
  <c r="N2198" i="1"/>
  <c r="P2198" i="1" s="1"/>
  <c r="B2198" i="1" s="1"/>
  <c r="G2199" i="1"/>
  <c r="H2199" i="1" s="1"/>
  <c r="T2200" i="1" l="1"/>
  <c r="S2200" i="1"/>
  <c r="J2200" i="1"/>
  <c r="K2200" i="1" s="1"/>
  <c r="L2200" i="1" s="1"/>
  <c r="M2200" i="1" s="1"/>
  <c r="Q2199" i="1"/>
  <c r="R2199" i="1" s="1"/>
  <c r="C2200" i="1" s="1"/>
  <c r="V2200" i="1" s="1"/>
  <c r="W2200" i="1" s="1"/>
  <c r="N2199" i="1"/>
  <c r="P2199" i="1" s="1"/>
  <c r="B2199" i="1" s="1"/>
  <c r="G2200" i="1"/>
  <c r="A2201" i="1"/>
  <c r="D2201" i="1" s="1"/>
  <c r="E2200" i="1"/>
  <c r="F2201" i="1" s="1"/>
  <c r="Q2200" i="1" l="1"/>
  <c r="R2200" i="1" s="1"/>
  <c r="C2201" i="1" s="1"/>
  <c r="V2201" i="1" s="1"/>
  <c r="W2201" i="1" s="1"/>
  <c r="T2201" i="1"/>
  <c r="S2201" i="1"/>
  <c r="J2201" i="1"/>
  <c r="K2201" i="1" s="1"/>
  <c r="L2201" i="1" s="1"/>
  <c r="M2201" i="1" s="1"/>
  <c r="G2201" i="1"/>
  <c r="H2201" i="1" s="1"/>
  <c r="A2202" i="1"/>
  <c r="D2202" i="1" s="1"/>
  <c r="E2201" i="1"/>
  <c r="F2202" i="1" s="1"/>
  <c r="H2200" i="1"/>
  <c r="N2200" i="1" s="1"/>
  <c r="P2200" i="1" s="1"/>
  <c r="B2200" i="1" s="1"/>
  <c r="N2201" i="1" l="1"/>
  <c r="P2201" i="1" s="1"/>
  <c r="B2201" i="1" s="1"/>
  <c r="G2202" i="1"/>
  <c r="H2202" i="1" s="1"/>
  <c r="J2202" i="1"/>
  <c r="K2202" i="1" s="1"/>
  <c r="L2202" i="1" s="1"/>
  <c r="M2202" i="1" s="1"/>
  <c r="Q2201" i="1"/>
  <c r="R2201" i="1" s="1"/>
  <c r="C2202" i="1" s="1"/>
  <c r="V2202" i="1" s="1"/>
  <c r="W2202" i="1" s="1"/>
  <c r="T2202" i="1"/>
  <c r="S2202" i="1"/>
  <c r="E2202" i="1"/>
  <c r="F2203" i="1" s="1"/>
  <c r="A2203" i="1"/>
  <c r="D2203" i="1" s="1"/>
  <c r="N2202" i="1" l="1"/>
  <c r="P2202" i="1" s="1"/>
  <c r="B2202" i="1" s="1"/>
  <c r="E2203" i="1"/>
  <c r="F2204" i="1" s="1"/>
  <c r="A2204" i="1"/>
  <c r="D2204" i="1" s="1"/>
  <c r="Q2202" i="1"/>
  <c r="R2202" i="1" s="1"/>
  <c r="C2203" i="1" s="1"/>
  <c r="V2203" i="1" s="1"/>
  <c r="W2203" i="1" s="1"/>
  <c r="S2203" i="1"/>
  <c r="T2203" i="1"/>
  <c r="J2203" i="1"/>
  <c r="K2203" i="1" s="1"/>
  <c r="L2203" i="1" s="1"/>
  <c r="M2203" i="1" s="1"/>
  <c r="G2203" i="1"/>
  <c r="H2203" i="1" s="1"/>
  <c r="T2204" i="1" l="1"/>
  <c r="S2204" i="1"/>
  <c r="J2204" i="1"/>
  <c r="K2204" i="1" s="1"/>
  <c r="L2204" i="1" s="1"/>
  <c r="M2204" i="1" s="1"/>
  <c r="Q2203" i="1"/>
  <c r="R2203" i="1" s="1"/>
  <c r="C2204" i="1" s="1"/>
  <c r="V2204" i="1" s="1"/>
  <c r="W2204" i="1" s="1"/>
  <c r="A2205" i="1"/>
  <c r="D2205" i="1" s="1"/>
  <c r="E2204" i="1"/>
  <c r="F2205" i="1" s="1"/>
  <c r="G2204" i="1"/>
  <c r="H2204" i="1" s="1"/>
  <c r="N2203" i="1"/>
  <c r="P2203" i="1" s="1"/>
  <c r="B2203" i="1" s="1"/>
  <c r="Q2204" i="1" l="1"/>
  <c r="R2204" i="1" s="1"/>
  <c r="C2205" i="1" s="1"/>
  <c r="V2205" i="1" s="1"/>
  <c r="W2205" i="1" s="1"/>
  <c r="T2205" i="1"/>
  <c r="S2205" i="1"/>
  <c r="J2205" i="1"/>
  <c r="K2205" i="1" s="1"/>
  <c r="L2205" i="1" s="1"/>
  <c r="M2205" i="1" s="1"/>
  <c r="E2205" i="1"/>
  <c r="F2206" i="1" s="1"/>
  <c r="A2206" i="1"/>
  <c r="D2206" i="1" s="1"/>
  <c r="N2204" i="1"/>
  <c r="P2204" i="1" s="1"/>
  <c r="B2204" i="1" s="1"/>
  <c r="G2205" i="1"/>
  <c r="T2206" i="1" l="1"/>
  <c r="S2206" i="1"/>
  <c r="J2206" i="1"/>
  <c r="K2206" i="1" s="1"/>
  <c r="L2206" i="1" s="1"/>
  <c r="M2206" i="1" s="1"/>
  <c r="Q2205" i="1"/>
  <c r="R2205" i="1" s="1"/>
  <c r="C2206" i="1" s="1"/>
  <c r="V2206" i="1" s="1"/>
  <c r="W2206" i="1" s="1"/>
  <c r="G2206" i="1"/>
  <c r="H2206" i="1" s="1"/>
  <c r="A2207" i="1"/>
  <c r="D2207" i="1" s="1"/>
  <c r="E2206" i="1"/>
  <c r="F2207" i="1" s="1"/>
  <c r="H2205" i="1"/>
  <c r="N2205" i="1" s="1"/>
  <c r="P2205" i="1" s="1"/>
  <c r="B2205" i="1" s="1"/>
  <c r="N2206" i="1" l="1"/>
  <c r="P2206" i="1" s="1"/>
  <c r="B2206" i="1" s="1"/>
  <c r="J2207" i="1"/>
  <c r="K2207" i="1" s="1"/>
  <c r="L2207" i="1" s="1"/>
  <c r="M2207" i="1" s="1"/>
  <c r="Q2206" i="1"/>
  <c r="R2206" i="1" s="1"/>
  <c r="C2207" i="1" s="1"/>
  <c r="V2207" i="1" s="1"/>
  <c r="W2207" i="1" s="1"/>
  <c r="T2207" i="1"/>
  <c r="S2207" i="1"/>
  <c r="G2207" i="1"/>
  <c r="A2208" i="1"/>
  <c r="D2208" i="1" s="1"/>
  <c r="E2207" i="1"/>
  <c r="F2208" i="1" s="1"/>
  <c r="E2208" i="1" l="1"/>
  <c r="F2209" i="1" s="1"/>
  <c r="A2209" i="1"/>
  <c r="D2209" i="1" s="1"/>
  <c r="J2208" i="1"/>
  <c r="K2208" i="1" s="1"/>
  <c r="L2208" i="1" s="1"/>
  <c r="M2208" i="1" s="1"/>
  <c r="Q2207" i="1"/>
  <c r="R2207" i="1" s="1"/>
  <c r="C2208" i="1" s="1"/>
  <c r="V2208" i="1" s="1"/>
  <c r="W2208" i="1" s="1"/>
  <c r="T2208" i="1"/>
  <c r="S2208" i="1"/>
  <c r="G2208" i="1"/>
  <c r="H2208" i="1" s="1"/>
  <c r="H2207" i="1"/>
  <c r="N2207" i="1" s="1"/>
  <c r="P2207" i="1" s="1"/>
  <c r="B2207" i="1" s="1"/>
  <c r="E2209" i="1" l="1"/>
  <c r="F2210" i="1" s="1"/>
  <c r="A2210" i="1"/>
  <c r="D2210" i="1" s="1"/>
  <c r="S2209" i="1"/>
  <c r="J2209" i="1"/>
  <c r="K2209" i="1" s="1"/>
  <c r="L2209" i="1" s="1"/>
  <c r="M2209" i="1" s="1"/>
  <c r="Q2208" i="1"/>
  <c r="R2208" i="1" s="1"/>
  <c r="C2209" i="1" s="1"/>
  <c r="V2209" i="1" s="1"/>
  <c r="W2209" i="1" s="1"/>
  <c r="T2209" i="1"/>
  <c r="N2208" i="1"/>
  <c r="P2208" i="1" s="1"/>
  <c r="B2208" i="1" s="1"/>
  <c r="G2209" i="1"/>
  <c r="H2209" i="1" s="1"/>
  <c r="A2211" i="1" l="1"/>
  <c r="D2211" i="1" s="1"/>
  <c r="E2210" i="1"/>
  <c r="F2211" i="1" s="1"/>
  <c r="J2210" i="1"/>
  <c r="K2210" i="1" s="1"/>
  <c r="L2210" i="1" s="1"/>
  <c r="M2210" i="1" s="1"/>
  <c r="Q2209" i="1"/>
  <c r="R2209" i="1" s="1"/>
  <c r="C2210" i="1" s="1"/>
  <c r="V2210" i="1" s="1"/>
  <c r="W2210" i="1" s="1"/>
  <c r="S2210" i="1"/>
  <c r="T2210" i="1"/>
  <c r="N2209" i="1"/>
  <c r="P2209" i="1" s="1"/>
  <c r="B2209" i="1" s="1"/>
  <c r="G2210" i="1"/>
  <c r="H2210" i="1" s="1"/>
  <c r="J2211" i="1" l="1"/>
  <c r="K2211" i="1" s="1"/>
  <c r="L2211" i="1" s="1"/>
  <c r="M2211" i="1" s="1"/>
  <c r="Q2210" i="1"/>
  <c r="R2210" i="1" s="1"/>
  <c r="C2211" i="1" s="1"/>
  <c r="V2211" i="1" s="1"/>
  <c r="W2211" i="1" s="1"/>
  <c r="T2211" i="1"/>
  <c r="S2211" i="1"/>
  <c r="N2210" i="1"/>
  <c r="P2210" i="1" s="1"/>
  <c r="B2210" i="1" s="1"/>
  <c r="G2211" i="1"/>
  <c r="H2211" i="1" s="1"/>
  <c r="A2212" i="1"/>
  <c r="D2212" i="1" s="1"/>
  <c r="E2211" i="1"/>
  <c r="F2212" i="1" s="1"/>
  <c r="N2211" i="1" l="1"/>
  <c r="P2211" i="1" s="1"/>
  <c r="B2211" i="1" s="1"/>
  <c r="J2212" i="1"/>
  <c r="K2212" i="1" s="1"/>
  <c r="L2212" i="1" s="1"/>
  <c r="M2212" i="1" s="1"/>
  <c r="Q2211" i="1"/>
  <c r="R2211" i="1" s="1"/>
  <c r="C2212" i="1" s="1"/>
  <c r="V2212" i="1" s="1"/>
  <c r="W2212" i="1" s="1"/>
  <c r="T2212" i="1"/>
  <c r="S2212" i="1"/>
  <c r="E2212" i="1"/>
  <c r="F2213" i="1" s="1"/>
  <c r="A2213" i="1"/>
  <c r="D2213" i="1" s="1"/>
  <c r="G2212" i="1"/>
  <c r="A2214" i="1" l="1"/>
  <c r="D2214" i="1" s="1"/>
  <c r="E2213" i="1"/>
  <c r="F2214" i="1" s="1"/>
  <c r="G2213" i="1"/>
  <c r="Q2212" i="1"/>
  <c r="R2212" i="1" s="1"/>
  <c r="C2213" i="1" s="1"/>
  <c r="V2213" i="1" s="1"/>
  <c r="W2213" i="1" s="1"/>
  <c r="T2213" i="1"/>
  <c r="S2213" i="1"/>
  <c r="J2213" i="1"/>
  <c r="K2213" i="1" s="1"/>
  <c r="L2213" i="1" s="1"/>
  <c r="M2213" i="1" s="1"/>
  <c r="H2212" i="1"/>
  <c r="N2212" i="1" s="1"/>
  <c r="P2212" i="1" s="1"/>
  <c r="B2212" i="1" s="1"/>
  <c r="G2214" i="1" l="1"/>
  <c r="H2214" i="1" s="1"/>
  <c r="T2214" i="1"/>
  <c r="S2214" i="1"/>
  <c r="J2214" i="1"/>
  <c r="K2214" i="1" s="1"/>
  <c r="L2214" i="1" s="1"/>
  <c r="M2214" i="1" s="1"/>
  <c r="Q2213" i="1"/>
  <c r="R2213" i="1" s="1"/>
  <c r="C2214" i="1" s="1"/>
  <c r="V2214" i="1" s="1"/>
  <c r="W2214" i="1" s="1"/>
  <c r="E2214" i="1"/>
  <c r="F2215" i="1" s="1"/>
  <c r="A2215" i="1"/>
  <c r="D2215" i="1" s="1"/>
  <c r="H2213" i="1"/>
  <c r="N2213" i="1" s="1"/>
  <c r="P2213" i="1" s="1"/>
  <c r="B2213" i="1" s="1"/>
  <c r="E2215" i="1" l="1"/>
  <c r="F2216" i="1" s="1"/>
  <c r="A2216" i="1"/>
  <c r="D2216" i="1" s="1"/>
  <c r="N2214" i="1"/>
  <c r="P2214" i="1" s="1"/>
  <c r="B2214" i="1" s="1"/>
  <c r="Q2214" i="1"/>
  <c r="R2214" i="1" s="1"/>
  <c r="C2215" i="1" s="1"/>
  <c r="V2215" i="1" s="1"/>
  <c r="W2215" i="1" s="1"/>
  <c r="T2215" i="1"/>
  <c r="S2215" i="1"/>
  <c r="J2215" i="1"/>
  <c r="K2215" i="1" s="1"/>
  <c r="L2215" i="1" s="1"/>
  <c r="M2215" i="1" s="1"/>
  <c r="G2215" i="1"/>
  <c r="E2216" i="1" l="1"/>
  <c r="F2217" i="1" s="1"/>
  <c r="A2217" i="1"/>
  <c r="D2217" i="1" s="1"/>
  <c r="S2216" i="1"/>
  <c r="J2216" i="1"/>
  <c r="K2216" i="1" s="1"/>
  <c r="L2216" i="1" s="1"/>
  <c r="M2216" i="1" s="1"/>
  <c r="Q2215" i="1"/>
  <c r="R2215" i="1" s="1"/>
  <c r="C2216" i="1" s="1"/>
  <c r="V2216" i="1" s="1"/>
  <c r="W2216" i="1" s="1"/>
  <c r="T2216" i="1"/>
  <c r="G2216" i="1"/>
  <c r="H2215" i="1"/>
  <c r="N2215" i="1" s="1"/>
  <c r="P2215" i="1" s="1"/>
  <c r="B2215" i="1" s="1"/>
  <c r="G2217" i="1" l="1"/>
  <c r="H2217" i="1" s="1"/>
  <c r="A2218" i="1"/>
  <c r="D2218" i="1" s="1"/>
  <c r="E2217" i="1"/>
  <c r="F2218" i="1" s="1"/>
  <c r="J2217" i="1"/>
  <c r="K2217" i="1" s="1"/>
  <c r="L2217" i="1" s="1"/>
  <c r="M2217" i="1" s="1"/>
  <c r="Q2216" i="1"/>
  <c r="R2216" i="1" s="1"/>
  <c r="C2217" i="1" s="1"/>
  <c r="V2217" i="1" s="1"/>
  <c r="W2217" i="1" s="1"/>
  <c r="T2217" i="1"/>
  <c r="S2217" i="1"/>
  <c r="H2216" i="1"/>
  <c r="N2216" i="1" s="1"/>
  <c r="P2216" i="1" s="1"/>
  <c r="B2216" i="1" s="1"/>
  <c r="N2217" i="1" l="1"/>
  <c r="P2217" i="1" s="1"/>
  <c r="B2217" i="1" s="1"/>
  <c r="E2218" i="1"/>
  <c r="F2219" i="1" s="1"/>
  <c r="A2219" i="1"/>
  <c r="D2219" i="1" s="1"/>
  <c r="Q2217" i="1"/>
  <c r="R2217" i="1" s="1"/>
  <c r="C2218" i="1" s="1"/>
  <c r="V2218" i="1" s="1"/>
  <c r="W2218" i="1" s="1"/>
  <c r="T2218" i="1"/>
  <c r="S2218" i="1"/>
  <c r="J2218" i="1"/>
  <c r="K2218" i="1" s="1"/>
  <c r="L2218" i="1" s="1"/>
  <c r="M2218" i="1" s="1"/>
  <c r="G2218" i="1"/>
  <c r="E2219" i="1" l="1"/>
  <c r="F2220" i="1" s="1"/>
  <c r="A2220" i="1"/>
  <c r="D2220" i="1" s="1"/>
  <c r="Q2218" i="1"/>
  <c r="R2218" i="1" s="1"/>
  <c r="C2219" i="1" s="1"/>
  <c r="V2219" i="1" s="1"/>
  <c r="W2219" i="1" s="1"/>
  <c r="T2219" i="1"/>
  <c r="S2219" i="1"/>
  <c r="J2219" i="1"/>
  <c r="K2219" i="1" s="1"/>
  <c r="L2219" i="1" s="1"/>
  <c r="M2219" i="1" s="1"/>
  <c r="G2219" i="1"/>
  <c r="H2218" i="1"/>
  <c r="N2218" i="1" s="1"/>
  <c r="P2218" i="1" s="1"/>
  <c r="B2218" i="1" s="1"/>
  <c r="G2220" i="1" l="1"/>
  <c r="H2220" i="1" s="1"/>
  <c r="E2220" i="1"/>
  <c r="F2221" i="1" s="1"/>
  <c r="A2221" i="1"/>
  <c r="D2221" i="1" s="1"/>
  <c r="H2219" i="1"/>
  <c r="N2219" i="1" s="1"/>
  <c r="P2219" i="1" s="1"/>
  <c r="B2219" i="1" s="1"/>
  <c r="J2220" i="1"/>
  <c r="K2220" i="1" s="1"/>
  <c r="L2220" i="1" s="1"/>
  <c r="M2220" i="1" s="1"/>
  <c r="Q2219" i="1"/>
  <c r="R2219" i="1" s="1"/>
  <c r="C2220" i="1" s="1"/>
  <c r="V2220" i="1" s="1"/>
  <c r="W2220" i="1" s="1"/>
  <c r="T2220" i="1"/>
  <c r="S2220" i="1"/>
  <c r="N2220" i="1" l="1"/>
  <c r="P2220" i="1" s="1"/>
  <c r="B2220" i="1" s="1"/>
  <c r="S2221" i="1"/>
  <c r="T2221" i="1"/>
  <c r="J2221" i="1"/>
  <c r="K2221" i="1" s="1"/>
  <c r="L2221" i="1" s="1"/>
  <c r="M2221" i="1" s="1"/>
  <c r="Q2220" i="1"/>
  <c r="R2220" i="1" s="1"/>
  <c r="C2221" i="1" s="1"/>
  <c r="V2221" i="1" s="1"/>
  <c r="W2221" i="1" s="1"/>
  <c r="A2222" i="1"/>
  <c r="D2222" i="1" s="1"/>
  <c r="E2221" i="1"/>
  <c r="F2222" i="1" s="1"/>
  <c r="G2221" i="1"/>
  <c r="H2221" i="1" s="1"/>
  <c r="Q2221" i="1" l="1"/>
  <c r="R2221" i="1" s="1"/>
  <c r="C2222" i="1" s="1"/>
  <c r="V2222" i="1" s="1"/>
  <c r="W2222" i="1" s="1"/>
  <c r="T2222" i="1"/>
  <c r="J2222" i="1"/>
  <c r="K2222" i="1" s="1"/>
  <c r="L2222" i="1" s="1"/>
  <c r="M2222" i="1" s="1"/>
  <c r="S2222" i="1"/>
  <c r="N2221" i="1"/>
  <c r="P2221" i="1" s="1"/>
  <c r="B2221" i="1" s="1"/>
  <c r="G2222" i="1"/>
  <c r="E2222" i="1"/>
  <c r="F2223" i="1" s="1"/>
  <c r="A2223" i="1"/>
  <c r="D2223" i="1" s="1"/>
  <c r="G2223" i="1" l="1"/>
  <c r="A2224" i="1"/>
  <c r="D2224" i="1" s="1"/>
  <c r="E2223" i="1"/>
  <c r="F2224" i="1" s="1"/>
  <c r="T2223" i="1"/>
  <c r="J2223" i="1"/>
  <c r="K2223" i="1" s="1"/>
  <c r="L2223" i="1" s="1"/>
  <c r="M2223" i="1" s="1"/>
  <c r="S2223" i="1"/>
  <c r="Q2222" i="1"/>
  <c r="R2222" i="1" s="1"/>
  <c r="C2223" i="1" s="1"/>
  <c r="V2223" i="1" s="1"/>
  <c r="W2223" i="1" s="1"/>
  <c r="H2222" i="1"/>
  <c r="N2222" i="1" s="1"/>
  <c r="P2222" i="1" s="1"/>
  <c r="B2222" i="1" s="1"/>
  <c r="Q2223" i="1" l="1"/>
  <c r="R2223" i="1" s="1"/>
  <c r="C2224" i="1" s="1"/>
  <c r="V2224" i="1" s="1"/>
  <c r="W2224" i="1" s="1"/>
  <c r="J2224" i="1"/>
  <c r="K2224" i="1" s="1"/>
  <c r="L2224" i="1" s="1"/>
  <c r="M2224" i="1" s="1"/>
  <c r="T2224" i="1"/>
  <c r="S2224" i="1"/>
  <c r="G2224" i="1"/>
  <c r="H2224" i="1" s="1"/>
  <c r="E2224" i="1"/>
  <c r="F2225" i="1" s="1"/>
  <c r="A2225" i="1"/>
  <c r="D2225" i="1" s="1"/>
  <c r="H2223" i="1"/>
  <c r="N2223" i="1" s="1"/>
  <c r="P2223" i="1" s="1"/>
  <c r="B2223" i="1" s="1"/>
  <c r="E2225" i="1" l="1"/>
  <c r="F2226" i="1" s="1"/>
  <c r="A2226" i="1"/>
  <c r="D2226" i="1" s="1"/>
  <c r="N2224" i="1"/>
  <c r="P2224" i="1" s="1"/>
  <c r="Q2224" i="1"/>
  <c r="R2224" i="1" s="1"/>
  <c r="T2225" i="1"/>
  <c r="S2225" i="1"/>
  <c r="J2225" i="1"/>
  <c r="K2225" i="1" s="1"/>
  <c r="L2225" i="1" s="1"/>
  <c r="M2225" i="1" s="1"/>
  <c r="G2225" i="1"/>
  <c r="C2225" i="1" l="1"/>
  <c r="V2225" i="1" s="1"/>
  <c r="W2225" i="1" s="1"/>
  <c r="B2224" i="1"/>
  <c r="G2226" i="1"/>
  <c r="H2226" i="1" s="1"/>
  <c r="H2225" i="1"/>
  <c r="N2225" i="1" s="1"/>
  <c r="P2225" i="1" s="1"/>
  <c r="B2225" i="1" s="1"/>
  <c r="Q2225" i="1"/>
  <c r="R2225" i="1" s="1"/>
  <c r="S2226" i="1"/>
  <c r="T2226" i="1"/>
  <c r="J2226" i="1"/>
  <c r="K2226" i="1" s="1"/>
  <c r="L2226" i="1" s="1"/>
  <c r="M2226" i="1" s="1"/>
  <c r="E2226" i="1"/>
  <c r="F2227" i="1" s="1"/>
  <c r="A2227" i="1"/>
  <c r="D2227" i="1" s="1"/>
  <c r="C2226" i="1" l="1"/>
  <c r="V2226" i="1" s="1"/>
  <c r="W2226" i="1" s="1"/>
  <c r="G2227" i="1"/>
  <c r="H2227" i="1" s="1"/>
  <c r="N2226" i="1"/>
  <c r="E2227" i="1"/>
  <c r="F2228" i="1" s="1"/>
  <c r="A2228" i="1"/>
  <c r="D2228" i="1" s="1"/>
  <c r="S2227" i="1"/>
  <c r="J2227" i="1"/>
  <c r="K2227" i="1" s="1"/>
  <c r="L2227" i="1" s="1"/>
  <c r="M2227" i="1" s="1"/>
  <c r="Q2226" i="1"/>
  <c r="R2226" i="1" s="1"/>
  <c r="C2227" i="1" s="1"/>
  <c r="V2227" i="1" s="1"/>
  <c r="W2227" i="1" s="1"/>
  <c r="T2227" i="1"/>
  <c r="P2226" i="1" l="1"/>
  <c r="B2226" i="1" s="1"/>
  <c r="T2228" i="1"/>
  <c r="S2228" i="1"/>
  <c r="Q2227" i="1"/>
  <c r="R2227" i="1" s="1"/>
  <c r="C2228" i="1" s="1"/>
  <c r="V2228" i="1" s="1"/>
  <c r="W2228" i="1" s="1"/>
  <c r="J2228" i="1"/>
  <c r="K2228" i="1" s="1"/>
  <c r="L2228" i="1" s="1"/>
  <c r="M2228" i="1" s="1"/>
  <c r="E2228" i="1"/>
  <c r="F2229" i="1" s="1"/>
  <c r="A2229" i="1"/>
  <c r="D2229" i="1" s="1"/>
  <c r="N2227" i="1"/>
  <c r="P2227" i="1" s="1"/>
  <c r="B2227" i="1" s="1"/>
  <c r="G2228" i="1"/>
  <c r="E2229" i="1" l="1"/>
  <c r="F2230" i="1" s="1"/>
  <c r="A2230" i="1"/>
  <c r="D2230" i="1" s="1"/>
  <c r="G2229" i="1"/>
  <c r="T2229" i="1"/>
  <c r="S2229" i="1"/>
  <c r="Q2228" i="1"/>
  <c r="R2228" i="1" s="1"/>
  <c r="C2229" i="1" s="1"/>
  <c r="V2229" i="1" s="1"/>
  <c r="W2229" i="1" s="1"/>
  <c r="J2229" i="1"/>
  <c r="K2229" i="1" s="1"/>
  <c r="L2229" i="1" s="1"/>
  <c r="M2229" i="1" s="1"/>
  <c r="H2228" i="1"/>
  <c r="N2228" i="1" s="1"/>
  <c r="P2228" i="1" s="1"/>
  <c r="B2228" i="1" s="1"/>
  <c r="Q2229" i="1" l="1"/>
  <c r="R2229" i="1" s="1"/>
  <c r="C2230" i="1" s="1"/>
  <c r="V2230" i="1" s="1"/>
  <c r="W2230" i="1" s="1"/>
  <c r="S2230" i="1"/>
  <c r="T2230" i="1"/>
  <c r="J2230" i="1"/>
  <c r="K2230" i="1" s="1"/>
  <c r="L2230" i="1" s="1"/>
  <c r="M2230" i="1" s="1"/>
  <c r="G2230" i="1"/>
  <c r="E2230" i="1"/>
  <c r="F2231" i="1" s="1"/>
  <c r="A2231" i="1"/>
  <c r="D2231" i="1" s="1"/>
  <c r="H2229" i="1"/>
  <c r="N2229" i="1" s="1"/>
  <c r="P2229" i="1" s="1"/>
  <c r="B2229" i="1" s="1"/>
  <c r="E2231" i="1" l="1"/>
  <c r="F2232" i="1" s="1"/>
  <c r="A2232" i="1"/>
  <c r="D2232" i="1" s="1"/>
  <c r="G2231" i="1"/>
  <c r="H2231" i="1" s="1"/>
  <c r="H2230" i="1"/>
  <c r="N2230" i="1" s="1"/>
  <c r="P2230" i="1" s="1"/>
  <c r="B2230" i="1" s="1"/>
  <c r="S2231" i="1"/>
  <c r="J2231" i="1"/>
  <c r="K2231" i="1" s="1"/>
  <c r="L2231" i="1" s="1"/>
  <c r="M2231" i="1" s="1"/>
  <c r="Q2230" i="1"/>
  <c r="R2230" i="1" s="1"/>
  <c r="C2231" i="1" s="1"/>
  <c r="V2231" i="1" s="1"/>
  <c r="W2231" i="1" s="1"/>
  <c r="T2231" i="1"/>
  <c r="N2231" i="1" l="1"/>
  <c r="P2231" i="1" s="1"/>
  <c r="B2231" i="1" s="1"/>
  <c r="G2232" i="1"/>
  <c r="H2232" i="1" s="1"/>
  <c r="A2233" i="1"/>
  <c r="D2233" i="1" s="1"/>
  <c r="E2232" i="1"/>
  <c r="F2233" i="1" s="1"/>
  <c r="T2232" i="1"/>
  <c r="Q2231" i="1"/>
  <c r="R2231" i="1" s="1"/>
  <c r="C2232" i="1" s="1"/>
  <c r="V2232" i="1" s="1"/>
  <c r="W2232" i="1" s="1"/>
  <c r="S2232" i="1"/>
  <c r="J2232" i="1"/>
  <c r="K2232" i="1" s="1"/>
  <c r="L2232" i="1" s="1"/>
  <c r="M2232" i="1" s="1"/>
  <c r="N2232" i="1" l="1"/>
  <c r="P2232" i="1" s="1"/>
  <c r="B2232" i="1" s="1"/>
  <c r="Q2232" i="1"/>
  <c r="R2232" i="1" s="1"/>
  <c r="C2233" i="1" s="1"/>
  <c r="V2233" i="1" s="1"/>
  <c r="W2233" i="1" s="1"/>
  <c r="T2233" i="1"/>
  <c r="S2233" i="1"/>
  <c r="J2233" i="1"/>
  <c r="K2233" i="1" s="1"/>
  <c r="L2233" i="1" s="1"/>
  <c r="M2233" i="1" s="1"/>
  <c r="E2233" i="1"/>
  <c r="F2234" i="1" s="1"/>
  <c r="A2234" i="1"/>
  <c r="D2234" i="1" s="1"/>
  <c r="G2233" i="1"/>
  <c r="H2233" i="1" s="1"/>
  <c r="T2234" i="1" l="1"/>
  <c r="S2234" i="1"/>
  <c r="J2234" i="1"/>
  <c r="K2234" i="1" s="1"/>
  <c r="L2234" i="1" s="1"/>
  <c r="M2234" i="1" s="1"/>
  <c r="Q2233" i="1"/>
  <c r="R2233" i="1" s="1"/>
  <c r="C2234" i="1" s="1"/>
  <c r="V2234" i="1" s="1"/>
  <c r="W2234" i="1" s="1"/>
  <c r="N2233" i="1"/>
  <c r="P2233" i="1" s="1"/>
  <c r="B2233" i="1" s="1"/>
  <c r="G2234" i="1"/>
  <c r="A2235" i="1"/>
  <c r="D2235" i="1" s="1"/>
  <c r="E2234" i="1"/>
  <c r="F2235" i="1" s="1"/>
  <c r="T2235" i="1" l="1"/>
  <c r="S2235" i="1"/>
  <c r="J2235" i="1"/>
  <c r="K2235" i="1" s="1"/>
  <c r="L2235" i="1" s="1"/>
  <c r="M2235" i="1" s="1"/>
  <c r="Q2234" i="1"/>
  <c r="R2234" i="1" s="1"/>
  <c r="C2235" i="1" s="1"/>
  <c r="V2235" i="1" s="1"/>
  <c r="W2235" i="1" s="1"/>
  <c r="G2235" i="1"/>
  <c r="E2235" i="1"/>
  <c r="F2236" i="1" s="1"/>
  <c r="A2236" i="1"/>
  <c r="D2236" i="1" s="1"/>
  <c r="H2234" i="1"/>
  <c r="N2234" i="1" s="1"/>
  <c r="P2234" i="1" s="1"/>
  <c r="B2234" i="1" s="1"/>
  <c r="Q2235" i="1" l="1"/>
  <c r="R2235" i="1" s="1"/>
  <c r="C2236" i="1" s="1"/>
  <c r="V2236" i="1" s="1"/>
  <c r="W2236" i="1" s="1"/>
  <c r="J2236" i="1"/>
  <c r="K2236" i="1" s="1"/>
  <c r="L2236" i="1" s="1"/>
  <c r="M2236" i="1" s="1"/>
  <c r="T2236" i="1"/>
  <c r="S2236" i="1"/>
  <c r="G2236" i="1"/>
  <c r="H2235" i="1"/>
  <c r="N2235" i="1" s="1"/>
  <c r="P2235" i="1" s="1"/>
  <c r="B2235" i="1" s="1"/>
  <c r="E2236" i="1"/>
  <c r="F2237" i="1" s="1"/>
  <c r="A2237" i="1"/>
  <c r="D2237" i="1" s="1"/>
  <c r="G2237" i="1" l="1"/>
  <c r="H2236" i="1"/>
  <c r="N2236" i="1" s="1"/>
  <c r="P2236" i="1" s="1"/>
  <c r="B2236" i="1" s="1"/>
  <c r="S2237" i="1"/>
  <c r="J2237" i="1"/>
  <c r="K2237" i="1" s="1"/>
  <c r="L2237" i="1" s="1"/>
  <c r="M2237" i="1" s="1"/>
  <c r="Q2236" i="1"/>
  <c r="R2236" i="1" s="1"/>
  <c r="C2237" i="1" s="1"/>
  <c r="V2237" i="1" s="1"/>
  <c r="W2237" i="1" s="1"/>
  <c r="T2237" i="1"/>
  <c r="E2237" i="1"/>
  <c r="F2238" i="1" s="1"/>
  <c r="A2238" i="1"/>
  <c r="D2238" i="1" s="1"/>
  <c r="Q2237" i="1" l="1"/>
  <c r="R2237" i="1" s="1"/>
  <c r="C2238" i="1" s="1"/>
  <c r="V2238" i="1" s="1"/>
  <c r="W2238" i="1" s="1"/>
  <c r="J2238" i="1"/>
  <c r="K2238" i="1" s="1"/>
  <c r="L2238" i="1" s="1"/>
  <c r="M2238" i="1" s="1"/>
  <c r="S2238" i="1"/>
  <c r="T2238" i="1"/>
  <c r="A2239" i="1"/>
  <c r="D2239" i="1" s="1"/>
  <c r="E2238" i="1"/>
  <c r="F2239" i="1" s="1"/>
  <c r="G2238" i="1"/>
  <c r="H2238" i="1" s="1"/>
  <c r="H2237" i="1"/>
  <c r="N2237" i="1" s="1"/>
  <c r="P2237" i="1" s="1"/>
  <c r="B2237" i="1" s="1"/>
  <c r="Q2238" i="1" l="1"/>
  <c r="R2238" i="1" s="1"/>
  <c r="C2239" i="1" s="1"/>
  <c r="V2239" i="1" s="1"/>
  <c r="W2239" i="1" s="1"/>
  <c r="S2239" i="1"/>
  <c r="T2239" i="1"/>
  <c r="J2239" i="1"/>
  <c r="K2239" i="1" s="1"/>
  <c r="L2239" i="1" s="1"/>
  <c r="M2239" i="1" s="1"/>
  <c r="E2239" i="1"/>
  <c r="F2240" i="1" s="1"/>
  <c r="A2240" i="1"/>
  <c r="D2240" i="1" s="1"/>
  <c r="N2238" i="1"/>
  <c r="P2238" i="1" s="1"/>
  <c r="B2238" i="1" s="1"/>
  <c r="G2239" i="1"/>
  <c r="E2240" i="1" l="1"/>
  <c r="F2241" i="1" s="1"/>
  <c r="A2241" i="1"/>
  <c r="D2241" i="1" s="1"/>
  <c r="T2240" i="1"/>
  <c r="S2240" i="1"/>
  <c r="Q2239" i="1"/>
  <c r="R2239" i="1" s="1"/>
  <c r="C2240" i="1" s="1"/>
  <c r="V2240" i="1" s="1"/>
  <c r="W2240" i="1" s="1"/>
  <c r="J2240" i="1"/>
  <c r="K2240" i="1" s="1"/>
  <c r="L2240" i="1" s="1"/>
  <c r="M2240" i="1" s="1"/>
  <c r="G2240" i="1"/>
  <c r="H2239" i="1"/>
  <c r="N2239" i="1" s="1"/>
  <c r="P2239" i="1" s="1"/>
  <c r="B2239" i="1" s="1"/>
  <c r="G2241" i="1" l="1"/>
  <c r="H2241" i="1" s="1"/>
  <c r="E2241" i="1"/>
  <c r="F2242" i="1" s="1"/>
  <c r="A2242" i="1"/>
  <c r="D2242" i="1" s="1"/>
  <c r="T2241" i="1"/>
  <c r="S2241" i="1"/>
  <c r="J2241" i="1"/>
  <c r="K2241" i="1" s="1"/>
  <c r="L2241" i="1" s="1"/>
  <c r="M2241" i="1" s="1"/>
  <c r="Q2240" i="1"/>
  <c r="R2240" i="1" s="1"/>
  <c r="C2241" i="1" s="1"/>
  <c r="V2241" i="1" s="1"/>
  <c r="W2241" i="1" s="1"/>
  <c r="H2240" i="1"/>
  <c r="N2240" i="1" s="1"/>
  <c r="P2240" i="1" s="1"/>
  <c r="B2240" i="1" s="1"/>
  <c r="N2241" i="1" l="1"/>
  <c r="P2241" i="1" s="1"/>
  <c r="B2241" i="1" s="1"/>
  <c r="J2242" i="1"/>
  <c r="K2242" i="1" s="1"/>
  <c r="L2242" i="1" s="1"/>
  <c r="M2242" i="1" s="1"/>
  <c r="Q2241" i="1"/>
  <c r="R2241" i="1" s="1"/>
  <c r="C2242" i="1" s="1"/>
  <c r="V2242" i="1" s="1"/>
  <c r="W2242" i="1" s="1"/>
  <c r="T2242" i="1"/>
  <c r="S2242" i="1"/>
  <c r="G2242" i="1"/>
  <c r="E2242" i="1"/>
  <c r="F2243" i="1" s="1"/>
  <c r="A2243" i="1"/>
  <c r="D2243" i="1" s="1"/>
  <c r="S2243" i="1" l="1"/>
  <c r="Q2242" i="1"/>
  <c r="R2242" i="1" s="1"/>
  <c r="C2243" i="1" s="1"/>
  <c r="V2243" i="1" s="1"/>
  <c r="W2243" i="1" s="1"/>
  <c r="T2243" i="1"/>
  <c r="J2243" i="1"/>
  <c r="K2243" i="1" s="1"/>
  <c r="L2243" i="1" s="1"/>
  <c r="M2243" i="1" s="1"/>
  <c r="G2243" i="1"/>
  <c r="E2243" i="1"/>
  <c r="F2244" i="1" s="1"/>
  <c r="A2244" i="1"/>
  <c r="D2244" i="1" s="1"/>
  <c r="H2242" i="1"/>
  <c r="N2242" i="1" s="1"/>
  <c r="P2242" i="1" s="1"/>
  <c r="B2242" i="1" s="1"/>
  <c r="Q2243" i="1" l="1"/>
  <c r="R2243" i="1" s="1"/>
  <c r="C2244" i="1" s="1"/>
  <c r="V2244" i="1" s="1"/>
  <c r="W2244" i="1" s="1"/>
  <c r="S2244" i="1"/>
  <c r="J2244" i="1"/>
  <c r="K2244" i="1" s="1"/>
  <c r="L2244" i="1" s="1"/>
  <c r="M2244" i="1" s="1"/>
  <c r="T2244" i="1"/>
  <c r="G2244" i="1"/>
  <c r="H2244" i="1" s="1"/>
  <c r="E2244" i="1"/>
  <c r="F2245" i="1" s="1"/>
  <c r="A2245" i="1"/>
  <c r="D2245" i="1" s="1"/>
  <c r="H2243" i="1"/>
  <c r="N2243" i="1" s="1"/>
  <c r="P2243" i="1" s="1"/>
  <c r="B2243" i="1" s="1"/>
  <c r="N2244" i="1" l="1"/>
  <c r="P2244" i="1" s="1"/>
  <c r="B2244" i="1" s="1"/>
  <c r="G2245" i="1"/>
  <c r="H2245" i="1" s="1"/>
  <c r="E2245" i="1"/>
  <c r="F2246" i="1" s="1"/>
  <c r="A2246" i="1"/>
  <c r="D2246" i="1" s="1"/>
  <c r="Q2244" i="1"/>
  <c r="R2244" i="1" s="1"/>
  <c r="C2245" i="1" s="1"/>
  <c r="V2245" i="1" s="1"/>
  <c r="W2245" i="1" s="1"/>
  <c r="T2245" i="1"/>
  <c r="J2245" i="1"/>
  <c r="K2245" i="1" s="1"/>
  <c r="L2245" i="1" s="1"/>
  <c r="M2245" i="1" s="1"/>
  <c r="S2245" i="1"/>
  <c r="T2246" i="1" l="1"/>
  <c r="S2246" i="1"/>
  <c r="J2246" i="1"/>
  <c r="K2246" i="1" s="1"/>
  <c r="L2246" i="1" s="1"/>
  <c r="M2246" i="1" s="1"/>
  <c r="Q2245" i="1"/>
  <c r="R2245" i="1" s="1"/>
  <c r="C2246" i="1" s="1"/>
  <c r="V2246" i="1" s="1"/>
  <c r="W2246" i="1" s="1"/>
  <c r="A2247" i="1"/>
  <c r="D2247" i="1" s="1"/>
  <c r="E2246" i="1"/>
  <c r="F2247" i="1" s="1"/>
  <c r="N2245" i="1"/>
  <c r="P2245" i="1" s="1"/>
  <c r="B2245" i="1" s="1"/>
  <c r="G2246" i="1"/>
  <c r="S2247" i="1" l="1"/>
  <c r="J2247" i="1"/>
  <c r="K2247" i="1" s="1"/>
  <c r="L2247" i="1" s="1"/>
  <c r="M2247" i="1" s="1"/>
  <c r="Q2246" i="1"/>
  <c r="R2246" i="1" s="1"/>
  <c r="C2247" i="1" s="1"/>
  <c r="V2247" i="1" s="1"/>
  <c r="W2247" i="1" s="1"/>
  <c r="T2247" i="1"/>
  <c r="A2248" i="1"/>
  <c r="D2248" i="1" s="1"/>
  <c r="E2247" i="1"/>
  <c r="F2248" i="1" s="1"/>
  <c r="G2247" i="1"/>
  <c r="H2247" i="1" s="1"/>
  <c r="H2246" i="1"/>
  <c r="N2246" i="1" s="1"/>
  <c r="P2246" i="1" s="1"/>
  <c r="B2246" i="1" s="1"/>
  <c r="N2247" i="1" l="1"/>
  <c r="P2247" i="1" s="1"/>
  <c r="B2247" i="1" s="1"/>
  <c r="E2248" i="1"/>
  <c r="F2249" i="1" s="1"/>
  <c r="A2249" i="1"/>
  <c r="D2249" i="1" s="1"/>
  <c r="G2248" i="1"/>
  <c r="H2248" i="1" s="1"/>
  <c r="J2248" i="1"/>
  <c r="K2248" i="1" s="1"/>
  <c r="L2248" i="1" s="1"/>
  <c r="M2248" i="1" s="1"/>
  <c r="S2248" i="1"/>
  <c r="Q2247" i="1"/>
  <c r="R2247" i="1" s="1"/>
  <c r="C2248" i="1" s="1"/>
  <c r="V2248" i="1" s="1"/>
  <c r="W2248" i="1" s="1"/>
  <c r="T2248" i="1"/>
  <c r="N2248" i="1" l="1"/>
  <c r="P2248" i="1" s="1"/>
  <c r="B2248" i="1" s="1"/>
  <c r="G2249" i="1"/>
  <c r="H2249" i="1" s="1"/>
  <c r="E2249" i="1"/>
  <c r="F2250" i="1" s="1"/>
  <c r="A2250" i="1"/>
  <c r="D2250" i="1" s="1"/>
  <c r="S2249" i="1"/>
  <c r="J2249" i="1"/>
  <c r="K2249" i="1" s="1"/>
  <c r="L2249" i="1" s="1"/>
  <c r="M2249" i="1" s="1"/>
  <c r="Q2248" i="1"/>
  <c r="R2248" i="1" s="1"/>
  <c r="C2249" i="1" s="1"/>
  <c r="V2249" i="1" s="1"/>
  <c r="W2249" i="1" s="1"/>
  <c r="T2249" i="1"/>
  <c r="N2249" i="1" l="1"/>
  <c r="P2249" i="1" s="1"/>
  <c r="B2249" i="1" s="1"/>
  <c r="Q2249" i="1"/>
  <c r="R2249" i="1" s="1"/>
  <c r="C2250" i="1" s="1"/>
  <c r="V2250" i="1" s="1"/>
  <c r="W2250" i="1" s="1"/>
  <c r="T2250" i="1"/>
  <c r="S2250" i="1"/>
  <c r="J2250" i="1"/>
  <c r="K2250" i="1" s="1"/>
  <c r="L2250" i="1" s="1"/>
  <c r="M2250" i="1" s="1"/>
  <c r="E2250" i="1"/>
  <c r="F2251" i="1" s="1"/>
  <c r="A2251" i="1"/>
  <c r="D2251" i="1" s="1"/>
  <c r="G2250" i="1"/>
  <c r="H2250" i="1" s="1"/>
  <c r="N2250" i="1" l="1"/>
  <c r="P2250" i="1" s="1"/>
  <c r="B2250" i="1" s="1"/>
  <c r="E2251" i="1"/>
  <c r="F2252" i="1" s="1"/>
  <c r="A2252" i="1"/>
  <c r="D2252" i="1" s="1"/>
  <c r="G2251" i="1"/>
  <c r="T2251" i="1"/>
  <c r="Q2250" i="1"/>
  <c r="R2250" i="1" s="1"/>
  <c r="C2251" i="1" s="1"/>
  <c r="V2251" i="1" s="1"/>
  <c r="W2251" i="1" s="1"/>
  <c r="S2251" i="1"/>
  <c r="J2251" i="1"/>
  <c r="K2251" i="1" s="1"/>
  <c r="L2251" i="1" s="1"/>
  <c r="M2251" i="1" s="1"/>
  <c r="G2252" i="1" l="1"/>
  <c r="H2252" i="1" s="1"/>
  <c r="H2251" i="1"/>
  <c r="N2251" i="1" s="1"/>
  <c r="P2251" i="1" s="1"/>
  <c r="B2251" i="1" s="1"/>
  <c r="A2253" i="1"/>
  <c r="D2253" i="1" s="1"/>
  <c r="E2252" i="1"/>
  <c r="F2253" i="1" s="1"/>
  <c r="T2252" i="1"/>
  <c r="S2252" i="1"/>
  <c r="J2252" i="1"/>
  <c r="K2252" i="1" s="1"/>
  <c r="L2252" i="1" s="1"/>
  <c r="M2252" i="1" s="1"/>
  <c r="Q2251" i="1"/>
  <c r="R2251" i="1" s="1"/>
  <c r="C2252" i="1" s="1"/>
  <c r="V2252" i="1" s="1"/>
  <c r="W2252" i="1" s="1"/>
  <c r="J2253" i="1" l="1"/>
  <c r="K2253" i="1" s="1"/>
  <c r="L2253" i="1" s="1"/>
  <c r="M2253" i="1" s="1"/>
  <c r="Q2252" i="1"/>
  <c r="R2252" i="1" s="1"/>
  <c r="T2253" i="1"/>
  <c r="S2253" i="1"/>
  <c r="G2253" i="1"/>
  <c r="E2253" i="1"/>
  <c r="F2254" i="1" s="1"/>
  <c r="A2254" i="1"/>
  <c r="D2254" i="1" s="1"/>
  <c r="N2252" i="1"/>
  <c r="P2252" i="1" s="1"/>
  <c r="B2252" i="1" l="1"/>
  <c r="C2253" i="1"/>
  <c r="V2253" i="1" s="1"/>
  <c r="W2253" i="1" s="1"/>
  <c r="G2254" i="1"/>
  <c r="J2254" i="1"/>
  <c r="K2254" i="1" s="1"/>
  <c r="L2254" i="1" s="1"/>
  <c r="M2254" i="1" s="1"/>
  <c r="S2254" i="1"/>
  <c r="T2254" i="1"/>
  <c r="Q2253" i="1"/>
  <c r="R2253" i="1" s="1"/>
  <c r="E2254" i="1"/>
  <c r="F2255" i="1" s="1"/>
  <c r="A2255" i="1"/>
  <c r="D2255" i="1" s="1"/>
  <c r="H2253" i="1"/>
  <c r="N2253" i="1" s="1"/>
  <c r="P2253" i="1" s="1"/>
  <c r="B2253" i="1" s="1"/>
  <c r="C2254" i="1" l="1"/>
  <c r="V2254" i="1" s="1"/>
  <c r="W2254" i="1" s="1"/>
  <c r="J2255" i="1"/>
  <c r="K2255" i="1" s="1"/>
  <c r="L2255" i="1" s="1"/>
  <c r="M2255" i="1" s="1"/>
  <c r="Q2254" i="1"/>
  <c r="R2254" i="1" s="1"/>
  <c r="T2255" i="1"/>
  <c r="S2255" i="1"/>
  <c r="G2255" i="1"/>
  <c r="E2255" i="1"/>
  <c r="F2256" i="1" s="1"/>
  <c r="A2256" i="1"/>
  <c r="D2256" i="1" s="1"/>
  <c r="H2254" i="1"/>
  <c r="N2254" i="1" s="1"/>
  <c r="P2254" i="1" s="1"/>
  <c r="B2254" i="1" s="1"/>
  <c r="C2255" i="1" l="1"/>
  <c r="V2255" i="1" s="1"/>
  <c r="W2255" i="1" s="1"/>
  <c r="E2256" i="1"/>
  <c r="F2257" i="1" s="1"/>
  <c r="A2257" i="1"/>
  <c r="D2257" i="1" s="1"/>
  <c r="G2256" i="1"/>
  <c r="S2256" i="1"/>
  <c r="J2256" i="1"/>
  <c r="K2256" i="1" s="1"/>
  <c r="L2256" i="1" s="1"/>
  <c r="M2256" i="1" s="1"/>
  <c r="Q2255" i="1"/>
  <c r="R2255" i="1" s="1"/>
  <c r="T2256" i="1"/>
  <c r="H2255" i="1"/>
  <c r="N2255" i="1" s="1"/>
  <c r="P2255" i="1" s="1"/>
  <c r="B2255" i="1" s="1"/>
  <c r="C2256" i="1" l="1"/>
  <c r="V2256" i="1" s="1"/>
  <c r="W2256" i="1" s="1"/>
  <c r="G2257" i="1"/>
  <c r="H2257" i="1" s="1"/>
  <c r="T2257" i="1"/>
  <c r="Q2256" i="1"/>
  <c r="R2256" i="1" s="1"/>
  <c r="S2257" i="1"/>
  <c r="J2257" i="1"/>
  <c r="K2257" i="1" s="1"/>
  <c r="L2257" i="1" s="1"/>
  <c r="M2257" i="1" s="1"/>
  <c r="H2256" i="1"/>
  <c r="N2256" i="1" s="1"/>
  <c r="P2256" i="1" s="1"/>
  <c r="B2256" i="1" s="1"/>
  <c r="A2258" i="1"/>
  <c r="D2258" i="1" s="1"/>
  <c r="E2257" i="1"/>
  <c r="F2258" i="1" s="1"/>
  <c r="C2257" i="1" l="1"/>
  <c r="V2257" i="1" s="1"/>
  <c r="W2257" i="1" s="1"/>
  <c r="A2259" i="1"/>
  <c r="D2259" i="1" s="1"/>
  <c r="E2258" i="1"/>
  <c r="F2259" i="1" s="1"/>
  <c r="N2257" i="1"/>
  <c r="P2257" i="1" s="1"/>
  <c r="B2257" i="1" s="1"/>
  <c r="T2258" i="1"/>
  <c r="J2258" i="1"/>
  <c r="K2258" i="1" s="1"/>
  <c r="L2258" i="1" s="1"/>
  <c r="M2258" i="1" s="1"/>
  <c r="Q2257" i="1"/>
  <c r="R2257" i="1" s="1"/>
  <c r="C2258" i="1" s="1"/>
  <c r="V2258" i="1" s="1"/>
  <c r="W2258" i="1" s="1"/>
  <c r="S2258" i="1"/>
  <c r="G2258" i="1"/>
  <c r="H2258" i="1" s="1"/>
  <c r="G2259" i="1" l="1"/>
  <c r="H2259" i="1" s="1"/>
  <c r="N2258" i="1"/>
  <c r="P2258" i="1" s="1"/>
  <c r="B2258" i="1" s="1"/>
  <c r="E2259" i="1"/>
  <c r="F2260" i="1" s="1"/>
  <c r="A2260" i="1"/>
  <c r="D2260" i="1" s="1"/>
  <c r="S2259" i="1"/>
  <c r="J2259" i="1"/>
  <c r="K2259" i="1" s="1"/>
  <c r="L2259" i="1" s="1"/>
  <c r="M2259" i="1" s="1"/>
  <c r="T2259" i="1"/>
  <c r="Q2258" i="1"/>
  <c r="R2258" i="1" s="1"/>
  <c r="C2259" i="1" s="1"/>
  <c r="V2259" i="1" s="1"/>
  <c r="W2259" i="1" s="1"/>
  <c r="N2259" i="1" l="1"/>
  <c r="P2259" i="1" s="1"/>
  <c r="B2259" i="1" s="1"/>
  <c r="J2260" i="1"/>
  <c r="K2260" i="1" s="1"/>
  <c r="L2260" i="1" s="1"/>
  <c r="M2260" i="1" s="1"/>
  <c r="S2260" i="1"/>
  <c r="T2260" i="1"/>
  <c r="Q2259" i="1"/>
  <c r="R2259" i="1" s="1"/>
  <c r="C2260" i="1" s="1"/>
  <c r="V2260" i="1" s="1"/>
  <c r="W2260" i="1" s="1"/>
  <c r="E2260" i="1"/>
  <c r="F2261" i="1" s="1"/>
  <c r="A2261" i="1"/>
  <c r="D2261" i="1" s="1"/>
  <c r="G2260" i="1"/>
  <c r="H2260" i="1" s="1"/>
  <c r="T2261" i="1" l="1"/>
  <c r="Q2260" i="1"/>
  <c r="R2260" i="1" s="1"/>
  <c r="C2261" i="1" s="1"/>
  <c r="V2261" i="1" s="1"/>
  <c r="W2261" i="1" s="1"/>
  <c r="J2261" i="1"/>
  <c r="K2261" i="1" s="1"/>
  <c r="L2261" i="1" s="1"/>
  <c r="M2261" i="1" s="1"/>
  <c r="S2261" i="1"/>
  <c r="N2260" i="1"/>
  <c r="P2260" i="1" s="1"/>
  <c r="B2260" i="1" s="1"/>
  <c r="G2261" i="1"/>
  <c r="A2262" i="1"/>
  <c r="D2262" i="1" s="1"/>
  <c r="E2261" i="1"/>
  <c r="F2262" i="1" s="1"/>
  <c r="G2262" i="1" l="1"/>
  <c r="H2262" i="1" s="1"/>
  <c r="E2262" i="1"/>
  <c r="F2263" i="1" s="1"/>
  <c r="A2263" i="1"/>
  <c r="D2263" i="1" s="1"/>
  <c r="J2262" i="1"/>
  <c r="K2262" i="1" s="1"/>
  <c r="L2262" i="1" s="1"/>
  <c r="M2262" i="1" s="1"/>
  <c r="S2262" i="1"/>
  <c r="T2262" i="1"/>
  <c r="Q2261" i="1"/>
  <c r="R2261" i="1" s="1"/>
  <c r="C2262" i="1" s="1"/>
  <c r="V2262" i="1" s="1"/>
  <c r="W2262" i="1" s="1"/>
  <c r="H2261" i="1"/>
  <c r="N2261" i="1" s="1"/>
  <c r="P2261" i="1" s="1"/>
  <c r="B2261" i="1" s="1"/>
  <c r="G2263" i="1" l="1"/>
  <c r="H2263" i="1" s="1"/>
  <c r="N2262" i="1"/>
  <c r="P2262" i="1" s="1"/>
  <c r="B2262" i="1" s="1"/>
  <c r="E2263" i="1"/>
  <c r="F2264" i="1" s="1"/>
  <c r="A2264" i="1"/>
  <c r="D2264" i="1" s="1"/>
  <c r="J2263" i="1"/>
  <c r="K2263" i="1" s="1"/>
  <c r="L2263" i="1" s="1"/>
  <c r="M2263" i="1" s="1"/>
  <c r="S2263" i="1"/>
  <c r="Q2262" i="1"/>
  <c r="R2262" i="1" s="1"/>
  <c r="C2263" i="1" s="1"/>
  <c r="V2263" i="1" s="1"/>
  <c r="W2263" i="1" s="1"/>
  <c r="T2263" i="1"/>
  <c r="N2263" i="1" l="1"/>
  <c r="P2263" i="1" s="1"/>
  <c r="B2263" i="1" s="1"/>
  <c r="A2265" i="1"/>
  <c r="D2265" i="1" s="1"/>
  <c r="E2264" i="1"/>
  <c r="F2265" i="1" s="1"/>
  <c r="S2264" i="1"/>
  <c r="Q2263" i="1"/>
  <c r="R2263" i="1" s="1"/>
  <c r="C2264" i="1" s="1"/>
  <c r="V2264" i="1" s="1"/>
  <c r="W2264" i="1" s="1"/>
  <c r="T2264" i="1"/>
  <c r="J2264" i="1"/>
  <c r="K2264" i="1" s="1"/>
  <c r="L2264" i="1" s="1"/>
  <c r="M2264" i="1" s="1"/>
  <c r="G2264" i="1"/>
  <c r="T2265" i="1" l="1"/>
  <c r="Q2264" i="1"/>
  <c r="R2264" i="1" s="1"/>
  <c r="C2265" i="1" s="1"/>
  <c r="V2265" i="1" s="1"/>
  <c r="W2265" i="1" s="1"/>
  <c r="J2265" i="1"/>
  <c r="K2265" i="1" s="1"/>
  <c r="L2265" i="1" s="1"/>
  <c r="M2265" i="1" s="1"/>
  <c r="S2265" i="1"/>
  <c r="E2265" i="1"/>
  <c r="F2266" i="1" s="1"/>
  <c r="A2266" i="1"/>
  <c r="D2266" i="1" s="1"/>
  <c r="G2265" i="1"/>
  <c r="H2265" i="1" s="1"/>
  <c r="H2264" i="1"/>
  <c r="N2264" i="1" s="1"/>
  <c r="P2264" i="1" s="1"/>
  <c r="B2264" i="1" s="1"/>
  <c r="N2265" i="1" l="1"/>
  <c r="P2265" i="1" s="1"/>
  <c r="B2265" i="1" s="1"/>
  <c r="T2266" i="1"/>
  <c r="Q2265" i="1"/>
  <c r="R2265" i="1" s="1"/>
  <c r="C2266" i="1" s="1"/>
  <c r="V2266" i="1" s="1"/>
  <c r="W2266" i="1" s="1"/>
  <c r="S2266" i="1"/>
  <c r="J2266" i="1"/>
  <c r="K2266" i="1" s="1"/>
  <c r="L2266" i="1" s="1"/>
  <c r="M2266" i="1" s="1"/>
  <c r="G2266" i="1"/>
  <c r="E2266" i="1"/>
  <c r="F2267" i="1" s="1"/>
  <c r="A2267" i="1"/>
  <c r="D2267" i="1" s="1"/>
  <c r="G2267" i="1" l="1"/>
  <c r="H2267" i="1" s="1"/>
  <c r="T2267" i="1"/>
  <c r="S2267" i="1"/>
  <c r="J2267" i="1"/>
  <c r="K2267" i="1" s="1"/>
  <c r="L2267" i="1" s="1"/>
  <c r="M2267" i="1" s="1"/>
  <c r="Q2266" i="1"/>
  <c r="R2266" i="1" s="1"/>
  <c r="C2267" i="1" s="1"/>
  <c r="V2267" i="1" s="1"/>
  <c r="W2267" i="1" s="1"/>
  <c r="E2267" i="1"/>
  <c r="F2268" i="1" s="1"/>
  <c r="A2268" i="1"/>
  <c r="D2268" i="1" s="1"/>
  <c r="H2266" i="1"/>
  <c r="N2266" i="1" s="1"/>
  <c r="P2266" i="1" s="1"/>
  <c r="B2266" i="1" s="1"/>
  <c r="Q2267" i="1" l="1"/>
  <c r="R2267" i="1" s="1"/>
  <c r="C2268" i="1" s="1"/>
  <c r="V2268" i="1" s="1"/>
  <c r="W2268" i="1" s="1"/>
  <c r="T2268" i="1"/>
  <c r="S2268" i="1"/>
  <c r="J2268" i="1"/>
  <c r="K2268" i="1" s="1"/>
  <c r="L2268" i="1" s="1"/>
  <c r="M2268" i="1" s="1"/>
  <c r="E2268" i="1"/>
  <c r="F2269" i="1" s="1"/>
  <c r="A2269" i="1"/>
  <c r="D2269" i="1" s="1"/>
  <c r="N2267" i="1"/>
  <c r="P2267" i="1" s="1"/>
  <c r="B2267" i="1" s="1"/>
  <c r="G2268" i="1"/>
  <c r="T2269" i="1" l="1"/>
  <c r="Q2268" i="1"/>
  <c r="R2268" i="1" s="1"/>
  <c r="C2269" i="1" s="1"/>
  <c r="V2269" i="1" s="1"/>
  <c r="W2269" i="1" s="1"/>
  <c r="S2269" i="1"/>
  <c r="J2269" i="1"/>
  <c r="K2269" i="1" s="1"/>
  <c r="L2269" i="1" s="1"/>
  <c r="M2269" i="1" s="1"/>
  <c r="G2269" i="1"/>
  <c r="H2269" i="1" s="1"/>
  <c r="H2268" i="1"/>
  <c r="N2268" i="1" s="1"/>
  <c r="P2268" i="1" s="1"/>
  <c r="B2268" i="1" s="1"/>
  <c r="E2269" i="1"/>
  <c r="F2270" i="1" s="1"/>
  <c r="A2270" i="1"/>
  <c r="D2270" i="1" s="1"/>
  <c r="N2269" i="1" l="1"/>
  <c r="P2269" i="1" s="1"/>
  <c r="B2269" i="1" s="1"/>
  <c r="E2270" i="1"/>
  <c r="F2271" i="1" s="1"/>
  <c r="A2271" i="1"/>
  <c r="D2271" i="1" s="1"/>
  <c r="G2270" i="1"/>
  <c r="S2270" i="1"/>
  <c r="J2270" i="1"/>
  <c r="K2270" i="1" s="1"/>
  <c r="L2270" i="1" s="1"/>
  <c r="M2270" i="1" s="1"/>
  <c r="T2270" i="1"/>
  <c r="Q2269" i="1"/>
  <c r="R2269" i="1" s="1"/>
  <c r="C2270" i="1" s="1"/>
  <c r="V2270" i="1" s="1"/>
  <c r="W2270" i="1" s="1"/>
  <c r="G2271" i="1" l="1"/>
  <c r="H2271" i="1" s="1"/>
  <c r="T2271" i="1"/>
  <c r="Q2270" i="1"/>
  <c r="R2270" i="1" s="1"/>
  <c r="C2271" i="1" s="1"/>
  <c r="V2271" i="1" s="1"/>
  <c r="W2271" i="1" s="1"/>
  <c r="S2271" i="1"/>
  <c r="J2271" i="1"/>
  <c r="K2271" i="1" s="1"/>
  <c r="L2271" i="1" s="1"/>
  <c r="M2271" i="1" s="1"/>
  <c r="E2271" i="1"/>
  <c r="F2272" i="1" s="1"/>
  <c r="A2272" i="1"/>
  <c r="D2272" i="1" s="1"/>
  <c r="H2270" i="1"/>
  <c r="N2270" i="1" s="1"/>
  <c r="P2270" i="1" s="1"/>
  <c r="B2270" i="1" s="1"/>
  <c r="J2272" i="1" l="1"/>
  <c r="K2272" i="1" s="1"/>
  <c r="L2272" i="1" s="1"/>
  <c r="M2272" i="1" s="1"/>
  <c r="T2272" i="1"/>
  <c r="Q2271" i="1"/>
  <c r="R2271" i="1" s="1"/>
  <c r="C2272" i="1" s="1"/>
  <c r="V2272" i="1" s="1"/>
  <c r="W2272" i="1" s="1"/>
  <c r="S2272" i="1"/>
  <c r="N2271" i="1"/>
  <c r="P2271" i="1" s="1"/>
  <c r="B2271" i="1" s="1"/>
  <c r="E2272" i="1"/>
  <c r="F2273" i="1" s="1"/>
  <c r="A2273" i="1"/>
  <c r="D2273" i="1" s="1"/>
  <c r="G2272" i="1"/>
  <c r="S2273" i="1" l="1"/>
  <c r="J2273" i="1"/>
  <c r="K2273" i="1" s="1"/>
  <c r="L2273" i="1" s="1"/>
  <c r="M2273" i="1" s="1"/>
  <c r="T2273" i="1"/>
  <c r="Q2272" i="1"/>
  <c r="R2272" i="1" s="1"/>
  <c r="C2273" i="1" s="1"/>
  <c r="V2273" i="1" s="1"/>
  <c r="W2273" i="1" s="1"/>
  <c r="G2273" i="1"/>
  <c r="E2273" i="1"/>
  <c r="F2274" i="1" s="1"/>
  <c r="A2274" i="1"/>
  <c r="D2274" i="1" s="1"/>
  <c r="H2272" i="1"/>
  <c r="N2272" i="1" s="1"/>
  <c r="P2272" i="1" s="1"/>
  <c r="B2272" i="1" s="1"/>
  <c r="Q2273" i="1" l="1"/>
  <c r="R2273" i="1" s="1"/>
  <c r="C2274" i="1" s="1"/>
  <c r="V2274" i="1" s="1"/>
  <c r="W2274" i="1" s="1"/>
  <c r="T2274" i="1"/>
  <c r="S2274" i="1"/>
  <c r="J2274" i="1"/>
  <c r="K2274" i="1" s="1"/>
  <c r="L2274" i="1" s="1"/>
  <c r="M2274" i="1" s="1"/>
  <c r="G2274" i="1"/>
  <c r="H2274" i="1" s="1"/>
  <c r="E2274" i="1"/>
  <c r="F2275" i="1" s="1"/>
  <c r="A2275" i="1"/>
  <c r="D2275" i="1" s="1"/>
  <c r="H2273" i="1"/>
  <c r="N2273" i="1" s="1"/>
  <c r="P2273" i="1" s="1"/>
  <c r="B2273" i="1" s="1"/>
  <c r="T2275" i="1" l="1"/>
  <c r="Q2274" i="1"/>
  <c r="R2274" i="1" s="1"/>
  <c r="C2275" i="1" s="1"/>
  <c r="V2275" i="1" s="1"/>
  <c r="W2275" i="1" s="1"/>
  <c r="S2275" i="1"/>
  <c r="J2275" i="1"/>
  <c r="K2275" i="1" s="1"/>
  <c r="L2275" i="1" s="1"/>
  <c r="M2275" i="1" s="1"/>
  <c r="G2275" i="1"/>
  <c r="N2274" i="1"/>
  <c r="P2274" i="1" s="1"/>
  <c r="B2274" i="1" s="1"/>
  <c r="E2275" i="1"/>
  <c r="F2276" i="1" s="1"/>
  <c r="A2276" i="1"/>
  <c r="D2276" i="1" s="1"/>
  <c r="G2276" i="1" l="1"/>
  <c r="H2276" i="1" s="1"/>
  <c r="H2275" i="1"/>
  <c r="N2275" i="1" s="1"/>
  <c r="P2275" i="1" s="1"/>
  <c r="B2275" i="1" s="1"/>
  <c r="E2276" i="1"/>
  <c r="F2277" i="1" s="1"/>
  <c r="A2277" i="1"/>
  <c r="D2277" i="1" s="1"/>
  <c r="S2276" i="1"/>
  <c r="J2276" i="1"/>
  <c r="K2276" i="1" s="1"/>
  <c r="L2276" i="1" s="1"/>
  <c r="M2276" i="1" s="1"/>
  <c r="Q2275" i="1"/>
  <c r="R2275" i="1" s="1"/>
  <c r="C2276" i="1" s="1"/>
  <c r="V2276" i="1" s="1"/>
  <c r="W2276" i="1" s="1"/>
  <c r="T2276" i="1"/>
  <c r="G2277" i="1" l="1"/>
  <c r="H2277" i="1" s="1"/>
  <c r="N2276" i="1"/>
  <c r="P2276" i="1" s="1"/>
  <c r="B2276" i="1" s="1"/>
  <c r="A2278" i="1"/>
  <c r="D2278" i="1" s="1"/>
  <c r="E2277" i="1"/>
  <c r="F2278" i="1" s="1"/>
  <c r="T2277" i="1"/>
  <c r="S2277" i="1"/>
  <c r="J2277" i="1"/>
  <c r="K2277" i="1" s="1"/>
  <c r="L2277" i="1" s="1"/>
  <c r="M2277" i="1" s="1"/>
  <c r="Q2276" i="1"/>
  <c r="R2276" i="1" s="1"/>
  <c r="C2277" i="1" s="1"/>
  <c r="V2277" i="1" s="1"/>
  <c r="W2277" i="1" s="1"/>
  <c r="S2278" i="1" l="1"/>
  <c r="J2278" i="1"/>
  <c r="K2278" i="1" s="1"/>
  <c r="L2278" i="1" s="1"/>
  <c r="M2278" i="1" s="1"/>
  <c r="Q2277" i="1"/>
  <c r="R2277" i="1" s="1"/>
  <c r="C2278" i="1" s="1"/>
  <c r="V2278" i="1" s="1"/>
  <c r="W2278" i="1" s="1"/>
  <c r="T2278" i="1"/>
  <c r="A2279" i="1"/>
  <c r="D2279" i="1" s="1"/>
  <c r="E2278" i="1"/>
  <c r="F2279" i="1" s="1"/>
  <c r="N2277" i="1"/>
  <c r="P2277" i="1" s="1"/>
  <c r="B2277" i="1" s="1"/>
  <c r="G2278" i="1"/>
  <c r="J2279" i="1" l="1"/>
  <c r="K2279" i="1" s="1"/>
  <c r="L2279" i="1" s="1"/>
  <c r="M2279" i="1" s="1"/>
  <c r="Q2278" i="1"/>
  <c r="R2278" i="1" s="1"/>
  <c r="C2279" i="1" s="1"/>
  <c r="V2279" i="1" s="1"/>
  <c r="W2279" i="1" s="1"/>
  <c r="T2279" i="1"/>
  <c r="S2279" i="1"/>
  <c r="E2279" i="1"/>
  <c r="F2280" i="1" s="1"/>
  <c r="A2280" i="1"/>
  <c r="D2280" i="1" s="1"/>
  <c r="G2279" i="1"/>
  <c r="H2278" i="1"/>
  <c r="N2278" i="1" s="1"/>
  <c r="P2278" i="1" s="1"/>
  <c r="B2278" i="1" s="1"/>
  <c r="T2280" i="1" l="1"/>
  <c r="S2280" i="1"/>
  <c r="J2280" i="1"/>
  <c r="K2280" i="1" s="1"/>
  <c r="L2280" i="1" s="1"/>
  <c r="M2280" i="1" s="1"/>
  <c r="Q2279" i="1"/>
  <c r="R2279" i="1" s="1"/>
  <c r="C2280" i="1" s="1"/>
  <c r="V2280" i="1" s="1"/>
  <c r="W2280" i="1" s="1"/>
  <c r="G2280" i="1"/>
  <c r="E2280" i="1"/>
  <c r="F2281" i="1" s="1"/>
  <c r="A2281" i="1"/>
  <c r="D2281" i="1" s="1"/>
  <c r="H2279" i="1"/>
  <c r="N2279" i="1" s="1"/>
  <c r="P2279" i="1" s="1"/>
  <c r="B2279" i="1" s="1"/>
  <c r="G2281" i="1" l="1"/>
  <c r="H2281" i="1" s="1"/>
  <c r="E2281" i="1"/>
  <c r="F2282" i="1" s="1"/>
  <c r="A2282" i="1"/>
  <c r="D2282" i="1" s="1"/>
  <c r="H2280" i="1"/>
  <c r="N2280" i="1" s="1"/>
  <c r="P2280" i="1" s="1"/>
  <c r="B2280" i="1" s="1"/>
  <c r="Q2280" i="1"/>
  <c r="R2280" i="1" s="1"/>
  <c r="C2281" i="1" s="1"/>
  <c r="V2281" i="1" s="1"/>
  <c r="W2281" i="1" s="1"/>
  <c r="T2281" i="1"/>
  <c r="J2281" i="1"/>
  <c r="K2281" i="1" s="1"/>
  <c r="L2281" i="1" s="1"/>
  <c r="M2281" i="1" s="1"/>
  <c r="S2281" i="1"/>
  <c r="J2282" i="1" l="1"/>
  <c r="K2282" i="1" s="1"/>
  <c r="L2282" i="1" s="1"/>
  <c r="M2282" i="1" s="1"/>
  <c r="Q2281" i="1"/>
  <c r="R2281" i="1" s="1"/>
  <c r="C2282" i="1" s="1"/>
  <c r="V2282" i="1" s="1"/>
  <c r="W2282" i="1" s="1"/>
  <c r="S2282" i="1"/>
  <c r="T2282" i="1"/>
  <c r="A2283" i="1"/>
  <c r="D2283" i="1" s="1"/>
  <c r="E2282" i="1"/>
  <c r="F2283" i="1" s="1"/>
  <c r="N2281" i="1"/>
  <c r="P2281" i="1" s="1"/>
  <c r="B2281" i="1" s="1"/>
  <c r="G2282" i="1"/>
  <c r="H2282" i="1" s="1"/>
  <c r="J2283" i="1" l="1"/>
  <c r="K2283" i="1" s="1"/>
  <c r="L2283" i="1" s="1"/>
  <c r="M2283" i="1" s="1"/>
  <c r="Q2282" i="1"/>
  <c r="R2282" i="1" s="1"/>
  <c r="T2283" i="1"/>
  <c r="S2283" i="1"/>
  <c r="G2283" i="1"/>
  <c r="E2283" i="1"/>
  <c r="F2284" i="1" s="1"/>
  <c r="A2284" i="1"/>
  <c r="D2284" i="1" s="1"/>
  <c r="N2282" i="1"/>
  <c r="P2282" i="1" s="1"/>
  <c r="B2282" i="1" l="1"/>
  <c r="C2283" i="1"/>
  <c r="V2283" i="1" s="1"/>
  <c r="W2283" i="1" s="1"/>
  <c r="S2284" i="1"/>
  <c r="J2284" i="1"/>
  <c r="K2284" i="1" s="1"/>
  <c r="L2284" i="1" s="1"/>
  <c r="M2284" i="1" s="1"/>
  <c r="Q2283" i="1"/>
  <c r="R2283" i="1" s="1"/>
  <c r="T2284" i="1"/>
  <c r="G2284" i="1"/>
  <c r="H2284" i="1" s="1"/>
  <c r="E2284" i="1"/>
  <c r="F2285" i="1" s="1"/>
  <c r="A2285" i="1"/>
  <c r="D2285" i="1" s="1"/>
  <c r="H2283" i="1"/>
  <c r="N2283" i="1" s="1"/>
  <c r="P2283" i="1" s="1"/>
  <c r="B2283" i="1" s="1"/>
  <c r="C2284" i="1" l="1"/>
  <c r="V2284" i="1" s="1"/>
  <c r="W2284" i="1" s="1"/>
  <c r="N2284" i="1"/>
  <c r="Q2284" i="1"/>
  <c r="R2284" i="1" s="1"/>
  <c r="S2285" i="1"/>
  <c r="J2285" i="1"/>
  <c r="K2285" i="1" s="1"/>
  <c r="L2285" i="1" s="1"/>
  <c r="M2285" i="1" s="1"/>
  <c r="T2285" i="1"/>
  <c r="G2285" i="1"/>
  <c r="E2285" i="1"/>
  <c r="F2286" i="1" s="1"/>
  <c r="A2286" i="1"/>
  <c r="D2286" i="1" s="1"/>
  <c r="C2285" i="1" l="1"/>
  <c r="V2285" i="1" s="1"/>
  <c r="W2285" i="1" s="1"/>
  <c r="P2284" i="1"/>
  <c r="B2284" i="1" s="1"/>
  <c r="T2286" i="1"/>
  <c r="S2286" i="1"/>
  <c r="J2286" i="1"/>
  <c r="K2286" i="1" s="1"/>
  <c r="L2286" i="1" s="1"/>
  <c r="M2286" i="1" s="1"/>
  <c r="Q2285" i="1"/>
  <c r="R2285" i="1" s="1"/>
  <c r="C2286" i="1" s="1"/>
  <c r="V2286" i="1" s="1"/>
  <c r="W2286" i="1" s="1"/>
  <c r="G2286" i="1"/>
  <c r="E2286" i="1"/>
  <c r="F2287" i="1" s="1"/>
  <c r="A2287" i="1"/>
  <c r="D2287" i="1" s="1"/>
  <c r="H2285" i="1"/>
  <c r="N2285" i="1" s="1"/>
  <c r="P2285" i="1" s="1"/>
  <c r="B2285" i="1" s="1"/>
  <c r="G2287" i="1" l="1"/>
  <c r="H2286" i="1"/>
  <c r="N2286" i="1" s="1"/>
  <c r="P2286" i="1" s="1"/>
  <c r="B2286" i="1" s="1"/>
  <c r="S2287" i="1"/>
  <c r="J2287" i="1"/>
  <c r="K2287" i="1" s="1"/>
  <c r="L2287" i="1" s="1"/>
  <c r="M2287" i="1" s="1"/>
  <c r="Q2286" i="1"/>
  <c r="R2286" i="1" s="1"/>
  <c r="C2287" i="1" s="1"/>
  <c r="V2287" i="1" s="1"/>
  <c r="W2287" i="1" s="1"/>
  <c r="T2287" i="1"/>
  <c r="E2287" i="1"/>
  <c r="F2288" i="1" s="1"/>
  <c r="A2288" i="1"/>
  <c r="D2288" i="1" s="1"/>
  <c r="T2288" i="1" l="1"/>
  <c r="S2288" i="1"/>
  <c r="J2288" i="1"/>
  <c r="K2288" i="1" s="1"/>
  <c r="L2288" i="1" s="1"/>
  <c r="M2288" i="1" s="1"/>
  <c r="Q2287" i="1"/>
  <c r="R2287" i="1" s="1"/>
  <c r="C2288" i="1" s="1"/>
  <c r="V2288" i="1" s="1"/>
  <c r="W2288" i="1" s="1"/>
  <c r="G2288" i="1"/>
  <c r="A2289" i="1"/>
  <c r="D2289" i="1" s="1"/>
  <c r="E2288" i="1"/>
  <c r="F2289" i="1" s="1"/>
  <c r="H2287" i="1"/>
  <c r="N2287" i="1" s="1"/>
  <c r="P2287" i="1" s="1"/>
  <c r="B2287" i="1" s="1"/>
  <c r="J2289" i="1" l="1"/>
  <c r="K2289" i="1" s="1"/>
  <c r="L2289" i="1" s="1"/>
  <c r="M2289" i="1" s="1"/>
  <c r="S2289" i="1"/>
  <c r="T2289" i="1"/>
  <c r="Q2288" i="1"/>
  <c r="R2288" i="1" s="1"/>
  <c r="C2289" i="1" s="1"/>
  <c r="V2289" i="1" s="1"/>
  <c r="W2289" i="1" s="1"/>
  <c r="G2289" i="1"/>
  <c r="H2289" i="1" s="1"/>
  <c r="H2288" i="1"/>
  <c r="N2288" i="1" s="1"/>
  <c r="P2288" i="1" s="1"/>
  <c r="B2288" i="1" s="1"/>
  <c r="E2289" i="1"/>
  <c r="F2290" i="1" s="1"/>
  <c r="A2290" i="1"/>
  <c r="D2290" i="1" s="1"/>
  <c r="N2289" i="1" l="1"/>
  <c r="P2289" i="1" s="1"/>
  <c r="B2289" i="1" s="1"/>
  <c r="G2290" i="1"/>
  <c r="Q2289" i="1"/>
  <c r="R2289" i="1" s="1"/>
  <c r="C2290" i="1" s="1"/>
  <c r="V2290" i="1" s="1"/>
  <c r="W2290" i="1" s="1"/>
  <c r="T2290" i="1"/>
  <c r="S2290" i="1"/>
  <c r="J2290" i="1"/>
  <c r="K2290" i="1" s="1"/>
  <c r="L2290" i="1" s="1"/>
  <c r="M2290" i="1" s="1"/>
  <c r="A2291" i="1"/>
  <c r="D2291" i="1" s="1"/>
  <c r="E2290" i="1"/>
  <c r="F2291" i="1" s="1"/>
  <c r="G2291" i="1" l="1"/>
  <c r="J2291" i="1"/>
  <c r="K2291" i="1" s="1"/>
  <c r="L2291" i="1" s="1"/>
  <c r="M2291" i="1" s="1"/>
  <c r="T2291" i="1"/>
  <c r="Q2290" i="1"/>
  <c r="R2290" i="1" s="1"/>
  <c r="C2291" i="1" s="1"/>
  <c r="V2291" i="1" s="1"/>
  <c r="W2291" i="1" s="1"/>
  <c r="S2291" i="1"/>
  <c r="E2291" i="1"/>
  <c r="F2292" i="1" s="1"/>
  <c r="A2292" i="1"/>
  <c r="D2292" i="1" s="1"/>
  <c r="H2290" i="1"/>
  <c r="N2290" i="1" s="1"/>
  <c r="P2290" i="1" s="1"/>
  <c r="B2290" i="1" s="1"/>
  <c r="Q2291" i="1" l="1"/>
  <c r="R2291" i="1" s="1"/>
  <c r="C2292" i="1" s="1"/>
  <c r="V2292" i="1" s="1"/>
  <c r="W2292" i="1" s="1"/>
  <c r="T2292" i="1"/>
  <c r="S2292" i="1"/>
  <c r="J2292" i="1"/>
  <c r="K2292" i="1" s="1"/>
  <c r="L2292" i="1" s="1"/>
  <c r="M2292" i="1" s="1"/>
  <c r="G2292" i="1"/>
  <c r="E2292" i="1"/>
  <c r="F2293" i="1" s="1"/>
  <c r="A2293" i="1"/>
  <c r="D2293" i="1" s="1"/>
  <c r="H2291" i="1"/>
  <c r="N2291" i="1" s="1"/>
  <c r="P2291" i="1" s="1"/>
  <c r="B2291" i="1" s="1"/>
  <c r="A2294" i="1" l="1"/>
  <c r="E2293" i="1"/>
  <c r="F2294" i="1" s="1"/>
  <c r="T2293" i="1"/>
  <c r="S2293" i="1"/>
  <c r="J2293" i="1"/>
  <c r="K2293" i="1" s="1"/>
  <c r="L2293" i="1" s="1"/>
  <c r="M2293" i="1" s="1"/>
  <c r="Q2292" i="1"/>
  <c r="R2292" i="1" s="1"/>
  <c r="C2293" i="1" s="1"/>
  <c r="V2293" i="1" s="1"/>
  <c r="W2293" i="1" s="1"/>
  <c r="G2293" i="1"/>
  <c r="H2293" i="1" s="1"/>
  <c r="H2292" i="1"/>
  <c r="N2292" i="1" s="1"/>
  <c r="P2292" i="1" s="1"/>
  <c r="B2292" i="1" s="1"/>
  <c r="D2294" i="1" l="1"/>
  <c r="AJ56" i="1"/>
  <c r="AR73" i="1"/>
  <c r="AP73" i="1"/>
  <c r="AR74" i="1"/>
  <c r="AP74" i="1"/>
  <c r="AP75" i="1"/>
  <c r="AR75" i="1"/>
  <c r="AR76" i="1"/>
  <c r="AP76" i="1"/>
  <c r="AP77" i="1"/>
  <c r="AR77" i="1"/>
  <c r="AR78" i="1"/>
  <c r="AP78" i="1"/>
  <c r="AP79" i="1"/>
  <c r="AR79" i="1"/>
  <c r="AJ20" i="1"/>
  <c r="AJ22" i="1"/>
  <c r="AP80" i="1"/>
  <c r="AR80" i="1"/>
  <c r="AR81" i="1"/>
  <c r="AP81" i="1"/>
  <c r="AJ50" i="1"/>
  <c r="AJ59" i="1"/>
  <c r="AJ60" i="1" s="1"/>
  <c r="AJ53" i="1"/>
  <c r="AJ54" i="1" s="1"/>
  <c r="AR82" i="1"/>
  <c r="AP82" i="1"/>
  <c r="AR83" i="1"/>
  <c r="AP83" i="1"/>
  <c r="AR84" i="1"/>
  <c r="AP84" i="1"/>
  <c r="AP85" i="1"/>
  <c r="AR85" i="1"/>
  <c r="AR86" i="1"/>
  <c r="AP86" i="1"/>
  <c r="AR87" i="1"/>
  <c r="AP87" i="1"/>
  <c r="N2293" i="1"/>
  <c r="P2293" i="1" s="1"/>
  <c r="B2293" i="1" s="1"/>
  <c r="S2294" i="1"/>
  <c r="J2294" i="1"/>
  <c r="K2294" i="1" s="1"/>
  <c r="L2294" i="1" s="1"/>
  <c r="M2294" i="1" s="1"/>
  <c r="Q2293" i="1"/>
  <c r="R2293" i="1" s="1"/>
  <c r="C2294" i="1" s="1"/>
  <c r="V2294" i="1" s="1"/>
  <c r="W2294" i="1" s="1"/>
  <c r="T2294" i="1"/>
  <c r="G2294" i="1"/>
  <c r="A2295" i="1"/>
  <c r="D2295" i="1" s="1"/>
  <c r="E2294" i="1"/>
  <c r="F2295" i="1" s="1"/>
  <c r="AJ24" i="1" l="1"/>
  <c r="AJ30" i="1" s="1"/>
  <c r="AJ51" i="1"/>
  <c r="AJ57" i="1" s="1"/>
  <c r="AJ62" i="1"/>
  <c r="AJ63" i="1" s="1"/>
  <c r="AJ31" i="1"/>
  <c r="AJ32" i="1"/>
  <c r="AJ33" i="1"/>
  <c r="AJ34" i="1"/>
  <c r="AJ35" i="1" s="1"/>
  <c r="G2295" i="1"/>
  <c r="H2295" i="1" s="1"/>
  <c r="H2294" i="1"/>
  <c r="N2294" i="1" s="1"/>
  <c r="P2294" i="1" s="1"/>
  <c r="B2294" i="1" s="1"/>
  <c r="A2296" i="1"/>
  <c r="D2296" i="1" s="1"/>
  <c r="E2295" i="1"/>
  <c r="F2296" i="1" s="1"/>
  <c r="T2295" i="1"/>
  <c r="Q2294" i="1"/>
  <c r="R2294" i="1" s="1"/>
  <c r="C2295" i="1" s="1"/>
  <c r="V2295" i="1" s="1"/>
  <c r="W2295" i="1" s="1"/>
  <c r="J2295" i="1"/>
  <c r="K2295" i="1" s="1"/>
  <c r="L2295" i="1" s="1"/>
  <c r="M2295" i="1" s="1"/>
  <c r="S2295" i="1"/>
  <c r="Q2295" i="1" l="1"/>
  <c r="R2295" i="1" s="1"/>
  <c r="C2296" i="1" s="1"/>
  <c r="V2296" i="1" s="1"/>
  <c r="W2296" i="1" s="1"/>
  <c r="T2296" i="1"/>
  <c r="J2296" i="1"/>
  <c r="K2296" i="1" s="1"/>
  <c r="L2296" i="1" s="1"/>
  <c r="M2296" i="1" s="1"/>
  <c r="S2296" i="1"/>
  <c r="E2296" i="1"/>
  <c r="F2297" i="1" s="1"/>
  <c r="A2297" i="1"/>
  <c r="D2297" i="1" s="1"/>
  <c r="N2295" i="1"/>
  <c r="P2295" i="1" s="1"/>
  <c r="B2295" i="1" s="1"/>
  <c r="G2296" i="1"/>
  <c r="J2297" i="1" l="1"/>
  <c r="K2297" i="1" s="1"/>
  <c r="L2297" i="1" s="1"/>
  <c r="M2297" i="1" s="1"/>
  <c r="S2297" i="1"/>
  <c r="Q2296" i="1"/>
  <c r="R2296" i="1" s="1"/>
  <c r="C2297" i="1" s="1"/>
  <c r="V2297" i="1" s="1"/>
  <c r="W2297" i="1" s="1"/>
  <c r="T2297" i="1"/>
  <c r="E2297" i="1"/>
  <c r="F2298" i="1" s="1"/>
  <c r="A2298" i="1"/>
  <c r="D2298" i="1" s="1"/>
  <c r="G2297" i="1"/>
  <c r="H2296" i="1"/>
  <c r="N2296" i="1" s="1"/>
  <c r="P2296" i="1" s="1"/>
  <c r="B2296" i="1" s="1"/>
  <c r="E2298" i="1" l="1"/>
  <c r="F2299" i="1" s="1"/>
  <c r="A2299" i="1"/>
  <c r="D2299" i="1" s="1"/>
  <c r="J2298" i="1"/>
  <c r="K2298" i="1" s="1"/>
  <c r="L2298" i="1" s="1"/>
  <c r="M2298" i="1" s="1"/>
  <c r="S2298" i="1"/>
  <c r="Q2297" i="1"/>
  <c r="R2297" i="1" s="1"/>
  <c r="C2298" i="1" s="1"/>
  <c r="V2298" i="1" s="1"/>
  <c r="W2298" i="1" s="1"/>
  <c r="T2298" i="1"/>
  <c r="G2298" i="1"/>
  <c r="H2297" i="1"/>
  <c r="N2297" i="1" s="1"/>
  <c r="P2297" i="1" s="1"/>
  <c r="B2297" i="1" s="1"/>
  <c r="G2299" i="1" l="1"/>
  <c r="H2299" i="1" s="1"/>
  <c r="H2298" i="1"/>
  <c r="N2298" i="1" s="1"/>
  <c r="P2298" i="1" s="1"/>
  <c r="B2298" i="1" s="1"/>
  <c r="A2300" i="1"/>
  <c r="D2300" i="1" s="1"/>
  <c r="E2299" i="1"/>
  <c r="F2300" i="1" s="1"/>
  <c r="J2299" i="1"/>
  <c r="K2299" i="1" s="1"/>
  <c r="L2299" i="1" s="1"/>
  <c r="M2299" i="1" s="1"/>
  <c r="T2299" i="1"/>
  <c r="S2299" i="1"/>
  <c r="Q2298" i="1"/>
  <c r="R2298" i="1" s="1"/>
  <c r="C2299" i="1" s="1"/>
  <c r="V2299" i="1" s="1"/>
  <c r="W2299" i="1" s="1"/>
  <c r="G2300" i="1" l="1"/>
  <c r="H2300" i="1" s="1"/>
  <c r="N2299" i="1"/>
  <c r="P2299" i="1" s="1"/>
  <c r="B2299" i="1" s="1"/>
  <c r="A2301" i="1"/>
  <c r="D2301" i="1" s="1"/>
  <c r="E2300" i="1"/>
  <c r="F2301" i="1" s="1"/>
  <c r="T2300" i="1"/>
  <c r="S2300" i="1"/>
  <c r="J2300" i="1"/>
  <c r="K2300" i="1" s="1"/>
  <c r="L2300" i="1" s="1"/>
  <c r="M2300" i="1" s="1"/>
  <c r="Q2299" i="1"/>
  <c r="R2299" i="1" s="1"/>
  <c r="C2300" i="1" s="1"/>
  <c r="V2300" i="1" s="1"/>
  <c r="W2300" i="1" s="1"/>
  <c r="J2301" i="1" l="1"/>
  <c r="K2301" i="1" s="1"/>
  <c r="L2301" i="1" s="1"/>
  <c r="M2301" i="1" s="1"/>
  <c r="S2301" i="1"/>
  <c r="T2301" i="1"/>
  <c r="Q2300" i="1"/>
  <c r="R2300" i="1" s="1"/>
  <c r="C2301" i="1" s="1"/>
  <c r="V2301" i="1" s="1"/>
  <c r="W2301" i="1" s="1"/>
  <c r="E2301" i="1"/>
  <c r="F2302" i="1" s="1"/>
  <c r="A2302" i="1"/>
  <c r="D2302" i="1" s="1"/>
  <c r="N2300" i="1"/>
  <c r="P2300" i="1" s="1"/>
  <c r="B2300" i="1" s="1"/>
  <c r="G2301" i="1"/>
  <c r="T2302" i="1" l="1"/>
  <c r="J2302" i="1"/>
  <c r="K2302" i="1" s="1"/>
  <c r="L2302" i="1" s="1"/>
  <c r="M2302" i="1" s="1"/>
  <c r="S2302" i="1"/>
  <c r="Q2301" i="1"/>
  <c r="R2301" i="1" s="1"/>
  <c r="C2302" i="1" s="1"/>
  <c r="V2302" i="1" s="1"/>
  <c r="W2302" i="1" s="1"/>
  <c r="E2302" i="1"/>
  <c r="F2303" i="1" s="1"/>
  <c r="A2303" i="1"/>
  <c r="D2303" i="1" s="1"/>
  <c r="G2302" i="1"/>
  <c r="H2301" i="1"/>
  <c r="N2301" i="1" s="1"/>
  <c r="P2301" i="1" s="1"/>
  <c r="B2301" i="1" s="1"/>
  <c r="E2303" i="1" l="1"/>
  <c r="F2304" i="1" s="1"/>
  <c r="A2304" i="1"/>
  <c r="D2304" i="1" s="1"/>
  <c r="G2303" i="1"/>
  <c r="H2302" i="1"/>
  <c r="N2302" i="1" s="1"/>
  <c r="P2302" i="1" s="1"/>
  <c r="B2302" i="1" s="1"/>
  <c r="J2303" i="1"/>
  <c r="K2303" i="1" s="1"/>
  <c r="L2303" i="1" s="1"/>
  <c r="M2303" i="1" s="1"/>
  <c r="Q2302" i="1"/>
  <c r="R2302" i="1" s="1"/>
  <c r="C2303" i="1" s="1"/>
  <c r="V2303" i="1" s="1"/>
  <c r="W2303" i="1" s="1"/>
  <c r="T2303" i="1"/>
  <c r="S2303" i="1"/>
  <c r="G2304" i="1" l="1"/>
  <c r="H2304" i="1" s="1"/>
  <c r="H2303" i="1"/>
  <c r="N2303" i="1" s="1"/>
  <c r="P2303" i="1" s="1"/>
  <c r="B2303" i="1" s="1"/>
  <c r="E2304" i="1"/>
  <c r="F2305" i="1" s="1"/>
  <c r="A2305" i="1"/>
  <c r="D2305" i="1" s="1"/>
  <c r="S2304" i="1"/>
  <c r="J2304" i="1"/>
  <c r="K2304" i="1" s="1"/>
  <c r="L2304" i="1" s="1"/>
  <c r="M2304" i="1" s="1"/>
  <c r="Q2303" i="1"/>
  <c r="R2303" i="1" s="1"/>
  <c r="C2304" i="1" s="1"/>
  <c r="V2304" i="1" s="1"/>
  <c r="W2304" i="1" s="1"/>
  <c r="T2304" i="1"/>
  <c r="N2304" i="1" l="1"/>
  <c r="P2304" i="1" s="1"/>
  <c r="B2304" i="1" s="1"/>
  <c r="Q2304" i="1"/>
  <c r="R2304" i="1" s="1"/>
  <c r="C2305" i="1" s="1"/>
  <c r="V2305" i="1" s="1"/>
  <c r="W2305" i="1" s="1"/>
  <c r="T2305" i="1"/>
  <c r="S2305" i="1"/>
  <c r="J2305" i="1"/>
  <c r="K2305" i="1" s="1"/>
  <c r="L2305" i="1" s="1"/>
  <c r="M2305" i="1" s="1"/>
  <c r="A2306" i="1"/>
  <c r="D2306" i="1" s="1"/>
  <c r="E2305" i="1"/>
  <c r="F2306" i="1" s="1"/>
  <c r="G2305" i="1"/>
  <c r="Q2305" i="1" l="1"/>
  <c r="R2305" i="1" s="1"/>
  <c r="C2306" i="1" s="1"/>
  <c r="V2306" i="1" s="1"/>
  <c r="W2306" i="1" s="1"/>
  <c r="S2306" i="1"/>
  <c r="J2306" i="1"/>
  <c r="K2306" i="1" s="1"/>
  <c r="L2306" i="1" s="1"/>
  <c r="M2306" i="1" s="1"/>
  <c r="T2306" i="1"/>
  <c r="A2307" i="1"/>
  <c r="D2307" i="1" s="1"/>
  <c r="E2306" i="1"/>
  <c r="F2307" i="1" s="1"/>
  <c r="G2306" i="1"/>
  <c r="H2306" i="1" s="1"/>
  <c r="H2305" i="1"/>
  <c r="N2305" i="1" s="1"/>
  <c r="P2305" i="1" s="1"/>
  <c r="B2305" i="1" s="1"/>
  <c r="A2308" i="1" l="1"/>
  <c r="D2308" i="1" s="1"/>
  <c r="E2307" i="1"/>
  <c r="F2308" i="1" s="1"/>
  <c r="J2307" i="1"/>
  <c r="K2307" i="1" s="1"/>
  <c r="L2307" i="1" s="1"/>
  <c r="M2307" i="1" s="1"/>
  <c r="S2307" i="1"/>
  <c r="Q2306" i="1"/>
  <c r="R2306" i="1" s="1"/>
  <c r="C2307" i="1" s="1"/>
  <c r="V2307" i="1" s="1"/>
  <c r="W2307" i="1" s="1"/>
  <c r="T2307" i="1"/>
  <c r="N2306" i="1"/>
  <c r="P2306" i="1" s="1"/>
  <c r="B2306" i="1" s="1"/>
  <c r="G2307" i="1"/>
  <c r="G2308" i="1" l="1"/>
  <c r="H2308" i="1" s="1"/>
  <c r="A2309" i="1"/>
  <c r="D2309" i="1" s="1"/>
  <c r="E2308" i="1"/>
  <c r="F2309" i="1" s="1"/>
  <c r="H2307" i="1"/>
  <c r="N2307" i="1" s="1"/>
  <c r="P2307" i="1" s="1"/>
  <c r="B2307" i="1" s="1"/>
  <c r="T2308" i="1"/>
  <c r="S2308" i="1"/>
  <c r="Q2307" i="1"/>
  <c r="R2307" i="1" s="1"/>
  <c r="C2308" i="1" s="1"/>
  <c r="V2308" i="1" s="1"/>
  <c r="W2308" i="1" s="1"/>
  <c r="J2308" i="1"/>
  <c r="K2308" i="1" s="1"/>
  <c r="L2308" i="1" s="1"/>
  <c r="M2308" i="1" s="1"/>
  <c r="N2308" i="1" l="1"/>
  <c r="P2308" i="1" s="1"/>
  <c r="B2308" i="1" s="1"/>
  <c r="J2309" i="1"/>
  <c r="K2309" i="1" s="1"/>
  <c r="L2309" i="1" s="1"/>
  <c r="M2309" i="1" s="1"/>
  <c r="T2309" i="1"/>
  <c r="Q2308" i="1"/>
  <c r="R2308" i="1" s="1"/>
  <c r="C2309" i="1" s="1"/>
  <c r="V2309" i="1" s="1"/>
  <c r="W2309" i="1" s="1"/>
  <c r="S2309" i="1"/>
  <c r="A2310" i="1"/>
  <c r="D2310" i="1" s="1"/>
  <c r="E2309" i="1"/>
  <c r="F2310" i="1" s="1"/>
  <c r="G2309" i="1"/>
  <c r="H2309" i="1" s="1"/>
  <c r="N2309" i="1" l="1"/>
  <c r="P2309" i="1" s="1"/>
  <c r="B2309" i="1" s="1"/>
  <c r="J2310" i="1"/>
  <c r="K2310" i="1" s="1"/>
  <c r="L2310" i="1" s="1"/>
  <c r="M2310" i="1" s="1"/>
  <c r="T2310" i="1"/>
  <c r="S2310" i="1"/>
  <c r="Q2309" i="1"/>
  <c r="R2309" i="1" s="1"/>
  <c r="C2310" i="1" s="1"/>
  <c r="V2310" i="1" s="1"/>
  <c r="W2310" i="1" s="1"/>
  <c r="A2311" i="1"/>
  <c r="D2311" i="1" s="1"/>
  <c r="E2310" i="1"/>
  <c r="F2311" i="1" s="1"/>
  <c r="G2310" i="1"/>
  <c r="H2310" i="1" s="1"/>
  <c r="E2311" i="1" l="1"/>
  <c r="F2312" i="1" s="1"/>
  <c r="A2312" i="1"/>
  <c r="D2312" i="1" s="1"/>
  <c r="N2310" i="1"/>
  <c r="P2310" i="1" s="1"/>
  <c r="B2310" i="1" s="1"/>
  <c r="G2311" i="1"/>
  <c r="Q2310" i="1"/>
  <c r="R2310" i="1" s="1"/>
  <c r="C2311" i="1" s="1"/>
  <c r="V2311" i="1" s="1"/>
  <c r="W2311" i="1" s="1"/>
  <c r="T2311" i="1"/>
  <c r="J2311" i="1"/>
  <c r="K2311" i="1" s="1"/>
  <c r="L2311" i="1" s="1"/>
  <c r="M2311" i="1" s="1"/>
  <c r="S2311" i="1"/>
  <c r="G2312" i="1" l="1"/>
  <c r="H2312" i="1" s="1"/>
  <c r="H2311" i="1"/>
  <c r="N2311" i="1" s="1"/>
  <c r="P2311" i="1" s="1"/>
  <c r="B2311" i="1" s="1"/>
  <c r="E2312" i="1"/>
  <c r="F2313" i="1" s="1"/>
  <c r="A2313" i="1"/>
  <c r="D2313" i="1" s="1"/>
  <c r="J2312" i="1"/>
  <c r="K2312" i="1" s="1"/>
  <c r="L2312" i="1" s="1"/>
  <c r="M2312" i="1" s="1"/>
  <c r="Q2311" i="1"/>
  <c r="R2311" i="1" s="1"/>
  <c r="C2312" i="1" s="1"/>
  <c r="V2312" i="1" s="1"/>
  <c r="W2312" i="1" s="1"/>
  <c r="S2312" i="1"/>
  <c r="T2312" i="1"/>
  <c r="N2312" i="1" l="1"/>
  <c r="P2312" i="1" s="1"/>
  <c r="B2312" i="1" s="1"/>
  <c r="J2313" i="1"/>
  <c r="K2313" i="1" s="1"/>
  <c r="L2313" i="1" s="1"/>
  <c r="M2313" i="1" s="1"/>
  <c r="T2313" i="1"/>
  <c r="S2313" i="1"/>
  <c r="Q2312" i="1"/>
  <c r="R2312" i="1" s="1"/>
  <c r="C2313" i="1" s="1"/>
  <c r="V2313" i="1" s="1"/>
  <c r="W2313" i="1" s="1"/>
  <c r="E2313" i="1"/>
  <c r="F2314" i="1" s="1"/>
  <c r="A2314" i="1"/>
  <c r="D2314" i="1" s="1"/>
  <c r="G2313" i="1"/>
  <c r="E2314" i="1" l="1"/>
  <c r="F2315" i="1" s="1"/>
  <c r="A2315" i="1"/>
  <c r="D2315" i="1" s="1"/>
  <c r="G2314" i="1"/>
  <c r="T2314" i="1"/>
  <c r="S2314" i="1"/>
  <c r="J2314" i="1"/>
  <c r="K2314" i="1" s="1"/>
  <c r="L2314" i="1" s="1"/>
  <c r="M2314" i="1" s="1"/>
  <c r="Q2313" i="1"/>
  <c r="R2313" i="1" s="1"/>
  <c r="C2314" i="1" s="1"/>
  <c r="V2314" i="1" s="1"/>
  <c r="W2314" i="1" s="1"/>
  <c r="H2313" i="1"/>
  <c r="N2313" i="1" s="1"/>
  <c r="P2313" i="1" s="1"/>
  <c r="B2313" i="1" s="1"/>
  <c r="G2315" i="1" l="1"/>
  <c r="H2315" i="1" s="1"/>
  <c r="H2314" i="1"/>
  <c r="N2314" i="1" s="1"/>
  <c r="P2314" i="1" s="1"/>
  <c r="B2314" i="1" s="1"/>
  <c r="A2316" i="1"/>
  <c r="D2316" i="1" s="1"/>
  <c r="E2315" i="1"/>
  <c r="F2316" i="1" s="1"/>
  <c r="J2315" i="1"/>
  <c r="K2315" i="1" s="1"/>
  <c r="L2315" i="1" s="1"/>
  <c r="M2315" i="1" s="1"/>
  <c r="T2315" i="1"/>
  <c r="Q2314" i="1"/>
  <c r="R2314" i="1" s="1"/>
  <c r="C2315" i="1" s="1"/>
  <c r="V2315" i="1" s="1"/>
  <c r="W2315" i="1" s="1"/>
  <c r="S2315" i="1"/>
  <c r="E2316" i="1" l="1"/>
  <c r="F2317" i="1" s="1"/>
  <c r="A2317" i="1"/>
  <c r="D2317" i="1" s="1"/>
  <c r="Q2315" i="1"/>
  <c r="R2315" i="1" s="1"/>
  <c r="T2316" i="1"/>
  <c r="S2316" i="1"/>
  <c r="J2316" i="1"/>
  <c r="K2316" i="1" s="1"/>
  <c r="L2316" i="1" s="1"/>
  <c r="M2316" i="1" s="1"/>
  <c r="G2316" i="1"/>
  <c r="N2315" i="1"/>
  <c r="P2315" i="1" s="1"/>
  <c r="B2315" i="1" l="1"/>
  <c r="C2316" i="1"/>
  <c r="V2316" i="1" s="1"/>
  <c r="W2316" i="1" s="1"/>
  <c r="G2317" i="1"/>
  <c r="H2317" i="1" s="1"/>
  <c r="E2317" i="1"/>
  <c r="F2318" i="1" s="1"/>
  <c r="A2318" i="1"/>
  <c r="D2318" i="1" s="1"/>
  <c r="T2317" i="1"/>
  <c r="S2317" i="1"/>
  <c r="J2317" i="1"/>
  <c r="K2317" i="1" s="1"/>
  <c r="L2317" i="1" s="1"/>
  <c r="M2317" i="1" s="1"/>
  <c r="Q2316" i="1"/>
  <c r="R2316" i="1" s="1"/>
  <c r="H2316" i="1"/>
  <c r="N2316" i="1" s="1"/>
  <c r="P2316" i="1" s="1"/>
  <c r="B2316" i="1" s="1"/>
  <c r="C2317" i="1" l="1"/>
  <c r="V2317" i="1" s="1"/>
  <c r="W2317" i="1" s="1"/>
  <c r="N2317" i="1"/>
  <c r="E2318" i="1"/>
  <c r="F2319" i="1" s="1"/>
  <c r="A2319" i="1"/>
  <c r="D2319" i="1" s="1"/>
  <c r="S2318" i="1"/>
  <c r="J2318" i="1"/>
  <c r="K2318" i="1" s="1"/>
  <c r="L2318" i="1" s="1"/>
  <c r="M2318" i="1" s="1"/>
  <c r="Q2317" i="1"/>
  <c r="R2317" i="1" s="1"/>
  <c r="T2318" i="1"/>
  <c r="G2318" i="1"/>
  <c r="H2318" i="1" s="1"/>
  <c r="C2318" i="1" l="1"/>
  <c r="V2318" i="1" s="1"/>
  <c r="W2318" i="1" s="1"/>
  <c r="P2317" i="1"/>
  <c r="B2317" i="1" s="1"/>
  <c r="A2320" i="1"/>
  <c r="D2320" i="1" s="1"/>
  <c r="E2319" i="1"/>
  <c r="F2320" i="1" s="1"/>
  <c r="J2319" i="1"/>
  <c r="K2319" i="1" s="1"/>
  <c r="L2319" i="1" s="1"/>
  <c r="M2319" i="1" s="1"/>
  <c r="Q2318" i="1"/>
  <c r="R2318" i="1" s="1"/>
  <c r="C2319" i="1" s="1"/>
  <c r="V2319" i="1" s="1"/>
  <c r="W2319" i="1" s="1"/>
  <c r="T2319" i="1"/>
  <c r="S2319" i="1"/>
  <c r="N2318" i="1"/>
  <c r="P2318" i="1" s="1"/>
  <c r="B2318" i="1" s="1"/>
  <c r="G2319" i="1"/>
  <c r="H2319" i="1" s="1"/>
  <c r="G2320" i="1" l="1"/>
  <c r="T2320" i="1"/>
  <c r="S2320" i="1"/>
  <c r="J2320" i="1"/>
  <c r="K2320" i="1" s="1"/>
  <c r="L2320" i="1" s="1"/>
  <c r="M2320" i="1" s="1"/>
  <c r="Q2319" i="1"/>
  <c r="R2319" i="1" s="1"/>
  <c r="C2320" i="1" s="1"/>
  <c r="V2320" i="1" s="1"/>
  <c r="W2320" i="1" s="1"/>
  <c r="N2319" i="1"/>
  <c r="P2319" i="1" s="1"/>
  <c r="B2319" i="1" s="1"/>
  <c r="E2320" i="1"/>
  <c r="F2321" i="1" s="1"/>
  <c r="A2321" i="1"/>
  <c r="D2321" i="1" s="1"/>
  <c r="S2321" i="1" l="1"/>
  <c r="J2321" i="1"/>
  <c r="K2321" i="1" s="1"/>
  <c r="L2321" i="1" s="1"/>
  <c r="M2321" i="1" s="1"/>
  <c r="T2321" i="1"/>
  <c r="Q2320" i="1"/>
  <c r="R2320" i="1" s="1"/>
  <c r="C2321" i="1" s="1"/>
  <c r="V2321" i="1" s="1"/>
  <c r="W2321" i="1" s="1"/>
  <c r="E2321" i="1"/>
  <c r="F2322" i="1" s="1"/>
  <c r="A2322" i="1"/>
  <c r="D2322" i="1" s="1"/>
  <c r="G2321" i="1"/>
  <c r="H2321" i="1" s="1"/>
  <c r="H2320" i="1"/>
  <c r="N2320" i="1" s="1"/>
  <c r="P2320" i="1" s="1"/>
  <c r="B2320" i="1" s="1"/>
  <c r="E2322" i="1" l="1"/>
  <c r="F2323" i="1" s="1"/>
  <c r="A2323" i="1"/>
  <c r="D2323" i="1" s="1"/>
  <c r="Q2321" i="1"/>
  <c r="R2321" i="1" s="1"/>
  <c r="C2322" i="1" s="1"/>
  <c r="V2322" i="1" s="1"/>
  <c r="W2322" i="1" s="1"/>
  <c r="S2322" i="1"/>
  <c r="T2322" i="1"/>
  <c r="J2322" i="1"/>
  <c r="K2322" i="1" s="1"/>
  <c r="L2322" i="1" s="1"/>
  <c r="M2322" i="1" s="1"/>
  <c r="N2321" i="1"/>
  <c r="P2321" i="1" s="1"/>
  <c r="B2321" i="1" s="1"/>
  <c r="G2322" i="1"/>
  <c r="G2323" i="1" l="1"/>
  <c r="H2323" i="1" s="1"/>
  <c r="E2323" i="1"/>
  <c r="F2324" i="1" s="1"/>
  <c r="A2324" i="1"/>
  <c r="D2324" i="1" s="1"/>
  <c r="Q2322" i="1"/>
  <c r="R2322" i="1" s="1"/>
  <c r="C2323" i="1" s="1"/>
  <c r="V2323" i="1" s="1"/>
  <c r="W2323" i="1" s="1"/>
  <c r="T2323" i="1"/>
  <c r="J2323" i="1"/>
  <c r="K2323" i="1" s="1"/>
  <c r="L2323" i="1" s="1"/>
  <c r="M2323" i="1" s="1"/>
  <c r="S2323" i="1"/>
  <c r="H2322" i="1"/>
  <c r="N2322" i="1" s="1"/>
  <c r="P2322" i="1" s="1"/>
  <c r="B2322" i="1" s="1"/>
  <c r="N2323" i="1" l="1"/>
  <c r="P2323" i="1" s="1"/>
  <c r="B2323" i="1" s="1"/>
  <c r="T2324" i="1"/>
  <c r="S2324" i="1"/>
  <c r="Q2323" i="1"/>
  <c r="R2323" i="1" s="1"/>
  <c r="C2324" i="1" s="1"/>
  <c r="V2324" i="1" s="1"/>
  <c r="W2324" i="1" s="1"/>
  <c r="J2324" i="1"/>
  <c r="K2324" i="1" s="1"/>
  <c r="L2324" i="1" s="1"/>
  <c r="M2324" i="1" s="1"/>
  <c r="E2324" i="1"/>
  <c r="F2325" i="1" s="1"/>
  <c r="A2325" i="1"/>
  <c r="D2325" i="1" s="1"/>
  <c r="G2324" i="1"/>
  <c r="G2325" i="1" l="1"/>
  <c r="E2325" i="1"/>
  <c r="F2326" i="1" s="1"/>
  <c r="A2326" i="1"/>
  <c r="D2326" i="1" s="1"/>
  <c r="T2325" i="1"/>
  <c r="S2325" i="1"/>
  <c r="Q2324" i="1"/>
  <c r="R2324" i="1" s="1"/>
  <c r="C2325" i="1" s="1"/>
  <c r="V2325" i="1" s="1"/>
  <c r="W2325" i="1" s="1"/>
  <c r="J2325" i="1"/>
  <c r="K2325" i="1" s="1"/>
  <c r="L2325" i="1" s="1"/>
  <c r="M2325" i="1" s="1"/>
  <c r="H2324" i="1"/>
  <c r="N2324" i="1" s="1"/>
  <c r="P2324" i="1" s="1"/>
  <c r="B2324" i="1" s="1"/>
  <c r="Q2325" i="1" l="1"/>
  <c r="R2325" i="1" s="1"/>
  <c r="C2326" i="1" s="1"/>
  <c r="V2326" i="1" s="1"/>
  <c r="W2326" i="1" s="1"/>
  <c r="S2326" i="1"/>
  <c r="T2326" i="1"/>
  <c r="J2326" i="1"/>
  <c r="K2326" i="1" s="1"/>
  <c r="L2326" i="1" s="1"/>
  <c r="M2326" i="1" s="1"/>
  <c r="E2326" i="1"/>
  <c r="F2327" i="1" s="1"/>
  <c r="A2327" i="1"/>
  <c r="D2327" i="1" s="1"/>
  <c r="G2326" i="1"/>
  <c r="H2325" i="1"/>
  <c r="N2325" i="1" s="1"/>
  <c r="P2325" i="1" s="1"/>
  <c r="B2325" i="1" s="1"/>
  <c r="S2327" i="1" l="1"/>
  <c r="Q2326" i="1"/>
  <c r="R2326" i="1" s="1"/>
  <c r="C2327" i="1" s="1"/>
  <c r="V2327" i="1" s="1"/>
  <c r="W2327" i="1" s="1"/>
  <c r="J2327" i="1"/>
  <c r="K2327" i="1" s="1"/>
  <c r="L2327" i="1" s="1"/>
  <c r="M2327" i="1" s="1"/>
  <c r="T2327" i="1"/>
  <c r="G2327" i="1"/>
  <c r="E2327" i="1"/>
  <c r="F2328" i="1" s="1"/>
  <c r="A2328" i="1"/>
  <c r="D2328" i="1" s="1"/>
  <c r="H2326" i="1"/>
  <c r="N2326" i="1" s="1"/>
  <c r="P2326" i="1" s="1"/>
  <c r="B2326" i="1" s="1"/>
  <c r="G2328" i="1" l="1"/>
  <c r="A2329" i="1"/>
  <c r="D2329" i="1" s="1"/>
  <c r="E2328" i="1"/>
  <c r="F2329" i="1" s="1"/>
  <c r="J2328" i="1"/>
  <c r="K2328" i="1" s="1"/>
  <c r="L2328" i="1" s="1"/>
  <c r="M2328" i="1" s="1"/>
  <c r="T2328" i="1"/>
  <c r="Q2327" i="1"/>
  <c r="R2327" i="1" s="1"/>
  <c r="C2328" i="1" s="1"/>
  <c r="V2328" i="1" s="1"/>
  <c r="W2328" i="1" s="1"/>
  <c r="S2328" i="1"/>
  <c r="H2327" i="1"/>
  <c r="N2327" i="1" s="1"/>
  <c r="P2327" i="1" s="1"/>
  <c r="B2327" i="1" s="1"/>
  <c r="J2329" i="1" l="1"/>
  <c r="K2329" i="1" s="1"/>
  <c r="L2329" i="1" s="1"/>
  <c r="M2329" i="1" s="1"/>
  <c r="T2329" i="1"/>
  <c r="S2329" i="1"/>
  <c r="Q2328" i="1"/>
  <c r="R2328" i="1" s="1"/>
  <c r="C2329" i="1" s="1"/>
  <c r="V2329" i="1" s="1"/>
  <c r="W2329" i="1" s="1"/>
  <c r="E2329" i="1"/>
  <c r="F2330" i="1" s="1"/>
  <c r="A2330" i="1"/>
  <c r="D2330" i="1" s="1"/>
  <c r="G2329" i="1"/>
  <c r="H2328" i="1"/>
  <c r="N2328" i="1" s="1"/>
  <c r="P2328" i="1" s="1"/>
  <c r="B2328" i="1" s="1"/>
  <c r="G2330" i="1" l="1"/>
  <c r="Q2329" i="1"/>
  <c r="R2329" i="1" s="1"/>
  <c r="C2330" i="1" s="1"/>
  <c r="V2330" i="1" s="1"/>
  <c r="W2330" i="1" s="1"/>
  <c r="J2330" i="1"/>
  <c r="K2330" i="1" s="1"/>
  <c r="L2330" i="1" s="1"/>
  <c r="M2330" i="1" s="1"/>
  <c r="S2330" i="1"/>
  <c r="T2330" i="1"/>
  <c r="E2330" i="1"/>
  <c r="F2331" i="1" s="1"/>
  <c r="A2331" i="1"/>
  <c r="D2331" i="1" s="1"/>
  <c r="H2329" i="1"/>
  <c r="N2329" i="1" s="1"/>
  <c r="P2329" i="1" s="1"/>
  <c r="B2329" i="1" s="1"/>
  <c r="A2332" i="1" l="1"/>
  <c r="D2332" i="1" s="1"/>
  <c r="E2331" i="1"/>
  <c r="F2332" i="1" s="1"/>
  <c r="G2331" i="1"/>
  <c r="S2331" i="1"/>
  <c r="Q2330" i="1"/>
  <c r="R2330" i="1" s="1"/>
  <c r="C2331" i="1" s="1"/>
  <c r="V2331" i="1" s="1"/>
  <c r="W2331" i="1" s="1"/>
  <c r="J2331" i="1"/>
  <c r="K2331" i="1" s="1"/>
  <c r="L2331" i="1" s="1"/>
  <c r="M2331" i="1" s="1"/>
  <c r="T2331" i="1"/>
  <c r="H2330" i="1"/>
  <c r="N2330" i="1" s="1"/>
  <c r="P2330" i="1" s="1"/>
  <c r="B2330" i="1" s="1"/>
  <c r="G2332" i="1" l="1"/>
  <c r="H2332" i="1" s="1"/>
  <c r="E2332" i="1"/>
  <c r="F2333" i="1" s="1"/>
  <c r="A2333" i="1"/>
  <c r="D2333" i="1" s="1"/>
  <c r="J2332" i="1"/>
  <c r="K2332" i="1" s="1"/>
  <c r="L2332" i="1" s="1"/>
  <c r="M2332" i="1" s="1"/>
  <c r="S2332" i="1"/>
  <c r="Q2331" i="1"/>
  <c r="R2331" i="1" s="1"/>
  <c r="C2332" i="1" s="1"/>
  <c r="V2332" i="1" s="1"/>
  <c r="W2332" i="1" s="1"/>
  <c r="T2332" i="1"/>
  <c r="H2331" i="1"/>
  <c r="N2331" i="1" s="1"/>
  <c r="P2331" i="1" s="1"/>
  <c r="B2331" i="1" s="1"/>
  <c r="N2332" i="1" l="1"/>
  <c r="P2332" i="1" s="1"/>
  <c r="B2332" i="1" s="1"/>
  <c r="A2334" i="1"/>
  <c r="D2334" i="1" s="1"/>
  <c r="E2333" i="1"/>
  <c r="F2334" i="1" s="1"/>
  <c r="S2333" i="1"/>
  <c r="Q2332" i="1"/>
  <c r="R2332" i="1" s="1"/>
  <c r="C2333" i="1" s="1"/>
  <c r="V2333" i="1" s="1"/>
  <c r="W2333" i="1" s="1"/>
  <c r="J2333" i="1"/>
  <c r="K2333" i="1" s="1"/>
  <c r="L2333" i="1" s="1"/>
  <c r="M2333" i="1" s="1"/>
  <c r="T2333" i="1"/>
  <c r="G2333" i="1"/>
  <c r="G2334" i="1" l="1"/>
  <c r="S2334" i="1"/>
  <c r="J2334" i="1"/>
  <c r="K2334" i="1" s="1"/>
  <c r="L2334" i="1" s="1"/>
  <c r="M2334" i="1" s="1"/>
  <c r="T2334" i="1"/>
  <c r="Q2333" i="1"/>
  <c r="R2333" i="1" s="1"/>
  <c r="C2334" i="1" s="1"/>
  <c r="V2334" i="1" s="1"/>
  <c r="W2334" i="1" s="1"/>
  <c r="H2333" i="1"/>
  <c r="N2333" i="1" s="1"/>
  <c r="P2333" i="1" s="1"/>
  <c r="B2333" i="1" s="1"/>
  <c r="E2334" i="1"/>
  <c r="F2335" i="1" s="1"/>
  <c r="A2335" i="1"/>
  <c r="D2335" i="1" s="1"/>
  <c r="S2335" i="1" l="1"/>
  <c r="Q2334" i="1"/>
  <c r="R2334" i="1" s="1"/>
  <c r="C2335" i="1" s="1"/>
  <c r="V2335" i="1" s="1"/>
  <c r="W2335" i="1" s="1"/>
  <c r="J2335" i="1"/>
  <c r="K2335" i="1" s="1"/>
  <c r="L2335" i="1" s="1"/>
  <c r="M2335" i="1" s="1"/>
  <c r="T2335" i="1"/>
  <c r="A2336" i="1"/>
  <c r="D2336" i="1" s="1"/>
  <c r="E2335" i="1"/>
  <c r="F2336" i="1" s="1"/>
  <c r="G2335" i="1"/>
  <c r="H2334" i="1"/>
  <c r="N2334" i="1" s="1"/>
  <c r="P2334" i="1" s="1"/>
  <c r="B2334" i="1" s="1"/>
  <c r="Q2335" i="1" l="1"/>
  <c r="R2335" i="1" s="1"/>
  <c r="C2336" i="1" s="1"/>
  <c r="V2336" i="1" s="1"/>
  <c r="W2336" i="1" s="1"/>
  <c r="J2336" i="1"/>
  <c r="K2336" i="1" s="1"/>
  <c r="L2336" i="1" s="1"/>
  <c r="M2336" i="1" s="1"/>
  <c r="S2336" i="1"/>
  <c r="T2336" i="1"/>
  <c r="A2337" i="1"/>
  <c r="D2337" i="1" s="1"/>
  <c r="E2336" i="1"/>
  <c r="F2337" i="1" s="1"/>
  <c r="G2336" i="1"/>
  <c r="H2336" i="1" s="1"/>
  <c r="H2335" i="1"/>
  <c r="N2335" i="1" s="1"/>
  <c r="P2335" i="1" s="1"/>
  <c r="B2335" i="1" s="1"/>
  <c r="J2337" i="1" l="1"/>
  <c r="K2337" i="1" s="1"/>
  <c r="L2337" i="1" s="1"/>
  <c r="M2337" i="1" s="1"/>
  <c r="T2337" i="1"/>
  <c r="S2337" i="1"/>
  <c r="Q2336" i="1"/>
  <c r="R2336" i="1" s="1"/>
  <c r="C2337" i="1" s="1"/>
  <c r="V2337" i="1" s="1"/>
  <c r="W2337" i="1" s="1"/>
  <c r="A2338" i="1"/>
  <c r="D2338" i="1" s="1"/>
  <c r="E2337" i="1"/>
  <c r="F2338" i="1" s="1"/>
  <c r="N2336" i="1"/>
  <c r="P2336" i="1" s="1"/>
  <c r="B2336" i="1" s="1"/>
  <c r="G2337" i="1"/>
  <c r="H2337" i="1" s="1"/>
  <c r="E2338" i="1" l="1"/>
  <c r="F2339" i="1" s="1"/>
  <c r="A2339" i="1"/>
  <c r="D2339" i="1" s="1"/>
  <c r="N2337" i="1"/>
  <c r="P2337" i="1" s="1"/>
  <c r="B2337" i="1" s="1"/>
  <c r="G2338" i="1"/>
  <c r="J2338" i="1"/>
  <c r="K2338" i="1" s="1"/>
  <c r="L2338" i="1" s="1"/>
  <c r="M2338" i="1" s="1"/>
  <c r="T2338" i="1"/>
  <c r="Q2337" i="1"/>
  <c r="R2337" i="1" s="1"/>
  <c r="C2338" i="1" s="1"/>
  <c r="V2338" i="1" s="1"/>
  <c r="W2338" i="1" s="1"/>
  <c r="S2338" i="1"/>
  <c r="G2339" i="1" l="1"/>
  <c r="H2339" i="1" s="1"/>
  <c r="H2338" i="1"/>
  <c r="N2338" i="1" s="1"/>
  <c r="P2338" i="1" s="1"/>
  <c r="B2338" i="1" s="1"/>
  <c r="A2340" i="1"/>
  <c r="D2340" i="1" s="1"/>
  <c r="E2339" i="1"/>
  <c r="F2340" i="1" s="1"/>
  <c r="T2339" i="1"/>
  <c r="S2339" i="1"/>
  <c r="Q2338" i="1"/>
  <c r="R2338" i="1" s="1"/>
  <c r="C2339" i="1" s="1"/>
  <c r="V2339" i="1" s="1"/>
  <c r="W2339" i="1" s="1"/>
  <c r="J2339" i="1"/>
  <c r="K2339" i="1" s="1"/>
  <c r="L2339" i="1" s="1"/>
  <c r="M2339" i="1" s="1"/>
  <c r="N2339" i="1" l="1"/>
  <c r="P2339" i="1" s="1"/>
  <c r="B2339" i="1" s="1"/>
  <c r="E2340" i="1"/>
  <c r="F2341" i="1" s="1"/>
  <c r="A2341" i="1"/>
  <c r="D2341" i="1" s="1"/>
  <c r="T2340" i="1"/>
  <c r="S2340" i="1"/>
  <c r="J2340" i="1"/>
  <c r="K2340" i="1" s="1"/>
  <c r="L2340" i="1" s="1"/>
  <c r="M2340" i="1" s="1"/>
  <c r="Q2339" i="1"/>
  <c r="R2339" i="1" s="1"/>
  <c r="C2340" i="1" s="1"/>
  <c r="V2340" i="1" s="1"/>
  <c r="W2340" i="1" s="1"/>
  <c r="G2340" i="1"/>
  <c r="G2341" i="1" l="1"/>
  <c r="H2341" i="1" s="1"/>
  <c r="H2340" i="1"/>
  <c r="N2340" i="1" s="1"/>
  <c r="P2340" i="1" s="1"/>
  <c r="B2340" i="1" s="1"/>
  <c r="A2342" i="1"/>
  <c r="D2342" i="1" s="1"/>
  <c r="E2341" i="1"/>
  <c r="F2342" i="1" s="1"/>
  <c r="T2341" i="1"/>
  <c r="S2341" i="1"/>
  <c r="J2341" i="1"/>
  <c r="K2341" i="1" s="1"/>
  <c r="L2341" i="1" s="1"/>
  <c r="M2341" i="1" s="1"/>
  <c r="Q2340" i="1"/>
  <c r="R2340" i="1" s="1"/>
  <c r="C2341" i="1" s="1"/>
  <c r="V2341" i="1" s="1"/>
  <c r="W2341" i="1" s="1"/>
  <c r="G2342" i="1" l="1"/>
  <c r="H2342" i="1" s="1"/>
  <c r="N2341" i="1"/>
  <c r="P2341" i="1" s="1"/>
  <c r="B2341" i="1" s="1"/>
  <c r="T2342" i="1"/>
  <c r="S2342" i="1"/>
  <c r="Q2341" i="1"/>
  <c r="R2341" i="1" s="1"/>
  <c r="C2342" i="1" s="1"/>
  <c r="V2342" i="1" s="1"/>
  <c r="W2342" i="1" s="1"/>
  <c r="J2342" i="1"/>
  <c r="K2342" i="1" s="1"/>
  <c r="L2342" i="1" s="1"/>
  <c r="M2342" i="1" s="1"/>
  <c r="A2343" i="1"/>
  <c r="D2343" i="1" s="1"/>
  <c r="E2342" i="1"/>
  <c r="F2343" i="1" s="1"/>
  <c r="S2343" i="1" l="1"/>
  <c r="J2343" i="1"/>
  <c r="K2343" i="1" s="1"/>
  <c r="L2343" i="1" s="1"/>
  <c r="M2343" i="1" s="1"/>
  <c r="Q2342" i="1"/>
  <c r="R2342" i="1" s="1"/>
  <c r="C2343" i="1" s="1"/>
  <c r="V2343" i="1" s="1"/>
  <c r="W2343" i="1" s="1"/>
  <c r="T2343" i="1"/>
  <c r="N2342" i="1"/>
  <c r="P2342" i="1" s="1"/>
  <c r="B2342" i="1" s="1"/>
  <c r="A2344" i="1"/>
  <c r="D2344" i="1" s="1"/>
  <c r="E2343" i="1"/>
  <c r="F2344" i="1" s="1"/>
  <c r="G2343" i="1"/>
  <c r="H2343" i="1" s="1"/>
  <c r="N2343" i="1" l="1"/>
  <c r="P2343" i="1" s="1"/>
  <c r="S2344" i="1"/>
  <c r="Q2343" i="1"/>
  <c r="R2343" i="1" s="1"/>
  <c r="J2344" i="1"/>
  <c r="K2344" i="1" s="1"/>
  <c r="L2344" i="1" s="1"/>
  <c r="M2344" i="1" s="1"/>
  <c r="T2344" i="1"/>
  <c r="G2344" i="1"/>
  <c r="A2345" i="1"/>
  <c r="D2345" i="1" s="1"/>
  <c r="E2344" i="1"/>
  <c r="F2345" i="1" s="1"/>
  <c r="C2344" i="1" l="1"/>
  <c r="V2344" i="1" s="1"/>
  <c r="W2344" i="1" s="1"/>
  <c r="B2343" i="1"/>
  <c r="E2345" i="1"/>
  <c r="F2346" i="1" s="1"/>
  <c r="A2346" i="1"/>
  <c r="D2346" i="1" s="1"/>
  <c r="G2345" i="1"/>
  <c r="H2345" i="1" s="1"/>
  <c r="H2344" i="1"/>
  <c r="N2344" i="1" s="1"/>
  <c r="P2344" i="1" s="1"/>
  <c r="B2344" i="1" s="1"/>
  <c r="S2345" i="1"/>
  <c r="J2345" i="1"/>
  <c r="K2345" i="1" s="1"/>
  <c r="L2345" i="1" s="1"/>
  <c r="M2345" i="1" s="1"/>
  <c r="Q2344" i="1"/>
  <c r="R2344" i="1" s="1"/>
  <c r="C2345" i="1" s="1"/>
  <c r="V2345" i="1" s="1"/>
  <c r="W2345" i="1" s="1"/>
  <c r="T2345" i="1"/>
  <c r="E2346" i="1" l="1"/>
  <c r="F2347" i="1" s="1"/>
  <c r="A2347" i="1"/>
  <c r="D2347" i="1" s="1"/>
  <c r="T2346" i="1"/>
  <c r="Q2345" i="1"/>
  <c r="R2345" i="1" s="1"/>
  <c r="C2346" i="1" s="1"/>
  <c r="V2346" i="1" s="1"/>
  <c r="W2346" i="1" s="1"/>
  <c r="J2346" i="1"/>
  <c r="K2346" i="1" s="1"/>
  <c r="L2346" i="1" s="1"/>
  <c r="M2346" i="1" s="1"/>
  <c r="S2346" i="1"/>
  <c r="N2345" i="1"/>
  <c r="P2345" i="1" s="1"/>
  <c r="B2345" i="1" s="1"/>
  <c r="G2346" i="1"/>
  <c r="H2346" i="1" s="1"/>
  <c r="N2346" i="1" l="1"/>
  <c r="P2346" i="1" s="1"/>
  <c r="B2346" i="1" s="1"/>
  <c r="T2347" i="1"/>
  <c r="Q2346" i="1"/>
  <c r="R2346" i="1" s="1"/>
  <c r="C2347" i="1" s="1"/>
  <c r="V2347" i="1" s="1"/>
  <c r="W2347" i="1" s="1"/>
  <c r="J2347" i="1"/>
  <c r="K2347" i="1" s="1"/>
  <c r="L2347" i="1" s="1"/>
  <c r="M2347" i="1" s="1"/>
  <c r="S2347" i="1"/>
  <c r="G2347" i="1"/>
  <c r="A2348" i="1"/>
  <c r="D2348" i="1" s="1"/>
  <c r="E2347" i="1"/>
  <c r="F2348" i="1" s="1"/>
  <c r="G2348" i="1" l="1"/>
  <c r="H2348" i="1" s="1"/>
  <c r="Q2347" i="1"/>
  <c r="R2347" i="1" s="1"/>
  <c r="C2348" i="1" s="1"/>
  <c r="V2348" i="1" s="1"/>
  <c r="W2348" i="1" s="1"/>
  <c r="T2348" i="1"/>
  <c r="S2348" i="1"/>
  <c r="J2348" i="1"/>
  <c r="K2348" i="1" s="1"/>
  <c r="L2348" i="1" s="1"/>
  <c r="M2348" i="1" s="1"/>
  <c r="H2347" i="1"/>
  <c r="N2347" i="1" s="1"/>
  <c r="P2347" i="1" s="1"/>
  <c r="B2347" i="1" s="1"/>
  <c r="E2348" i="1"/>
  <c r="F2349" i="1" s="1"/>
  <c r="A2349" i="1"/>
  <c r="D2349" i="1" s="1"/>
  <c r="N2348" i="1" l="1"/>
  <c r="P2348" i="1" s="1"/>
  <c r="B2348" i="1" s="1"/>
  <c r="A2350" i="1"/>
  <c r="D2350" i="1" s="1"/>
  <c r="E2349" i="1"/>
  <c r="F2350" i="1" s="1"/>
  <c r="T2349" i="1"/>
  <c r="S2349" i="1"/>
  <c r="J2349" i="1"/>
  <c r="K2349" i="1" s="1"/>
  <c r="L2349" i="1" s="1"/>
  <c r="M2349" i="1" s="1"/>
  <c r="Q2348" i="1"/>
  <c r="R2348" i="1" s="1"/>
  <c r="C2349" i="1" s="1"/>
  <c r="V2349" i="1" s="1"/>
  <c r="W2349" i="1" s="1"/>
  <c r="G2349" i="1"/>
  <c r="A2351" i="1" l="1"/>
  <c r="D2351" i="1" s="1"/>
  <c r="E2350" i="1"/>
  <c r="F2351" i="1" s="1"/>
  <c r="Q2349" i="1"/>
  <c r="R2349" i="1" s="1"/>
  <c r="C2350" i="1" s="1"/>
  <c r="V2350" i="1" s="1"/>
  <c r="W2350" i="1" s="1"/>
  <c r="S2350" i="1"/>
  <c r="J2350" i="1"/>
  <c r="K2350" i="1" s="1"/>
  <c r="L2350" i="1" s="1"/>
  <c r="M2350" i="1" s="1"/>
  <c r="T2350" i="1"/>
  <c r="G2350" i="1"/>
  <c r="H2349" i="1"/>
  <c r="N2349" i="1" s="1"/>
  <c r="P2349" i="1" s="1"/>
  <c r="B2349" i="1" s="1"/>
  <c r="A2352" i="1" l="1"/>
  <c r="D2352" i="1" s="1"/>
  <c r="E2351" i="1"/>
  <c r="F2352" i="1" s="1"/>
  <c r="J2351" i="1"/>
  <c r="K2351" i="1" s="1"/>
  <c r="L2351" i="1" s="1"/>
  <c r="M2351" i="1" s="1"/>
  <c r="S2351" i="1"/>
  <c r="T2351" i="1"/>
  <c r="Q2350" i="1"/>
  <c r="R2350" i="1" s="1"/>
  <c r="C2351" i="1" s="1"/>
  <c r="V2351" i="1" s="1"/>
  <c r="W2351" i="1" s="1"/>
  <c r="G2351" i="1"/>
  <c r="H2350" i="1"/>
  <c r="N2350" i="1" s="1"/>
  <c r="P2350" i="1" s="1"/>
  <c r="B2350" i="1" s="1"/>
  <c r="S2352" i="1" l="1"/>
  <c r="T2352" i="1"/>
  <c r="J2352" i="1"/>
  <c r="K2352" i="1" s="1"/>
  <c r="L2352" i="1" s="1"/>
  <c r="M2352" i="1" s="1"/>
  <c r="Q2351" i="1"/>
  <c r="R2351" i="1" s="1"/>
  <c r="C2352" i="1" s="1"/>
  <c r="V2352" i="1" s="1"/>
  <c r="W2352" i="1" s="1"/>
  <c r="A2353" i="1"/>
  <c r="D2353" i="1" s="1"/>
  <c r="E2352" i="1"/>
  <c r="F2353" i="1" s="1"/>
  <c r="G2352" i="1"/>
  <c r="H2351" i="1"/>
  <c r="N2351" i="1" s="1"/>
  <c r="P2351" i="1" s="1"/>
  <c r="B2351" i="1" s="1"/>
  <c r="A2354" i="1" l="1"/>
  <c r="D2354" i="1" s="1"/>
  <c r="E2353" i="1"/>
  <c r="F2354" i="1" s="1"/>
  <c r="S2353" i="1"/>
  <c r="Q2352" i="1"/>
  <c r="R2352" i="1" s="1"/>
  <c r="C2353" i="1" s="1"/>
  <c r="V2353" i="1" s="1"/>
  <c r="W2353" i="1" s="1"/>
  <c r="J2353" i="1"/>
  <c r="K2353" i="1" s="1"/>
  <c r="L2353" i="1" s="1"/>
  <c r="M2353" i="1" s="1"/>
  <c r="T2353" i="1"/>
  <c r="G2353" i="1"/>
  <c r="H2352" i="1"/>
  <c r="N2352" i="1" s="1"/>
  <c r="P2352" i="1" s="1"/>
  <c r="B2352" i="1" s="1"/>
  <c r="G2354" i="1" l="1"/>
  <c r="H2354" i="1" s="1"/>
  <c r="H2353" i="1"/>
  <c r="N2353" i="1" s="1"/>
  <c r="P2353" i="1" s="1"/>
  <c r="B2353" i="1" s="1"/>
  <c r="E2354" i="1"/>
  <c r="F2355" i="1" s="1"/>
  <c r="A2355" i="1"/>
  <c r="D2355" i="1" s="1"/>
  <c r="J2354" i="1"/>
  <c r="K2354" i="1" s="1"/>
  <c r="L2354" i="1" s="1"/>
  <c r="M2354" i="1" s="1"/>
  <c r="Q2353" i="1"/>
  <c r="R2353" i="1" s="1"/>
  <c r="C2354" i="1" s="1"/>
  <c r="V2354" i="1" s="1"/>
  <c r="W2354" i="1" s="1"/>
  <c r="S2354" i="1"/>
  <c r="T2354" i="1"/>
  <c r="G2355" i="1" l="1"/>
  <c r="H2355" i="1" s="1"/>
  <c r="N2354" i="1"/>
  <c r="P2354" i="1" s="1"/>
  <c r="B2354" i="1" s="1"/>
  <c r="T2355" i="1"/>
  <c r="J2355" i="1"/>
  <c r="K2355" i="1" s="1"/>
  <c r="L2355" i="1" s="1"/>
  <c r="M2355" i="1" s="1"/>
  <c r="S2355" i="1"/>
  <c r="Q2354" i="1"/>
  <c r="R2354" i="1" s="1"/>
  <c r="C2355" i="1" s="1"/>
  <c r="V2355" i="1" s="1"/>
  <c r="W2355" i="1" s="1"/>
  <c r="E2355" i="1"/>
  <c r="F2356" i="1" s="1"/>
  <c r="A2356" i="1"/>
  <c r="D2356" i="1" s="1"/>
  <c r="J2356" i="1" l="1"/>
  <c r="K2356" i="1" s="1"/>
  <c r="L2356" i="1" s="1"/>
  <c r="M2356" i="1" s="1"/>
  <c r="T2356" i="1"/>
  <c r="S2356" i="1"/>
  <c r="Q2355" i="1"/>
  <c r="R2355" i="1" s="1"/>
  <c r="C2356" i="1" s="1"/>
  <c r="V2356" i="1" s="1"/>
  <c r="W2356" i="1" s="1"/>
  <c r="N2355" i="1"/>
  <c r="P2355" i="1" s="1"/>
  <c r="B2355" i="1" s="1"/>
  <c r="E2356" i="1"/>
  <c r="F2357" i="1" s="1"/>
  <c r="A2357" i="1"/>
  <c r="D2357" i="1" s="1"/>
  <c r="G2356" i="1"/>
  <c r="J2357" i="1" l="1"/>
  <c r="K2357" i="1" s="1"/>
  <c r="L2357" i="1" s="1"/>
  <c r="M2357" i="1" s="1"/>
  <c r="S2357" i="1"/>
  <c r="Q2356" i="1"/>
  <c r="R2356" i="1" s="1"/>
  <c r="C2357" i="1" s="1"/>
  <c r="V2357" i="1" s="1"/>
  <c r="W2357" i="1" s="1"/>
  <c r="T2357" i="1"/>
  <c r="G2357" i="1"/>
  <c r="E2357" i="1"/>
  <c r="F2358" i="1" s="1"/>
  <c r="A2358" i="1"/>
  <c r="D2358" i="1" s="1"/>
  <c r="H2356" i="1"/>
  <c r="N2356" i="1" s="1"/>
  <c r="P2356" i="1" s="1"/>
  <c r="B2356" i="1" s="1"/>
  <c r="E2358" i="1" l="1"/>
  <c r="F2359" i="1" s="1"/>
  <c r="A2359" i="1"/>
  <c r="D2359" i="1" s="1"/>
  <c r="Q2357" i="1"/>
  <c r="R2357" i="1" s="1"/>
  <c r="C2358" i="1" s="1"/>
  <c r="V2358" i="1" s="1"/>
  <c r="W2358" i="1" s="1"/>
  <c r="S2358" i="1"/>
  <c r="T2358" i="1"/>
  <c r="J2358" i="1"/>
  <c r="K2358" i="1" s="1"/>
  <c r="L2358" i="1" s="1"/>
  <c r="M2358" i="1" s="1"/>
  <c r="G2358" i="1"/>
  <c r="H2357" i="1"/>
  <c r="N2357" i="1" s="1"/>
  <c r="P2357" i="1" s="1"/>
  <c r="B2357" i="1" s="1"/>
  <c r="G2359" i="1" l="1"/>
  <c r="H2359" i="1" s="1"/>
  <c r="H2358" i="1"/>
  <c r="N2358" i="1" s="1"/>
  <c r="P2358" i="1" s="1"/>
  <c r="B2358" i="1" s="1"/>
  <c r="E2359" i="1"/>
  <c r="F2360" i="1" s="1"/>
  <c r="A2360" i="1"/>
  <c r="D2360" i="1" s="1"/>
  <c r="T2359" i="1"/>
  <c r="S2359" i="1"/>
  <c r="J2359" i="1"/>
  <c r="K2359" i="1" s="1"/>
  <c r="L2359" i="1" s="1"/>
  <c r="M2359" i="1" s="1"/>
  <c r="Q2358" i="1"/>
  <c r="R2358" i="1" s="1"/>
  <c r="C2359" i="1" s="1"/>
  <c r="V2359" i="1" s="1"/>
  <c r="W2359" i="1" s="1"/>
  <c r="J2360" i="1" l="1"/>
  <c r="K2360" i="1" s="1"/>
  <c r="L2360" i="1" s="1"/>
  <c r="M2360" i="1" s="1"/>
  <c r="S2360" i="1"/>
  <c r="T2360" i="1"/>
  <c r="Q2359" i="1"/>
  <c r="R2359" i="1" s="1"/>
  <c r="C2360" i="1" s="1"/>
  <c r="V2360" i="1" s="1"/>
  <c r="W2360" i="1" s="1"/>
  <c r="A2361" i="1"/>
  <c r="D2361" i="1" s="1"/>
  <c r="E2360" i="1"/>
  <c r="F2361" i="1" s="1"/>
  <c r="N2359" i="1"/>
  <c r="P2359" i="1" s="1"/>
  <c r="B2359" i="1" s="1"/>
  <c r="G2360" i="1"/>
  <c r="S2361" i="1" l="1"/>
  <c r="T2361" i="1"/>
  <c r="J2361" i="1"/>
  <c r="K2361" i="1" s="1"/>
  <c r="L2361" i="1" s="1"/>
  <c r="M2361" i="1" s="1"/>
  <c r="Q2360" i="1"/>
  <c r="R2360" i="1" s="1"/>
  <c r="C2361" i="1" s="1"/>
  <c r="V2361" i="1" s="1"/>
  <c r="W2361" i="1" s="1"/>
  <c r="A2362" i="1"/>
  <c r="D2362" i="1" s="1"/>
  <c r="E2361" i="1"/>
  <c r="F2362" i="1" s="1"/>
  <c r="G2361" i="1"/>
  <c r="H2361" i="1" s="1"/>
  <c r="H2360" i="1"/>
  <c r="N2360" i="1" s="1"/>
  <c r="P2360" i="1" s="1"/>
  <c r="B2360" i="1" s="1"/>
  <c r="E2362" i="1" l="1"/>
  <c r="F2363" i="1" s="1"/>
  <c r="A2363" i="1"/>
  <c r="D2363" i="1" s="1"/>
  <c r="N2361" i="1"/>
  <c r="P2361" i="1" s="1"/>
  <c r="B2361" i="1" s="1"/>
  <c r="G2362" i="1"/>
  <c r="Q2361" i="1"/>
  <c r="R2361" i="1" s="1"/>
  <c r="C2362" i="1" s="1"/>
  <c r="V2362" i="1" s="1"/>
  <c r="W2362" i="1" s="1"/>
  <c r="S2362" i="1"/>
  <c r="T2362" i="1"/>
  <c r="J2362" i="1"/>
  <c r="K2362" i="1" s="1"/>
  <c r="L2362" i="1" s="1"/>
  <c r="M2362" i="1" s="1"/>
  <c r="G2363" i="1" l="1"/>
  <c r="H2363" i="1" s="1"/>
  <c r="H2362" i="1"/>
  <c r="N2362" i="1" s="1"/>
  <c r="P2362" i="1" s="1"/>
  <c r="B2362" i="1" s="1"/>
  <c r="E2363" i="1"/>
  <c r="F2364" i="1" s="1"/>
  <c r="A2364" i="1"/>
  <c r="D2364" i="1" s="1"/>
  <c r="S2363" i="1"/>
  <c r="J2363" i="1"/>
  <c r="K2363" i="1" s="1"/>
  <c r="L2363" i="1" s="1"/>
  <c r="M2363" i="1" s="1"/>
  <c r="Q2362" i="1"/>
  <c r="R2362" i="1" s="1"/>
  <c r="C2363" i="1" s="1"/>
  <c r="V2363" i="1" s="1"/>
  <c r="W2363" i="1" s="1"/>
  <c r="T2363" i="1"/>
  <c r="G2364" i="1" l="1"/>
  <c r="H2364" i="1" s="1"/>
  <c r="N2363" i="1"/>
  <c r="P2363" i="1" s="1"/>
  <c r="B2363" i="1" s="1"/>
  <c r="A2365" i="1"/>
  <c r="D2365" i="1" s="1"/>
  <c r="E2364" i="1"/>
  <c r="F2365" i="1" s="1"/>
  <c r="S2364" i="1"/>
  <c r="Q2363" i="1"/>
  <c r="R2363" i="1" s="1"/>
  <c r="C2364" i="1" s="1"/>
  <c r="V2364" i="1" s="1"/>
  <c r="W2364" i="1" s="1"/>
  <c r="T2364" i="1"/>
  <c r="J2364" i="1"/>
  <c r="K2364" i="1" s="1"/>
  <c r="L2364" i="1" s="1"/>
  <c r="M2364" i="1" s="1"/>
  <c r="N2364" i="1" l="1"/>
  <c r="P2364" i="1" s="1"/>
  <c r="B2364" i="1" s="1"/>
  <c r="J2365" i="1"/>
  <c r="K2365" i="1" s="1"/>
  <c r="L2365" i="1" s="1"/>
  <c r="M2365" i="1" s="1"/>
  <c r="Q2364" i="1"/>
  <c r="R2364" i="1" s="1"/>
  <c r="C2365" i="1" s="1"/>
  <c r="V2365" i="1" s="1"/>
  <c r="W2365" i="1" s="1"/>
  <c r="T2365" i="1"/>
  <c r="S2365" i="1"/>
  <c r="E2365" i="1"/>
  <c r="F2366" i="1" s="1"/>
  <c r="A2366" i="1"/>
  <c r="D2366" i="1" s="1"/>
  <c r="G2365" i="1"/>
  <c r="H2365" i="1" s="1"/>
  <c r="N2365" i="1" l="1"/>
  <c r="P2365" i="1" s="1"/>
  <c r="B2365" i="1" s="1"/>
  <c r="T2366" i="1"/>
  <c r="J2366" i="1"/>
  <c r="K2366" i="1" s="1"/>
  <c r="L2366" i="1" s="1"/>
  <c r="M2366" i="1" s="1"/>
  <c r="Q2365" i="1"/>
  <c r="R2365" i="1" s="1"/>
  <c r="C2366" i="1" s="1"/>
  <c r="V2366" i="1" s="1"/>
  <c r="W2366" i="1" s="1"/>
  <c r="S2366" i="1"/>
  <c r="G2366" i="1"/>
  <c r="E2366" i="1"/>
  <c r="F2367" i="1" s="1"/>
  <c r="A2367" i="1"/>
  <c r="D2367" i="1" s="1"/>
  <c r="G2367" i="1" l="1"/>
  <c r="H2367" i="1" s="1"/>
  <c r="T2367" i="1"/>
  <c r="J2367" i="1"/>
  <c r="K2367" i="1" s="1"/>
  <c r="L2367" i="1" s="1"/>
  <c r="M2367" i="1" s="1"/>
  <c r="Q2366" i="1"/>
  <c r="R2366" i="1" s="1"/>
  <c r="C2367" i="1" s="1"/>
  <c r="V2367" i="1" s="1"/>
  <c r="W2367" i="1" s="1"/>
  <c r="S2367" i="1"/>
  <c r="A2368" i="1"/>
  <c r="D2368" i="1" s="1"/>
  <c r="E2367" i="1"/>
  <c r="F2368" i="1" s="1"/>
  <c r="H2366" i="1"/>
  <c r="N2366" i="1" s="1"/>
  <c r="P2366" i="1" s="1"/>
  <c r="B2366" i="1" s="1"/>
  <c r="E2368" i="1" l="1"/>
  <c r="F2369" i="1" s="1"/>
  <c r="A2369" i="1"/>
  <c r="D2369" i="1" s="1"/>
  <c r="J2368" i="1"/>
  <c r="K2368" i="1" s="1"/>
  <c r="L2368" i="1" s="1"/>
  <c r="M2368" i="1" s="1"/>
  <c r="S2368" i="1"/>
  <c r="Q2367" i="1"/>
  <c r="R2367" i="1" s="1"/>
  <c r="C2368" i="1" s="1"/>
  <c r="V2368" i="1" s="1"/>
  <c r="W2368" i="1" s="1"/>
  <c r="T2368" i="1"/>
  <c r="N2367" i="1"/>
  <c r="P2367" i="1" s="1"/>
  <c r="B2367" i="1" s="1"/>
  <c r="G2368" i="1"/>
  <c r="H2368" i="1" s="1"/>
  <c r="N2368" i="1" l="1"/>
  <c r="P2368" i="1" s="1"/>
  <c r="B2368" i="1" s="1"/>
  <c r="G2369" i="1"/>
  <c r="H2369" i="1" s="1"/>
  <c r="E2369" i="1"/>
  <c r="F2370" i="1" s="1"/>
  <c r="A2370" i="1"/>
  <c r="D2370" i="1" s="1"/>
  <c r="S2369" i="1"/>
  <c r="Q2368" i="1"/>
  <c r="R2368" i="1" s="1"/>
  <c r="C2369" i="1" s="1"/>
  <c r="V2369" i="1" s="1"/>
  <c r="W2369" i="1" s="1"/>
  <c r="T2369" i="1"/>
  <c r="J2369" i="1"/>
  <c r="K2369" i="1" s="1"/>
  <c r="L2369" i="1" s="1"/>
  <c r="M2369" i="1" s="1"/>
  <c r="N2369" i="1" l="1"/>
  <c r="P2369" i="1" s="1"/>
  <c r="B2369" i="1" s="1"/>
  <c r="T2370" i="1"/>
  <c r="J2370" i="1"/>
  <c r="K2370" i="1" s="1"/>
  <c r="L2370" i="1" s="1"/>
  <c r="M2370" i="1" s="1"/>
  <c r="S2370" i="1"/>
  <c r="Q2369" i="1"/>
  <c r="R2369" i="1" s="1"/>
  <c r="C2370" i="1" s="1"/>
  <c r="V2370" i="1" s="1"/>
  <c r="W2370" i="1" s="1"/>
  <c r="E2370" i="1"/>
  <c r="F2371" i="1" s="1"/>
  <c r="A2371" i="1"/>
  <c r="D2371" i="1" s="1"/>
  <c r="G2370" i="1"/>
  <c r="H2370" i="1" s="1"/>
  <c r="N2370" i="1" l="1"/>
  <c r="P2370" i="1" s="1"/>
  <c r="B2370" i="1" s="1"/>
  <c r="J2371" i="1"/>
  <c r="K2371" i="1" s="1"/>
  <c r="L2371" i="1" s="1"/>
  <c r="M2371" i="1" s="1"/>
  <c r="Q2370" i="1"/>
  <c r="R2370" i="1" s="1"/>
  <c r="C2371" i="1" s="1"/>
  <c r="V2371" i="1" s="1"/>
  <c r="W2371" i="1" s="1"/>
  <c r="T2371" i="1"/>
  <c r="S2371" i="1"/>
  <c r="G2371" i="1"/>
  <c r="E2371" i="1"/>
  <c r="F2372" i="1" s="1"/>
  <c r="A2372" i="1"/>
  <c r="D2372" i="1" s="1"/>
  <c r="T2372" i="1" l="1"/>
  <c r="J2372" i="1"/>
  <c r="K2372" i="1" s="1"/>
  <c r="L2372" i="1" s="1"/>
  <c r="M2372" i="1" s="1"/>
  <c r="Q2371" i="1"/>
  <c r="R2371" i="1" s="1"/>
  <c r="C2372" i="1" s="1"/>
  <c r="V2372" i="1" s="1"/>
  <c r="W2372" i="1" s="1"/>
  <c r="S2372" i="1"/>
  <c r="G2372" i="1"/>
  <c r="H2372" i="1" s="1"/>
  <c r="A2373" i="1"/>
  <c r="D2373" i="1" s="1"/>
  <c r="E2372" i="1"/>
  <c r="F2373" i="1" s="1"/>
  <c r="H2371" i="1"/>
  <c r="N2371" i="1" s="1"/>
  <c r="P2371" i="1" s="1"/>
  <c r="B2371" i="1" s="1"/>
  <c r="E2373" i="1" l="1"/>
  <c r="F2374" i="1" s="1"/>
  <c r="A2374" i="1"/>
  <c r="D2374" i="1" s="1"/>
  <c r="S2373" i="1"/>
  <c r="J2373" i="1"/>
  <c r="K2373" i="1" s="1"/>
  <c r="L2373" i="1" s="1"/>
  <c r="M2373" i="1" s="1"/>
  <c r="Q2372" i="1"/>
  <c r="R2372" i="1" s="1"/>
  <c r="T2373" i="1"/>
  <c r="G2373" i="1"/>
  <c r="N2372" i="1"/>
  <c r="P2372" i="1" s="1"/>
  <c r="B2372" i="1" l="1"/>
  <c r="C2373" i="1"/>
  <c r="V2373" i="1" s="1"/>
  <c r="W2373" i="1" s="1"/>
  <c r="G2374" i="1"/>
  <c r="H2374" i="1" s="1"/>
  <c r="H2373" i="1"/>
  <c r="N2373" i="1" s="1"/>
  <c r="P2373" i="1" s="1"/>
  <c r="B2373" i="1" s="1"/>
  <c r="E2374" i="1"/>
  <c r="F2375" i="1" s="1"/>
  <c r="A2375" i="1"/>
  <c r="D2375" i="1" s="1"/>
  <c r="Q2373" i="1"/>
  <c r="R2373" i="1" s="1"/>
  <c r="T2374" i="1"/>
  <c r="J2374" i="1"/>
  <c r="K2374" i="1" s="1"/>
  <c r="L2374" i="1" s="1"/>
  <c r="M2374" i="1" s="1"/>
  <c r="S2374" i="1"/>
  <c r="C2374" i="1" l="1"/>
  <c r="V2374" i="1" s="1"/>
  <c r="W2374" i="1" s="1"/>
  <c r="G2375" i="1"/>
  <c r="H2375" i="1" s="1"/>
  <c r="N2374" i="1"/>
  <c r="P2374" i="1" s="1"/>
  <c r="B2374" i="1" s="1"/>
  <c r="A2376" i="1"/>
  <c r="D2376" i="1" s="1"/>
  <c r="E2375" i="1"/>
  <c r="F2376" i="1" s="1"/>
  <c r="T2375" i="1"/>
  <c r="S2375" i="1"/>
  <c r="J2375" i="1"/>
  <c r="K2375" i="1" s="1"/>
  <c r="L2375" i="1" s="1"/>
  <c r="M2375" i="1" s="1"/>
  <c r="Q2374" i="1"/>
  <c r="R2374" i="1" s="1"/>
  <c r="C2375" i="1" s="1"/>
  <c r="V2375" i="1" s="1"/>
  <c r="W2375" i="1" s="1"/>
  <c r="N2375" i="1" l="1"/>
  <c r="P2375" i="1" s="1"/>
  <c r="B2375" i="1" s="1"/>
  <c r="S2376" i="1"/>
  <c r="J2376" i="1"/>
  <c r="K2376" i="1" s="1"/>
  <c r="L2376" i="1" s="1"/>
  <c r="M2376" i="1" s="1"/>
  <c r="T2376" i="1"/>
  <c r="Q2375" i="1"/>
  <c r="R2375" i="1" s="1"/>
  <c r="C2376" i="1" s="1"/>
  <c r="V2376" i="1" s="1"/>
  <c r="W2376" i="1" s="1"/>
  <c r="E2376" i="1"/>
  <c r="F2377" i="1" s="1"/>
  <c r="A2377" i="1"/>
  <c r="D2377" i="1" s="1"/>
  <c r="G2376" i="1"/>
  <c r="T2377" i="1" l="1"/>
  <c r="J2377" i="1"/>
  <c r="K2377" i="1" s="1"/>
  <c r="L2377" i="1" s="1"/>
  <c r="M2377" i="1" s="1"/>
  <c r="Q2376" i="1"/>
  <c r="R2376" i="1" s="1"/>
  <c r="C2377" i="1" s="1"/>
  <c r="V2377" i="1" s="1"/>
  <c r="W2377" i="1" s="1"/>
  <c r="S2377" i="1"/>
  <c r="G2377" i="1"/>
  <c r="H2377" i="1" s="1"/>
  <c r="A2378" i="1"/>
  <c r="D2378" i="1" s="1"/>
  <c r="E2377" i="1"/>
  <c r="F2378" i="1" s="1"/>
  <c r="H2376" i="1"/>
  <c r="N2376" i="1" s="1"/>
  <c r="P2376" i="1" s="1"/>
  <c r="B2376" i="1" s="1"/>
  <c r="N2377" i="1" l="1"/>
  <c r="P2377" i="1" s="1"/>
  <c r="B2377" i="1" s="1"/>
  <c r="J2378" i="1"/>
  <c r="K2378" i="1" s="1"/>
  <c r="L2378" i="1" s="1"/>
  <c r="M2378" i="1" s="1"/>
  <c r="S2378" i="1"/>
  <c r="Q2377" i="1"/>
  <c r="R2377" i="1" s="1"/>
  <c r="C2378" i="1" s="1"/>
  <c r="V2378" i="1" s="1"/>
  <c r="W2378" i="1" s="1"/>
  <c r="T2378" i="1"/>
  <c r="G2378" i="1"/>
  <c r="H2378" i="1" s="1"/>
  <c r="E2378" i="1"/>
  <c r="F2379" i="1" s="1"/>
  <c r="A2379" i="1"/>
  <c r="D2379" i="1" s="1"/>
  <c r="N2378" i="1" l="1"/>
  <c r="P2378" i="1" s="1"/>
  <c r="B2378" i="1" s="1"/>
  <c r="Q2378" i="1"/>
  <c r="R2378" i="1" s="1"/>
  <c r="C2379" i="1" s="1"/>
  <c r="V2379" i="1" s="1"/>
  <c r="W2379" i="1" s="1"/>
  <c r="T2379" i="1"/>
  <c r="J2379" i="1"/>
  <c r="K2379" i="1" s="1"/>
  <c r="L2379" i="1" s="1"/>
  <c r="M2379" i="1" s="1"/>
  <c r="S2379" i="1"/>
  <c r="G2379" i="1"/>
  <c r="E2379" i="1"/>
  <c r="F2380" i="1" s="1"/>
  <c r="A2380" i="1"/>
  <c r="D2380" i="1" s="1"/>
  <c r="G2380" i="1" l="1"/>
  <c r="H2379" i="1"/>
  <c r="N2379" i="1" s="1"/>
  <c r="P2379" i="1" s="1"/>
  <c r="B2379" i="1" s="1"/>
  <c r="A2381" i="1"/>
  <c r="D2381" i="1" s="1"/>
  <c r="E2380" i="1"/>
  <c r="F2381" i="1" s="1"/>
  <c r="J2380" i="1"/>
  <c r="K2380" i="1" s="1"/>
  <c r="L2380" i="1" s="1"/>
  <c r="M2380" i="1" s="1"/>
  <c r="T2380" i="1"/>
  <c r="Q2379" i="1"/>
  <c r="R2379" i="1" s="1"/>
  <c r="C2380" i="1" s="1"/>
  <c r="V2380" i="1" s="1"/>
  <c r="W2380" i="1" s="1"/>
  <c r="S2380" i="1"/>
  <c r="T2381" i="1" l="1"/>
  <c r="J2381" i="1"/>
  <c r="K2381" i="1" s="1"/>
  <c r="L2381" i="1" s="1"/>
  <c r="M2381" i="1" s="1"/>
  <c r="S2381" i="1"/>
  <c r="Q2380" i="1"/>
  <c r="R2380" i="1" s="1"/>
  <c r="C2381" i="1" s="1"/>
  <c r="V2381" i="1" s="1"/>
  <c r="W2381" i="1" s="1"/>
  <c r="A2382" i="1"/>
  <c r="D2382" i="1" s="1"/>
  <c r="E2381" i="1"/>
  <c r="F2382" i="1" s="1"/>
  <c r="G2381" i="1"/>
  <c r="H2380" i="1"/>
  <c r="N2380" i="1" s="1"/>
  <c r="P2380" i="1" s="1"/>
  <c r="B2380" i="1" s="1"/>
  <c r="S2382" i="1" l="1"/>
  <c r="J2382" i="1"/>
  <c r="K2382" i="1" s="1"/>
  <c r="L2382" i="1" s="1"/>
  <c r="M2382" i="1" s="1"/>
  <c r="T2382" i="1"/>
  <c r="Q2381" i="1"/>
  <c r="R2381" i="1" s="1"/>
  <c r="C2382" i="1" s="1"/>
  <c r="V2382" i="1" s="1"/>
  <c r="W2382" i="1" s="1"/>
  <c r="A2383" i="1"/>
  <c r="D2383" i="1" s="1"/>
  <c r="E2382" i="1"/>
  <c r="F2383" i="1" s="1"/>
  <c r="G2382" i="1"/>
  <c r="H2382" i="1" s="1"/>
  <c r="H2381" i="1"/>
  <c r="N2381" i="1" s="1"/>
  <c r="P2381" i="1" s="1"/>
  <c r="B2381" i="1" s="1"/>
  <c r="T2383" i="1" l="1"/>
  <c r="J2383" i="1"/>
  <c r="K2383" i="1" s="1"/>
  <c r="L2383" i="1" s="1"/>
  <c r="M2383" i="1" s="1"/>
  <c r="S2383" i="1"/>
  <c r="Q2382" i="1"/>
  <c r="R2382" i="1" s="1"/>
  <c r="C2383" i="1" s="1"/>
  <c r="V2383" i="1" s="1"/>
  <c r="W2383" i="1" s="1"/>
  <c r="A2384" i="1"/>
  <c r="D2384" i="1" s="1"/>
  <c r="E2383" i="1"/>
  <c r="F2384" i="1" s="1"/>
  <c r="N2382" i="1"/>
  <c r="P2382" i="1" s="1"/>
  <c r="B2382" i="1" s="1"/>
  <c r="G2383" i="1"/>
  <c r="A2385" i="1" l="1"/>
  <c r="D2385" i="1" s="1"/>
  <c r="E2384" i="1"/>
  <c r="F2385" i="1" s="1"/>
  <c r="G2384" i="1"/>
  <c r="S2384" i="1"/>
  <c r="J2384" i="1"/>
  <c r="K2384" i="1" s="1"/>
  <c r="L2384" i="1" s="1"/>
  <c r="M2384" i="1" s="1"/>
  <c r="T2384" i="1"/>
  <c r="Q2383" i="1"/>
  <c r="R2383" i="1" s="1"/>
  <c r="C2384" i="1" s="1"/>
  <c r="V2384" i="1" s="1"/>
  <c r="W2384" i="1" s="1"/>
  <c r="H2383" i="1"/>
  <c r="N2383" i="1" s="1"/>
  <c r="P2383" i="1" s="1"/>
  <c r="B2383" i="1" s="1"/>
  <c r="G2385" i="1" l="1"/>
  <c r="H2385" i="1" s="1"/>
  <c r="E2385" i="1"/>
  <c r="F2386" i="1" s="1"/>
  <c r="A2386" i="1"/>
  <c r="D2386" i="1" s="1"/>
  <c r="S2385" i="1"/>
  <c r="Q2384" i="1"/>
  <c r="R2384" i="1" s="1"/>
  <c r="C2385" i="1" s="1"/>
  <c r="V2385" i="1" s="1"/>
  <c r="W2385" i="1" s="1"/>
  <c r="T2385" i="1"/>
  <c r="J2385" i="1"/>
  <c r="K2385" i="1" s="1"/>
  <c r="L2385" i="1" s="1"/>
  <c r="M2385" i="1" s="1"/>
  <c r="H2384" i="1"/>
  <c r="N2384" i="1" s="1"/>
  <c r="P2384" i="1" s="1"/>
  <c r="B2384" i="1" s="1"/>
  <c r="G2386" i="1" l="1"/>
  <c r="H2386" i="1" s="1"/>
  <c r="N2385" i="1"/>
  <c r="P2385" i="1" s="1"/>
  <c r="B2385" i="1" s="1"/>
  <c r="E2386" i="1"/>
  <c r="F2387" i="1" s="1"/>
  <c r="A2387" i="1"/>
  <c r="D2387" i="1" s="1"/>
  <c r="J2386" i="1"/>
  <c r="K2386" i="1" s="1"/>
  <c r="L2386" i="1" s="1"/>
  <c r="M2386" i="1" s="1"/>
  <c r="T2386" i="1"/>
  <c r="S2386" i="1"/>
  <c r="Q2385" i="1"/>
  <c r="R2385" i="1" s="1"/>
  <c r="C2386" i="1" s="1"/>
  <c r="V2386" i="1" s="1"/>
  <c r="W2386" i="1" s="1"/>
  <c r="N2386" i="1" l="1"/>
  <c r="P2386" i="1" s="1"/>
  <c r="B2386" i="1" s="1"/>
  <c r="E2387" i="1"/>
  <c r="F2388" i="1" s="1"/>
  <c r="A2388" i="1"/>
  <c r="D2388" i="1" s="1"/>
  <c r="S2387" i="1"/>
  <c r="Q2386" i="1"/>
  <c r="R2386" i="1" s="1"/>
  <c r="C2387" i="1" s="1"/>
  <c r="V2387" i="1" s="1"/>
  <c r="W2387" i="1" s="1"/>
  <c r="J2387" i="1"/>
  <c r="K2387" i="1" s="1"/>
  <c r="L2387" i="1" s="1"/>
  <c r="M2387" i="1" s="1"/>
  <c r="T2387" i="1"/>
  <c r="G2387" i="1"/>
  <c r="G2388" i="1" l="1"/>
  <c r="H2388" i="1" s="1"/>
  <c r="H2387" i="1"/>
  <c r="N2387" i="1" s="1"/>
  <c r="P2387" i="1" s="1"/>
  <c r="B2387" i="1" s="1"/>
  <c r="A2389" i="1"/>
  <c r="D2389" i="1" s="1"/>
  <c r="E2388" i="1"/>
  <c r="F2389" i="1" s="1"/>
  <c r="T2388" i="1"/>
  <c r="Q2387" i="1"/>
  <c r="R2387" i="1" s="1"/>
  <c r="C2388" i="1" s="1"/>
  <c r="V2388" i="1" s="1"/>
  <c r="W2388" i="1" s="1"/>
  <c r="S2388" i="1"/>
  <c r="J2388" i="1"/>
  <c r="K2388" i="1" s="1"/>
  <c r="L2388" i="1" s="1"/>
  <c r="M2388" i="1" s="1"/>
  <c r="N2388" i="1" l="1"/>
  <c r="P2388" i="1" s="1"/>
  <c r="B2388" i="1" s="1"/>
  <c r="T2389" i="1"/>
  <c r="Q2388" i="1"/>
  <c r="R2388" i="1" s="1"/>
  <c r="C2389" i="1" s="1"/>
  <c r="V2389" i="1" s="1"/>
  <c r="W2389" i="1" s="1"/>
  <c r="J2389" i="1"/>
  <c r="K2389" i="1" s="1"/>
  <c r="L2389" i="1" s="1"/>
  <c r="M2389" i="1" s="1"/>
  <c r="S2389" i="1"/>
  <c r="A2390" i="1"/>
  <c r="D2390" i="1" s="1"/>
  <c r="E2389" i="1"/>
  <c r="F2390" i="1" s="1"/>
  <c r="G2389" i="1"/>
  <c r="A2391" i="1" l="1"/>
  <c r="D2391" i="1" s="1"/>
  <c r="E2390" i="1"/>
  <c r="F2391" i="1" s="1"/>
  <c r="G2390" i="1"/>
  <c r="S2390" i="1"/>
  <c r="J2390" i="1"/>
  <c r="K2390" i="1" s="1"/>
  <c r="L2390" i="1" s="1"/>
  <c r="M2390" i="1" s="1"/>
  <c r="T2390" i="1"/>
  <c r="Q2389" i="1"/>
  <c r="R2389" i="1" s="1"/>
  <c r="C2390" i="1" s="1"/>
  <c r="V2390" i="1" s="1"/>
  <c r="W2390" i="1" s="1"/>
  <c r="H2389" i="1"/>
  <c r="N2389" i="1" s="1"/>
  <c r="P2389" i="1" s="1"/>
  <c r="B2389" i="1" s="1"/>
  <c r="G2391" i="1" l="1"/>
  <c r="H2391" i="1" s="1"/>
  <c r="H2390" i="1"/>
  <c r="N2390" i="1" s="1"/>
  <c r="P2390" i="1" s="1"/>
  <c r="B2390" i="1" s="1"/>
  <c r="S2391" i="1"/>
  <c r="Q2390" i="1"/>
  <c r="R2390" i="1" s="1"/>
  <c r="C2391" i="1" s="1"/>
  <c r="V2391" i="1" s="1"/>
  <c r="W2391" i="1" s="1"/>
  <c r="T2391" i="1"/>
  <c r="J2391" i="1"/>
  <c r="K2391" i="1" s="1"/>
  <c r="L2391" i="1" s="1"/>
  <c r="M2391" i="1" s="1"/>
  <c r="A2392" i="1"/>
  <c r="D2392" i="1" s="1"/>
  <c r="E2391" i="1"/>
  <c r="F2392" i="1" s="1"/>
  <c r="N2391" i="1" l="1"/>
  <c r="P2391" i="1" s="1"/>
  <c r="B2391" i="1" s="1"/>
  <c r="A2393" i="1"/>
  <c r="D2393" i="1" s="1"/>
  <c r="E2392" i="1"/>
  <c r="F2393" i="1" s="1"/>
  <c r="S2392" i="1"/>
  <c r="J2392" i="1"/>
  <c r="K2392" i="1" s="1"/>
  <c r="L2392" i="1" s="1"/>
  <c r="M2392" i="1" s="1"/>
  <c r="Q2391" i="1"/>
  <c r="R2391" i="1" s="1"/>
  <c r="C2392" i="1" s="1"/>
  <c r="V2392" i="1" s="1"/>
  <c r="W2392" i="1" s="1"/>
  <c r="T2392" i="1"/>
  <c r="G2392" i="1"/>
  <c r="H2392" i="1" s="1"/>
  <c r="G2393" i="1" l="1"/>
  <c r="E2393" i="1"/>
  <c r="F2394" i="1" s="1"/>
  <c r="A2394" i="1"/>
  <c r="D2394" i="1" s="1"/>
  <c r="N2392" i="1"/>
  <c r="P2392" i="1" s="1"/>
  <c r="B2392" i="1" s="1"/>
  <c r="J2393" i="1"/>
  <c r="K2393" i="1" s="1"/>
  <c r="L2393" i="1" s="1"/>
  <c r="M2393" i="1" s="1"/>
  <c r="S2393" i="1"/>
  <c r="Q2392" i="1"/>
  <c r="R2392" i="1" s="1"/>
  <c r="C2393" i="1" s="1"/>
  <c r="V2393" i="1" s="1"/>
  <c r="W2393" i="1" s="1"/>
  <c r="T2393" i="1"/>
  <c r="A2395" i="1" l="1"/>
  <c r="D2395" i="1" s="1"/>
  <c r="E2394" i="1"/>
  <c r="F2395" i="1" s="1"/>
  <c r="S2394" i="1"/>
  <c r="J2394" i="1"/>
  <c r="K2394" i="1" s="1"/>
  <c r="L2394" i="1" s="1"/>
  <c r="M2394" i="1" s="1"/>
  <c r="T2394" i="1"/>
  <c r="Q2393" i="1"/>
  <c r="R2393" i="1" s="1"/>
  <c r="C2394" i="1" s="1"/>
  <c r="V2394" i="1" s="1"/>
  <c r="W2394" i="1" s="1"/>
  <c r="G2394" i="1"/>
  <c r="H2394" i="1" s="1"/>
  <c r="H2393" i="1"/>
  <c r="N2393" i="1" s="1"/>
  <c r="P2393" i="1" s="1"/>
  <c r="B2393" i="1" s="1"/>
  <c r="N2394" i="1" l="1"/>
  <c r="P2394" i="1" s="1"/>
  <c r="B2394" i="1" s="1"/>
  <c r="A2396" i="1"/>
  <c r="D2396" i="1" s="1"/>
  <c r="E2395" i="1"/>
  <c r="F2396" i="1" s="1"/>
  <c r="G2395" i="1"/>
  <c r="S2395" i="1"/>
  <c r="J2395" i="1"/>
  <c r="K2395" i="1" s="1"/>
  <c r="L2395" i="1" s="1"/>
  <c r="M2395" i="1" s="1"/>
  <c r="T2395" i="1"/>
  <c r="Q2394" i="1"/>
  <c r="R2394" i="1" s="1"/>
  <c r="C2395" i="1" s="1"/>
  <c r="V2395" i="1" s="1"/>
  <c r="W2395" i="1" s="1"/>
  <c r="G2396" i="1" l="1"/>
  <c r="H2396" i="1" s="1"/>
  <c r="Q2395" i="1"/>
  <c r="R2395" i="1" s="1"/>
  <c r="C2396" i="1" s="1"/>
  <c r="V2396" i="1" s="1"/>
  <c r="W2396" i="1" s="1"/>
  <c r="J2396" i="1"/>
  <c r="K2396" i="1" s="1"/>
  <c r="L2396" i="1" s="1"/>
  <c r="M2396" i="1" s="1"/>
  <c r="T2396" i="1"/>
  <c r="S2396" i="1"/>
  <c r="E2396" i="1"/>
  <c r="F2397" i="1" s="1"/>
  <c r="A2397" i="1"/>
  <c r="D2397" i="1" s="1"/>
  <c r="H2395" i="1"/>
  <c r="N2395" i="1" s="1"/>
  <c r="P2395" i="1" s="1"/>
  <c r="B2395" i="1" s="1"/>
  <c r="N2396" i="1" l="1"/>
  <c r="P2396" i="1" s="1"/>
  <c r="B2396" i="1" s="1"/>
  <c r="Q2396" i="1"/>
  <c r="R2396" i="1" s="1"/>
  <c r="C2397" i="1" s="1"/>
  <c r="V2397" i="1" s="1"/>
  <c r="W2397" i="1" s="1"/>
  <c r="S2397" i="1"/>
  <c r="J2397" i="1"/>
  <c r="K2397" i="1" s="1"/>
  <c r="L2397" i="1" s="1"/>
  <c r="M2397" i="1" s="1"/>
  <c r="T2397" i="1"/>
  <c r="E2397" i="1"/>
  <c r="F2398" i="1" s="1"/>
  <c r="A2398" i="1"/>
  <c r="D2398" i="1" s="1"/>
  <c r="G2397" i="1"/>
  <c r="G2398" i="1" l="1"/>
  <c r="H2398" i="1" s="1"/>
  <c r="S2398" i="1"/>
  <c r="Q2397" i="1"/>
  <c r="R2397" i="1" s="1"/>
  <c r="C2398" i="1" s="1"/>
  <c r="V2398" i="1" s="1"/>
  <c r="W2398" i="1" s="1"/>
  <c r="J2398" i="1"/>
  <c r="K2398" i="1" s="1"/>
  <c r="L2398" i="1" s="1"/>
  <c r="M2398" i="1" s="1"/>
  <c r="T2398" i="1"/>
  <c r="A2399" i="1"/>
  <c r="D2399" i="1" s="1"/>
  <c r="E2398" i="1"/>
  <c r="F2399" i="1" s="1"/>
  <c r="H2397" i="1"/>
  <c r="N2397" i="1" s="1"/>
  <c r="P2397" i="1" s="1"/>
  <c r="B2397" i="1" s="1"/>
  <c r="E2399" i="1" l="1"/>
  <c r="F2400" i="1" s="1"/>
  <c r="A2400" i="1"/>
  <c r="D2400" i="1" s="1"/>
  <c r="Q2398" i="1"/>
  <c r="R2398" i="1" s="1"/>
  <c r="C2399" i="1" s="1"/>
  <c r="V2399" i="1" s="1"/>
  <c r="W2399" i="1" s="1"/>
  <c r="S2399" i="1"/>
  <c r="J2399" i="1"/>
  <c r="K2399" i="1" s="1"/>
  <c r="L2399" i="1" s="1"/>
  <c r="M2399" i="1" s="1"/>
  <c r="T2399" i="1"/>
  <c r="N2398" i="1"/>
  <c r="P2398" i="1" s="1"/>
  <c r="B2398" i="1" s="1"/>
  <c r="G2399" i="1"/>
  <c r="G2400" i="1" l="1"/>
  <c r="H2400" i="1" s="1"/>
  <c r="H2399" i="1"/>
  <c r="N2399" i="1" s="1"/>
  <c r="P2399" i="1" s="1"/>
  <c r="B2399" i="1" s="1"/>
  <c r="E2400" i="1"/>
  <c r="F2401" i="1" s="1"/>
  <c r="A2401" i="1"/>
  <c r="D2401" i="1" s="1"/>
  <c r="T2400" i="1"/>
  <c r="Q2399" i="1"/>
  <c r="R2399" i="1" s="1"/>
  <c r="C2400" i="1" s="1"/>
  <c r="V2400" i="1" s="1"/>
  <c r="W2400" i="1" s="1"/>
  <c r="J2400" i="1"/>
  <c r="K2400" i="1" s="1"/>
  <c r="L2400" i="1" s="1"/>
  <c r="M2400" i="1" s="1"/>
  <c r="S2400" i="1"/>
  <c r="G2401" i="1" l="1"/>
  <c r="H2401" i="1" s="1"/>
  <c r="N2400" i="1"/>
  <c r="P2400" i="1" s="1"/>
  <c r="B2400" i="1" s="1"/>
  <c r="E2401" i="1"/>
  <c r="F2402" i="1" s="1"/>
  <c r="A2402" i="1"/>
  <c r="D2402" i="1" s="1"/>
  <c r="J2401" i="1"/>
  <c r="K2401" i="1" s="1"/>
  <c r="L2401" i="1" s="1"/>
  <c r="M2401" i="1" s="1"/>
  <c r="Q2400" i="1"/>
  <c r="R2400" i="1" s="1"/>
  <c r="C2401" i="1" s="1"/>
  <c r="V2401" i="1" s="1"/>
  <c r="W2401" i="1" s="1"/>
  <c r="S2401" i="1"/>
  <c r="T2401" i="1"/>
  <c r="N2401" i="1" l="1"/>
  <c r="P2401" i="1" s="1"/>
  <c r="B2401" i="1" s="1"/>
  <c r="A2403" i="1"/>
  <c r="D2403" i="1" s="1"/>
  <c r="E2402" i="1"/>
  <c r="F2403" i="1" s="1"/>
  <c r="J2402" i="1"/>
  <c r="K2402" i="1" s="1"/>
  <c r="L2402" i="1" s="1"/>
  <c r="M2402" i="1" s="1"/>
  <c r="Q2401" i="1"/>
  <c r="R2401" i="1" s="1"/>
  <c r="C2402" i="1" s="1"/>
  <c r="V2402" i="1" s="1"/>
  <c r="W2402" i="1" s="1"/>
  <c r="S2402" i="1"/>
  <c r="T2402" i="1"/>
  <c r="G2402" i="1"/>
  <c r="H2402" i="1" s="1"/>
  <c r="S2403" i="1" l="1"/>
  <c r="Q2402" i="1"/>
  <c r="R2402" i="1" s="1"/>
  <c r="C2403" i="1" s="1"/>
  <c r="V2403" i="1" s="1"/>
  <c r="W2403" i="1" s="1"/>
  <c r="T2403" i="1"/>
  <c r="J2403" i="1"/>
  <c r="K2403" i="1" s="1"/>
  <c r="L2403" i="1" s="1"/>
  <c r="M2403" i="1" s="1"/>
  <c r="G2403" i="1"/>
  <c r="H2403" i="1" s="1"/>
  <c r="N2402" i="1"/>
  <c r="P2402" i="1" s="1"/>
  <c r="B2402" i="1" s="1"/>
  <c r="A2404" i="1"/>
  <c r="D2404" i="1" s="1"/>
  <c r="E2403" i="1"/>
  <c r="F2404" i="1" s="1"/>
  <c r="E2404" i="1" l="1"/>
  <c r="F2405" i="1" s="1"/>
  <c r="A2405" i="1"/>
  <c r="D2405" i="1" s="1"/>
  <c r="G2404" i="1"/>
  <c r="N2403" i="1"/>
  <c r="P2403" i="1" s="1"/>
  <c r="B2403" i="1" s="1"/>
  <c r="J2404" i="1"/>
  <c r="K2404" i="1" s="1"/>
  <c r="L2404" i="1" s="1"/>
  <c r="M2404" i="1" s="1"/>
  <c r="T2404" i="1"/>
  <c r="Q2403" i="1"/>
  <c r="R2403" i="1" s="1"/>
  <c r="C2404" i="1" s="1"/>
  <c r="V2404" i="1" s="1"/>
  <c r="W2404" i="1" s="1"/>
  <c r="S2404" i="1"/>
  <c r="G2405" i="1" l="1"/>
  <c r="H2405" i="1" s="1"/>
  <c r="H2404" i="1"/>
  <c r="N2404" i="1" s="1"/>
  <c r="P2404" i="1" s="1"/>
  <c r="B2404" i="1" s="1"/>
  <c r="E2405" i="1"/>
  <c r="F2406" i="1" s="1"/>
  <c r="A2406" i="1"/>
  <c r="D2406" i="1" s="1"/>
  <c r="S2405" i="1"/>
  <c r="J2405" i="1"/>
  <c r="K2405" i="1" s="1"/>
  <c r="L2405" i="1" s="1"/>
  <c r="M2405" i="1" s="1"/>
  <c r="T2405" i="1"/>
  <c r="Q2404" i="1"/>
  <c r="R2404" i="1" s="1"/>
  <c r="C2405" i="1" s="1"/>
  <c r="V2405" i="1" s="1"/>
  <c r="W2405" i="1" s="1"/>
  <c r="N2405" i="1" l="1"/>
  <c r="P2405" i="1" s="1"/>
  <c r="B2405" i="1" s="1"/>
  <c r="A2407" i="1"/>
  <c r="D2407" i="1" s="1"/>
  <c r="E2406" i="1"/>
  <c r="F2407" i="1" s="1"/>
  <c r="Q2405" i="1"/>
  <c r="R2405" i="1" s="1"/>
  <c r="C2406" i="1" s="1"/>
  <c r="V2406" i="1" s="1"/>
  <c r="W2406" i="1" s="1"/>
  <c r="T2406" i="1"/>
  <c r="J2406" i="1"/>
  <c r="K2406" i="1" s="1"/>
  <c r="L2406" i="1" s="1"/>
  <c r="M2406" i="1" s="1"/>
  <c r="S2406" i="1"/>
  <c r="G2406" i="1"/>
  <c r="H2406" i="1" s="1"/>
  <c r="N2406" i="1" l="1"/>
  <c r="P2406" i="1" s="1"/>
  <c r="B2406" i="1" s="1"/>
  <c r="Q2406" i="1"/>
  <c r="R2406" i="1" s="1"/>
  <c r="C2407" i="1" s="1"/>
  <c r="V2407" i="1" s="1"/>
  <c r="W2407" i="1" s="1"/>
  <c r="T2407" i="1"/>
  <c r="J2407" i="1"/>
  <c r="K2407" i="1" s="1"/>
  <c r="L2407" i="1" s="1"/>
  <c r="M2407" i="1" s="1"/>
  <c r="S2407" i="1"/>
  <c r="G2407" i="1"/>
  <c r="E2407" i="1"/>
  <c r="F2408" i="1" s="1"/>
  <c r="A2408" i="1"/>
  <c r="D2408" i="1" s="1"/>
  <c r="G2408" i="1" l="1"/>
  <c r="H2408" i="1" s="1"/>
  <c r="J2408" i="1"/>
  <c r="K2408" i="1" s="1"/>
  <c r="L2408" i="1" s="1"/>
  <c r="M2408" i="1" s="1"/>
  <c r="T2408" i="1"/>
  <c r="Q2407" i="1"/>
  <c r="R2407" i="1" s="1"/>
  <c r="C2408" i="1" s="1"/>
  <c r="V2408" i="1" s="1"/>
  <c r="W2408" i="1" s="1"/>
  <c r="S2408" i="1"/>
  <c r="H2407" i="1"/>
  <c r="N2407" i="1" s="1"/>
  <c r="P2407" i="1" s="1"/>
  <c r="B2407" i="1" s="1"/>
  <c r="E2408" i="1"/>
  <c r="F2409" i="1" s="1"/>
  <c r="A2409" i="1"/>
  <c r="D2409" i="1" s="1"/>
  <c r="N2408" i="1" l="1"/>
  <c r="P2408" i="1" s="1"/>
  <c r="B2408" i="1" s="1"/>
  <c r="A2410" i="1"/>
  <c r="D2410" i="1" s="1"/>
  <c r="E2409" i="1"/>
  <c r="F2410" i="1" s="1"/>
  <c r="Q2408" i="1"/>
  <c r="R2408" i="1" s="1"/>
  <c r="C2409" i="1" s="1"/>
  <c r="V2409" i="1" s="1"/>
  <c r="W2409" i="1" s="1"/>
  <c r="T2409" i="1"/>
  <c r="J2409" i="1"/>
  <c r="K2409" i="1" s="1"/>
  <c r="L2409" i="1" s="1"/>
  <c r="M2409" i="1" s="1"/>
  <c r="S2409" i="1"/>
  <c r="G2409" i="1"/>
  <c r="J2410" i="1" l="1"/>
  <c r="K2410" i="1" s="1"/>
  <c r="L2410" i="1" s="1"/>
  <c r="M2410" i="1" s="1"/>
  <c r="S2410" i="1"/>
  <c r="T2410" i="1"/>
  <c r="Q2409" i="1"/>
  <c r="R2409" i="1" s="1"/>
  <c r="C2410" i="1" s="1"/>
  <c r="V2410" i="1" s="1"/>
  <c r="W2410" i="1" s="1"/>
  <c r="G2410" i="1"/>
  <c r="H2410" i="1" s="1"/>
  <c r="E2410" i="1"/>
  <c r="F2411" i="1" s="1"/>
  <c r="A2411" i="1"/>
  <c r="D2411" i="1" s="1"/>
  <c r="H2409" i="1"/>
  <c r="N2409" i="1" s="1"/>
  <c r="P2409" i="1" s="1"/>
  <c r="B2409" i="1" s="1"/>
  <c r="N2410" i="1" l="1"/>
  <c r="P2410" i="1" s="1"/>
  <c r="B2410" i="1" s="1"/>
  <c r="G2411" i="1"/>
  <c r="T2411" i="1"/>
  <c r="J2411" i="1"/>
  <c r="K2411" i="1" s="1"/>
  <c r="L2411" i="1" s="1"/>
  <c r="M2411" i="1" s="1"/>
  <c r="S2411" i="1"/>
  <c r="Q2410" i="1"/>
  <c r="R2410" i="1" s="1"/>
  <c r="C2411" i="1" s="1"/>
  <c r="V2411" i="1" s="1"/>
  <c r="W2411" i="1" s="1"/>
  <c r="A2412" i="1"/>
  <c r="D2412" i="1" s="1"/>
  <c r="E2411" i="1"/>
  <c r="F2412" i="1" s="1"/>
  <c r="G2412" i="1" l="1"/>
  <c r="E2412" i="1"/>
  <c r="F2413" i="1" s="1"/>
  <c r="A2413" i="1"/>
  <c r="D2413" i="1" s="1"/>
  <c r="S2412" i="1"/>
  <c r="Q2411" i="1"/>
  <c r="R2411" i="1" s="1"/>
  <c r="C2412" i="1" s="1"/>
  <c r="V2412" i="1" s="1"/>
  <c r="W2412" i="1" s="1"/>
  <c r="T2412" i="1"/>
  <c r="J2412" i="1"/>
  <c r="K2412" i="1" s="1"/>
  <c r="L2412" i="1" s="1"/>
  <c r="M2412" i="1" s="1"/>
  <c r="H2411" i="1"/>
  <c r="N2411" i="1" s="1"/>
  <c r="P2411" i="1" s="1"/>
  <c r="B2411" i="1" s="1"/>
  <c r="J2413" i="1" l="1"/>
  <c r="K2413" i="1" s="1"/>
  <c r="L2413" i="1" s="1"/>
  <c r="M2413" i="1" s="1"/>
  <c r="S2413" i="1"/>
  <c r="Q2412" i="1"/>
  <c r="R2412" i="1" s="1"/>
  <c r="C2413" i="1" s="1"/>
  <c r="V2413" i="1" s="1"/>
  <c r="W2413" i="1" s="1"/>
  <c r="T2413" i="1"/>
  <c r="E2413" i="1"/>
  <c r="F2414" i="1" s="1"/>
  <c r="A2414" i="1"/>
  <c r="D2414" i="1" s="1"/>
  <c r="G2413" i="1"/>
  <c r="H2412" i="1"/>
  <c r="N2412" i="1" s="1"/>
  <c r="P2412" i="1" s="1"/>
  <c r="B2412" i="1" s="1"/>
  <c r="J2414" i="1" l="1"/>
  <c r="K2414" i="1" s="1"/>
  <c r="L2414" i="1" s="1"/>
  <c r="M2414" i="1" s="1"/>
  <c r="T2414" i="1"/>
  <c r="S2414" i="1"/>
  <c r="Q2413" i="1"/>
  <c r="R2413" i="1" s="1"/>
  <c r="C2414" i="1" s="1"/>
  <c r="V2414" i="1" s="1"/>
  <c r="W2414" i="1" s="1"/>
  <c r="G2414" i="1"/>
  <c r="A2415" i="1"/>
  <c r="D2415" i="1" s="1"/>
  <c r="E2414" i="1"/>
  <c r="F2415" i="1" s="1"/>
  <c r="H2413" i="1"/>
  <c r="N2413" i="1" s="1"/>
  <c r="P2413" i="1" s="1"/>
  <c r="B2413" i="1" s="1"/>
  <c r="A2416" i="1" l="1"/>
  <c r="D2416" i="1" s="1"/>
  <c r="E2415" i="1"/>
  <c r="F2416" i="1" s="1"/>
  <c r="G2415" i="1"/>
  <c r="S2415" i="1"/>
  <c r="Q2414" i="1"/>
  <c r="R2414" i="1" s="1"/>
  <c r="C2415" i="1" s="1"/>
  <c r="V2415" i="1" s="1"/>
  <c r="W2415" i="1" s="1"/>
  <c r="T2415" i="1"/>
  <c r="J2415" i="1"/>
  <c r="K2415" i="1" s="1"/>
  <c r="L2415" i="1" s="1"/>
  <c r="M2415" i="1" s="1"/>
  <c r="H2414" i="1"/>
  <c r="N2414" i="1" s="1"/>
  <c r="P2414" i="1" s="1"/>
  <c r="B2414" i="1" s="1"/>
  <c r="G2416" i="1" l="1"/>
  <c r="H2416" i="1" s="1"/>
  <c r="J2416" i="1"/>
  <c r="K2416" i="1" s="1"/>
  <c r="L2416" i="1" s="1"/>
  <c r="M2416" i="1" s="1"/>
  <c r="S2416" i="1"/>
  <c r="T2416" i="1"/>
  <c r="Q2415" i="1"/>
  <c r="R2415" i="1" s="1"/>
  <c r="C2416" i="1" s="1"/>
  <c r="V2416" i="1" s="1"/>
  <c r="W2416" i="1" s="1"/>
  <c r="H2415" i="1"/>
  <c r="N2415" i="1" s="1"/>
  <c r="P2415" i="1" s="1"/>
  <c r="B2415" i="1" s="1"/>
  <c r="E2416" i="1"/>
  <c r="F2417" i="1" s="1"/>
  <c r="A2417" i="1"/>
  <c r="D2417" i="1" s="1"/>
  <c r="Q2416" i="1" l="1"/>
  <c r="R2416" i="1" s="1"/>
  <c r="C2417" i="1" s="1"/>
  <c r="V2417" i="1" s="1"/>
  <c r="W2417" i="1" s="1"/>
  <c r="S2417" i="1"/>
  <c r="T2417" i="1"/>
  <c r="J2417" i="1"/>
  <c r="K2417" i="1" s="1"/>
  <c r="L2417" i="1" s="1"/>
  <c r="M2417" i="1" s="1"/>
  <c r="A2418" i="1"/>
  <c r="D2418" i="1" s="1"/>
  <c r="E2417" i="1"/>
  <c r="F2418" i="1" s="1"/>
  <c r="N2416" i="1"/>
  <c r="P2416" i="1" s="1"/>
  <c r="B2416" i="1" s="1"/>
  <c r="G2417" i="1"/>
  <c r="A2419" i="1" l="1"/>
  <c r="D2419" i="1" s="1"/>
  <c r="E2418" i="1"/>
  <c r="F2419" i="1" s="1"/>
  <c r="T2418" i="1"/>
  <c r="S2418" i="1"/>
  <c r="J2418" i="1"/>
  <c r="K2418" i="1" s="1"/>
  <c r="L2418" i="1" s="1"/>
  <c r="M2418" i="1" s="1"/>
  <c r="Q2417" i="1"/>
  <c r="R2417" i="1" s="1"/>
  <c r="C2418" i="1" s="1"/>
  <c r="V2418" i="1" s="1"/>
  <c r="W2418" i="1" s="1"/>
  <c r="G2418" i="1"/>
  <c r="H2418" i="1" s="1"/>
  <c r="H2417" i="1"/>
  <c r="N2417" i="1" s="1"/>
  <c r="P2417" i="1" s="1"/>
  <c r="B2417" i="1" s="1"/>
  <c r="E2419" i="1" l="1"/>
  <c r="F2420" i="1" s="1"/>
  <c r="A2420" i="1"/>
  <c r="D2420" i="1" s="1"/>
  <c r="T2419" i="1"/>
  <c r="S2419" i="1"/>
  <c r="Q2418" i="1"/>
  <c r="R2418" i="1" s="1"/>
  <c r="C2419" i="1" s="1"/>
  <c r="V2419" i="1" s="1"/>
  <c r="W2419" i="1" s="1"/>
  <c r="J2419" i="1"/>
  <c r="K2419" i="1" s="1"/>
  <c r="L2419" i="1" s="1"/>
  <c r="M2419" i="1" s="1"/>
  <c r="N2418" i="1"/>
  <c r="P2418" i="1" s="1"/>
  <c r="B2418" i="1" s="1"/>
  <c r="G2419" i="1"/>
  <c r="G2420" i="1" l="1"/>
  <c r="H2420" i="1" s="1"/>
  <c r="A2421" i="1"/>
  <c r="D2421" i="1" s="1"/>
  <c r="E2420" i="1"/>
  <c r="F2421" i="1" s="1"/>
  <c r="T2420" i="1"/>
  <c r="S2420" i="1"/>
  <c r="Q2419" i="1"/>
  <c r="R2419" i="1" s="1"/>
  <c r="C2420" i="1" s="1"/>
  <c r="V2420" i="1" s="1"/>
  <c r="W2420" i="1" s="1"/>
  <c r="J2420" i="1"/>
  <c r="K2420" i="1" s="1"/>
  <c r="L2420" i="1" s="1"/>
  <c r="M2420" i="1" s="1"/>
  <c r="H2419" i="1"/>
  <c r="N2419" i="1" s="1"/>
  <c r="P2419" i="1" s="1"/>
  <c r="B2419" i="1" s="1"/>
  <c r="G2421" i="1" l="1"/>
  <c r="H2421" i="1" s="1"/>
  <c r="N2420" i="1"/>
  <c r="P2420" i="1" s="1"/>
  <c r="B2420" i="1" s="1"/>
  <c r="T2421" i="1"/>
  <c r="S2421" i="1"/>
  <c r="J2421" i="1"/>
  <c r="K2421" i="1" s="1"/>
  <c r="L2421" i="1" s="1"/>
  <c r="M2421" i="1" s="1"/>
  <c r="Q2420" i="1"/>
  <c r="R2420" i="1" s="1"/>
  <c r="C2421" i="1" s="1"/>
  <c r="V2421" i="1" s="1"/>
  <c r="W2421" i="1" s="1"/>
  <c r="A2422" i="1"/>
  <c r="D2422" i="1" s="1"/>
  <c r="E2421" i="1"/>
  <c r="F2422" i="1" s="1"/>
  <c r="N2421" i="1" l="1"/>
  <c r="P2421" i="1" s="1"/>
  <c r="B2421" i="1" s="1"/>
  <c r="E2422" i="1"/>
  <c r="F2423" i="1" s="1"/>
  <c r="A2423" i="1"/>
  <c r="D2423" i="1" s="1"/>
  <c r="J2422" i="1"/>
  <c r="K2422" i="1" s="1"/>
  <c r="L2422" i="1" s="1"/>
  <c r="M2422" i="1" s="1"/>
  <c r="Q2421" i="1"/>
  <c r="R2421" i="1" s="1"/>
  <c r="C2422" i="1" s="1"/>
  <c r="V2422" i="1" s="1"/>
  <c r="W2422" i="1" s="1"/>
  <c r="T2422" i="1"/>
  <c r="S2422" i="1"/>
  <c r="G2422" i="1"/>
  <c r="H2422" i="1" s="1"/>
  <c r="E2423" i="1" l="1"/>
  <c r="F2424" i="1" s="1"/>
  <c r="A2424" i="1"/>
  <c r="D2424" i="1" s="1"/>
  <c r="N2422" i="1"/>
  <c r="P2422" i="1" s="1"/>
  <c r="B2422" i="1" s="1"/>
  <c r="G2423" i="1"/>
  <c r="S2423" i="1"/>
  <c r="Q2422" i="1"/>
  <c r="R2422" i="1" s="1"/>
  <c r="C2423" i="1" s="1"/>
  <c r="V2423" i="1" s="1"/>
  <c r="W2423" i="1" s="1"/>
  <c r="T2423" i="1"/>
  <c r="J2423" i="1"/>
  <c r="K2423" i="1" s="1"/>
  <c r="L2423" i="1" s="1"/>
  <c r="M2423" i="1" s="1"/>
  <c r="G2424" i="1" l="1"/>
  <c r="H2424" i="1" s="1"/>
  <c r="E2424" i="1"/>
  <c r="F2425" i="1" s="1"/>
  <c r="A2425" i="1"/>
  <c r="D2425" i="1" s="1"/>
  <c r="H2423" i="1"/>
  <c r="N2423" i="1" s="1"/>
  <c r="P2423" i="1" s="1"/>
  <c r="B2423" i="1" s="1"/>
  <c r="T2424" i="1"/>
  <c r="S2424" i="1"/>
  <c r="J2424" i="1"/>
  <c r="K2424" i="1" s="1"/>
  <c r="L2424" i="1" s="1"/>
  <c r="M2424" i="1" s="1"/>
  <c r="Q2423" i="1"/>
  <c r="R2423" i="1" s="1"/>
  <c r="C2424" i="1" s="1"/>
  <c r="V2424" i="1" s="1"/>
  <c r="W2424" i="1" s="1"/>
  <c r="N2424" i="1" l="1"/>
  <c r="P2424" i="1" s="1"/>
  <c r="B2424" i="1" s="1"/>
  <c r="E2425" i="1"/>
  <c r="F2426" i="1" s="1"/>
  <c r="A2426" i="1"/>
  <c r="D2426" i="1" s="1"/>
  <c r="S2425" i="1"/>
  <c r="Q2424" i="1"/>
  <c r="R2424" i="1" s="1"/>
  <c r="C2425" i="1" s="1"/>
  <c r="V2425" i="1" s="1"/>
  <c r="W2425" i="1" s="1"/>
  <c r="T2425" i="1"/>
  <c r="J2425" i="1"/>
  <c r="K2425" i="1" s="1"/>
  <c r="L2425" i="1" s="1"/>
  <c r="M2425" i="1" s="1"/>
  <c r="G2425" i="1"/>
  <c r="H2425" i="1" s="1"/>
  <c r="J2426" i="1" l="1"/>
  <c r="K2426" i="1" s="1"/>
  <c r="L2426" i="1" s="1"/>
  <c r="M2426" i="1" s="1"/>
  <c r="T2426" i="1"/>
  <c r="S2426" i="1"/>
  <c r="Q2425" i="1"/>
  <c r="R2425" i="1" s="1"/>
  <c r="C2426" i="1" s="1"/>
  <c r="V2426" i="1" s="1"/>
  <c r="W2426" i="1" s="1"/>
  <c r="N2425" i="1"/>
  <c r="P2425" i="1" s="1"/>
  <c r="B2425" i="1" s="1"/>
  <c r="A2427" i="1"/>
  <c r="D2427" i="1" s="1"/>
  <c r="E2426" i="1"/>
  <c r="F2427" i="1" s="1"/>
  <c r="G2426" i="1"/>
  <c r="H2426" i="1" s="1"/>
  <c r="T2427" i="1" l="1"/>
  <c r="J2427" i="1"/>
  <c r="K2427" i="1" s="1"/>
  <c r="L2427" i="1" s="1"/>
  <c r="M2427" i="1" s="1"/>
  <c r="S2427" i="1"/>
  <c r="Q2426" i="1"/>
  <c r="R2426" i="1" s="1"/>
  <c r="C2427" i="1" s="1"/>
  <c r="V2427" i="1" s="1"/>
  <c r="W2427" i="1" s="1"/>
  <c r="A2428" i="1"/>
  <c r="D2428" i="1" s="1"/>
  <c r="E2427" i="1"/>
  <c r="F2428" i="1" s="1"/>
  <c r="N2426" i="1"/>
  <c r="P2426" i="1" s="1"/>
  <c r="B2426" i="1" s="1"/>
  <c r="G2427" i="1"/>
  <c r="S2428" i="1" l="1"/>
  <c r="Q2427" i="1"/>
  <c r="R2427" i="1" s="1"/>
  <c r="C2428" i="1" s="1"/>
  <c r="V2428" i="1" s="1"/>
  <c r="W2428" i="1" s="1"/>
  <c r="J2428" i="1"/>
  <c r="K2428" i="1" s="1"/>
  <c r="L2428" i="1" s="1"/>
  <c r="M2428" i="1" s="1"/>
  <c r="T2428" i="1"/>
  <c r="G2428" i="1"/>
  <c r="A2429" i="1"/>
  <c r="D2429" i="1" s="1"/>
  <c r="E2428" i="1"/>
  <c r="F2429" i="1" s="1"/>
  <c r="H2427" i="1"/>
  <c r="N2427" i="1" s="1"/>
  <c r="P2427" i="1" s="1"/>
  <c r="B2427" i="1" s="1"/>
  <c r="G2429" i="1" l="1"/>
  <c r="H2429" i="1" s="1"/>
  <c r="A2430" i="1"/>
  <c r="D2430" i="1" s="1"/>
  <c r="E2429" i="1"/>
  <c r="F2430" i="1" s="1"/>
  <c r="T2429" i="1"/>
  <c r="J2429" i="1"/>
  <c r="K2429" i="1" s="1"/>
  <c r="L2429" i="1" s="1"/>
  <c r="M2429" i="1" s="1"/>
  <c r="S2429" i="1"/>
  <c r="Q2428" i="1"/>
  <c r="R2428" i="1" s="1"/>
  <c r="C2429" i="1" s="1"/>
  <c r="V2429" i="1" s="1"/>
  <c r="W2429" i="1" s="1"/>
  <c r="H2428" i="1"/>
  <c r="N2428" i="1" s="1"/>
  <c r="P2428" i="1" s="1"/>
  <c r="B2428" i="1" s="1"/>
  <c r="N2429" i="1" l="1"/>
  <c r="P2429" i="1" s="1"/>
  <c r="B2429" i="1" s="1"/>
  <c r="J2430" i="1"/>
  <c r="K2430" i="1" s="1"/>
  <c r="L2430" i="1" s="1"/>
  <c r="M2430" i="1" s="1"/>
  <c r="T2430" i="1"/>
  <c r="Q2429" i="1"/>
  <c r="R2429" i="1" s="1"/>
  <c r="C2430" i="1" s="1"/>
  <c r="V2430" i="1" s="1"/>
  <c r="W2430" i="1" s="1"/>
  <c r="S2430" i="1"/>
  <c r="G2430" i="1"/>
  <c r="A2431" i="1"/>
  <c r="D2431" i="1" s="1"/>
  <c r="E2430" i="1"/>
  <c r="F2431" i="1" s="1"/>
  <c r="G2431" i="1" l="1"/>
  <c r="H2431" i="1" s="1"/>
  <c r="T2431" i="1"/>
  <c r="J2431" i="1"/>
  <c r="K2431" i="1" s="1"/>
  <c r="L2431" i="1" s="1"/>
  <c r="M2431" i="1" s="1"/>
  <c r="Q2430" i="1"/>
  <c r="R2430" i="1" s="1"/>
  <c r="C2431" i="1" s="1"/>
  <c r="V2431" i="1" s="1"/>
  <c r="W2431" i="1" s="1"/>
  <c r="S2431" i="1"/>
  <c r="H2430" i="1"/>
  <c r="N2430" i="1" s="1"/>
  <c r="P2430" i="1" s="1"/>
  <c r="B2430" i="1" s="1"/>
  <c r="E2431" i="1"/>
  <c r="F2432" i="1" s="1"/>
  <c r="A2432" i="1"/>
  <c r="D2432" i="1" s="1"/>
  <c r="J2432" i="1" l="1"/>
  <c r="K2432" i="1" s="1"/>
  <c r="L2432" i="1" s="1"/>
  <c r="M2432" i="1" s="1"/>
  <c r="S2432" i="1"/>
  <c r="T2432" i="1"/>
  <c r="Q2431" i="1"/>
  <c r="R2431" i="1" s="1"/>
  <c r="C2432" i="1" s="1"/>
  <c r="V2432" i="1" s="1"/>
  <c r="W2432" i="1" s="1"/>
  <c r="N2431" i="1"/>
  <c r="P2431" i="1" s="1"/>
  <c r="B2431" i="1" s="1"/>
  <c r="E2432" i="1"/>
  <c r="F2433" i="1" s="1"/>
  <c r="A2433" i="1"/>
  <c r="D2433" i="1" s="1"/>
  <c r="G2432" i="1"/>
  <c r="A2434" i="1" l="1"/>
  <c r="D2434" i="1" s="1"/>
  <c r="E2433" i="1"/>
  <c r="F2434" i="1" s="1"/>
  <c r="G2433" i="1"/>
  <c r="T2433" i="1"/>
  <c r="J2433" i="1"/>
  <c r="K2433" i="1" s="1"/>
  <c r="L2433" i="1" s="1"/>
  <c r="M2433" i="1" s="1"/>
  <c r="Q2432" i="1"/>
  <c r="R2432" i="1" s="1"/>
  <c r="C2433" i="1" s="1"/>
  <c r="V2433" i="1" s="1"/>
  <c r="W2433" i="1" s="1"/>
  <c r="S2433" i="1"/>
  <c r="H2432" i="1"/>
  <c r="N2432" i="1" s="1"/>
  <c r="P2432" i="1" s="1"/>
  <c r="B2432" i="1" s="1"/>
  <c r="G2434" i="1" l="1"/>
  <c r="H2434" i="1" s="1"/>
  <c r="J2434" i="1"/>
  <c r="K2434" i="1" s="1"/>
  <c r="L2434" i="1" s="1"/>
  <c r="M2434" i="1" s="1"/>
  <c r="Q2433" i="1"/>
  <c r="R2433" i="1" s="1"/>
  <c r="C2434" i="1" s="1"/>
  <c r="V2434" i="1" s="1"/>
  <c r="W2434" i="1" s="1"/>
  <c r="T2434" i="1"/>
  <c r="S2434" i="1"/>
  <c r="H2433" i="1"/>
  <c r="N2433" i="1" s="1"/>
  <c r="P2433" i="1" s="1"/>
  <c r="B2433" i="1" s="1"/>
  <c r="E2434" i="1"/>
  <c r="F2435" i="1" s="1"/>
  <c r="A2435" i="1"/>
  <c r="D2435" i="1" s="1"/>
  <c r="E2435" i="1" l="1"/>
  <c r="F2436" i="1" s="1"/>
  <c r="A2436" i="1"/>
  <c r="D2436" i="1" s="1"/>
  <c r="S2435" i="1"/>
  <c r="Q2434" i="1"/>
  <c r="R2434" i="1" s="1"/>
  <c r="C2435" i="1" s="1"/>
  <c r="V2435" i="1" s="1"/>
  <c r="W2435" i="1" s="1"/>
  <c r="T2435" i="1"/>
  <c r="J2435" i="1"/>
  <c r="K2435" i="1" s="1"/>
  <c r="L2435" i="1" s="1"/>
  <c r="M2435" i="1" s="1"/>
  <c r="G2435" i="1"/>
  <c r="H2435" i="1" s="1"/>
  <c r="N2434" i="1"/>
  <c r="P2434" i="1" s="1"/>
  <c r="B2434" i="1" s="1"/>
  <c r="N2435" i="1" l="1"/>
  <c r="P2435" i="1" s="1"/>
  <c r="B2435" i="1" s="1"/>
  <c r="E2436" i="1"/>
  <c r="F2437" i="1" s="1"/>
  <c r="A2437" i="1"/>
  <c r="D2437" i="1" s="1"/>
  <c r="T2436" i="1"/>
  <c r="Q2435" i="1"/>
  <c r="R2435" i="1" s="1"/>
  <c r="C2436" i="1" s="1"/>
  <c r="V2436" i="1" s="1"/>
  <c r="W2436" i="1" s="1"/>
  <c r="S2436" i="1"/>
  <c r="J2436" i="1"/>
  <c r="K2436" i="1" s="1"/>
  <c r="L2436" i="1" s="1"/>
  <c r="M2436" i="1" s="1"/>
  <c r="G2436" i="1"/>
  <c r="G2437" i="1" l="1"/>
  <c r="H2437" i="1" s="1"/>
  <c r="Q2436" i="1"/>
  <c r="R2436" i="1" s="1"/>
  <c r="C2437" i="1" s="1"/>
  <c r="V2437" i="1" s="1"/>
  <c r="W2437" i="1" s="1"/>
  <c r="J2437" i="1"/>
  <c r="K2437" i="1" s="1"/>
  <c r="L2437" i="1" s="1"/>
  <c r="M2437" i="1" s="1"/>
  <c r="S2437" i="1"/>
  <c r="T2437" i="1"/>
  <c r="A2438" i="1"/>
  <c r="D2438" i="1" s="1"/>
  <c r="E2437" i="1"/>
  <c r="F2438" i="1" s="1"/>
  <c r="H2436" i="1"/>
  <c r="N2436" i="1" s="1"/>
  <c r="P2436" i="1" s="1"/>
  <c r="B2436" i="1" s="1"/>
  <c r="N2437" i="1" l="1"/>
  <c r="P2437" i="1" s="1"/>
  <c r="B2437" i="1" s="1"/>
  <c r="J2438" i="1"/>
  <c r="K2438" i="1" s="1"/>
  <c r="L2438" i="1" s="1"/>
  <c r="M2438" i="1" s="1"/>
  <c r="T2438" i="1"/>
  <c r="Q2437" i="1"/>
  <c r="R2437" i="1" s="1"/>
  <c r="C2438" i="1" s="1"/>
  <c r="V2438" i="1" s="1"/>
  <c r="W2438" i="1" s="1"/>
  <c r="S2438" i="1"/>
  <c r="E2438" i="1"/>
  <c r="F2439" i="1" s="1"/>
  <c r="A2439" i="1"/>
  <c r="D2439" i="1" s="1"/>
  <c r="G2438" i="1"/>
  <c r="H2438" i="1" s="1"/>
  <c r="A2440" i="1" l="1"/>
  <c r="D2440" i="1" s="1"/>
  <c r="E2439" i="1"/>
  <c r="F2440" i="1" s="1"/>
  <c r="G2439" i="1"/>
  <c r="S2439" i="1"/>
  <c r="J2439" i="1"/>
  <c r="K2439" i="1" s="1"/>
  <c r="L2439" i="1" s="1"/>
  <c r="M2439" i="1" s="1"/>
  <c r="T2439" i="1"/>
  <c r="Q2438" i="1"/>
  <c r="R2438" i="1" s="1"/>
  <c r="C2439" i="1" s="1"/>
  <c r="V2439" i="1" s="1"/>
  <c r="W2439" i="1" s="1"/>
  <c r="N2438" i="1"/>
  <c r="P2438" i="1" s="1"/>
  <c r="B2438" i="1" s="1"/>
  <c r="G2440" i="1" l="1"/>
  <c r="H2440" i="1" s="1"/>
  <c r="H2439" i="1"/>
  <c r="N2439" i="1" s="1"/>
  <c r="P2439" i="1" s="1"/>
  <c r="B2439" i="1" s="1"/>
  <c r="J2440" i="1"/>
  <c r="K2440" i="1" s="1"/>
  <c r="L2440" i="1" s="1"/>
  <c r="M2440" i="1" s="1"/>
  <c r="T2440" i="1"/>
  <c r="Q2439" i="1"/>
  <c r="R2439" i="1" s="1"/>
  <c r="C2440" i="1" s="1"/>
  <c r="V2440" i="1" s="1"/>
  <c r="W2440" i="1" s="1"/>
  <c r="S2440" i="1"/>
  <c r="E2440" i="1"/>
  <c r="F2441" i="1" s="1"/>
  <c r="A2441" i="1"/>
  <c r="D2441" i="1" s="1"/>
  <c r="J2441" i="1" l="1"/>
  <c r="K2441" i="1" s="1"/>
  <c r="L2441" i="1" s="1"/>
  <c r="M2441" i="1" s="1"/>
  <c r="Q2440" i="1"/>
  <c r="R2440" i="1" s="1"/>
  <c r="C2441" i="1" s="1"/>
  <c r="V2441" i="1" s="1"/>
  <c r="W2441" i="1" s="1"/>
  <c r="S2441" i="1"/>
  <c r="T2441" i="1"/>
  <c r="N2440" i="1"/>
  <c r="P2440" i="1" s="1"/>
  <c r="B2440" i="1" s="1"/>
  <c r="E2441" i="1"/>
  <c r="F2442" i="1" s="1"/>
  <c r="A2442" i="1"/>
  <c r="D2442" i="1" s="1"/>
  <c r="G2441" i="1"/>
  <c r="H2441" i="1" s="1"/>
  <c r="J2442" i="1" l="1"/>
  <c r="K2442" i="1" s="1"/>
  <c r="L2442" i="1" s="1"/>
  <c r="M2442" i="1" s="1"/>
  <c r="S2442" i="1"/>
  <c r="T2442" i="1"/>
  <c r="Q2441" i="1"/>
  <c r="R2441" i="1" s="1"/>
  <c r="C2442" i="1" s="1"/>
  <c r="V2442" i="1" s="1"/>
  <c r="W2442" i="1" s="1"/>
  <c r="N2441" i="1"/>
  <c r="P2441" i="1" s="1"/>
  <c r="B2441" i="1" s="1"/>
  <c r="G2442" i="1"/>
  <c r="H2442" i="1" s="1"/>
  <c r="E2442" i="1"/>
  <c r="F2443" i="1" s="1"/>
  <c r="A2443" i="1"/>
  <c r="D2443" i="1" s="1"/>
  <c r="N2442" i="1" l="1"/>
  <c r="P2442" i="1" s="1"/>
  <c r="B2442" i="1" s="1"/>
  <c r="E2443" i="1"/>
  <c r="F2444" i="1" s="1"/>
  <c r="A2444" i="1"/>
  <c r="D2444" i="1" s="1"/>
  <c r="G2443" i="1"/>
  <c r="T2443" i="1"/>
  <c r="Q2442" i="1"/>
  <c r="R2442" i="1" s="1"/>
  <c r="C2443" i="1" s="1"/>
  <c r="V2443" i="1" s="1"/>
  <c r="W2443" i="1" s="1"/>
  <c r="J2443" i="1"/>
  <c r="K2443" i="1" s="1"/>
  <c r="L2443" i="1" s="1"/>
  <c r="M2443" i="1" s="1"/>
  <c r="S2443" i="1"/>
  <c r="G2444" i="1" l="1"/>
  <c r="H2444" i="1" s="1"/>
  <c r="H2443" i="1"/>
  <c r="N2443" i="1" s="1"/>
  <c r="P2443" i="1" s="1"/>
  <c r="B2443" i="1" s="1"/>
  <c r="E2444" i="1"/>
  <c r="F2445" i="1" s="1"/>
  <c r="A2445" i="1"/>
  <c r="D2445" i="1" s="1"/>
  <c r="S2444" i="1"/>
  <c r="Q2443" i="1"/>
  <c r="R2443" i="1" s="1"/>
  <c r="C2444" i="1" s="1"/>
  <c r="V2444" i="1" s="1"/>
  <c r="W2444" i="1" s="1"/>
  <c r="T2444" i="1"/>
  <c r="J2444" i="1"/>
  <c r="K2444" i="1" s="1"/>
  <c r="L2444" i="1" s="1"/>
  <c r="M2444" i="1" s="1"/>
  <c r="N2444" i="1" l="1"/>
  <c r="P2444" i="1" s="1"/>
  <c r="B2444" i="1" s="1"/>
  <c r="T2445" i="1"/>
  <c r="Q2444" i="1"/>
  <c r="R2444" i="1" s="1"/>
  <c r="C2445" i="1" s="1"/>
  <c r="V2445" i="1" s="1"/>
  <c r="W2445" i="1" s="1"/>
  <c r="J2445" i="1"/>
  <c r="K2445" i="1" s="1"/>
  <c r="L2445" i="1" s="1"/>
  <c r="M2445" i="1" s="1"/>
  <c r="S2445" i="1"/>
  <c r="A2446" i="1"/>
  <c r="D2446" i="1" s="1"/>
  <c r="E2445" i="1"/>
  <c r="F2446" i="1" s="1"/>
  <c r="G2445" i="1"/>
  <c r="T2446" i="1" l="1"/>
  <c r="Q2445" i="1"/>
  <c r="R2445" i="1" s="1"/>
  <c r="C2446" i="1" s="1"/>
  <c r="V2446" i="1" s="1"/>
  <c r="W2446" i="1" s="1"/>
  <c r="S2446" i="1"/>
  <c r="J2446" i="1"/>
  <c r="K2446" i="1" s="1"/>
  <c r="L2446" i="1" s="1"/>
  <c r="M2446" i="1" s="1"/>
  <c r="A2447" i="1"/>
  <c r="D2447" i="1" s="1"/>
  <c r="E2446" i="1"/>
  <c r="F2447" i="1" s="1"/>
  <c r="G2446" i="1"/>
  <c r="H2446" i="1" s="1"/>
  <c r="H2445" i="1"/>
  <c r="N2445" i="1" s="1"/>
  <c r="P2445" i="1" s="1"/>
  <c r="B2445" i="1" s="1"/>
  <c r="A2448" i="1" l="1"/>
  <c r="D2448" i="1" s="1"/>
  <c r="E2447" i="1"/>
  <c r="F2448" i="1" s="1"/>
  <c r="N2446" i="1"/>
  <c r="P2446" i="1" s="1"/>
  <c r="B2446" i="1" s="1"/>
  <c r="G2447" i="1"/>
  <c r="Q2446" i="1"/>
  <c r="R2446" i="1" s="1"/>
  <c r="C2447" i="1" s="1"/>
  <c r="V2447" i="1" s="1"/>
  <c r="W2447" i="1" s="1"/>
  <c r="T2447" i="1"/>
  <c r="S2447" i="1"/>
  <c r="J2447" i="1"/>
  <c r="K2447" i="1" s="1"/>
  <c r="L2447" i="1" s="1"/>
  <c r="M2447" i="1" s="1"/>
  <c r="G2448" i="1" l="1"/>
  <c r="H2448" i="1" s="1"/>
  <c r="H2447" i="1"/>
  <c r="N2447" i="1" s="1"/>
  <c r="P2447" i="1" s="1"/>
  <c r="B2447" i="1" s="1"/>
  <c r="E2448" i="1"/>
  <c r="F2449" i="1" s="1"/>
  <c r="A2449" i="1"/>
  <c r="D2449" i="1" s="1"/>
  <c r="J2448" i="1"/>
  <c r="K2448" i="1" s="1"/>
  <c r="L2448" i="1" s="1"/>
  <c r="M2448" i="1" s="1"/>
  <c r="Q2447" i="1"/>
  <c r="R2447" i="1" s="1"/>
  <c r="C2448" i="1" s="1"/>
  <c r="V2448" i="1" s="1"/>
  <c r="W2448" i="1" s="1"/>
  <c r="S2448" i="1"/>
  <c r="T2448" i="1"/>
  <c r="N2448" i="1" l="1"/>
  <c r="P2448" i="1" s="1"/>
  <c r="B2448" i="1" s="1"/>
  <c r="A2450" i="1"/>
  <c r="D2450" i="1" s="1"/>
  <c r="E2449" i="1"/>
  <c r="F2450" i="1" s="1"/>
  <c r="J2449" i="1"/>
  <c r="K2449" i="1" s="1"/>
  <c r="L2449" i="1" s="1"/>
  <c r="M2449" i="1" s="1"/>
  <c r="S2449" i="1"/>
  <c r="Q2448" i="1"/>
  <c r="R2448" i="1" s="1"/>
  <c r="C2449" i="1" s="1"/>
  <c r="V2449" i="1" s="1"/>
  <c r="W2449" i="1" s="1"/>
  <c r="T2449" i="1"/>
  <c r="G2449" i="1"/>
  <c r="T2450" i="1" l="1"/>
  <c r="S2450" i="1"/>
  <c r="Q2449" i="1"/>
  <c r="R2449" i="1" s="1"/>
  <c r="C2450" i="1" s="1"/>
  <c r="V2450" i="1" s="1"/>
  <c r="W2450" i="1" s="1"/>
  <c r="J2450" i="1"/>
  <c r="K2450" i="1" s="1"/>
  <c r="L2450" i="1" s="1"/>
  <c r="M2450" i="1" s="1"/>
  <c r="A2451" i="1"/>
  <c r="D2451" i="1" s="1"/>
  <c r="E2450" i="1"/>
  <c r="F2451" i="1" s="1"/>
  <c r="G2450" i="1"/>
  <c r="H2449" i="1"/>
  <c r="N2449" i="1" s="1"/>
  <c r="P2449" i="1" s="1"/>
  <c r="B2449" i="1" s="1"/>
  <c r="E2451" i="1" l="1"/>
  <c r="F2452" i="1" s="1"/>
  <c r="A2452" i="1"/>
  <c r="D2452" i="1" s="1"/>
  <c r="J2451" i="1"/>
  <c r="K2451" i="1" s="1"/>
  <c r="L2451" i="1" s="1"/>
  <c r="M2451" i="1" s="1"/>
  <c r="Q2450" i="1"/>
  <c r="R2450" i="1" s="1"/>
  <c r="C2451" i="1" s="1"/>
  <c r="V2451" i="1" s="1"/>
  <c r="W2451" i="1" s="1"/>
  <c r="T2451" i="1"/>
  <c r="S2451" i="1"/>
  <c r="G2451" i="1"/>
  <c r="H2450" i="1"/>
  <c r="N2450" i="1" s="1"/>
  <c r="P2450" i="1" s="1"/>
  <c r="B2450" i="1" s="1"/>
  <c r="T2452" i="1" l="1"/>
  <c r="S2452" i="1"/>
  <c r="J2452" i="1"/>
  <c r="K2452" i="1" s="1"/>
  <c r="L2452" i="1" s="1"/>
  <c r="M2452" i="1" s="1"/>
  <c r="Q2451" i="1"/>
  <c r="R2451" i="1" s="1"/>
  <c r="C2452" i="1" s="1"/>
  <c r="V2452" i="1" s="1"/>
  <c r="W2452" i="1" s="1"/>
  <c r="A2453" i="1"/>
  <c r="D2453" i="1" s="1"/>
  <c r="E2452" i="1"/>
  <c r="F2453" i="1" s="1"/>
  <c r="G2452" i="1"/>
  <c r="H2451" i="1"/>
  <c r="N2451" i="1" s="1"/>
  <c r="P2451" i="1" s="1"/>
  <c r="B2451" i="1" s="1"/>
  <c r="J2453" i="1" l="1"/>
  <c r="K2453" i="1" s="1"/>
  <c r="L2453" i="1" s="1"/>
  <c r="M2453" i="1" s="1"/>
  <c r="T2453" i="1"/>
  <c r="Q2452" i="1"/>
  <c r="R2452" i="1" s="1"/>
  <c r="C2453" i="1" s="1"/>
  <c r="V2453" i="1" s="1"/>
  <c r="W2453" i="1" s="1"/>
  <c r="S2453" i="1"/>
  <c r="A2454" i="1"/>
  <c r="D2454" i="1" s="1"/>
  <c r="E2453" i="1"/>
  <c r="F2454" i="1" s="1"/>
  <c r="G2453" i="1"/>
  <c r="H2452" i="1"/>
  <c r="N2452" i="1" s="1"/>
  <c r="P2452" i="1" s="1"/>
  <c r="B2452" i="1" s="1"/>
  <c r="S2454" i="1" l="1"/>
  <c r="Q2453" i="1"/>
  <c r="R2453" i="1" s="1"/>
  <c r="C2454" i="1" s="1"/>
  <c r="V2454" i="1" s="1"/>
  <c r="W2454" i="1" s="1"/>
  <c r="T2454" i="1"/>
  <c r="J2454" i="1"/>
  <c r="K2454" i="1" s="1"/>
  <c r="L2454" i="1" s="1"/>
  <c r="M2454" i="1" s="1"/>
  <c r="E2454" i="1"/>
  <c r="F2455" i="1" s="1"/>
  <c r="A2455" i="1"/>
  <c r="D2455" i="1" s="1"/>
  <c r="G2454" i="1"/>
  <c r="H2453" i="1"/>
  <c r="N2453" i="1" s="1"/>
  <c r="P2453" i="1" s="1"/>
  <c r="B2453" i="1" s="1"/>
  <c r="Q2454" i="1" l="1"/>
  <c r="R2454" i="1" s="1"/>
  <c r="C2455" i="1" s="1"/>
  <c r="V2455" i="1" s="1"/>
  <c r="W2455" i="1" s="1"/>
  <c r="T2455" i="1"/>
  <c r="S2455" i="1"/>
  <c r="J2455" i="1"/>
  <c r="K2455" i="1" s="1"/>
  <c r="L2455" i="1" s="1"/>
  <c r="M2455" i="1" s="1"/>
  <c r="G2455" i="1"/>
  <c r="E2455" i="1"/>
  <c r="F2456" i="1" s="1"/>
  <c r="A2456" i="1"/>
  <c r="D2456" i="1" s="1"/>
  <c r="H2454" i="1"/>
  <c r="N2454" i="1" s="1"/>
  <c r="P2454" i="1" s="1"/>
  <c r="B2454" i="1" s="1"/>
  <c r="S2456" i="1" l="1"/>
  <c r="T2456" i="1"/>
  <c r="J2456" i="1"/>
  <c r="K2456" i="1" s="1"/>
  <c r="L2456" i="1" s="1"/>
  <c r="M2456" i="1" s="1"/>
  <c r="Q2455" i="1"/>
  <c r="R2455" i="1" s="1"/>
  <c r="C2456" i="1" s="1"/>
  <c r="V2456" i="1" s="1"/>
  <c r="W2456" i="1" s="1"/>
  <c r="G2456" i="1"/>
  <c r="H2456" i="1" s="1"/>
  <c r="H2455" i="1"/>
  <c r="N2455" i="1" s="1"/>
  <c r="P2455" i="1" s="1"/>
  <c r="B2455" i="1" s="1"/>
  <c r="E2456" i="1"/>
  <c r="F2457" i="1" s="1"/>
  <c r="A2457" i="1"/>
  <c r="D2457" i="1" s="1"/>
  <c r="N2456" i="1" l="1"/>
  <c r="P2456" i="1" s="1"/>
  <c r="B2456" i="1" s="1"/>
  <c r="G2457" i="1"/>
  <c r="H2457" i="1" s="1"/>
  <c r="T2457" i="1"/>
  <c r="J2457" i="1"/>
  <c r="K2457" i="1" s="1"/>
  <c r="L2457" i="1" s="1"/>
  <c r="M2457" i="1" s="1"/>
  <c r="Q2456" i="1"/>
  <c r="R2456" i="1" s="1"/>
  <c r="C2457" i="1" s="1"/>
  <c r="V2457" i="1" s="1"/>
  <c r="W2457" i="1" s="1"/>
  <c r="S2457" i="1"/>
  <c r="A2458" i="1"/>
  <c r="D2458" i="1" s="1"/>
  <c r="E2457" i="1"/>
  <c r="F2458" i="1" s="1"/>
  <c r="N2457" i="1" l="1"/>
  <c r="P2457" i="1" s="1"/>
  <c r="B2457" i="1" s="1"/>
  <c r="E2458" i="1"/>
  <c r="F2459" i="1" s="1"/>
  <c r="A2459" i="1"/>
  <c r="D2459" i="1" s="1"/>
  <c r="G2458" i="1"/>
  <c r="H2458" i="1" s="1"/>
  <c r="T2458" i="1"/>
  <c r="Q2457" i="1"/>
  <c r="R2457" i="1" s="1"/>
  <c r="C2458" i="1" s="1"/>
  <c r="V2458" i="1" s="1"/>
  <c r="W2458" i="1" s="1"/>
  <c r="S2458" i="1"/>
  <c r="J2458" i="1"/>
  <c r="K2458" i="1" s="1"/>
  <c r="L2458" i="1" s="1"/>
  <c r="M2458" i="1" s="1"/>
  <c r="N2458" i="1" l="1"/>
  <c r="P2458" i="1" s="1"/>
  <c r="B2458" i="1" s="1"/>
  <c r="J2459" i="1"/>
  <c r="K2459" i="1" s="1"/>
  <c r="L2459" i="1" s="1"/>
  <c r="M2459" i="1" s="1"/>
  <c r="S2459" i="1"/>
  <c r="T2459" i="1"/>
  <c r="Q2458" i="1"/>
  <c r="R2458" i="1" s="1"/>
  <c r="C2459" i="1" s="1"/>
  <c r="V2459" i="1" s="1"/>
  <c r="W2459" i="1" s="1"/>
  <c r="G2459" i="1"/>
  <c r="H2459" i="1" s="1"/>
  <c r="E2459" i="1"/>
  <c r="F2460" i="1" s="1"/>
  <c r="A2460" i="1"/>
  <c r="D2460" i="1" s="1"/>
  <c r="N2459" i="1" l="1"/>
  <c r="P2459" i="1" s="1"/>
  <c r="B2459" i="1" s="1"/>
  <c r="T2460" i="1"/>
  <c r="Q2459" i="1"/>
  <c r="R2459" i="1" s="1"/>
  <c r="C2460" i="1" s="1"/>
  <c r="V2460" i="1" s="1"/>
  <c r="W2460" i="1" s="1"/>
  <c r="J2460" i="1"/>
  <c r="K2460" i="1" s="1"/>
  <c r="L2460" i="1" s="1"/>
  <c r="M2460" i="1" s="1"/>
  <c r="S2460" i="1"/>
  <c r="G2460" i="1"/>
  <c r="E2460" i="1"/>
  <c r="F2461" i="1" s="1"/>
  <c r="A2461" i="1"/>
  <c r="D2461" i="1" s="1"/>
  <c r="G2461" i="1" l="1"/>
  <c r="H2461" i="1" s="1"/>
  <c r="H2460" i="1"/>
  <c r="N2460" i="1" s="1"/>
  <c r="P2460" i="1" s="1"/>
  <c r="B2460" i="1" s="1"/>
  <c r="E2461" i="1"/>
  <c r="F2462" i="1" s="1"/>
  <c r="A2462" i="1"/>
  <c r="D2462" i="1" s="1"/>
  <c r="T2461" i="1"/>
  <c r="Q2460" i="1"/>
  <c r="R2460" i="1" s="1"/>
  <c r="C2461" i="1" s="1"/>
  <c r="V2461" i="1" s="1"/>
  <c r="W2461" i="1" s="1"/>
  <c r="J2461" i="1"/>
  <c r="K2461" i="1" s="1"/>
  <c r="L2461" i="1" s="1"/>
  <c r="M2461" i="1" s="1"/>
  <c r="S2461" i="1"/>
  <c r="N2461" i="1" l="1"/>
  <c r="P2461" i="1" s="1"/>
  <c r="B2461" i="1" s="1"/>
  <c r="T2462" i="1"/>
  <c r="Q2461" i="1"/>
  <c r="R2461" i="1" s="1"/>
  <c r="C2462" i="1" s="1"/>
  <c r="V2462" i="1" s="1"/>
  <c r="W2462" i="1" s="1"/>
  <c r="S2462" i="1"/>
  <c r="J2462" i="1"/>
  <c r="K2462" i="1" s="1"/>
  <c r="L2462" i="1" s="1"/>
  <c r="M2462" i="1" s="1"/>
  <c r="A2463" i="1"/>
  <c r="D2463" i="1" s="1"/>
  <c r="E2462" i="1"/>
  <c r="F2463" i="1" s="1"/>
  <c r="G2462" i="1"/>
  <c r="H2462" i="1" s="1"/>
  <c r="A2464" i="1" l="1"/>
  <c r="D2464" i="1" s="1"/>
  <c r="E2463" i="1"/>
  <c r="F2464" i="1" s="1"/>
  <c r="T2463" i="1"/>
  <c r="S2463" i="1"/>
  <c r="Q2462" i="1"/>
  <c r="R2462" i="1" s="1"/>
  <c r="C2463" i="1" s="1"/>
  <c r="V2463" i="1" s="1"/>
  <c r="W2463" i="1" s="1"/>
  <c r="J2463" i="1"/>
  <c r="K2463" i="1" s="1"/>
  <c r="L2463" i="1" s="1"/>
  <c r="M2463" i="1" s="1"/>
  <c r="N2462" i="1"/>
  <c r="P2462" i="1" s="1"/>
  <c r="B2462" i="1" s="1"/>
  <c r="G2463" i="1"/>
  <c r="H2463" i="1" s="1"/>
  <c r="N2463" i="1" l="1"/>
  <c r="P2463" i="1" s="1"/>
  <c r="B2463" i="1" s="1"/>
  <c r="E2464" i="1"/>
  <c r="F2465" i="1" s="1"/>
  <c r="A2465" i="1"/>
  <c r="D2465" i="1" s="1"/>
  <c r="T2464" i="1"/>
  <c r="S2464" i="1"/>
  <c r="Q2463" i="1"/>
  <c r="R2463" i="1" s="1"/>
  <c r="C2464" i="1" s="1"/>
  <c r="V2464" i="1" s="1"/>
  <c r="W2464" i="1" s="1"/>
  <c r="J2464" i="1"/>
  <c r="K2464" i="1" s="1"/>
  <c r="L2464" i="1" s="1"/>
  <c r="M2464" i="1" s="1"/>
  <c r="G2464" i="1"/>
  <c r="Q2464" i="1" l="1"/>
  <c r="R2464" i="1" s="1"/>
  <c r="C2465" i="1" s="1"/>
  <c r="V2465" i="1" s="1"/>
  <c r="W2465" i="1" s="1"/>
  <c r="J2465" i="1"/>
  <c r="K2465" i="1" s="1"/>
  <c r="L2465" i="1" s="1"/>
  <c r="M2465" i="1" s="1"/>
  <c r="T2465" i="1"/>
  <c r="S2465" i="1"/>
  <c r="G2465" i="1"/>
  <c r="E2465" i="1"/>
  <c r="F2466" i="1" s="1"/>
  <c r="A2466" i="1"/>
  <c r="D2466" i="1" s="1"/>
  <c r="H2464" i="1"/>
  <c r="N2464" i="1" s="1"/>
  <c r="P2464" i="1" s="1"/>
  <c r="B2464" i="1" s="1"/>
  <c r="Q2465" i="1" l="1"/>
  <c r="R2465" i="1" s="1"/>
  <c r="C2466" i="1" s="1"/>
  <c r="V2466" i="1" s="1"/>
  <c r="W2466" i="1" s="1"/>
  <c r="T2466" i="1"/>
  <c r="S2466" i="1"/>
  <c r="J2466" i="1"/>
  <c r="K2466" i="1" s="1"/>
  <c r="L2466" i="1" s="1"/>
  <c r="M2466" i="1" s="1"/>
  <c r="G2466" i="1"/>
  <c r="H2465" i="1"/>
  <c r="N2465" i="1" s="1"/>
  <c r="P2465" i="1" s="1"/>
  <c r="B2465" i="1" s="1"/>
  <c r="E2466" i="1"/>
  <c r="F2467" i="1" s="1"/>
  <c r="A2467" i="1"/>
  <c r="D2467" i="1" s="1"/>
  <c r="G2467" i="1" l="1"/>
  <c r="H2467" i="1" s="1"/>
  <c r="H2466" i="1"/>
  <c r="N2466" i="1" s="1"/>
  <c r="P2466" i="1" s="1"/>
  <c r="B2466" i="1" s="1"/>
  <c r="A2468" i="1"/>
  <c r="D2468" i="1" s="1"/>
  <c r="E2467" i="1"/>
  <c r="F2468" i="1" s="1"/>
  <c r="T2467" i="1"/>
  <c r="S2467" i="1"/>
  <c r="Q2466" i="1"/>
  <c r="R2466" i="1" s="1"/>
  <c r="C2467" i="1" s="1"/>
  <c r="V2467" i="1" s="1"/>
  <c r="W2467" i="1" s="1"/>
  <c r="J2467" i="1"/>
  <c r="K2467" i="1" s="1"/>
  <c r="L2467" i="1" s="1"/>
  <c r="M2467" i="1" s="1"/>
  <c r="N2467" i="1" l="1"/>
  <c r="P2467" i="1" s="1"/>
  <c r="B2467" i="1" s="1"/>
  <c r="T2468" i="1"/>
  <c r="S2468" i="1"/>
  <c r="Q2467" i="1"/>
  <c r="R2467" i="1" s="1"/>
  <c r="C2468" i="1" s="1"/>
  <c r="V2468" i="1" s="1"/>
  <c r="W2468" i="1" s="1"/>
  <c r="J2468" i="1"/>
  <c r="K2468" i="1" s="1"/>
  <c r="L2468" i="1" s="1"/>
  <c r="M2468" i="1" s="1"/>
  <c r="A2469" i="1"/>
  <c r="D2469" i="1" s="1"/>
  <c r="E2468" i="1"/>
  <c r="F2469" i="1" s="1"/>
  <c r="G2468" i="1"/>
  <c r="A2470" i="1" l="1"/>
  <c r="D2470" i="1" s="1"/>
  <c r="E2469" i="1"/>
  <c r="F2470" i="1" s="1"/>
  <c r="G2469" i="1"/>
  <c r="T2469" i="1"/>
  <c r="S2469" i="1"/>
  <c r="Q2468" i="1"/>
  <c r="R2468" i="1" s="1"/>
  <c r="C2469" i="1" s="1"/>
  <c r="V2469" i="1" s="1"/>
  <c r="W2469" i="1" s="1"/>
  <c r="J2469" i="1"/>
  <c r="K2469" i="1" s="1"/>
  <c r="L2469" i="1" s="1"/>
  <c r="M2469" i="1" s="1"/>
  <c r="H2468" i="1"/>
  <c r="N2468" i="1" s="1"/>
  <c r="P2468" i="1" s="1"/>
  <c r="B2468" i="1" s="1"/>
  <c r="G2470" i="1" l="1"/>
  <c r="H2470" i="1" s="1"/>
  <c r="H2469" i="1"/>
  <c r="N2469" i="1" s="1"/>
  <c r="P2469" i="1" s="1"/>
  <c r="B2469" i="1" s="1"/>
  <c r="A2471" i="1"/>
  <c r="D2471" i="1" s="1"/>
  <c r="E2470" i="1"/>
  <c r="F2471" i="1" s="1"/>
  <c r="T2470" i="1"/>
  <c r="S2470" i="1"/>
  <c r="Q2469" i="1"/>
  <c r="R2469" i="1" s="1"/>
  <c r="C2470" i="1" s="1"/>
  <c r="V2470" i="1" s="1"/>
  <c r="W2470" i="1" s="1"/>
  <c r="J2470" i="1"/>
  <c r="K2470" i="1" s="1"/>
  <c r="L2470" i="1" s="1"/>
  <c r="M2470" i="1" s="1"/>
  <c r="N2470" i="1" l="1"/>
  <c r="P2470" i="1" s="1"/>
  <c r="B2470" i="1" s="1"/>
  <c r="A2472" i="1"/>
  <c r="D2472" i="1" s="1"/>
  <c r="E2471" i="1"/>
  <c r="F2472" i="1" s="1"/>
  <c r="Q2470" i="1"/>
  <c r="R2470" i="1" s="1"/>
  <c r="C2471" i="1" s="1"/>
  <c r="V2471" i="1" s="1"/>
  <c r="W2471" i="1" s="1"/>
  <c r="T2471" i="1"/>
  <c r="J2471" i="1"/>
  <c r="K2471" i="1" s="1"/>
  <c r="L2471" i="1" s="1"/>
  <c r="M2471" i="1" s="1"/>
  <c r="S2471" i="1"/>
  <c r="G2471" i="1"/>
  <c r="J2472" i="1" l="1"/>
  <c r="K2472" i="1" s="1"/>
  <c r="L2472" i="1" s="1"/>
  <c r="M2472" i="1" s="1"/>
  <c r="T2472" i="1"/>
  <c r="S2472" i="1"/>
  <c r="Q2471" i="1"/>
  <c r="R2471" i="1" s="1"/>
  <c r="C2472" i="1" s="1"/>
  <c r="V2472" i="1" s="1"/>
  <c r="W2472" i="1" s="1"/>
  <c r="E2472" i="1"/>
  <c r="F2473" i="1" s="1"/>
  <c r="A2473" i="1"/>
  <c r="D2473" i="1" s="1"/>
  <c r="G2472" i="1"/>
  <c r="H2472" i="1" s="1"/>
  <c r="H2471" i="1"/>
  <c r="N2471" i="1" s="1"/>
  <c r="P2471" i="1" s="1"/>
  <c r="B2471" i="1" s="1"/>
  <c r="T2473" i="1" l="1"/>
  <c r="J2473" i="1"/>
  <c r="K2473" i="1" s="1"/>
  <c r="L2473" i="1" s="1"/>
  <c r="M2473" i="1" s="1"/>
  <c r="S2473" i="1"/>
  <c r="Q2472" i="1"/>
  <c r="R2472" i="1" s="1"/>
  <c r="C2473" i="1" s="1"/>
  <c r="V2473" i="1" s="1"/>
  <c r="W2473" i="1" s="1"/>
  <c r="E2473" i="1"/>
  <c r="F2474" i="1" s="1"/>
  <c r="A2474" i="1"/>
  <c r="D2474" i="1" s="1"/>
  <c r="N2472" i="1"/>
  <c r="P2472" i="1" s="1"/>
  <c r="B2472" i="1" s="1"/>
  <c r="G2473" i="1"/>
  <c r="A2475" i="1" l="1"/>
  <c r="D2475" i="1" s="1"/>
  <c r="E2474" i="1"/>
  <c r="F2475" i="1" s="1"/>
  <c r="G2474" i="1"/>
  <c r="T2474" i="1"/>
  <c r="S2474" i="1"/>
  <c r="J2474" i="1"/>
  <c r="K2474" i="1" s="1"/>
  <c r="L2474" i="1" s="1"/>
  <c r="M2474" i="1" s="1"/>
  <c r="Q2473" i="1"/>
  <c r="R2473" i="1" s="1"/>
  <c r="C2474" i="1" s="1"/>
  <c r="V2474" i="1" s="1"/>
  <c r="W2474" i="1" s="1"/>
  <c r="H2473" i="1"/>
  <c r="N2473" i="1" s="1"/>
  <c r="P2473" i="1" s="1"/>
  <c r="B2473" i="1" s="1"/>
  <c r="G2475" i="1" l="1"/>
  <c r="H2475" i="1" s="1"/>
  <c r="Q2474" i="1"/>
  <c r="R2474" i="1" s="1"/>
  <c r="C2475" i="1" s="1"/>
  <c r="V2475" i="1" s="1"/>
  <c r="W2475" i="1" s="1"/>
  <c r="T2475" i="1"/>
  <c r="S2475" i="1"/>
  <c r="J2475" i="1"/>
  <c r="K2475" i="1" s="1"/>
  <c r="L2475" i="1" s="1"/>
  <c r="M2475" i="1" s="1"/>
  <c r="E2475" i="1"/>
  <c r="F2476" i="1" s="1"/>
  <c r="A2476" i="1"/>
  <c r="D2476" i="1" s="1"/>
  <c r="H2474" i="1"/>
  <c r="N2474" i="1" s="1"/>
  <c r="P2474" i="1" s="1"/>
  <c r="B2474" i="1" s="1"/>
  <c r="N2475" i="1" l="1"/>
  <c r="P2475" i="1" s="1"/>
  <c r="B2475" i="1" s="1"/>
  <c r="T2476" i="1"/>
  <c r="Q2475" i="1"/>
  <c r="R2475" i="1" s="1"/>
  <c r="C2476" i="1" s="1"/>
  <c r="V2476" i="1" s="1"/>
  <c r="W2476" i="1" s="1"/>
  <c r="J2476" i="1"/>
  <c r="K2476" i="1" s="1"/>
  <c r="L2476" i="1" s="1"/>
  <c r="M2476" i="1" s="1"/>
  <c r="S2476" i="1"/>
  <c r="A2477" i="1"/>
  <c r="D2477" i="1" s="1"/>
  <c r="E2476" i="1"/>
  <c r="F2477" i="1" s="1"/>
  <c r="G2476" i="1"/>
  <c r="H2476" i="1" s="1"/>
  <c r="N2476" i="1" l="1"/>
  <c r="P2476" i="1" s="1"/>
  <c r="B2476" i="1" s="1"/>
  <c r="E2477" i="1"/>
  <c r="F2478" i="1" s="1"/>
  <c r="A2478" i="1"/>
  <c r="D2478" i="1" s="1"/>
  <c r="S2477" i="1"/>
  <c r="Q2476" i="1"/>
  <c r="R2476" i="1" s="1"/>
  <c r="C2477" i="1" s="1"/>
  <c r="V2477" i="1" s="1"/>
  <c r="W2477" i="1" s="1"/>
  <c r="T2477" i="1"/>
  <c r="J2477" i="1"/>
  <c r="K2477" i="1" s="1"/>
  <c r="L2477" i="1" s="1"/>
  <c r="M2477" i="1" s="1"/>
  <c r="G2477" i="1"/>
  <c r="G2478" i="1" l="1"/>
  <c r="H2478" i="1" s="1"/>
  <c r="H2477" i="1"/>
  <c r="N2477" i="1" s="1"/>
  <c r="P2477" i="1" s="1"/>
  <c r="B2477" i="1" s="1"/>
  <c r="E2478" i="1"/>
  <c r="F2479" i="1" s="1"/>
  <c r="A2479" i="1"/>
  <c r="D2479" i="1" s="1"/>
  <c r="T2478" i="1"/>
  <c r="S2478" i="1"/>
  <c r="J2478" i="1"/>
  <c r="K2478" i="1" s="1"/>
  <c r="L2478" i="1" s="1"/>
  <c r="M2478" i="1" s="1"/>
  <c r="Q2477" i="1"/>
  <c r="R2477" i="1" s="1"/>
  <c r="C2478" i="1" s="1"/>
  <c r="V2478" i="1" s="1"/>
  <c r="W2478" i="1" s="1"/>
  <c r="N2478" i="1" l="1"/>
  <c r="P2478" i="1" s="1"/>
  <c r="B2478" i="1" s="1"/>
  <c r="A2480" i="1"/>
  <c r="D2480" i="1" s="1"/>
  <c r="E2479" i="1"/>
  <c r="F2480" i="1" s="1"/>
  <c r="J2479" i="1"/>
  <c r="K2479" i="1" s="1"/>
  <c r="L2479" i="1" s="1"/>
  <c r="M2479" i="1" s="1"/>
  <c r="Q2478" i="1"/>
  <c r="R2478" i="1" s="1"/>
  <c r="C2479" i="1" s="1"/>
  <c r="V2479" i="1" s="1"/>
  <c r="W2479" i="1" s="1"/>
  <c r="T2479" i="1"/>
  <c r="S2479" i="1"/>
  <c r="G2479" i="1"/>
  <c r="H2479" i="1" s="1"/>
  <c r="J2480" i="1" l="1"/>
  <c r="K2480" i="1" s="1"/>
  <c r="L2480" i="1" s="1"/>
  <c r="M2480" i="1" s="1"/>
  <c r="Q2479" i="1"/>
  <c r="R2479" i="1" s="1"/>
  <c r="C2480" i="1" s="1"/>
  <c r="V2480" i="1" s="1"/>
  <c r="W2480" i="1" s="1"/>
  <c r="T2480" i="1"/>
  <c r="S2480" i="1"/>
  <c r="N2479" i="1"/>
  <c r="P2479" i="1" s="1"/>
  <c r="B2479" i="1" s="1"/>
  <c r="G2480" i="1"/>
  <c r="A2481" i="1"/>
  <c r="D2481" i="1" s="1"/>
  <c r="E2480" i="1"/>
  <c r="F2481" i="1" s="1"/>
  <c r="S2481" i="1" l="1"/>
  <c r="J2481" i="1"/>
  <c r="K2481" i="1" s="1"/>
  <c r="L2481" i="1" s="1"/>
  <c r="M2481" i="1" s="1"/>
  <c r="Q2480" i="1"/>
  <c r="R2480" i="1" s="1"/>
  <c r="C2481" i="1" s="1"/>
  <c r="V2481" i="1" s="1"/>
  <c r="W2481" i="1" s="1"/>
  <c r="T2481" i="1"/>
  <c r="G2481" i="1"/>
  <c r="H2481" i="1" s="1"/>
  <c r="H2480" i="1"/>
  <c r="N2480" i="1" s="1"/>
  <c r="P2480" i="1" s="1"/>
  <c r="B2480" i="1" s="1"/>
  <c r="E2481" i="1"/>
  <c r="F2482" i="1" s="1"/>
  <c r="A2482" i="1"/>
  <c r="D2482" i="1" s="1"/>
  <c r="N2481" i="1" l="1"/>
  <c r="P2481" i="1" s="1"/>
  <c r="B2481" i="1" s="1"/>
  <c r="G2482" i="1"/>
  <c r="H2482" i="1" s="1"/>
  <c r="E2482" i="1"/>
  <c r="F2483" i="1" s="1"/>
  <c r="A2483" i="1"/>
  <c r="D2483" i="1" s="1"/>
  <c r="Q2481" i="1"/>
  <c r="R2481" i="1" s="1"/>
  <c r="C2482" i="1" s="1"/>
  <c r="V2482" i="1" s="1"/>
  <c r="W2482" i="1" s="1"/>
  <c r="S2482" i="1"/>
  <c r="J2482" i="1"/>
  <c r="K2482" i="1" s="1"/>
  <c r="L2482" i="1" s="1"/>
  <c r="M2482" i="1" s="1"/>
  <c r="T2482" i="1"/>
  <c r="A2484" i="1" l="1"/>
  <c r="D2484" i="1" s="1"/>
  <c r="E2483" i="1"/>
  <c r="F2484" i="1" s="1"/>
  <c r="T2483" i="1"/>
  <c r="S2483" i="1"/>
  <c r="Q2482" i="1"/>
  <c r="R2482" i="1" s="1"/>
  <c r="C2483" i="1" s="1"/>
  <c r="V2483" i="1" s="1"/>
  <c r="W2483" i="1" s="1"/>
  <c r="J2483" i="1"/>
  <c r="K2483" i="1" s="1"/>
  <c r="L2483" i="1" s="1"/>
  <c r="M2483" i="1" s="1"/>
  <c r="N2482" i="1"/>
  <c r="P2482" i="1" s="1"/>
  <c r="B2482" i="1" s="1"/>
  <c r="G2483" i="1"/>
  <c r="H2483" i="1" s="1"/>
  <c r="G2484" i="1" l="1"/>
  <c r="H2484" i="1" s="1"/>
  <c r="E2484" i="1"/>
  <c r="F2485" i="1" s="1"/>
  <c r="A2485" i="1"/>
  <c r="D2485" i="1" s="1"/>
  <c r="N2483" i="1"/>
  <c r="P2483" i="1" s="1"/>
  <c r="B2483" i="1" s="1"/>
  <c r="Q2483" i="1"/>
  <c r="R2483" i="1" s="1"/>
  <c r="C2484" i="1" s="1"/>
  <c r="V2484" i="1" s="1"/>
  <c r="W2484" i="1" s="1"/>
  <c r="T2484" i="1"/>
  <c r="J2484" i="1"/>
  <c r="K2484" i="1" s="1"/>
  <c r="L2484" i="1" s="1"/>
  <c r="M2484" i="1" s="1"/>
  <c r="S2484" i="1"/>
  <c r="N2484" i="1" l="1"/>
  <c r="P2484" i="1" s="1"/>
  <c r="B2484" i="1" s="1"/>
  <c r="S2485" i="1"/>
  <c r="J2485" i="1"/>
  <c r="K2485" i="1" s="1"/>
  <c r="L2485" i="1" s="1"/>
  <c r="M2485" i="1" s="1"/>
  <c r="Q2484" i="1"/>
  <c r="R2484" i="1" s="1"/>
  <c r="C2485" i="1" s="1"/>
  <c r="V2485" i="1" s="1"/>
  <c r="W2485" i="1" s="1"/>
  <c r="T2485" i="1"/>
  <c r="A2486" i="1"/>
  <c r="D2486" i="1" s="1"/>
  <c r="E2485" i="1"/>
  <c r="F2486" i="1" s="1"/>
  <c r="G2485" i="1"/>
  <c r="T2486" i="1" l="1"/>
  <c r="S2486" i="1"/>
  <c r="J2486" i="1"/>
  <c r="K2486" i="1" s="1"/>
  <c r="L2486" i="1" s="1"/>
  <c r="M2486" i="1" s="1"/>
  <c r="Q2485" i="1"/>
  <c r="R2485" i="1" s="1"/>
  <c r="C2486" i="1" s="1"/>
  <c r="V2486" i="1" s="1"/>
  <c r="W2486" i="1" s="1"/>
  <c r="A2487" i="1"/>
  <c r="D2487" i="1" s="1"/>
  <c r="E2486" i="1"/>
  <c r="F2487" i="1" s="1"/>
  <c r="G2486" i="1"/>
  <c r="H2485" i="1"/>
  <c r="N2485" i="1" s="1"/>
  <c r="P2485" i="1" s="1"/>
  <c r="B2485" i="1" s="1"/>
  <c r="E2487" i="1" l="1"/>
  <c r="F2488" i="1" s="1"/>
  <c r="A2488" i="1"/>
  <c r="D2488" i="1" s="1"/>
  <c r="G2487" i="1"/>
  <c r="H2486" i="1"/>
  <c r="N2486" i="1" s="1"/>
  <c r="P2486" i="1" s="1"/>
  <c r="B2486" i="1" s="1"/>
  <c r="S2487" i="1"/>
  <c r="Q2486" i="1"/>
  <c r="R2486" i="1" s="1"/>
  <c r="C2487" i="1" s="1"/>
  <c r="V2487" i="1" s="1"/>
  <c r="W2487" i="1" s="1"/>
  <c r="T2487" i="1"/>
  <c r="J2487" i="1"/>
  <c r="K2487" i="1" s="1"/>
  <c r="L2487" i="1" s="1"/>
  <c r="M2487" i="1" s="1"/>
  <c r="J2488" i="1" l="1"/>
  <c r="K2488" i="1" s="1"/>
  <c r="L2488" i="1" s="1"/>
  <c r="M2488" i="1" s="1"/>
  <c r="S2488" i="1"/>
  <c r="T2488" i="1"/>
  <c r="Q2487" i="1"/>
  <c r="R2487" i="1" s="1"/>
  <c r="C2488" i="1" s="1"/>
  <c r="V2488" i="1" s="1"/>
  <c r="W2488" i="1" s="1"/>
  <c r="G2488" i="1"/>
  <c r="E2488" i="1"/>
  <c r="F2489" i="1" s="1"/>
  <c r="A2489" i="1"/>
  <c r="D2489" i="1" s="1"/>
  <c r="H2487" i="1"/>
  <c r="N2487" i="1" s="1"/>
  <c r="P2487" i="1" s="1"/>
  <c r="B2487" i="1" s="1"/>
  <c r="Q2488" i="1" l="1"/>
  <c r="R2488" i="1" s="1"/>
  <c r="C2489" i="1" s="1"/>
  <c r="V2489" i="1" s="1"/>
  <c r="W2489" i="1" s="1"/>
  <c r="J2489" i="1"/>
  <c r="K2489" i="1" s="1"/>
  <c r="L2489" i="1" s="1"/>
  <c r="M2489" i="1" s="1"/>
  <c r="T2489" i="1"/>
  <c r="S2489" i="1"/>
  <c r="G2489" i="1"/>
  <c r="E2489" i="1"/>
  <c r="F2490" i="1" s="1"/>
  <c r="A2490" i="1"/>
  <c r="D2490" i="1" s="1"/>
  <c r="H2488" i="1"/>
  <c r="N2488" i="1" s="1"/>
  <c r="P2488" i="1" s="1"/>
  <c r="B2488" i="1" s="1"/>
  <c r="G2490" i="1" l="1"/>
  <c r="H2490" i="1" s="1"/>
  <c r="S2490" i="1"/>
  <c r="Q2489" i="1"/>
  <c r="R2489" i="1" s="1"/>
  <c r="C2490" i="1" s="1"/>
  <c r="V2490" i="1" s="1"/>
  <c r="W2490" i="1" s="1"/>
  <c r="T2490" i="1"/>
  <c r="J2490" i="1"/>
  <c r="K2490" i="1" s="1"/>
  <c r="L2490" i="1" s="1"/>
  <c r="M2490" i="1" s="1"/>
  <c r="A2491" i="1"/>
  <c r="D2491" i="1" s="1"/>
  <c r="E2490" i="1"/>
  <c r="F2491" i="1" s="1"/>
  <c r="H2489" i="1"/>
  <c r="N2489" i="1" s="1"/>
  <c r="P2489" i="1" s="1"/>
  <c r="B2489" i="1" s="1"/>
  <c r="E2491" i="1" l="1"/>
  <c r="F2492" i="1" s="1"/>
  <c r="A2492" i="1"/>
  <c r="D2492" i="1" s="1"/>
  <c r="N2490" i="1"/>
  <c r="P2490" i="1" s="1"/>
  <c r="B2490" i="1" s="1"/>
  <c r="J2491" i="1"/>
  <c r="K2491" i="1" s="1"/>
  <c r="L2491" i="1" s="1"/>
  <c r="M2491" i="1" s="1"/>
  <c r="S2491" i="1"/>
  <c r="Q2490" i="1"/>
  <c r="R2490" i="1" s="1"/>
  <c r="C2491" i="1" s="1"/>
  <c r="V2491" i="1" s="1"/>
  <c r="W2491" i="1" s="1"/>
  <c r="T2491" i="1"/>
  <c r="G2491" i="1"/>
  <c r="G2492" i="1" l="1"/>
  <c r="H2492" i="1" s="1"/>
  <c r="T2492" i="1"/>
  <c r="J2492" i="1"/>
  <c r="K2492" i="1" s="1"/>
  <c r="L2492" i="1" s="1"/>
  <c r="M2492" i="1" s="1"/>
  <c r="Q2491" i="1"/>
  <c r="R2491" i="1" s="1"/>
  <c r="C2492" i="1" s="1"/>
  <c r="V2492" i="1" s="1"/>
  <c r="W2492" i="1" s="1"/>
  <c r="S2492" i="1"/>
  <c r="A2493" i="1"/>
  <c r="D2493" i="1" s="1"/>
  <c r="E2492" i="1"/>
  <c r="F2493" i="1" s="1"/>
  <c r="H2491" i="1"/>
  <c r="N2491" i="1" s="1"/>
  <c r="P2491" i="1" s="1"/>
  <c r="B2491" i="1" s="1"/>
  <c r="J2493" i="1" l="1"/>
  <c r="K2493" i="1" s="1"/>
  <c r="L2493" i="1" s="1"/>
  <c r="M2493" i="1" s="1"/>
  <c r="T2493" i="1"/>
  <c r="S2493" i="1"/>
  <c r="Q2492" i="1"/>
  <c r="R2492" i="1" s="1"/>
  <c r="C2493" i="1" s="1"/>
  <c r="V2493" i="1" s="1"/>
  <c r="W2493" i="1" s="1"/>
  <c r="N2492" i="1"/>
  <c r="P2492" i="1" s="1"/>
  <c r="B2492" i="1" s="1"/>
  <c r="A2494" i="1"/>
  <c r="D2494" i="1" s="1"/>
  <c r="E2493" i="1"/>
  <c r="F2494" i="1" s="1"/>
  <c r="G2493" i="1"/>
  <c r="G2494" i="1" l="1"/>
  <c r="H2494" i="1" s="1"/>
  <c r="E2494" i="1"/>
  <c r="F2495" i="1" s="1"/>
  <c r="A2495" i="1"/>
  <c r="D2495" i="1" s="1"/>
  <c r="T2494" i="1"/>
  <c r="J2494" i="1"/>
  <c r="K2494" i="1" s="1"/>
  <c r="L2494" i="1" s="1"/>
  <c r="M2494" i="1" s="1"/>
  <c r="Q2493" i="1"/>
  <c r="R2493" i="1" s="1"/>
  <c r="C2494" i="1" s="1"/>
  <c r="V2494" i="1" s="1"/>
  <c r="W2494" i="1" s="1"/>
  <c r="S2494" i="1"/>
  <c r="H2493" i="1"/>
  <c r="N2493" i="1" s="1"/>
  <c r="P2493" i="1" s="1"/>
  <c r="B2493" i="1" s="1"/>
  <c r="A2496" i="1" l="1"/>
  <c r="D2496" i="1" s="1"/>
  <c r="E2495" i="1"/>
  <c r="F2496" i="1" s="1"/>
  <c r="J2495" i="1"/>
  <c r="K2495" i="1" s="1"/>
  <c r="L2495" i="1" s="1"/>
  <c r="M2495" i="1" s="1"/>
  <c r="T2495" i="1"/>
  <c r="Q2494" i="1"/>
  <c r="R2494" i="1" s="1"/>
  <c r="C2495" i="1" s="1"/>
  <c r="V2495" i="1" s="1"/>
  <c r="W2495" i="1" s="1"/>
  <c r="S2495" i="1"/>
  <c r="G2495" i="1"/>
  <c r="H2495" i="1" s="1"/>
  <c r="N2494" i="1"/>
  <c r="P2494" i="1" s="1"/>
  <c r="B2494" i="1" s="1"/>
  <c r="N2495" i="1" l="1"/>
  <c r="P2495" i="1" s="1"/>
  <c r="B2495" i="1" s="1"/>
  <c r="S2496" i="1"/>
  <c r="J2496" i="1"/>
  <c r="K2496" i="1" s="1"/>
  <c r="L2496" i="1" s="1"/>
  <c r="M2496" i="1" s="1"/>
  <c r="T2496" i="1"/>
  <c r="Q2495" i="1"/>
  <c r="R2495" i="1" s="1"/>
  <c r="C2496" i="1" s="1"/>
  <c r="V2496" i="1" s="1"/>
  <c r="W2496" i="1" s="1"/>
  <c r="G2496" i="1"/>
  <c r="A2497" i="1"/>
  <c r="D2497" i="1" s="1"/>
  <c r="E2496" i="1"/>
  <c r="F2497" i="1" s="1"/>
  <c r="G2497" i="1" l="1"/>
  <c r="H2497" i="1" s="1"/>
  <c r="Q2496" i="1"/>
  <c r="R2496" i="1" s="1"/>
  <c r="C2497" i="1" s="1"/>
  <c r="V2497" i="1" s="1"/>
  <c r="W2497" i="1" s="1"/>
  <c r="S2497" i="1"/>
  <c r="J2497" i="1"/>
  <c r="K2497" i="1" s="1"/>
  <c r="L2497" i="1" s="1"/>
  <c r="M2497" i="1" s="1"/>
  <c r="T2497" i="1"/>
  <c r="E2497" i="1"/>
  <c r="F2498" i="1" s="1"/>
  <c r="A2498" i="1"/>
  <c r="D2498" i="1" s="1"/>
  <c r="H2496" i="1"/>
  <c r="N2496" i="1" s="1"/>
  <c r="P2496" i="1" s="1"/>
  <c r="B2496" i="1" s="1"/>
  <c r="T2498" i="1" l="1"/>
  <c r="J2498" i="1"/>
  <c r="K2498" i="1" s="1"/>
  <c r="L2498" i="1" s="1"/>
  <c r="M2498" i="1" s="1"/>
  <c r="S2498" i="1"/>
  <c r="Q2497" i="1"/>
  <c r="R2497" i="1" s="1"/>
  <c r="C2498" i="1" s="1"/>
  <c r="V2498" i="1" s="1"/>
  <c r="W2498" i="1" s="1"/>
  <c r="N2497" i="1"/>
  <c r="P2497" i="1" s="1"/>
  <c r="B2497" i="1" s="1"/>
  <c r="E2498" i="1"/>
  <c r="F2499" i="1" s="1"/>
  <c r="A2499" i="1"/>
  <c r="D2499" i="1" s="1"/>
  <c r="G2498" i="1"/>
  <c r="S2499" i="1" l="1"/>
  <c r="Q2498" i="1"/>
  <c r="R2498" i="1" s="1"/>
  <c r="C2499" i="1" s="1"/>
  <c r="V2499" i="1" s="1"/>
  <c r="W2499" i="1" s="1"/>
  <c r="T2499" i="1"/>
  <c r="J2499" i="1"/>
  <c r="K2499" i="1" s="1"/>
  <c r="L2499" i="1" s="1"/>
  <c r="M2499" i="1" s="1"/>
  <c r="G2499" i="1"/>
  <c r="H2499" i="1" s="1"/>
  <c r="H2498" i="1"/>
  <c r="N2498" i="1" s="1"/>
  <c r="P2498" i="1" s="1"/>
  <c r="B2498" i="1" s="1"/>
  <c r="A2500" i="1"/>
  <c r="D2500" i="1" s="1"/>
  <c r="E2499" i="1"/>
  <c r="F2500" i="1" s="1"/>
  <c r="A2501" i="1" l="1"/>
  <c r="D2501" i="1" s="1"/>
  <c r="E2500" i="1"/>
  <c r="F2501" i="1" s="1"/>
  <c r="N2499" i="1"/>
  <c r="P2499" i="1" s="1"/>
  <c r="B2499" i="1" s="1"/>
  <c r="S2500" i="1"/>
  <c r="T2500" i="1"/>
  <c r="Q2499" i="1"/>
  <c r="R2499" i="1" s="1"/>
  <c r="C2500" i="1" s="1"/>
  <c r="V2500" i="1" s="1"/>
  <c r="W2500" i="1" s="1"/>
  <c r="J2500" i="1"/>
  <c r="K2500" i="1" s="1"/>
  <c r="L2500" i="1" s="1"/>
  <c r="M2500" i="1" s="1"/>
  <c r="G2500" i="1"/>
  <c r="G2501" i="1" l="1"/>
  <c r="H2501" i="1" s="1"/>
  <c r="H2500" i="1"/>
  <c r="N2500" i="1" s="1"/>
  <c r="P2500" i="1" s="1"/>
  <c r="B2500" i="1" s="1"/>
  <c r="J2501" i="1"/>
  <c r="K2501" i="1" s="1"/>
  <c r="L2501" i="1" s="1"/>
  <c r="M2501" i="1" s="1"/>
  <c r="T2501" i="1"/>
  <c r="S2501" i="1"/>
  <c r="Q2500" i="1"/>
  <c r="R2500" i="1" s="1"/>
  <c r="C2501" i="1" s="1"/>
  <c r="V2501" i="1" s="1"/>
  <c r="W2501" i="1" s="1"/>
  <c r="A2502" i="1"/>
  <c r="D2502" i="1" s="1"/>
  <c r="E2501" i="1"/>
  <c r="F2502" i="1" s="1"/>
  <c r="G2502" i="1" l="1"/>
  <c r="H2502" i="1" s="1"/>
  <c r="N2501" i="1"/>
  <c r="P2501" i="1" s="1"/>
  <c r="B2501" i="1" s="1"/>
  <c r="A2503" i="1"/>
  <c r="D2503" i="1" s="1"/>
  <c r="E2502" i="1"/>
  <c r="F2503" i="1" s="1"/>
  <c r="S2502" i="1"/>
  <c r="Q2501" i="1"/>
  <c r="R2501" i="1" s="1"/>
  <c r="C2502" i="1" s="1"/>
  <c r="V2502" i="1" s="1"/>
  <c r="W2502" i="1" s="1"/>
  <c r="T2502" i="1"/>
  <c r="J2502" i="1"/>
  <c r="K2502" i="1" s="1"/>
  <c r="L2502" i="1" s="1"/>
  <c r="M2502" i="1" s="1"/>
  <c r="N2502" i="1" l="1"/>
  <c r="P2502" i="1" s="1"/>
  <c r="B2502" i="1" s="1"/>
  <c r="J2503" i="1"/>
  <c r="K2503" i="1" s="1"/>
  <c r="L2503" i="1" s="1"/>
  <c r="M2503" i="1" s="1"/>
  <c r="T2503" i="1"/>
  <c r="S2503" i="1"/>
  <c r="Q2502" i="1"/>
  <c r="R2502" i="1" s="1"/>
  <c r="C2503" i="1" s="1"/>
  <c r="V2503" i="1" s="1"/>
  <c r="W2503" i="1" s="1"/>
  <c r="E2503" i="1"/>
  <c r="F2504" i="1" s="1"/>
  <c r="A2504" i="1"/>
  <c r="D2504" i="1" s="1"/>
  <c r="G2503" i="1"/>
  <c r="J2504" i="1" l="1"/>
  <c r="K2504" i="1" s="1"/>
  <c r="L2504" i="1" s="1"/>
  <c r="M2504" i="1" s="1"/>
  <c r="Q2503" i="1"/>
  <c r="R2503" i="1" s="1"/>
  <c r="C2504" i="1" s="1"/>
  <c r="V2504" i="1" s="1"/>
  <c r="W2504" i="1" s="1"/>
  <c r="T2504" i="1"/>
  <c r="S2504" i="1"/>
  <c r="E2504" i="1"/>
  <c r="F2505" i="1" s="1"/>
  <c r="A2505" i="1"/>
  <c r="D2505" i="1" s="1"/>
  <c r="G2504" i="1"/>
  <c r="H2503" i="1"/>
  <c r="N2503" i="1" s="1"/>
  <c r="P2503" i="1" s="1"/>
  <c r="B2503" i="1" s="1"/>
  <c r="J2505" i="1" l="1"/>
  <c r="K2505" i="1" s="1"/>
  <c r="L2505" i="1" s="1"/>
  <c r="M2505" i="1" s="1"/>
  <c r="T2505" i="1"/>
  <c r="S2505" i="1"/>
  <c r="Q2504" i="1"/>
  <c r="R2504" i="1" s="1"/>
  <c r="C2505" i="1" s="1"/>
  <c r="V2505" i="1" s="1"/>
  <c r="W2505" i="1" s="1"/>
  <c r="G2505" i="1"/>
  <c r="H2504" i="1"/>
  <c r="N2504" i="1" s="1"/>
  <c r="P2504" i="1" s="1"/>
  <c r="B2504" i="1" s="1"/>
  <c r="A2506" i="1"/>
  <c r="D2506" i="1" s="1"/>
  <c r="E2505" i="1"/>
  <c r="F2506" i="1" s="1"/>
  <c r="J2506" i="1" l="1"/>
  <c r="K2506" i="1" s="1"/>
  <c r="L2506" i="1" s="1"/>
  <c r="M2506" i="1" s="1"/>
  <c r="T2506" i="1"/>
  <c r="S2506" i="1"/>
  <c r="Q2505" i="1"/>
  <c r="R2505" i="1" s="1"/>
  <c r="C2506" i="1" s="1"/>
  <c r="V2506" i="1" s="1"/>
  <c r="W2506" i="1" s="1"/>
  <c r="G2506" i="1"/>
  <c r="E2506" i="1"/>
  <c r="F2507" i="1" s="1"/>
  <c r="A2507" i="1"/>
  <c r="D2507" i="1" s="1"/>
  <c r="H2505" i="1"/>
  <c r="N2505" i="1" s="1"/>
  <c r="P2505" i="1" s="1"/>
  <c r="B2505" i="1" s="1"/>
  <c r="T2507" i="1" l="1"/>
  <c r="Q2506" i="1"/>
  <c r="R2506" i="1" s="1"/>
  <c r="C2507" i="1" s="1"/>
  <c r="V2507" i="1" s="1"/>
  <c r="W2507" i="1" s="1"/>
  <c r="J2507" i="1"/>
  <c r="K2507" i="1" s="1"/>
  <c r="L2507" i="1" s="1"/>
  <c r="M2507" i="1" s="1"/>
  <c r="S2507" i="1"/>
  <c r="G2507" i="1"/>
  <c r="H2507" i="1" s="1"/>
  <c r="A2508" i="1"/>
  <c r="D2508" i="1" s="1"/>
  <c r="E2507" i="1"/>
  <c r="F2508" i="1" s="1"/>
  <c r="H2506" i="1"/>
  <c r="N2506" i="1" s="1"/>
  <c r="P2506" i="1" s="1"/>
  <c r="B2506" i="1" s="1"/>
  <c r="N2507" i="1" l="1"/>
  <c r="P2507" i="1" s="1"/>
  <c r="B2507" i="1" s="1"/>
  <c r="A2509" i="1"/>
  <c r="D2509" i="1" s="1"/>
  <c r="E2508" i="1"/>
  <c r="F2509" i="1" s="1"/>
  <c r="G2508" i="1"/>
  <c r="S2508" i="1"/>
  <c r="J2508" i="1"/>
  <c r="K2508" i="1" s="1"/>
  <c r="L2508" i="1" s="1"/>
  <c r="M2508" i="1" s="1"/>
  <c r="Q2507" i="1"/>
  <c r="R2507" i="1" s="1"/>
  <c r="C2508" i="1" s="1"/>
  <c r="V2508" i="1" s="1"/>
  <c r="W2508" i="1" s="1"/>
  <c r="T2508" i="1"/>
  <c r="G2509" i="1" l="1"/>
  <c r="H2509" i="1" s="1"/>
  <c r="T2509" i="1"/>
  <c r="S2509" i="1"/>
  <c r="Q2508" i="1"/>
  <c r="R2508" i="1" s="1"/>
  <c r="C2509" i="1" s="1"/>
  <c r="V2509" i="1" s="1"/>
  <c r="W2509" i="1" s="1"/>
  <c r="J2509" i="1"/>
  <c r="K2509" i="1" s="1"/>
  <c r="L2509" i="1" s="1"/>
  <c r="M2509" i="1" s="1"/>
  <c r="A2510" i="1"/>
  <c r="D2510" i="1" s="1"/>
  <c r="E2509" i="1"/>
  <c r="F2510" i="1" s="1"/>
  <c r="H2508" i="1"/>
  <c r="N2508" i="1" s="1"/>
  <c r="P2508" i="1" s="1"/>
  <c r="B2508" i="1" s="1"/>
  <c r="E2510" i="1" l="1"/>
  <c r="F2511" i="1" s="1"/>
  <c r="A2511" i="1"/>
  <c r="D2511" i="1" s="1"/>
  <c r="N2509" i="1"/>
  <c r="P2509" i="1" s="1"/>
  <c r="B2509" i="1" s="1"/>
  <c r="Q2509" i="1"/>
  <c r="R2509" i="1" s="1"/>
  <c r="C2510" i="1" s="1"/>
  <c r="V2510" i="1" s="1"/>
  <c r="W2510" i="1" s="1"/>
  <c r="J2510" i="1"/>
  <c r="K2510" i="1" s="1"/>
  <c r="L2510" i="1" s="1"/>
  <c r="M2510" i="1" s="1"/>
  <c r="T2510" i="1"/>
  <c r="S2510" i="1"/>
  <c r="G2510" i="1"/>
  <c r="H2510" i="1" s="1"/>
  <c r="Q2510" i="1" l="1"/>
  <c r="R2510" i="1" s="1"/>
  <c r="C2511" i="1" s="1"/>
  <c r="V2511" i="1" s="1"/>
  <c r="W2511" i="1" s="1"/>
  <c r="J2511" i="1"/>
  <c r="K2511" i="1" s="1"/>
  <c r="L2511" i="1" s="1"/>
  <c r="M2511" i="1" s="1"/>
  <c r="T2511" i="1"/>
  <c r="S2511" i="1"/>
  <c r="G2511" i="1"/>
  <c r="E2511" i="1"/>
  <c r="F2512" i="1" s="1"/>
  <c r="A2512" i="1"/>
  <c r="D2512" i="1" s="1"/>
  <c r="N2510" i="1"/>
  <c r="P2510" i="1" s="1"/>
  <c r="B2510" i="1" s="1"/>
  <c r="J2512" i="1" l="1"/>
  <c r="K2512" i="1" s="1"/>
  <c r="L2512" i="1" s="1"/>
  <c r="M2512" i="1" s="1"/>
  <c r="Q2511" i="1"/>
  <c r="R2511" i="1" s="1"/>
  <c r="C2512" i="1" s="1"/>
  <c r="V2512" i="1" s="1"/>
  <c r="W2512" i="1" s="1"/>
  <c r="T2512" i="1"/>
  <c r="S2512" i="1"/>
  <c r="G2512" i="1"/>
  <c r="H2511" i="1"/>
  <c r="N2511" i="1" s="1"/>
  <c r="P2511" i="1" s="1"/>
  <c r="B2511" i="1" s="1"/>
  <c r="A2513" i="1"/>
  <c r="D2513" i="1" s="1"/>
  <c r="E2512" i="1"/>
  <c r="F2513" i="1" s="1"/>
  <c r="G2513" i="1" l="1"/>
  <c r="H2513" i="1" s="1"/>
  <c r="H2512" i="1"/>
  <c r="N2512" i="1" s="1"/>
  <c r="P2512" i="1" s="1"/>
  <c r="B2512" i="1" s="1"/>
  <c r="E2513" i="1"/>
  <c r="F2514" i="1" s="1"/>
  <c r="A2514" i="1"/>
  <c r="D2514" i="1" s="1"/>
  <c r="Q2512" i="1"/>
  <c r="R2512" i="1" s="1"/>
  <c r="C2513" i="1" s="1"/>
  <c r="V2513" i="1" s="1"/>
  <c r="W2513" i="1" s="1"/>
  <c r="J2513" i="1"/>
  <c r="K2513" i="1" s="1"/>
  <c r="L2513" i="1" s="1"/>
  <c r="M2513" i="1" s="1"/>
  <c r="T2513" i="1"/>
  <c r="S2513" i="1"/>
  <c r="N2513" i="1" l="1"/>
  <c r="P2513" i="1" s="1"/>
  <c r="B2513" i="1" s="1"/>
  <c r="A2515" i="1"/>
  <c r="D2515" i="1" s="1"/>
  <c r="E2514" i="1"/>
  <c r="F2515" i="1" s="1"/>
  <c r="J2514" i="1"/>
  <c r="K2514" i="1" s="1"/>
  <c r="L2514" i="1" s="1"/>
  <c r="M2514" i="1" s="1"/>
  <c r="T2514" i="1"/>
  <c r="Q2513" i="1"/>
  <c r="R2513" i="1" s="1"/>
  <c r="C2514" i="1" s="1"/>
  <c r="V2514" i="1" s="1"/>
  <c r="W2514" i="1" s="1"/>
  <c r="S2514" i="1"/>
  <c r="G2514" i="1"/>
  <c r="H2514" i="1" s="1"/>
  <c r="N2514" i="1" l="1"/>
  <c r="P2514" i="1" s="1"/>
  <c r="B2514" i="1" s="1"/>
  <c r="E2515" i="1"/>
  <c r="F2516" i="1" s="1"/>
  <c r="A2516" i="1"/>
  <c r="D2516" i="1" s="1"/>
  <c r="G2515" i="1"/>
  <c r="H2515" i="1" s="1"/>
  <c r="Q2514" i="1"/>
  <c r="R2514" i="1" s="1"/>
  <c r="C2515" i="1" s="1"/>
  <c r="V2515" i="1" s="1"/>
  <c r="W2515" i="1" s="1"/>
  <c r="J2515" i="1"/>
  <c r="K2515" i="1" s="1"/>
  <c r="L2515" i="1" s="1"/>
  <c r="M2515" i="1" s="1"/>
  <c r="S2515" i="1"/>
  <c r="T2515" i="1"/>
  <c r="N2515" i="1" l="1"/>
  <c r="P2515" i="1" s="1"/>
  <c r="B2515" i="1" s="1"/>
  <c r="T2516" i="1"/>
  <c r="S2516" i="1"/>
  <c r="J2516" i="1"/>
  <c r="K2516" i="1" s="1"/>
  <c r="L2516" i="1" s="1"/>
  <c r="M2516" i="1" s="1"/>
  <c r="Q2515" i="1"/>
  <c r="R2515" i="1" s="1"/>
  <c r="C2516" i="1" s="1"/>
  <c r="V2516" i="1" s="1"/>
  <c r="W2516" i="1" s="1"/>
  <c r="A2517" i="1"/>
  <c r="D2517" i="1" s="1"/>
  <c r="E2516" i="1"/>
  <c r="F2517" i="1" s="1"/>
  <c r="G2516" i="1"/>
  <c r="A2518" i="1" l="1"/>
  <c r="D2518" i="1" s="1"/>
  <c r="E2517" i="1"/>
  <c r="F2518" i="1" s="1"/>
  <c r="G2517" i="1"/>
  <c r="H2516" i="1"/>
  <c r="N2516" i="1" s="1"/>
  <c r="P2516" i="1" s="1"/>
  <c r="B2516" i="1" s="1"/>
  <c r="J2517" i="1"/>
  <c r="K2517" i="1" s="1"/>
  <c r="L2517" i="1" s="1"/>
  <c r="M2517" i="1" s="1"/>
  <c r="T2517" i="1"/>
  <c r="S2517" i="1"/>
  <c r="Q2516" i="1"/>
  <c r="R2516" i="1" s="1"/>
  <c r="C2517" i="1" s="1"/>
  <c r="V2517" i="1" s="1"/>
  <c r="W2517" i="1" s="1"/>
  <c r="G2518" i="1" l="1"/>
  <c r="H2518" i="1" s="1"/>
  <c r="T2518" i="1"/>
  <c r="S2518" i="1"/>
  <c r="J2518" i="1"/>
  <c r="K2518" i="1" s="1"/>
  <c r="L2518" i="1" s="1"/>
  <c r="M2518" i="1" s="1"/>
  <c r="Q2517" i="1"/>
  <c r="R2517" i="1" s="1"/>
  <c r="C2518" i="1" s="1"/>
  <c r="V2518" i="1" s="1"/>
  <c r="W2518" i="1" s="1"/>
  <c r="E2518" i="1"/>
  <c r="F2519" i="1" s="1"/>
  <c r="A2519" i="1"/>
  <c r="D2519" i="1" s="1"/>
  <c r="H2517" i="1"/>
  <c r="N2517" i="1" s="1"/>
  <c r="P2517" i="1" s="1"/>
  <c r="B2517" i="1" s="1"/>
  <c r="N2518" i="1" l="1"/>
  <c r="P2518" i="1" s="1"/>
  <c r="B2518" i="1" s="1"/>
  <c r="Q2518" i="1"/>
  <c r="R2518" i="1" s="1"/>
  <c r="C2519" i="1" s="1"/>
  <c r="V2519" i="1" s="1"/>
  <c r="W2519" i="1" s="1"/>
  <c r="J2519" i="1"/>
  <c r="K2519" i="1" s="1"/>
  <c r="L2519" i="1" s="1"/>
  <c r="M2519" i="1" s="1"/>
  <c r="S2519" i="1"/>
  <c r="T2519" i="1"/>
  <c r="E2519" i="1"/>
  <c r="F2520" i="1" s="1"/>
  <c r="A2520" i="1"/>
  <c r="D2520" i="1" s="1"/>
  <c r="G2519" i="1"/>
  <c r="H2519" i="1" s="1"/>
  <c r="S2520" i="1" l="1"/>
  <c r="Q2519" i="1"/>
  <c r="R2519" i="1" s="1"/>
  <c r="C2520" i="1" s="1"/>
  <c r="V2520" i="1" s="1"/>
  <c r="W2520" i="1" s="1"/>
  <c r="T2520" i="1"/>
  <c r="J2520" i="1"/>
  <c r="K2520" i="1" s="1"/>
  <c r="L2520" i="1" s="1"/>
  <c r="M2520" i="1" s="1"/>
  <c r="G2520" i="1"/>
  <c r="N2519" i="1"/>
  <c r="P2519" i="1" s="1"/>
  <c r="B2519" i="1" s="1"/>
  <c r="E2520" i="1"/>
  <c r="F2521" i="1" s="1"/>
  <c r="A2521" i="1"/>
  <c r="D2521" i="1" s="1"/>
  <c r="G2521" i="1" l="1"/>
  <c r="H2521" i="1" s="1"/>
  <c r="Q2520" i="1"/>
  <c r="R2520" i="1" s="1"/>
  <c r="C2521" i="1" s="1"/>
  <c r="V2521" i="1" s="1"/>
  <c r="W2521" i="1" s="1"/>
  <c r="J2521" i="1"/>
  <c r="K2521" i="1" s="1"/>
  <c r="L2521" i="1" s="1"/>
  <c r="M2521" i="1" s="1"/>
  <c r="T2521" i="1"/>
  <c r="S2521" i="1"/>
  <c r="E2521" i="1"/>
  <c r="F2522" i="1" s="1"/>
  <c r="A2522" i="1"/>
  <c r="H2520" i="1"/>
  <c r="N2520" i="1" s="1"/>
  <c r="P2520" i="1" s="1"/>
  <c r="B2520" i="1" s="1"/>
  <c r="D2522" i="1" l="1"/>
  <c r="AR88" i="1"/>
  <c r="AP88" i="1"/>
  <c r="AP89" i="1"/>
  <c r="AR89" i="1"/>
  <c r="AR90" i="1"/>
  <c r="AP90" i="1"/>
  <c r="J2522" i="1"/>
  <c r="K2522" i="1" s="1"/>
  <c r="L2522" i="1" s="1"/>
  <c r="M2522" i="1" s="1"/>
  <c r="T2522" i="1"/>
  <c r="S2522" i="1"/>
  <c r="Q2521" i="1"/>
  <c r="R2521" i="1" s="1"/>
  <c r="C2522" i="1" s="1"/>
  <c r="V2522" i="1" s="1"/>
  <c r="W2522" i="1" s="1"/>
  <c r="A2523" i="1"/>
  <c r="D2523" i="1" s="1"/>
  <c r="E2522" i="1"/>
  <c r="F2523" i="1" s="1"/>
  <c r="N2521" i="1"/>
  <c r="P2521" i="1" s="1"/>
  <c r="B2521" i="1" s="1"/>
  <c r="G2522" i="1"/>
  <c r="A2524" i="1" l="1"/>
  <c r="D2524" i="1" s="1"/>
  <c r="E2523" i="1"/>
  <c r="F2524" i="1" s="1"/>
  <c r="G2523" i="1"/>
  <c r="H2522" i="1"/>
  <c r="N2522" i="1" s="1"/>
  <c r="P2522" i="1" s="1"/>
  <c r="B2522" i="1" s="1"/>
  <c r="T2523" i="1"/>
  <c r="S2523" i="1"/>
  <c r="Q2522" i="1"/>
  <c r="R2522" i="1" s="1"/>
  <c r="C2523" i="1" s="1"/>
  <c r="V2523" i="1" s="1"/>
  <c r="W2523" i="1" s="1"/>
  <c r="J2523" i="1"/>
  <c r="K2523" i="1" s="1"/>
  <c r="L2523" i="1" s="1"/>
  <c r="M2523" i="1" s="1"/>
  <c r="G2524" i="1" l="1"/>
  <c r="H2524" i="1" s="1"/>
  <c r="H2523" i="1"/>
  <c r="N2523" i="1" s="1"/>
  <c r="P2523" i="1" s="1"/>
  <c r="B2523" i="1" s="1"/>
  <c r="T2524" i="1"/>
  <c r="J2524" i="1"/>
  <c r="K2524" i="1" s="1"/>
  <c r="L2524" i="1" s="1"/>
  <c r="M2524" i="1" s="1"/>
  <c r="S2524" i="1"/>
  <c r="Q2523" i="1"/>
  <c r="R2523" i="1" s="1"/>
  <c r="C2524" i="1" s="1"/>
  <c r="V2524" i="1" s="1"/>
  <c r="W2524" i="1" s="1"/>
  <c r="E2524" i="1"/>
  <c r="F2525" i="1" s="1"/>
  <c r="A2525" i="1"/>
  <c r="D2525" i="1" s="1"/>
  <c r="N2524" i="1" l="1"/>
  <c r="P2524" i="1" s="1"/>
  <c r="B2524" i="1" s="1"/>
  <c r="A2526" i="1"/>
  <c r="D2526" i="1" s="1"/>
  <c r="E2525" i="1"/>
  <c r="F2526" i="1" s="1"/>
  <c r="T2525" i="1"/>
  <c r="S2525" i="1"/>
  <c r="J2525" i="1"/>
  <c r="K2525" i="1" s="1"/>
  <c r="L2525" i="1" s="1"/>
  <c r="M2525" i="1" s="1"/>
  <c r="Q2524" i="1"/>
  <c r="R2524" i="1" s="1"/>
  <c r="C2525" i="1" s="1"/>
  <c r="V2525" i="1" s="1"/>
  <c r="W2525" i="1" s="1"/>
  <c r="G2525" i="1"/>
  <c r="H2525" i="1" s="1"/>
  <c r="T2526" i="1" l="1"/>
  <c r="S2526" i="1"/>
  <c r="J2526" i="1"/>
  <c r="K2526" i="1" s="1"/>
  <c r="L2526" i="1" s="1"/>
  <c r="M2526" i="1" s="1"/>
  <c r="Q2525" i="1"/>
  <c r="R2525" i="1" s="1"/>
  <c r="C2526" i="1" s="1"/>
  <c r="V2526" i="1" s="1"/>
  <c r="W2526" i="1" s="1"/>
  <c r="G2526" i="1"/>
  <c r="H2526" i="1" s="1"/>
  <c r="N2525" i="1"/>
  <c r="P2525" i="1" s="1"/>
  <c r="B2525" i="1" s="1"/>
  <c r="A2527" i="1"/>
  <c r="D2527" i="1" s="1"/>
  <c r="E2526" i="1"/>
  <c r="F2527" i="1" s="1"/>
  <c r="N2526" i="1" l="1"/>
  <c r="P2526" i="1" s="1"/>
  <c r="B2526" i="1" s="1"/>
  <c r="A2528" i="1"/>
  <c r="D2528" i="1" s="1"/>
  <c r="E2527" i="1"/>
  <c r="F2528" i="1" s="1"/>
  <c r="G2527" i="1"/>
  <c r="J2527" i="1"/>
  <c r="K2527" i="1" s="1"/>
  <c r="L2527" i="1" s="1"/>
  <c r="M2527" i="1" s="1"/>
  <c r="Q2526" i="1"/>
  <c r="R2526" i="1" s="1"/>
  <c r="C2527" i="1" s="1"/>
  <c r="V2527" i="1" s="1"/>
  <c r="W2527" i="1" s="1"/>
  <c r="S2527" i="1"/>
  <c r="T2527" i="1"/>
  <c r="G2528" i="1" l="1"/>
  <c r="H2528" i="1" s="1"/>
  <c r="H2527" i="1"/>
  <c r="N2527" i="1" s="1"/>
  <c r="P2527" i="1" s="1"/>
  <c r="B2527" i="1" s="1"/>
  <c r="E2528" i="1"/>
  <c r="F2529" i="1" s="1"/>
  <c r="A2529" i="1"/>
  <c r="D2529" i="1" s="1"/>
  <c r="S2528" i="1"/>
  <c r="J2528" i="1"/>
  <c r="K2528" i="1" s="1"/>
  <c r="L2528" i="1" s="1"/>
  <c r="M2528" i="1" s="1"/>
  <c r="Q2527" i="1"/>
  <c r="R2527" i="1" s="1"/>
  <c r="C2528" i="1" s="1"/>
  <c r="V2528" i="1" s="1"/>
  <c r="W2528" i="1" s="1"/>
  <c r="T2528" i="1"/>
  <c r="G2529" i="1" l="1"/>
  <c r="H2529" i="1" s="1"/>
  <c r="N2528" i="1"/>
  <c r="P2528" i="1" s="1"/>
  <c r="B2528" i="1" s="1"/>
  <c r="A2530" i="1"/>
  <c r="D2530" i="1" s="1"/>
  <c r="E2529" i="1"/>
  <c r="F2530" i="1" s="1"/>
  <c r="S2529" i="1"/>
  <c r="J2529" i="1"/>
  <c r="K2529" i="1" s="1"/>
  <c r="L2529" i="1" s="1"/>
  <c r="M2529" i="1" s="1"/>
  <c r="Q2528" i="1"/>
  <c r="R2528" i="1" s="1"/>
  <c r="C2529" i="1" s="1"/>
  <c r="V2529" i="1" s="1"/>
  <c r="W2529" i="1" s="1"/>
  <c r="T2529" i="1"/>
  <c r="E2530" i="1" l="1"/>
  <c r="F2531" i="1" s="1"/>
  <c r="A2531" i="1"/>
  <c r="D2531" i="1" s="1"/>
  <c r="N2529" i="1"/>
  <c r="P2529" i="1" s="1"/>
  <c r="B2529" i="1" s="1"/>
  <c r="J2530" i="1"/>
  <c r="K2530" i="1" s="1"/>
  <c r="L2530" i="1" s="1"/>
  <c r="M2530" i="1" s="1"/>
  <c r="Q2529" i="1"/>
  <c r="R2529" i="1" s="1"/>
  <c r="C2530" i="1" s="1"/>
  <c r="V2530" i="1" s="1"/>
  <c r="W2530" i="1" s="1"/>
  <c r="T2530" i="1"/>
  <c r="S2530" i="1"/>
  <c r="G2530" i="1"/>
  <c r="A2532" i="1" l="1"/>
  <c r="D2532" i="1" s="1"/>
  <c r="E2531" i="1"/>
  <c r="F2532" i="1" s="1"/>
  <c r="Q2530" i="1"/>
  <c r="R2530" i="1" s="1"/>
  <c r="C2531" i="1" s="1"/>
  <c r="V2531" i="1" s="1"/>
  <c r="W2531" i="1" s="1"/>
  <c r="T2531" i="1"/>
  <c r="S2531" i="1"/>
  <c r="J2531" i="1"/>
  <c r="K2531" i="1" s="1"/>
  <c r="L2531" i="1" s="1"/>
  <c r="M2531" i="1" s="1"/>
  <c r="G2531" i="1"/>
  <c r="H2531" i="1" s="1"/>
  <c r="H2530" i="1"/>
  <c r="N2530" i="1" s="1"/>
  <c r="P2530" i="1" s="1"/>
  <c r="B2530" i="1" s="1"/>
  <c r="N2531" i="1" l="1"/>
  <c r="P2531" i="1" s="1"/>
  <c r="B2531" i="1" s="1"/>
  <c r="Q2531" i="1"/>
  <c r="R2531" i="1" s="1"/>
  <c r="C2532" i="1" s="1"/>
  <c r="V2532" i="1" s="1"/>
  <c r="W2532" i="1" s="1"/>
  <c r="T2532" i="1"/>
  <c r="S2532" i="1"/>
  <c r="J2532" i="1"/>
  <c r="K2532" i="1" s="1"/>
  <c r="L2532" i="1" s="1"/>
  <c r="M2532" i="1" s="1"/>
  <c r="G2532" i="1"/>
  <c r="E2532" i="1"/>
  <c r="F2533" i="1" s="1"/>
  <c r="A2533" i="1"/>
  <c r="D2533" i="1" s="1"/>
  <c r="G2533" i="1" l="1"/>
  <c r="H2533" i="1" s="1"/>
  <c r="H2532" i="1"/>
  <c r="N2532" i="1" s="1"/>
  <c r="P2532" i="1" s="1"/>
  <c r="B2532" i="1" s="1"/>
  <c r="A2534" i="1"/>
  <c r="D2534" i="1" s="1"/>
  <c r="E2533" i="1"/>
  <c r="F2534" i="1" s="1"/>
  <c r="J2533" i="1"/>
  <c r="K2533" i="1" s="1"/>
  <c r="L2533" i="1" s="1"/>
  <c r="M2533" i="1" s="1"/>
  <c r="Q2532" i="1"/>
  <c r="R2532" i="1" s="1"/>
  <c r="C2533" i="1" s="1"/>
  <c r="V2533" i="1" s="1"/>
  <c r="W2533" i="1" s="1"/>
  <c r="T2533" i="1"/>
  <c r="S2533" i="1"/>
  <c r="E2534" i="1" l="1"/>
  <c r="F2535" i="1" s="1"/>
  <c r="A2535" i="1"/>
  <c r="D2535" i="1" s="1"/>
  <c r="J2534" i="1"/>
  <c r="K2534" i="1" s="1"/>
  <c r="L2534" i="1" s="1"/>
  <c r="M2534" i="1" s="1"/>
  <c r="Q2533" i="1"/>
  <c r="R2533" i="1" s="1"/>
  <c r="C2534" i="1" s="1"/>
  <c r="V2534" i="1" s="1"/>
  <c r="W2534" i="1" s="1"/>
  <c r="T2534" i="1"/>
  <c r="S2534" i="1"/>
  <c r="N2533" i="1"/>
  <c r="P2533" i="1" s="1"/>
  <c r="B2533" i="1" s="1"/>
  <c r="G2534" i="1"/>
  <c r="T2535" i="1" l="1"/>
  <c r="Q2534" i="1"/>
  <c r="R2534" i="1" s="1"/>
  <c r="C2535" i="1" s="1"/>
  <c r="V2535" i="1" s="1"/>
  <c r="W2535" i="1" s="1"/>
  <c r="J2535" i="1"/>
  <c r="K2535" i="1" s="1"/>
  <c r="L2535" i="1" s="1"/>
  <c r="M2535" i="1" s="1"/>
  <c r="S2535" i="1"/>
  <c r="G2535" i="1"/>
  <c r="H2535" i="1" s="1"/>
  <c r="A2536" i="1"/>
  <c r="D2536" i="1" s="1"/>
  <c r="E2535" i="1"/>
  <c r="F2536" i="1" s="1"/>
  <c r="H2534" i="1"/>
  <c r="N2534" i="1" s="1"/>
  <c r="P2534" i="1" s="1"/>
  <c r="B2534" i="1" s="1"/>
  <c r="N2535" i="1" l="1"/>
  <c r="P2535" i="1" s="1"/>
  <c r="B2535" i="1" s="1"/>
  <c r="E2536" i="1"/>
  <c r="F2537" i="1" s="1"/>
  <c r="A2537" i="1"/>
  <c r="D2537" i="1" s="1"/>
  <c r="T2536" i="1"/>
  <c r="S2536" i="1"/>
  <c r="J2536" i="1"/>
  <c r="K2536" i="1" s="1"/>
  <c r="L2536" i="1" s="1"/>
  <c r="M2536" i="1" s="1"/>
  <c r="Q2535" i="1"/>
  <c r="R2535" i="1" s="1"/>
  <c r="C2536" i="1" s="1"/>
  <c r="V2536" i="1" s="1"/>
  <c r="W2536" i="1" s="1"/>
  <c r="G2536" i="1"/>
  <c r="H2536" i="1" s="1"/>
  <c r="N2536" i="1" l="1"/>
  <c r="P2536" i="1" s="1"/>
  <c r="B2536" i="1" s="1"/>
  <c r="A2538" i="1"/>
  <c r="D2538" i="1" s="1"/>
  <c r="E2537" i="1"/>
  <c r="F2538" i="1" s="1"/>
  <c r="J2537" i="1"/>
  <c r="K2537" i="1" s="1"/>
  <c r="L2537" i="1" s="1"/>
  <c r="M2537" i="1" s="1"/>
  <c r="Q2536" i="1"/>
  <c r="R2536" i="1" s="1"/>
  <c r="C2537" i="1" s="1"/>
  <c r="V2537" i="1" s="1"/>
  <c r="W2537" i="1" s="1"/>
  <c r="T2537" i="1"/>
  <c r="S2537" i="1"/>
  <c r="G2537" i="1"/>
  <c r="H2537" i="1" s="1"/>
  <c r="N2537" i="1" l="1"/>
  <c r="P2537" i="1" s="1"/>
  <c r="B2537" i="1" s="1"/>
  <c r="G2538" i="1"/>
  <c r="H2538" i="1" s="1"/>
  <c r="A2539" i="1"/>
  <c r="D2539" i="1" s="1"/>
  <c r="E2538" i="1"/>
  <c r="F2539" i="1" s="1"/>
  <c r="T2538" i="1"/>
  <c r="S2538" i="1"/>
  <c r="Q2537" i="1"/>
  <c r="R2537" i="1" s="1"/>
  <c r="C2538" i="1" s="1"/>
  <c r="V2538" i="1" s="1"/>
  <c r="W2538" i="1" s="1"/>
  <c r="J2538" i="1"/>
  <c r="K2538" i="1" s="1"/>
  <c r="L2538" i="1" s="1"/>
  <c r="M2538" i="1" s="1"/>
  <c r="N2538" i="1" l="1"/>
  <c r="P2538" i="1" s="1"/>
  <c r="B2538" i="1" s="1"/>
  <c r="A2540" i="1"/>
  <c r="D2540" i="1" s="1"/>
  <c r="E2539" i="1"/>
  <c r="F2540" i="1" s="1"/>
  <c r="Q2538" i="1"/>
  <c r="R2538" i="1" s="1"/>
  <c r="C2539" i="1" s="1"/>
  <c r="V2539" i="1" s="1"/>
  <c r="W2539" i="1" s="1"/>
  <c r="J2539" i="1"/>
  <c r="K2539" i="1" s="1"/>
  <c r="L2539" i="1" s="1"/>
  <c r="M2539" i="1" s="1"/>
  <c r="T2539" i="1"/>
  <c r="S2539" i="1"/>
  <c r="G2539" i="1"/>
  <c r="H2539" i="1" s="1"/>
  <c r="N2539" i="1" l="1"/>
  <c r="P2539" i="1" s="1"/>
  <c r="B2539" i="1" s="1"/>
  <c r="A2541" i="1"/>
  <c r="D2541" i="1" s="1"/>
  <c r="E2540" i="1"/>
  <c r="F2541" i="1" s="1"/>
  <c r="J2540" i="1"/>
  <c r="K2540" i="1" s="1"/>
  <c r="L2540" i="1" s="1"/>
  <c r="M2540" i="1" s="1"/>
  <c r="T2540" i="1"/>
  <c r="S2540" i="1"/>
  <c r="Q2539" i="1"/>
  <c r="R2539" i="1" s="1"/>
  <c r="C2540" i="1" s="1"/>
  <c r="V2540" i="1" s="1"/>
  <c r="W2540" i="1" s="1"/>
  <c r="G2540" i="1"/>
  <c r="H2540" i="1" s="1"/>
  <c r="N2540" i="1" l="1"/>
  <c r="P2540" i="1" s="1"/>
  <c r="B2540" i="1" s="1"/>
  <c r="A2542" i="1"/>
  <c r="D2542" i="1" s="1"/>
  <c r="E2541" i="1"/>
  <c r="F2542" i="1" s="1"/>
  <c r="Q2540" i="1"/>
  <c r="R2540" i="1" s="1"/>
  <c r="C2541" i="1" s="1"/>
  <c r="V2541" i="1" s="1"/>
  <c r="W2541" i="1" s="1"/>
  <c r="J2541" i="1"/>
  <c r="K2541" i="1" s="1"/>
  <c r="L2541" i="1" s="1"/>
  <c r="M2541" i="1" s="1"/>
  <c r="G2541" i="1"/>
  <c r="H2541" i="1" s="1"/>
  <c r="S2541" i="1"/>
  <c r="T2541" i="1"/>
  <c r="N2541" i="1" l="1"/>
  <c r="P2541" i="1" s="1"/>
  <c r="B2541" i="1" s="1"/>
  <c r="J2542" i="1"/>
  <c r="K2542" i="1" s="1"/>
  <c r="L2542" i="1" s="1"/>
  <c r="M2542" i="1" s="1"/>
  <c r="Q2541" i="1"/>
  <c r="R2541" i="1" s="1"/>
  <c r="C2542" i="1" s="1"/>
  <c r="V2542" i="1" s="1"/>
  <c r="W2542" i="1" s="1"/>
  <c r="G2542" i="1"/>
  <c r="H2542" i="1" s="1"/>
  <c r="A2543" i="1"/>
  <c r="D2543" i="1" s="1"/>
  <c r="E2542" i="1"/>
  <c r="F2543" i="1" s="1"/>
  <c r="T2542" i="1"/>
  <c r="S2542" i="1"/>
  <c r="N2542" i="1" l="1"/>
  <c r="P2542" i="1" s="1"/>
  <c r="B2542" i="1" s="1"/>
  <c r="T2543" i="1"/>
  <c r="S2543" i="1"/>
  <c r="J2543" i="1"/>
  <c r="K2543" i="1" s="1"/>
  <c r="L2543" i="1" s="1"/>
  <c r="M2543" i="1" s="1"/>
  <c r="Q2542" i="1"/>
  <c r="R2542" i="1" s="1"/>
  <c r="C2543" i="1" s="1"/>
  <c r="V2543" i="1" s="1"/>
  <c r="W2543" i="1" s="1"/>
  <c r="G2543" i="1"/>
  <c r="H2543" i="1" s="1"/>
  <c r="A2544" i="1"/>
  <c r="D2544" i="1" s="1"/>
  <c r="E2543" i="1"/>
  <c r="F2544" i="1" s="1"/>
  <c r="N2543" i="1" l="1"/>
  <c r="P2543" i="1" s="1"/>
  <c r="B2543" i="1" s="1"/>
  <c r="A2545" i="1"/>
  <c r="D2545" i="1" s="1"/>
  <c r="E2544" i="1"/>
  <c r="F2545" i="1" s="1"/>
  <c r="T2544" i="1"/>
  <c r="Q2543" i="1"/>
  <c r="R2543" i="1" s="1"/>
  <c r="C2544" i="1" s="1"/>
  <c r="V2544" i="1" s="1"/>
  <c r="W2544" i="1" s="1"/>
  <c r="J2544" i="1"/>
  <c r="K2544" i="1" s="1"/>
  <c r="L2544" i="1" s="1"/>
  <c r="M2544" i="1" s="1"/>
  <c r="S2544" i="1"/>
  <c r="G2544" i="1"/>
  <c r="H2544" i="1" s="1"/>
  <c r="N2544" i="1" l="1"/>
  <c r="P2544" i="1" s="1"/>
  <c r="B2544" i="1" s="1"/>
  <c r="E2545" i="1"/>
  <c r="F2546" i="1" s="1"/>
  <c r="A2546" i="1"/>
  <c r="D2546" i="1" s="1"/>
  <c r="S2545" i="1"/>
  <c r="J2545" i="1"/>
  <c r="K2545" i="1" s="1"/>
  <c r="L2545" i="1" s="1"/>
  <c r="M2545" i="1" s="1"/>
  <c r="T2545" i="1"/>
  <c r="Q2544" i="1"/>
  <c r="R2544" i="1" s="1"/>
  <c r="C2545" i="1" s="1"/>
  <c r="V2545" i="1" s="1"/>
  <c r="W2545" i="1" s="1"/>
  <c r="G2545" i="1"/>
  <c r="H2545" i="1" s="1"/>
  <c r="N2545" i="1" l="1"/>
  <c r="P2545" i="1" s="1"/>
  <c r="B2545" i="1" s="1"/>
  <c r="A2547" i="1"/>
  <c r="D2547" i="1" s="1"/>
  <c r="E2546" i="1"/>
  <c r="F2547" i="1" s="1"/>
  <c r="T2546" i="1"/>
  <c r="J2546" i="1"/>
  <c r="K2546" i="1" s="1"/>
  <c r="L2546" i="1" s="1"/>
  <c r="M2546" i="1" s="1"/>
  <c r="S2546" i="1"/>
  <c r="Q2545" i="1"/>
  <c r="R2545" i="1" s="1"/>
  <c r="C2546" i="1" s="1"/>
  <c r="V2546" i="1" s="1"/>
  <c r="W2546" i="1" s="1"/>
  <c r="G2546" i="1"/>
  <c r="H2546" i="1" s="1"/>
  <c r="N2546" i="1" l="1"/>
  <c r="P2546" i="1" s="1"/>
  <c r="B2546" i="1" s="1"/>
  <c r="E2547" i="1"/>
  <c r="F2548" i="1" s="1"/>
  <c r="A2548" i="1"/>
  <c r="D2548" i="1" s="1"/>
  <c r="S2547" i="1"/>
  <c r="J2547" i="1"/>
  <c r="K2547" i="1" s="1"/>
  <c r="L2547" i="1" s="1"/>
  <c r="M2547" i="1" s="1"/>
  <c r="Q2546" i="1"/>
  <c r="R2546" i="1" s="1"/>
  <c r="C2547" i="1" s="1"/>
  <c r="V2547" i="1" s="1"/>
  <c r="W2547" i="1" s="1"/>
  <c r="T2547" i="1"/>
  <c r="G2547" i="1"/>
  <c r="H2547" i="1" s="1"/>
  <c r="N2547" i="1" l="1"/>
  <c r="P2547" i="1" s="1"/>
  <c r="B2547" i="1" s="1"/>
  <c r="Q2547" i="1"/>
  <c r="R2547" i="1" s="1"/>
  <c r="C2548" i="1" s="1"/>
  <c r="V2548" i="1" s="1"/>
  <c r="W2548" i="1" s="1"/>
  <c r="S2548" i="1"/>
  <c r="T2548" i="1"/>
  <c r="J2548" i="1"/>
  <c r="K2548" i="1" s="1"/>
  <c r="L2548" i="1" s="1"/>
  <c r="M2548" i="1" s="1"/>
  <c r="G2548" i="1"/>
  <c r="H2548" i="1" s="1"/>
  <c r="A2549" i="1"/>
  <c r="D2549" i="1" s="1"/>
  <c r="E2548" i="1"/>
  <c r="F2549" i="1" s="1"/>
  <c r="N2548" i="1" l="1"/>
  <c r="P2548" i="1" s="1"/>
  <c r="B2548" i="1" s="1"/>
  <c r="Q2548" i="1"/>
  <c r="R2548" i="1" s="1"/>
  <c r="C2549" i="1" s="1"/>
  <c r="V2549" i="1" s="1"/>
  <c r="W2549" i="1" s="1"/>
  <c r="S2549" i="1"/>
  <c r="T2549" i="1"/>
  <c r="J2549" i="1"/>
  <c r="K2549" i="1" s="1"/>
  <c r="L2549" i="1" s="1"/>
  <c r="M2549" i="1" s="1"/>
  <c r="G2549" i="1"/>
  <c r="H2549" i="1" s="1"/>
  <c r="A2550" i="1"/>
  <c r="D2550" i="1" s="1"/>
  <c r="E2549" i="1"/>
  <c r="F2550" i="1" s="1"/>
  <c r="N2549" i="1" l="1"/>
  <c r="P2549" i="1" s="1"/>
  <c r="B2549" i="1" s="1"/>
  <c r="A2551" i="1"/>
  <c r="D2551" i="1" s="1"/>
  <c r="E2550" i="1"/>
  <c r="F2551" i="1" s="1"/>
  <c r="Q2549" i="1"/>
  <c r="R2549" i="1" s="1"/>
  <c r="C2550" i="1" s="1"/>
  <c r="V2550" i="1" s="1"/>
  <c r="W2550" i="1" s="1"/>
  <c r="T2550" i="1"/>
  <c r="J2550" i="1"/>
  <c r="K2550" i="1" s="1"/>
  <c r="L2550" i="1" s="1"/>
  <c r="M2550" i="1" s="1"/>
  <c r="S2550" i="1"/>
  <c r="G2550" i="1"/>
  <c r="H2550" i="1" s="1"/>
  <c r="N2550" i="1" l="1"/>
  <c r="P2550" i="1" s="1"/>
  <c r="B2550" i="1" s="1"/>
  <c r="J2551" i="1"/>
  <c r="K2551" i="1" s="1"/>
  <c r="L2551" i="1" s="1"/>
  <c r="M2551" i="1" s="1"/>
  <c r="T2551" i="1"/>
  <c r="Q2550" i="1"/>
  <c r="R2550" i="1" s="1"/>
  <c r="C2551" i="1" s="1"/>
  <c r="V2551" i="1" s="1"/>
  <c r="W2551" i="1" s="1"/>
  <c r="S2551" i="1"/>
  <c r="G2551" i="1"/>
  <c r="H2551" i="1" s="1"/>
  <c r="A2552" i="1"/>
  <c r="D2552" i="1" s="1"/>
  <c r="E2551" i="1"/>
  <c r="F2552" i="1" s="1"/>
  <c r="N2551" i="1" l="1"/>
  <c r="P2551" i="1" s="1"/>
  <c r="B2551" i="1" s="1"/>
  <c r="A2553" i="1"/>
  <c r="D2553" i="1" s="1"/>
  <c r="E2552" i="1"/>
  <c r="F2553" i="1" s="1"/>
  <c r="T2552" i="1"/>
  <c r="J2552" i="1"/>
  <c r="K2552" i="1" s="1"/>
  <c r="L2552" i="1" s="1"/>
  <c r="M2552" i="1" s="1"/>
  <c r="Q2551" i="1"/>
  <c r="R2551" i="1" s="1"/>
  <c r="C2552" i="1" s="1"/>
  <c r="V2552" i="1" s="1"/>
  <c r="W2552" i="1" s="1"/>
  <c r="S2552" i="1"/>
  <c r="G2552" i="1"/>
  <c r="H2552" i="1" s="1"/>
  <c r="N2552" i="1" l="1"/>
  <c r="P2552" i="1" s="1"/>
  <c r="B2552" i="1" s="1"/>
  <c r="T2553" i="1"/>
  <c r="J2553" i="1"/>
  <c r="K2553" i="1" s="1"/>
  <c r="L2553" i="1" s="1"/>
  <c r="M2553" i="1" s="1"/>
  <c r="S2553" i="1"/>
  <c r="Q2552" i="1"/>
  <c r="R2552" i="1" s="1"/>
  <c r="C2553" i="1" s="1"/>
  <c r="V2553" i="1" s="1"/>
  <c r="W2553" i="1" s="1"/>
  <c r="G2553" i="1"/>
  <c r="H2553" i="1" s="1"/>
  <c r="A2554" i="1"/>
  <c r="D2554" i="1" s="1"/>
  <c r="E2553" i="1"/>
  <c r="F2554" i="1" s="1"/>
  <c r="T2554" i="1" l="1"/>
  <c r="Q2553" i="1"/>
  <c r="R2553" i="1" s="1"/>
  <c r="C2554" i="1" s="1"/>
  <c r="V2554" i="1" s="1"/>
  <c r="W2554" i="1" s="1"/>
  <c r="J2554" i="1"/>
  <c r="K2554" i="1" s="1"/>
  <c r="L2554" i="1" s="1"/>
  <c r="M2554" i="1" s="1"/>
  <c r="S2554" i="1"/>
  <c r="G2554" i="1"/>
  <c r="H2554" i="1" s="1"/>
  <c r="N2553" i="1"/>
  <c r="P2553" i="1" s="1"/>
  <c r="B2553" i="1" s="1"/>
  <c r="A2555" i="1"/>
  <c r="D2555" i="1" s="1"/>
  <c r="E2554" i="1"/>
  <c r="F2555" i="1" s="1"/>
  <c r="A2556" i="1" l="1"/>
  <c r="D2556" i="1" s="1"/>
  <c r="E2555" i="1"/>
  <c r="F2556" i="1" s="1"/>
  <c r="N2554" i="1"/>
  <c r="P2554" i="1" s="1"/>
  <c r="B2554" i="1" s="1"/>
  <c r="T2555" i="1"/>
  <c r="J2555" i="1"/>
  <c r="K2555" i="1" s="1"/>
  <c r="L2555" i="1" s="1"/>
  <c r="M2555" i="1" s="1"/>
  <c r="S2555" i="1"/>
  <c r="Q2554" i="1"/>
  <c r="R2554" i="1" s="1"/>
  <c r="C2555" i="1" s="1"/>
  <c r="V2555" i="1" s="1"/>
  <c r="W2555" i="1" s="1"/>
  <c r="G2555" i="1"/>
  <c r="H2555" i="1" s="1"/>
  <c r="J2556" i="1" l="1"/>
  <c r="K2556" i="1" s="1"/>
  <c r="L2556" i="1" s="1"/>
  <c r="M2556" i="1" s="1"/>
  <c r="T2556" i="1"/>
  <c r="S2556" i="1"/>
  <c r="Q2555" i="1"/>
  <c r="R2555" i="1" s="1"/>
  <c r="C2556" i="1" s="1"/>
  <c r="V2556" i="1" s="1"/>
  <c r="W2556" i="1" s="1"/>
  <c r="G2556" i="1"/>
  <c r="H2556" i="1" s="1"/>
  <c r="N2555" i="1"/>
  <c r="P2555" i="1" s="1"/>
  <c r="B2555" i="1" s="1"/>
  <c r="E2556" i="1"/>
  <c r="F2557" i="1" s="1"/>
  <c r="A2557" i="1"/>
  <c r="D2557" i="1" s="1"/>
  <c r="N2556" i="1" l="1"/>
  <c r="P2556" i="1" s="1"/>
  <c r="B2556" i="1" s="1"/>
  <c r="A2558" i="1"/>
  <c r="D2558" i="1" s="1"/>
  <c r="E2557" i="1"/>
  <c r="F2558" i="1" s="1"/>
  <c r="Q2556" i="1"/>
  <c r="R2556" i="1" s="1"/>
  <c r="C2557" i="1" s="1"/>
  <c r="V2557" i="1" s="1"/>
  <c r="W2557" i="1" s="1"/>
  <c r="J2557" i="1"/>
  <c r="K2557" i="1" s="1"/>
  <c r="L2557" i="1" s="1"/>
  <c r="M2557" i="1" s="1"/>
  <c r="S2557" i="1"/>
  <c r="T2557" i="1"/>
  <c r="G2557" i="1"/>
  <c r="H2557" i="1" s="1"/>
  <c r="T2558" i="1" l="1"/>
  <c r="J2558" i="1"/>
  <c r="K2558" i="1" s="1"/>
  <c r="L2558" i="1" s="1"/>
  <c r="M2558" i="1" s="1"/>
  <c r="Q2557" i="1"/>
  <c r="R2557" i="1" s="1"/>
  <c r="C2558" i="1" s="1"/>
  <c r="V2558" i="1" s="1"/>
  <c r="W2558" i="1" s="1"/>
  <c r="S2558" i="1"/>
  <c r="N2557" i="1"/>
  <c r="P2557" i="1" s="1"/>
  <c r="B2557" i="1" s="1"/>
  <c r="G2558" i="1"/>
  <c r="A2559" i="1"/>
  <c r="D2559" i="1" s="1"/>
  <c r="E2558" i="1"/>
  <c r="F2559" i="1" s="1"/>
  <c r="G2559" i="1" l="1"/>
  <c r="H2559" i="1" s="1"/>
  <c r="H2558" i="1"/>
  <c r="N2558" i="1" s="1"/>
  <c r="P2558" i="1" s="1"/>
  <c r="B2558" i="1" s="1"/>
  <c r="A2560" i="1"/>
  <c r="D2560" i="1" s="1"/>
  <c r="E2559" i="1"/>
  <c r="F2560" i="1" s="1"/>
  <c r="T2559" i="1"/>
  <c r="S2559" i="1"/>
  <c r="J2559" i="1"/>
  <c r="K2559" i="1" s="1"/>
  <c r="L2559" i="1" s="1"/>
  <c r="M2559" i="1" s="1"/>
  <c r="Q2558" i="1"/>
  <c r="R2558" i="1" s="1"/>
  <c r="C2559" i="1" s="1"/>
  <c r="V2559" i="1" s="1"/>
  <c r="W2559" i="1" s="1"/>
  <c r="N2559" i="1" l="1"/>
  <c r="P2559" i="1" s="1"/>
  <c r="B2559" i="1" s="1"/>
  <c r="A2561" i="1"/>
  <c r="D2561" i="1" s="1"/>
  <c r="E2560" i="1"/>
  <c r="F2561" i="1" s="1"/>
  <c r="Q2559" i="1"/>
  <c r="R2559" i="1" s="1"/>
  <c r="C2560" i="1" s="1"/>
  <c r="V2560" i="1" s="1"/>
  <c r="W2560" i="1" s="1"/>
  <c r="T2560" i="1"/>
  <c r="S2560" i="1"/>
  <c r="J2560" i="1"/>
  <c r="K2560" i="1" s="1"/>
  <c r="L2560" i="1" s="1"/>
  <c r="M2560" i="1" s="1"/>
  <c r="G2560" i="1"/>
  <c r="Q2560" i="1" l="1"/>
  <c r="R2560" i="1" s="1"/>
  <c r="C2561" i="1" s="1"/>
  <c r="V2561" i="1" s="1"/>
  <c r="W2561" i="1" s="1"/>
  <c r="T2561" i="1"/>
  <c r="S2561" i="1"/>
  <c r="J2561" i="1"/>
  <c r="K2561" i="1" s="1"/>
  <c r="L2561" i="1" s="1"/>
  <c r="M2561" i="1" s="1"/>
  <c r="A2562" i="1"/>
  <c r="D2562" i="1" s="1"/>
  <c r="E2561" i="1"/>
  <c r="F2562" i="1" s="1"/>
  <c r="G2561" i="1"/>
  <c r="H2560" i="1"/>
  <c r="N2560" i="1" s="1"/>
  <c r="P2560" i="1" s="1"/>
  <c r="B2560" i="1" s="1"/>
  <c r="A2563" i="1" l="1"/>
  <c r="D2563" i="1" s="1"/>
  <c r="E2562" i="1"/>
  <c r="F2563" i="1" s="1"/>
  <c r="J2562" i="1"/>
  <c r="K2562" i="1" s="1"/>
  <c r="L2562" i="1" s="1"/>
  <c r="M2562" i="1" s="1"/>
  <c r="T2562" i="1"/>
  <c r="S2562" i="1"/>
  <c r="Q2561" i="1"/>
  <c r="R2561" i="1" s="1"/>
  <c r="C2562" i="1" s="1"/>
  <c r="V2562" i="1" s="1"/>
  <c r="W2562" i="1" s="1"/>
  <c r="G2562" i="1"/>
  <c r="H2562" i="1" s="1"/>
  <c r="H2561" i="1"/>
  <c r="N2561" i="1" s="1"/>
  <c r="P2561" i="1" s="1"/>
  <c r="B2561" i="1" s="1"/>
  <c r="Q2562" i="1" l="1"/>
  <c r="R2562" i="1" s="1"/>
  <c r="C2563" i="1" s="1"/>
  <c r="V2563" i="1" s="1"/>
  <c r="W2563" i="1" s="1"/>
  <c r="T2563" i="1"/>
  <c r="J2563" i="1"/>
  <c r="K2563" i="1" s="1"/>
  <c r="L2563" i="1" s="1"/>
  <c r="M2563" i="1" s="1"/>
  <c r="S2563" i="1"/>
  <c r="N2562" i="1"/>
  <c r="P2562" i="1" s="1"/>
  <c r="B2562" i="1" s="1"/>
  <c r="G2563" i="1"/>
  <c r="A2564" i="1"/>
  <c r="D2564" i="1" s="1"/>
  <c r="E2563" i="1"/>
  <c r="F2564" i="1" s="1"/>
  <c r="G2564" i="1" l="1"/>
  <c r="H2564" i="1" s="1"/>
  <c r="A2565" i="1"/>
  <c r="D2565" i="1" s="1"/>
  <c r="E2564" i="1"/>
  <c r="F2565" i="1" s="1"/>
  <c r="S2564" i="1"/>
  <c r="J2564" i="1"/>
  <c r="K2564" i="1" s="1"/>
  <c r="L2564" i="1" s="1"/>
  <c r="M2564" i="1" s="1"/>
  <c r="Q2563" i="1"/>
  <c r="R2563" i="1" s="1"/>
  <c r="C2564" i="1" s="1"/>
  <c r="V2564" i="1" s="1"/>
  <c r="W2564" i="1" s="1"/>
  <c r="T2564" i="1"/>
  <c r="H2563" i="1"/>
  <c r="N2563" i="1" s="1"/>
  <c r="P2563" i="1" s="1"/>
  <c r="B2563" i="1" s="1"/>
  <c r="T2565" i="1" l="1"/>
  <c r="J2565" i="1"/>
  <c r="K2565" i="1" s="1"/>
  <c r="L2565" i="1" s="1"/>
  <c r="M2565" i="1" s="1"/>
  <c r="S2565" i="1"/>
  <c r="Q2564" i="1"/>
  <c r="R2564" i="1" s="1"/>
  <c r="C2565" i="1" s="1"/>
  <c r="V2565" i="1" s="1"/>
  <c r="W2565" i="1" s="1"/>
  <c r="A2566" i="1"/>
  <c r="D2566" i="1" s="1"/>
  <c r="E2565" i="1"/>
  <c r="F2566" i="1" s="1"/>
  <c r="N2564" i="1"/>
  <c r="P2564" i="1" s="1"/>
  <c r="B2564" i="1" s="1"/>
  <c r="G2565" i="1"/>
  <c r="H2565" i="1" s="1"/>
  <c r="N2565" i="1" l="1"/>
  <c r="P2565" i="1" s="1"/>
  <c r="B2565" i="1" s="1"/>
  <c r="A2567" i="1"/>
  <c r="D2567" i="1" s="1"/>
  <c r="E2566" i="1"/>
  <c r="F2567" i="1" s="1"/>
  <c r="G2566" i="1"/>
  <c r="J2566" i="1"/>
  <c r="K2566" i="1" s="1"/>
  <c r="L2566" i="1" s="1"/>
  <c r="M2566" i="1" s="1"/>
  <c r="T2566" i="1"/>
  <c r="S2566" i="1"/>
  <c r="Q2565" i="1"/>
  <c r="R2565" i="1" s="1"/>
  <c r="C2566" i="1" s="1"/>
  <c r="V2566" i="1" s="1"/>
  <c r="W2566" i="1" s="1"/>
  <c r="G2567" i="1" l="1"/>
  <c r="H2567" i="1" s="1"/>
  <c r="Q2566" i="1"/>
  <c r="R2566" i="1" s="1"/>
  <c r="C2567" i="1" s="1"/>
  <c r="V2567" i="1" s="1"/>
  <c r="W2567" i="1" s="1"/>
  <c r="T2567" i="1"/>
  <c r="J2567" i="1"/>
  <c r="K2567" i="1" s="1"/>
  <c r="L2567" i="1" s="1"/>
  <c r="M2567" i="1" s="1"/>
  <c r="S2567" i="1"/>
  <c r="A2568" i="1"/>
  <c r="D2568" i="1" s="1"/>
  <c r="E2567" i="1"/>
  <c r="F2568" i="1" s="1"/>
  <c r="H2566" i="1"/>
  <c r="N2566" i="1" s="1"/>
  <c r="P2566" i="1" s="1"/>
  <c r="B2566" i="1" s="1"/>
  <c r="N2567" i="1" l="1"/>
  <c r="P2567" i="1" s="1"/>
  <c r="B2567" i="1" s="1"/>
  <c r="E2568" i="1"/>
  <c r="F2569" i="1" s="1"/>
  <c r="A2569" i="1"/>
  <c r="D2569" i="1" s="1"/>
  <c r="J2568" i="1"/>
  <c r="K2568" i="1" s="1"/>
  <c r="L2568" i="1" s="1"/>
  <c r="M2568" i="1" s="1"/>
  <c r="T2568" i="1"/>
  <c r="S2568" i="1"/>
  <c r="Q2567" i="1"/>
  <c r="R2567" i="1" s="1"/>
  <c r="C2568" i="1" s="1"/>
  <c r="V2568" i="1" s="1"/>
  <c r="W2568" i="1" s="1"/>
  <c r="G2568" i="1"/>
  <c r="E2569" i="1" l="1"/>
  <c r="F2570" i="1" s="1"/>
  <c r="A2570" i="1"/>
  <c r="D2570" i="1" s="1"/>
  <c r="Q2568" i="1"/>
  <c r="R2568" i="1" s="1"/>
  <c r="C2569" i="1" s="1"/>
  <c r="V2569" i="1" s="1"/>
  <c r="W2569" i="1" s="1"/>
  <c r="S2569" i="1"/>
  <c r="T2569" i="1"/>
  <c r="J2569" i="1"/>
  <c r="K2569" i="1" s="1"/>
  <c r="L2569" i="1" s="1"/>
  <c r="M2569" i="1" s="1"/>
  <c r="G2569" i="1"/>
  <c r="H2568" i="1"/>
  <c r="N2568" i="1" s="1"/>
  <c r="P2568" i="1" s="1"/>
  <c r="B2568" i="1" s="1"/>
  <c r="G2570" i="1" l="1"/>
  <c r="H2570" i="1" s="1"/>
  <c r="A2571" i="1"/>
  <c r="D2571" i="1" s="1"/>
  <c r="E2570" i="1"/>
  <c r="F2571" i="1" s="1"/>
  <c r="H2569" i="1"/>
  <c r="N2569" i="1" s="1"/>
  <c r="P2569" i="1" s="1"/>
  <c r="B2569" i="1" s="1"/>
  <c r="J2570" i="1"/>
  <c r="K2570" i="1" s="1"/>
  <c r="L2570" i="1" s="1"/>
  <c r="M2570" i="1" s="1"/>
  <c r="S2570" i="1"/>
  <c r="T2570" i="1"/>
  <c r="Q2569" i="1"/>
  <c r="R2569" i="1" s="1"/>
  <c r="C2570" i="1" s="1"/>
  <c r="V2570" i="1" s="1"/>
  <c r="W2570" i="1" s="1"/>
  <c r="N2570" i="1" l="1"/>
  <c r="P2570" i="1" s="1"/>
  <c r="B2570" i="1" s="1"/>
  <c r="Q2570" i="1"/>
  <c r="R2570" i="1" s="1"/>
  <c r="C2571" i="1" s="1"/>
  <c r="V2571" i="1" s="1"/>
  <c r="W2571" i="1" s="1"/>
  <c r="J2571" i="1"/>
  <c r="K2571" i="1" s="1"/>
  <c r="L2571" i="1" s="1"/>
  <c r="M2571" i="1" s="1"/>
  <c r="T2571" i="1"/>
  <c r="S2571" i="1"/>
  <c r="A2572" i="1"/>
  <c r="D2572" i="1" s="1"/>
  <c r="E2571" i="1"/>
  <c r="F2572" i="1" s="1"/>
  <c r="G2571" i="1"/>
  <c r="E2572" i="1" l="1"/>
  <c r="F2573" i="1" s="1"/>
  <c r="A2573" i="1"/>
  <c r="D2573" i="1" s="1"/>
  <c r="G2572" i="1"/>
  <c r="Q2571" i="1"/>
  <c r="R2571" i="1" s="1"/>
  <c r="C2572" i="1" s="1"/>
  <c r="V2572" i="1" s="1"/>
  <c r="W2572" i="1" s="1"/>
  <c r="S2572" i="1"/>
  <c r="J2572" i="1"/>
  <c r="K2572" i="1" s="1"/>
  <c r="L2572" i="1" s="1"/>
  <c r="M2572" i="1" s="1"/>
  <c r="T2572" i="1"/>
  <c r="H2571" i="1"/>
  <c r="N2571" i="1" s="1"/>
  <c r="P2571" i="1" s="1"/>
  <c r="B2571" i="1" s="1"/>
  <c r="G2573" i="1" l="1"/>
  <c r="H2573" i="1" s="1"/>
  <c r="A2574" i="1"/>
  <c r="D2574" i="1" s="1"/>
  <c r="E2573" i="1"/>
  <c r="F2574" i="1" s="1"/>
  <c r="Q2572" i="1"/>
  <c r="R2572" i="1" s="1"/>
  <c r="C2573" i="1" s="1"/>
  <c r="V2573" i="1" s="1"/>
  <c r="W2573" i="1" s="1"/>
  <c r="T2573" i="1"/>
  <c r="S2573" i="1"/>
  <c r="J2573" i="1"/>
  <c r="K2573" i="1" s="1"/>
  <c r="L2573" i="1" s="1"/>
  <c r="M2573" i="1" s="1"/>
  <c r="H2572" i="1"/>
  <c r="N2572" i="1" s="1"/>
  <c r="P2572" i="1" s="1"/>
  <c r="B2572" i="1" s="1"/>
  <c r="N2573" i="1" l="1"/>
  <c r="P2573" i="1" s="1"/>
  <c r="B2573" i="1" s="1"/>
  <c r="A2575" i="1"/>
  <c r="D2575" i="1" s="1"/>
  <c r="E2574" i="1"/>
  <c r="F2575" i="1" s="1"/>
  <c r="J2574" i="1"/>
  <c r="K2574" i="1" s="1"/>
  <c r="L2574" i="1" s="1"/>
  <c r="M2574" i="1" s="1"/>
  <c r="Q2573" i="1"/>
  <c r="R2573" i="1" s="1"/>
  <c r="C2574" i="1" s="1"/>
  <c r="V2574" i="1" s="1"/>
  <c r="W2574" i="1" s="1"/>
  <c r="T2574" i="1"/>
  <c r="S2574" i="1"/>
  <c r="G2574" i="1"/>
  <c r="J2575" i="1" l="1"/>
  <c r="K2575" i="1" s="1"/>
  <c r="L2575" i="1" s="1"/>
  <c r="M2575" i="1" s="1"/>
  <c r="Q2574" i="1"/>
  <c r="R2574" i="1" s="1"/>
  <c r="C2575" i="1" s="1"/>
  <c r="V2575" i="1" s="1"/>
  <c r="W2575" i="1" s="1"/>
  <c r="T2575" i="1"/>
  <c r="S2575" i="1"/>
  <c r="E2575" i="1"/>
  <c r="F2576" i="1" s="1"/>
  <c r="A2576" i="1"/>
  <c r="D2576" i="1" s="1"/>
  <c r="G2575" i="1"/>
  <c r="H2575" i="1" s="1"/>
  <c r="H2574" i="1"/>
  <c r="N2574" i="1" s="1"/>
  <c r="P2574" i="1" s="1"/>
  <c r="B2574" i="1" s="1"/>
  <c r="E2576" i="1" l="1"/>
  <c r="F2577" i="1" s="1"/>
  <c r="A2577" i="1"/>
  <c r="D2577" i="1" s="1"/>
  <c r="J2576" i="1"/>
  <c r="K2576" i="1" s="1"/>
  <c r="L2576" i="1" s="1"/>
  <c r="M2576" i="1" s="1"/>
  <c r="Q2575" i="1"/>
  <c r="R2575" i="1" s="1"/>
  <c r="C2576" i="1" s="1"/>
  <c r="V2576" i="1" s="1"/>
  <c r="W2576" i="1" s="1"/>
  <c r="T2576" i="1"/>
  <c r="S2576" i="1"/>
  <c r="N2575" i="1"/>
  <c r="P2575" i="1" s="1"/>
  <c r="B2575" i="1" s="1"/>
  <c r="G2576" i="1"/>
  <c r="Q2576" i="1" l="1"/>
  <c r="R2576" i="1" s="1"/>
  <c r="C2577" i="1" s="1"/>
  <c r="V2577" i="1" s="1"/>
  <c r="W2577" i="1" s="1"/>
  <c r="S2577" i="1"/>
  <c r="T2577" i="1"/>
  <c r="J2577" i="1"/>
  <c r="K2577" i="1" s="1"/>
  <c r="L2577" i="1" s="1"/>
  <c r="M2577" i="1" s="1"/>
  <c r="G2577" i="1"/>
  <c r="H2576" i="1"/>
  <c r="N2576" i="1" s="1"/>
  <c r="P2576" i="1" s="1"/>
  <c r="B2576" i="1" s="1"/>
  <c r="E2577" i="1"/>
  <c r="F2578" i="1" s="1"/>
  <c r="A2578" i="1"/>
  <c r="D2578" i="1" s="1"/>
  <c r="G2578" i="1" l="1"/>
  <c r="H2577" i="1"/>
  <c r="N2577" i="1" s="1"/>
  <c r="P2577" i="1" s="1"/>
  <c r="B2577" i="1" s="1"/>
  <c r="A2579" i="1"/>
  <c r="D2579" i="1" s="1"/>
  <c r="E2578" i="1"/>
  <c r="F2579" i="1" s="1"/>
  <c r="Q2577" i="1"/>
  <c r="R2577" i="1" s="1"/>
  <c r="C2578" i="1" s="1"/>
  <c r="V2578" i="1" s="1"/>
  <c r="W2578" i="1" s="1"/>
  <c r="T2578" i="1"/>
  <c r="S2578" i="1"/>
  <c r="J2578" i="1"/>
  <c r="K2578" i="1" s="1"/>
  <c r="L2578" i="1" s="1"/>
  <c r="M2578" i="1" s="1"/>
  <c r="T2579" i="1" l="1"/>
  <c r="Q2578" i="1"/>
  <c r="R2578" i="1" s="1"/>
  <c r="C2579" i="1" s="1"/>
  <c r="V2579" i="1" s="1"/>
  <c r="W2579" i="1" s="1"/>
  <c r="S2579" i="1"/>
  <c r="J2579" i="1"/>
  <c r="K2579" i="1" s="1"/>
  <c r="L2579" i="1" s="1"/>
  <c r="M2579" i="1" s="1"/>
  <c r="E2579" i="1"/>
  <c r="F2580" i="1" s="1"/>
  <c r="A2580" i="1"/>
  <c r="D2580" i="1" s="1"/>
  <c r="G2579" i="1"/>
  <c r="H2578" i="1"/>
  <c r="N2578" i="1" s="1"/>
  <c r="P2578" i="1" s="1"/>
  <c r="B2578" i="1" s="1"/>
  <c r="E2580" i="1" l="1"/>
  <c r="F2581" i="1" s="1"/>
  <c r="A2581" i="1"/>
  <c r="D2581" i="1" s="1"/>
  <c r="G2580" i="1"/>
  <c r="T2580" i="1"/>
  <c r="J2580" i="1"/>
  <c r="K2580" i="1" s="1"/>
  <c r="L2580" i="1" s="1"/>
  <c r="M2580" i="1" s="1"/>
  <c r="S2580" i="1"/>
  <c r="Q2579" i="1"/>
  <c r="R2579" i="1" s="1"/>
  <c r="C2580" i="1" s="1"/>
  <c r="V2580" i="1" s="1"/>
  <c r="W2580" i="1" s="1"/>
  <c r="H2579" i="1"/>
  <c r="N2579" i="1" s="1"/>
  <c r="P2579" i="1" s="1"/>
  <c r="B2579" i="1" s="1"/>
  <c r="G2581" i="1" l="1"/>
  <c r="H2581" i="1" s="1"/>
  <c r="A2582" i="1"/>
  <c r="D2582" i="1" s="1"/>
  <c r="E2581" i="1"/>
  <c r="F2582" i="1" s="1"/>
  <c r="J2581" i="1"/>
  <c r="K2581" i="1" s="1"/>
  <c r="L2581" i="1" s="1"/>
  <c r="M2581" i="1" s="1"/>
  <c r="T2581" i="1"/>
  <c r="S2581" i="1"/>
  <c r="Q2580" i="1"/>
  <c r="R2580" i="1" s="1"/>
  <c r="C2581" i="1" s="1"/>
  <c r="V2581" i="1" s="1"/>
  <c r="W2581" i="1" s="1"/>
  <c r="H2580" i="1"/>
  <c r="N2580" i="1" s="1"/>
  <c r="P2580" i="1" s="1"/>
  <c r="B2580" i="1" s="1"/>
  <c r="S2582" i="1" l="1"/>
  <c r="Q2581" i="1"/>
  <c r="R2581" i="1" s="1"/>
  <c r="C2582" i="1" s="1"/>
  <c r="V2582" i="1" s="1"/>
  <c r="W2582" i="1" s="1"/>
  <c r="T2582" i="1"/>
  <c r="J2582" i="1"/>
  <c r="K2582" i="1" s="1"/>
  <c r="L2582" i="1" s="1"/>
  <c r="M2582" i="1" s="1"/>
  <c r="A2583" i="1"/>
  <c r="D2583" i="1" s="1"/>
  <c r="E2582" i="1"/>
  <c r="F2583" i="1" s="1"/>
  <c r="N2581" i="1"/>
  <c r="P2581" i="1" s="1"/>
  <c r="B2581" i="1" s="1"/>
  <c r="G2582" i="1"/>
  <c r="H2582" i="1" s="1"/>
  <c r="N2582" i="1" l="1"/>
  <c r="P2582" i="1" s="1"/>
  <c r="B2582" i="1" s="1"/>
  <c r="G2583" i="1"/>
  <c r="E2583" i="1"/>
  <c r="F2584" i="1" s="1"/>
  <c r="A2584" i="1"/>
  <c r="D2584" i="1" s="1"/>
  <c r="Q2582" i="1"/>
  <c r="R2582" i="1" s="1"/>
  <c r="C2583" i="1" s="1"/>
  <c r="V2583" i="1" s="1"/>
  <c r="W2583" i="1" s="1"/>
  <c r="J2583" i="1"/>
  <c r="K2583" i="1" s="1"/>
  <c r="L2583" i="1" s="1"/>
  <c r="M2583" i="1" s="1"/>
  <c r="T2583" i="1"/>
  <c r="S2583" i="1"/>
  <c r="T2584" i="1" l="1"/>
  <c r="J2584" i="1"/>
  <c r="K2584" i="1" s="1"/>
  <c r="L2584" i="1" s="1"/>
  <c r="M2584" i="1" s="1"/>
  <c r="S2584" i="1"/>
  <c r="Q2583" i="1"/>
  <c r="R2583" i="1" s="1"/>
  <c r="C2584" i="1" s="1"/>
  <c r="V2584" i="1" s="1"/>
  <c r="W2584" i="1" s="1"/>
  <c r="G2584" i="1"/>
  <c r="A2585" i="1"/>
  <c r="D2585" i="1" s="1"/>
  <c r="E2584" i="1"/>
  <c r="F2585" i="1" s="1"/>
  <c r="H2583" i="1"/>
  <c r="N2583" i="1" s="1"/>
  <c r="P2583" i="1" s="1"/>
  <c r="B2583" i="1" s="1"/>
  <c r="G2585" i="1" l="1"/>
  <c r="H2585" i="1" s="1"/>
  <c r="E2585" i="1"/>
  <c r="F2586" i="1" s="1"/>
  <c r="A2586" i="1"/>
  <c r="D2586" i="1" s="1"/>
  <c r="J2585" i="1"/>
  <c r="K2585" i="1" s="1"/>
  <c r="L2585" i="1" s="1"/>
  <c r="M2585" i="1" s="1"/>
  <c r="S2585" i="1"/>
  <c r="Q2584" i="1"/>
  <c r="R2584" i="1" s="1"/>
  <c r="C2585" i="1" s="1"/>
  <c r="V2585" i="1" s="1"/>
  <c r="W2585" i="1" s="1"/>
  <c r="T2585" i="1"/>
  <c r="H2584" i="1"/>
  <c r="N2584" i="1" s="1"/>
  <c r="P2584" i="1" s="1"/>
  <c r="B2584" i="1" s="1"/>
  <c r="Q2585" i="1" l="1"/>
  <c r="R2585" i="1" s="1"/>
  <c r="C2586" i="1" s="1"/>
  <c r="V2586" i="1" s="1"/>
  <c r="W2586" i="1" s="1"/>
  <c r="T2586" i="1"/>
  <c r="S2586" i="1"/>
  <c r="J2586" i="1"/>
  <c r="K2586" i="1" s="1"/>
  <c r="L2586" i="1" s="1"/>
  <c r="M2586" i="1" s="1"/>
  <c r="E2586" i="1"/>
  <c r="F2587" i="1" s="1"/>
  <c r="A2587" i="1"/>
  <c r="D2587" i="1" s="1"/>
  <c r="N2585" i="1"/>
  <c r="P2585" i="1" s="1"/>
  <c r="B2585" i="1" s="1"/>
  <c r="G2586" i="1"/>
  <c r="A2588" i="1" l="1"/>
  <c r="D2588" i="1" s="1"/>
  <c r="E2587" i="1"/>
  <c r="F2588" i="1" s="1"/>
  <c r="S2587" i="1"/>
  <c r="J2587" i="1"/>
  <c r="K2587" i="1" s="1"/>
  <c r="L2587" i="1" s="1"/>
  <c r="M2587" i="1" s="1"/>
  <c r="T2587" i="1"/>
  <c r="Q2586" i="1"/>
  <c r="R2586" i="1" s="1"/>
  <c r="C2587" i="1" s="1"/>
  <c r="V2587" i="1" s="1"/>
  <c r="W2587" i="1" s="1"/>
  <c r="G2587" i="1"/>
  <c r="H2586" i="1"/>
  <c r="N2586" i="1" s="1"/>
  <c r="P2586" i="1" s="1"/>
  <c r="B2586" i="1" s="1"/>
  <c r="A2589" i="1" l="1"/>
  <c r="Q2588" i="1"/>
  <c r="R2588" i="1" s="1"/>
  <c r="E2588" i="1"/>
  <c r="T2588" i="1"/>
  <c r="J2588" i="1"/>
  <c r="K2588" i="1" s="1"/>
  <c r="L2588" i="1" s="1"/>
  <c r="M2588" i="1" s="1"/>
  <c r="Q2587" i="1"/>
  <c r="R2587" i="1" s="1"/>
  <c r="C2588" i="1" s="1"/>
  <c r="V2588" i="1" s="1"/>
  <c r="W2588" i="1" s="1"/>
  <c r="S2588" i="1"/>
  <c r="G2588" i="1"/>
  <c r="H2588" i="1" s="1"/>
  <c r="H2587" i="1"/>
  <c r="N2587" i="1" s="1"/>
  <c r="P2587" i="1" s="1"/>
  <c r="B2587" i="1" s="1"/>
  <c r="C2589" i="1" l="1"/>
  <c r="N2588" i="1"/>
  <c r="P2588" i="1" s="1"/>
  <c r="B2588" i="1" s="1"/>
</calcChain>
</file>

<file path=xl/sharedStrings.xml><?xml version="1.0" encoding="utf-8"?>
<sst xmlns="http://schemas.openxmlformats.org/spreadsheetml/2006/main" count="468" uniqueCount="147">
  <si>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</si>
  <si>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</si>
  <si>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</si>
  <si>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</si>
  <si>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</si>
  <si>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</si>
  <si>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</si>
  <si>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</si>
  <si>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</si>
  <si>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</si>
  <si>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</si>
  <si>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</si>
  <si>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</si>
  <si>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</si>
  <si>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</si>
  <si>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</si>
  <si>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</si>
  <si>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</si>
  <si>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</si>
  <si>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</si>
  <si>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</si>
  <si>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</si>
  <si>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</si>
  <si>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</si>
  <si>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</si>
  <si>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</si>
  <si>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</si>
  <si>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</si>
  <si>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</si>
  <si>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</si>
  <si>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</si>
  <si>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</si>
  <si>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</si>
  <si>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</si>
  <si>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</si>
  <si>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</si>
  <si>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</si>
  <si>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</si>
  <si>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</si>
  <si>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</si>
  <si>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</si>
  <si>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</si>
  <si>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</si>
  <si>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</si>
  <si>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</si>
  <si>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</si>
  <si>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</si>
  <si>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</si>
  <si>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</si>
  <si>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</si>
  <si>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</si>
  <si>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</si>
  <si>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</si>
  <si>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</si>
  <si>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</si>
  <si>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</si>
  <si>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</si>
  <si>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</si>
  <si>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Data Evento</t>
  </si>
  <si>
    <t>Data Pagamento</t>
  </si>
  <si>
    <t>Valor R$/DEB</t>
  </si>
  <si>
    <t>Título</t>
  </si>
  <si>
    <t>Debêntures</t>
  </si>
  <si>
    <t>Amort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</si>
  <si>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</si>
  <si>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</si>
  <si>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</si>
  <si>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</si>
  <si>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</si>
  <si>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</si>
  <si>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</si>
  <si>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</si>
  <si>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</si>
  <si>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</si>
  <si>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</si>
  <si>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</si>
  <si>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</si>
  <si>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</si>
  <si>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</si>
  <si>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</si>
  <si>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</si>
  <si>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</si>
  <si>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</si>
  <si>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MINORGAN IND E COM DE FERTILIZANTES S.A.</t>
  </si>
  <si>
    <t>2ª</t>
  </si>
  <si>
    <t>MINORGAN IND E COM DE FERTILIZANTES S.A. - PAGAMENTOS EFETUADOS E PROGRAMADOS - R$/deb</t>
  </si>
  <si>
    <t>MNGN12</t>
  </si>
  <si>
    <t>Valor Nominal após Eventos</t>
  </si>
  <si>
    <t>CONFORME</t>
  </si>
  <si>
    <t>MINORGAN</t>
  </si>
  <si>
    <t>MINORGAN IND E COM DE FERTILIZANTES S.A. - 2ª - Emissão de Deb - Série Única - R$ 100.000.000,00 - 10.000 DEB</t>
  </si>
  <si>
    <t>REMUNERAÇÃO VARIÁVEL</t>
  </si>
  <si>
    <t>CLÁUSULA 4.13</t>
  </si>
  <si>
    <t>EBITDA 2017</t>
  </si>
  <si>
    <t>EBITDA 2018</t>
  </si>
  <si>
    <t>EBITDA 2019</t>
  </si>
  <si>
    <t>EBITDA 2020</t>
  </si>
  <si>
    <t>EBITDA 2021</t>
  </si>
  <si>
    <t>EBITDA 2022</t>
  </si>
  <si>
    <t>EBITDA LINHA D'ÁGUA</t>
  </si>
  <si>
    <t>REMUNERAÇÃO VARIÁVEL 2020</t>
  </si>
  <si>
    <t>REMUNERAÇÃO VARIÁVEL 2019</t>
  </si>
  <si>
    <t>REMUNERAÇÃO VARIÁVEL 2018</t>
  </si>
  <si>
    <t>REMUNERAÇÃO VARIÁVEL 2021</t>
  </si>
  <si>
    <t>REMUNERAÇÃO VARIÁVEL 2022</t>
  </si>
  <si>
    <t>SOMA</t>
  </si>
  <si>
    <t>REMUNERAÇÃO VARIÁVEL 2020 INICIAL</t>
  </si>
  <si>
    <t>REMUNERAÇÃO VARIÁVEL 2020 FINAL</t>
  </si>
  <si>
    <t>REMUNERAÇÃO VARIÁVEL 2020 MÁXIMA</t>
  </si>
  <si>
    <t>AGD 11/06/2021</t>
  </si>
  <si>
    <t>'</t>
  </si>
  <si>
    <t>DATA VENCIMENTO</t>
  </si>
  <si>
    <t>DI + 3,80% / 7,00% A.A.</t>
  </si>
  <si>
    <t>[REMUNERAÇÃO VARIÁVEL EBITDA]</t>
  </si>
  <si>
    <t>EBITDA 2023</t>
  </si>
  <si>
    <t>EBITDA 2024</t>
  </si>
  <si>
    <t>EBITDA 2025 1º SEM ULT 12M</t>
  </si>
  <si>
    <t>REMUNERAÇÃO VARIÁVEL 2023</t>
  </si>
  <si>
    <t>REMUNERAÇÃO VARIÁVEL 2024</t>
  </si>
  <si>
    <t>REMUNERAÇÃO VARIÁVEL 2025</t>
  </si>
  <si>
    <t>Data do Evento</t>
  </si>
  <si>
    <t>Data do Pagamento</t>
  </si>
  <si>
    <t>Valor do Evento</t>
  </si>
  <si>
    <t>Multa - 2%</t>
  </si>
  <si>
    <t>Juros de Mora - 1% a.m.</t>
  </si>
  <si>
    <t>Remuneração</t>
  </si>
  <si>
    <t>Valor do Evento c/ Encargos Moratórios</t>
  </si>
  <si>
    <t>Valor Unitário</t>
  </si>
  <si>
    <t>VENCIMENTO ANTECIPADO</t>
  </si>
  <si>
    <t>MULTA</t>
  </si>
  <si>
    <t>JUROS DE MORA/DIA</t>
  </si>
  <si>
    <t>JUROS DE MORA AC</t>
  </si>
  <si>
    <t>EVENTO PAGAMENTO</t>
  </si>
  <si>
    <t>VALOR TOTAL</t>
  </si>
  <si>
    <t>VALOR UNITÁRIO</t>
  </si>
  <si>
    <t>PAGAMENTO MULTA</t>
  </si>
  <si>
    <t>PAGAMENTO JUROS MORA</t>
  </si>
  <si>
    <t>PAGAMENTO REMUNERAÇÃO</t>
  </si>
  <si>
    <t>PAGAMENTO AMORTIZAÇÃO</t>
  </si>
  <si>
    <t>ITAU</t>
  </si>
  <si>
    <t>SANTANDER</t>
  </si>
  <si>
    <t>VOTORANTIM</t>
  </si>
  <si>
    <t>TED CTA VINC</t>
  </si>
  <si>
    <t>VXPAVARINI</t>
  </si>
  <si>
    <t>JUROS DE MORA</t>
  </si>
  <si>
    <t>JUROS DE MORA DEVIDOS</t>
  </si>
  <si>
    <t>JUROS DE MORA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</si>
</sst>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R$&quot;#,##0.00_);[Red]\(&quot;R$&quot;#,##0.00\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#,##0.0000"/>
    <numFmt numFmtId="176" formatCode="[$R$-416]#,##0.0000000000"/>
    <numFmt numFmtId="177" formatCode="[$R$-416]#,##0.00000000"/>
    <numFmt numFmtId="178" formatCode="&quot;R$&quot;\ #,##0"/>
    <numFmt numFmtId="179" formatCode="&quot;R$&quot;#,##0.00"/>
    <numFmt numFmtId="180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22" fillId="8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6" fillId="0" borderId="0" xfId="0" applyFont="1"/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left"/>
    </xf>
    <xf numFmtId="14" fontId="3" fillId="2" borderId="0" xfId="0" applyNumberFormat="1" applyFont="1" applyFill="1"/>
    <xf numFmtId="0" fontId="8" fillId="3" borderId="0" xfId="0" applyFont="1" applyFill="1"/>
    <xf numFmtId="0" fontId="8" fillId="3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Continuous"/>
    </xf>
    <xf numFmtId="0" fontId="3" fillId="0" borderId="2" xfId="0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2" fillId="2" borderId="0" xfId="0" applyFont="1" applyFill="1" applyAlignment="1">
      <alignment horizontal="left" vertical="top"/>
    </xf>
    <xf numFmtId="14" fontId="3" fillId="0" borderId="0" xfId="0" applyNumberFormat="1" applyFont="1" applyAlignment="1">
      <alignment horizontal="center"/>
    </xf>
    <xf numFmtId="0" fontId="13" fillId="4" borderId="0" xfId="1" applyAlignment="1">
      <alignment horizontal="center"/>
    </xf>
    <xf numFmtId="14" fontId="13" fillId="4" borderId="0" xfId="1" applyNumberFormat="1" applyAlignment="1">
      <alignment horizontal="center"/>
    </xf>
    <xf numFmtId="0" fontId="14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5" fillId="2" borderId="0" xfId="0" applyFont="1" applyFill="1"/>
    <xf numFmtId="178" fontId="3" fillId="0" borderId="0" xfId="0" applyNumberFormat="1" applyFont="1" applyAlignment="1">
      <alignment horizontal="left"/>
    </xf>
    <xf numFmtId="10" fontId="16" fillId="4" borderId="0" xfId="1" applyNumberFormat="1" applyFont="1" applyAlignment="1">
      <alignment horizontal="center"/>
    </xf>
    <xf numFmtId="14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" fillId="0" borderId="0" xfId="0" quotePrefix="1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0" fillId="7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7" fillId="4" borderId="0" xfId="1" applyFont="1" applyAlignment="1">
      <alignment horizontal="center"/>
    </xf>
    <xf numFmtId="3" fontId="17" fillId="4" borderId="0" xfId="1" applyNumberFormat="1" applyFont="1" applyAlignment="1">
      <alignment horizontal="center"/>
    </xf>
    <xf numFmtId="14" fontId="15" fillId="2" borderId="0" xfId="0" applyNumberFormat="1" applyFont="1" applyFill="1" applyAlignment="1">
      <alignment horizontal="left" vertical="center"/>
    </xf>
    <xf numFmtId="0" fontId="15" fillId="2" borderId="0" xfId="0" applyFont="1" applyFill="1" applyAlignment="1">
      <alignment horizontal="left" vertical="top"/>
    </xf>
    <xf numFmtId="14" fontId="15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14" fontId="19" fillId="5" borderId="0" xfId="0" applyNumberFormat="1" applyFont="1" applyFill="1" applyAlignment="1">
      <alignment horizontal="left"/>
    </xf>
    <xf numFmtId="0" fontId="19" fillId="5" borderId="0" xfId="0" applyFont="1" applyFill="1" applyAlignment="1">
      <alignment horizontal="left"/>
    </xf>
    <xf numFmtId="174" fontId="19" fillId="5" borderId="0" xfId="0" applyNumberFormat="1" applyFont="1" applyFill="1" applyAlignment="1">
      <alignment horizontal="left"/>
    </xf>
    <xf numFmtId="179" fontId="19" fillId="5" borderId="0" xfId="0" applyNumberFormat="1" applyFont="1" applyFill="1" applyAlignment="1">
      <alignment horizontal="left"/>
    </xf>
    <xf numFmtId="177" fontId="19" fillId="5" borderId="0" xfId="0" applyNumberFormat="1" applyFont="1" applyFill="1" applyAlignment="1">
      <alignment horizontal="left"/>
    </xf>
    <xf numFmtId="0" fontId="19" fillId="5" borderId="0" xfId="0" applyFont="1" applyFill="1"/>
    <xf numFmtId="0" fontId="20" fillId="5" borderId="0" xfId="0" applyFont="1" applyFill="1"/>
    <xf numFmtId="0" fontId="20" fillId="5" borderId="0" xfId="0" applyFont="1" applyFill="1" applyAlignment="1">
      <alignment horizontal="left"/>
    </xf>
    <xf numFmtId="14" fontId="20" fillId="5" borderId="0" xfId="0" applyNumberFormat="1" applyFont="1" applyFill="1" applyAlignment="1">
      <alignment horizontal="left"/>
    </xf>
    <xf numFmtId="177" fontId="20" fillId="5" borderId="0" xfId="0" applyNumberFormat="1" applyFont="1" applyFill="1" applyAlignment="1">
      <alignment horizontal="left"/>
    </xf>
    <xf numFmtId="3" fontId="19" fillId="5" borderId="0" xfId="0" applyNumberFormat="1" applyFont="1" applyFill="1" applyAlignment="1">
      <alignment horizontal="left"/>
    </xf>
    <xf numFmtId="174" fontId="20" fillId="5" borderId="0" xfId="0" applyNumberFormat="1" applyFont="1" applyFill="1" applyAlignment="1">
      <alignment horizontal="left"/>
    </xf>
    <xf numFmtId="0" fontId="21" fillId="5" borderId="0" xfId="0" applyFont="1" applyFill="1"/>
    <xf numFmtId="174" fontId="21" fillId="5" borderId="0" xfId="0" applyNumberFormat="1" applyFont="1" applyFill="1" applyAlignment="1">
      <alignment horizontal="left"/>
    </xf>
    <xf numFmtId="14" fontId="16" fillId="4" borderId="0" xfId="1" applyNumberFormat="1" applyFont="1" applyAlignment="1">
      <alignment horizontal="center"/>
    </xf>
    <xf numFmtId="166" fontId="16" fillId="4" borderId="0" xfId="1" applyNumberFormat="1" applyFont="1" applyAlignment="1">
      <alignment horizontal="center" vertical="center"/>
    </xf>
    <xf numFmtId="167" fontId="16" fillId="4" borderId="0" xfId="1" applyNumberFormat="1" applyFont="1" applyAlignment="1">
      <alignment horizontal="center"/>
    </xf>
    <xf numFmtId="0" fontId="16" fillId="4" borderId="0" xfId="1" applyFont="1" applyAlignment="1">
      <alignment horizontal="center"/>
    </xf>
    <xf numFmtId="3" fontId="16" fillId="4" borderId="0" xfId="1" applyNumberFormat="1" applyFont="1" applyAlignment="1">
      <alignment horizontal="center"/>
    </xf>
    <xf numFmtId="169" fontId="16" fillId="4" borderId="0" xfId="1" applyNumberFormat="1" applyFont="1" applyAlignment="1">
      <alignment horizontal="center"/>
    </xf>
    <xf numFmtId="172" fontId="16" fillId="4" borderId="0" xfId="1" applyNumberFormat="1" applyFont="1" applyAlignment="1">
      <alignment horizontal="center"/>
    </xf>
    <xf numFmtId="0" fontId="16" fillId="4" borderId="0" xfId="1" applyFont="1" applyAlignment="1">
      <alignment horizontal="right"/>
    </xf>
    <xf numFmtId="4" fontId="13" fillId="4" borderId="0" xfId="1" applyNumberFormat="1" applyAlignment="1">
      <alignment horizontal="center"/>
    </xf>
    <xf numFmtId="4" fontId="16" fillId="4" borderId="0" xfId="1" applyNumberFormat="1" applyFont="1" applyAlignment="1">
      <alignment horizontal="center"/>
    </xf>
    <xf numFmtId="179" fontId="16" fillId="4" borderId="0" xfId="1" applyNumberFormat="1" applyFont="1" applyAlignment="1">
      <alignment horizontal="center"/>
    </xf>
    <xf numFmtId="14" fontId="23" fillId="8" borderId="0" xfId="2" applyNumberFormat="1" applyFont="1" applyAlignment="1">
      <alignment horizontal="center"/>
    </xf>
    <xf numFmtId="166" fontId="23" fillId="8" borderId="0" xfId="2" applyNumberFormat="1" applyFont="1" applyAlignment="1">
      <alignment horizontal="center" vertical="center"/>
    </xf>
    <xf numFmtId="167" fontId="23" fillId="8" borderId="0" xfId="2" applyNumberFormat="1" applyFont="1" applyAlignment="1">
      <alignment horizontal="center"/>
    </xf>
    <xf numFmtId="10" fontId="23" fillId="8" borderId="0" xfId="2" applyNumberFormat="1" applyFont="1" applyAlignment="1">
      <alignment horizontal="center"/>
    </xf>
    <xf numFmtId="0" fontId="23" fillId="8" borderId="0" xfId="2" applyFont="1" applyAlignment="1">
      <alignment horizontal="center"/>
    </xf>
    <xf numFmtId="3" fontId="23" fillId="8" borderId="0" xfId="2" applyNumberFormat="1" applyFont="1" applyAlignment="1">
      <alignment horizontal="center"/>
    </xf>
    <xf numFmtId="169" fontId="23" fillId="8" borderId="0" xfId="2" applyNumberFormat="1" applyFont="1" applyAlignment="1">
      <alignment horizontal="center"/>
    </xf>
    <xf numFmtId="172" fontId="23" fillId="8" borderId="0" xfId="2" applyNumberFormat="1" applyFont="1" applyAlignment="1">
      <alignment horizontal="center"/>
    </xf>
    <xf numFmtId="0" fontId="23" fillId="8" borderId="0" xfId="2" applyFont="1" applyAlignment="1">
      <alignment horizontal="right"/>
    </xf>
    <xf numFmtId="14" fontId="23" fillId="8" borderId="0" xfId="2" applyNumberFormat="1" applyFont="1"/>
    <xf numFmtId="164" fontId="22" fillId="8" borderId="0" xfId="2" applyNumberFormat="1" applyAlignment="1">
      <alignment horizontal="center"/>
    </xf>
    <xf numFmtId="14" fontId="24" fillId="8" borderId="0" xfId="2" applyNumberFormat="1" applyFont="1" applyAlignment="1">
      <alignment horizontal="center"/>
    </xf>
    <xf numFmtId="164" fontId="24" fillId="8" borderId="0" xfId="2" applyNumberFormat="1" applyFont="1" applyAlignment="1">
      <alignment horizontal="center"/>
    </xf>
    <xf numFmtId="180" fontId="24" fillId="8" borderId="0" xfId="2" applyNumberFormat="1" applyFont="1" applyAlignment="1">
      <alignment horizontal="center"/>
    </xf>
    <xf numFmtId="4" fontId="22" fillId="8" borderId="0" xfId="2" applyNumberFormat="1" applyAlignment="1">
      <alignment horizontal="center"/>
    </xf>
    <xf numFmtId="0" fontId="22" fillId="8" borderId="0" xfId="2"/>
    <xf numFmtId="0" fontId="21" fillId="5" borderId="0" xfId="0" applyFont="1" applyFill="1" applyAlignment="1">
      <alignment horizontal="left"/>
    </xf>
    <xf numFmtId="176" fontId="19" fillId="5" borderId="0" xfId="0" applyNumberFormat="1" applyFont="1" applyFill="1" applyAlignment="1">
      <alignment horizontal="left"/>
    </xf>
    <xf numFmtId="0" fontId="25" fillId="5" borderId="0" xfId="0" applyFont="1" applyFill="1"/>
    <xf numFmtId="0" fontId="26" fillId="5" borderId="0" xfId="0" applyFont="1" applyFill="1"/>
    <xf numFmtId="0" fontId="6" fillId="2" borderId="2" xfId="0" applyFont="1" applyFill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28575</xdr:colOff>
      <xdr:row>8</xdr:row>
      <xdr:rowOff>28575</xdr:rowOff>
    </xdr:from>
    <xdr:to>
      <xdr:col>38</xdr:col>
      <xdr:colOff>850107</xdr:colOff>
      <xdr:row>9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76200</xdr:rowOff>
    </xdr:from>
    <xdr:to>
      <xdr:col>0</xdr:col>
      <xdr:colOff>1295400</xdr:colOff>
      <xdr:row>2</xdr:row>
      <xdr:rowOff>97933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D69B577-36AE-42A3-8DEF-5B2EDFD5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1238250" cy="38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1" customWidth="1"/>
    <col min="2" max="2" width="21.42578125" style="9" customWidth="1"/>
    <col min="3" max="3" width="22.7109375" style="9" customWidth="1"/>
    <col min="4" max="4" width="13.7109375" style="9" customWidth="1"/>
    <col min="5" max="5" width="15" style="9" customWidth="1"/>
    <col min="6" max="8" width="17.5703125" style="9" customWidth="1"/>
    <col min="9" max="9" width="16.28515625" style="9" customWidth="1"/>
    <col min="10" max="10" width="15" style="9" customWidth="1"/>
    <col min="11" max="12" width="12.42578125" style="9" customWidth="1"/>
    <col min="13" max="14" width="17.5703125" style="9" customWidth="1"/>
    <col min="15" max="15" width="7.28515625" style="9" customWidth="1"/>
    <col min="16" max="16" width="18" style="9" bestFit="1" customWidth="1"/>
    <col min="17" max="17" width="16" style="9" bestFit="1" customWidth="1"/>
    <col min="18" max="18" width="20.140625" style="9" customWidth="1"/>
    <col min="19" max="19" width="16.42578125" style="9" bestFit="1" customWidth="1"/>
    <col min="20" max="20" width="17.5703125" style="9" customWidth="1"/>
    <col min="21" max="21" width="32.7109375" style="9" bestFit="1" customWidth="1"/>
    <col min="22" max="22" width="21" style="9" customWidth="1"/>
    <col min="23" max="23" width="18.85546875" style="9" customWidth="1"/>
    <col min="24" max="24" width="30.42578125" style="35" customWidth="1"/>
    <col min="25" max="25" width="20.140625" style="9" customWidth="1"/>
    <col min="26" max="26" width="14.140625" style="9" customWidth="1"/>
    <col min="27" max="27" width="12.42578125" style="9" customWidth="1"/>
    <col min="28" max="28" width="18.85546875" style="9" customWidth="1"/>
    <col min="29" max="30" width="1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" style="9" customWidth="1"/>
    <col min="35" max="35" width="39.85546875" style="9" customWidth="1"/>
    <col min="36" max="36" width="59.140625" style="9" bestFit="1" customWidth="1"/>
    <col min="37" max="37" width="15.140625" style="9" customWidth="1"/>
    <col min="38" max="38" width="9.85546875" style="9" customWidth="1"/>
    <col min="39" max="39" width="17.5703125" style="35" customWidth="1"/>
    <col min="40" max="40" width="18.85546875" style="35" customWidth="1"/>
    <col min="41" max="41" width="9.85546875" style="9" customWidth="1"/>
    <col min="42" max="42" width="14.5703125" style="9" bestFit="1" customWidth="1"/>
    <col min="43" max="43" width="7.7109375" style="9" bestFit="1" customWidth="1"/>
    <col min="44" max="44" width="14.5703125" style="9" bestFit="1" customWidth="1"/>
    <col min="45" max="146" width="20.140625" style="9" customWidth="1"/>
    <col min="147" max="186" width="12.42578125" style="9" customWidth="1"/>
    <col min="187" max="187" width="20.140625" style="10" customWidth="1"/>
    <col min="188" max="188" width="21.42578125" style="10" customWidth="1"/>
    <col min="189" max="189" width="22.7109375" style="10" customWidth="1"/>
    <col min="190" max="190" width="13.7109375" style="10" customWidth="1"/>
    <col min="191" max="191" width="15" style="10" customWidth="1"/>
    <col min="192" max="194" width="17.5703125" style="10" customWidth="1"/>
    <col min="195" max="195" width="16.28515625" style="10" customWidth="1"/>
    <col min="196" max="196" width="15" style="10" customWidth="1"/>
    <col min="197" max="198" width="12.42578125" style="10" customWidth="1"/>
    <col min="199" max="200" width="17.5703125" style="10" customWidth="1"/>
    <col min="201" max="201" width="7.28515625" style="10" customWidth="1"/>
    <col min="202" max="202" width="21.42578125" style="10" customWidth="1"/>
    <col min="203" max="203" width="17.5703125" style="10" customWidth="1"/>
    <col min="204" max="204" width="20.140625" style="10" customWidth="1"/>
    <col min="205" max="205" width="16.28515625" style="10" customWidth="1"/>
    <col min="206" max="206" width="17.5703125" style="10" customWidth="1"/>
    <col min="207" max="207" width="6" style="10" customWidth="1"/>
    <col min="208" max="209" width="18.85546875" style="10" customWidth="1"/>
    <col min="210" max="211" width="20.140625" style="10" customWidth="1"/>
    <col min="212" max="212" width="6" style="10" customWidth="1"/>
    <col min="213" max="213" width="12.42578125" style="10" customWidth="1"/>
    <col min="214" max="214" width="18.85546875" style="10" customWidth="1"/>
    <col min="215" max="216" width="15" style="10" customWidth="1"/>
    <col min="217" max="217" width="7.28515625" style="10" customWidth="1"/>
    <col min="218" max="218" width="11.140625" style="10" customWidth="1"/>
    <col min="219" max="219" width="13.7109375" style="10" customWidth="1"/>
    <col min="220" max="220" width="18.85546875" style="10" customWidth="1"/>
    <col min="221" max="221" width="17.5703125" style="10" customWidth="1"/>
    <col min="222" max="222" width="25.28515625" style="10" customWidth="1"/>
    <col min="223" max="223" width="20.140625" style="10" customWidth="1"/>
    <col min="224" max="224" width="15" style="10" customWidth="1"/>
    <col min="225" max="225" width="17.5703125" style="10" customWidth="1"/>
    <col min="226" max="226" width="16.28515625" style="10" customWidth="1"/>
    <col min="227" max="228" width="15" style="10" customWidth="1"/>
    <col min="229" max="229" width="17.5703125" style="10" customWidth="1"/>
    <col min="230" max="230" width="20.140625" style="10" customWidth="1"/>
    <col min="231" max="231" width="16.28515625" style="10" customWidth="1"/>
    <col min="232" max="233" width="25.28515625" style="10" customWidth="1"/>
    <col min="234" max="234" width="18.85546875" style="10" customWidth="1"/>
    <col min="235" max="236" width="20.140625" style="10" customWidth="1"/>
    <col min="237" max="237" width="11.140625" style="10" customWidth="1"/>
    <col min="238" max="238" width="29.140625" style="10" customWidth="1"/>
    <col min="239" max="239" width="34.28515625" style="10" customWidth="1"/>
    <col min="240" max="241" width="9.85546875" style="10" customWidth="1"/>
    <col min="242" max="242" width="17.5703125" style="10" customWidth="1"/>
    <col min="243" max="243" width="18.85546875" style="10" customWidth="1"/>
    <col min="244" max="244" width="9.85546875" style="10" customWidth="1"/>
    <col min="245" max="246" width="6" style="10" customWidth="1"/>
    <col min="247" max="247" width="13.7109375" style="10" customWidth="1"/>
    <col min="248" max="249" width="15" style="10" customWidth="1"/>
    <col min="250" max="250" width="17.5703125" style="10" customWidth="1"/>
    <col min="251" max="251" width="9.85546875" style="10" customWidth="1"/>
    <col min="252" max="252" width="7.28515625" style="10" customWidth="1"/>
    <col min="253" max="253" width="6" style="10" customWidth="1"/>
    <col min="254" max="259" width="17.5703125" style="10" customWidth="1"/>
    <col min="260" max="402" width="20.140625" style="10" customWidth="1"/>
    <col min="403" max="442" width="12.42578125" style="10" customWidth="1"/>
    <col min="443" max="443" width="20.140625" style="10" customWidth="1"/>
    <col min="444" max="444" width="21.42578125" style="10" customWidth="1"/>
    <col min="445" max="445" width="22.7109375" style="10" customWidth="1"/>
    <col min="446" max="446" width="13.7109375" style="10" customWidth="1"/>
    <col min="447" max="447" width="15" style="10" customWidth="1"/>
    <col min="448" max="450" width="17.5703125" style="10" customWidth="1"/>
    <col min="451" max="451" width="16.28515625" style="10" customWidth="1"/>
    <col min="452" max="452" width="15" style="10" customWidth="1"/>
    <col min="453" max="454" width="12.42578125" style="10" customWidth="1"/>
    <col min="455" max="456" width="17.5703125" style="10" customWidth="1"/>
    <col min="457" max="457" width="7.28515625" style="10" customWidth="1"/>
    <col min="458" max="458" width="21.42578125" style="10" customWidth="1"/>
    <col min="459" max="459" width="17.5703125" style="10" customWidth="1"/>
    <col min="460" max="460" width="20.140625" style="10" customWidth="1"/>
    <col min="461" max="461" width="16.28515625" style="10" customWidth="1"/>
    <col min="462" max="462" width="17.5703125" style="10" customWidth="1"/>
    <col min="463" max="463" width="6" style="10" customWidth="1"/>
    <col min="464" max="465" width="18.85546875" style="10" customWidth="1"/>
    <col min="466" max="467" width="20.140625" style="10" customWidth="1"/>
    <col min="468" max="468" width="6" style="10" customWidth="1"/>
    <col min="469" max="469" width="12.42578125" style="10" customWidth="1"/>
    <col min="470" max="470" width="18.85546875" style="10" customWidth="1"/>
    <col min="471" max="472" width="15" style="10" customWidth="1"/>
    <col min="473" max="473" width="7.28515625" style="10" customWidth="1"/>
    <col min="474" max="474" width="11.140625" style="10" customWidth="1"/>
    <col min="475" max="475" width="13.7109375" style="10" customWidth="1"/>
    <col min="476" max="476" width="18.85546875" style="10" customWidth="1"/>
    <col min="477" max="477" width="17.5703125" style="10" customWidth="1"/>
    <col min="478" max="478" width="25.28515625" style="10" customWidth="1"/>
    <col min="479" max="479" width="20.140625" style="10" customWidth="1"/>
    <col min="480" max="480" width="15" style="10" customWidth="1"/>
    <col min="481" max="481" width="17.5703125" style="10" customWidth="1"/>
    <col min="482" max="482" width="16.28515625" style="10" customWidth="1"/>
    <col min="483" max="484" width="15" style="10" customWidth="1"/>
    <col min="485" max="485" width="17.5703125" style="10" customWidth="1"/>
    <col min="486" max="486" width="20.140625" style="10" customWidth="1"/>
    <col min="487" max="487" width="16.28515625" style="10" customWidth="1"/>
    <col min="488" max="489" width="25.28515625" style="10" customWidth="1"/>
    <col min="490" max="490" width="18.85546875" style="10" customWidth="1"/>
    <col min="491" max="492" width="20.140625" style="10" customWidth="1"/>
    <col min="493" max="493" width="11.140625" style="10" customWidth="1"/>
    <col min="494" max="494" width="29.140625" style="10" customWidth="1"/>
    <col min="495" max="495" width="34.28515625" style="10" customWidth="1"/>
    <col min="496" max="497" width="9.85546875" style="10" customWidth="1"/>
    <col min="498" max="498" width="17.5703125" style="10" customWidth="1"/>
    <col min="499" max="499" width="18.85546875" style="10" customWidth="1"/>
    <col min="500" max="500" width="9.85546875" style="10" customWidth="1"/>
    <col min="501" max="502" width="6" style="10" customWidth="1"/>
    <col min="503" max="503" width="13.7109375" style="10" customWidth="1"/>
    <col min="504" max="505" width="15" style="10" customWidth="1"/>
    <col min="506" max="506" width="17.5703125" style="10" customWidth="1"/>
    <col min="507" max="507" width="9.85546875" style="10" customWidth="1"/>
    <col min="508" max="508" width="7.28515625" style="10" customWidth="1"/>
    <col min="509" max="509" width="6" style="10" customWidth="1"/>
    <col min="510" max="515" width="17.5703125" style="10" customWidth="1"/>
    <col min="516" max="658" width="20.140625" style="10" customWidth="1"/>
    <col min="659" max="698" width="12.42578125" style="10" customWidth="1"/>
    <col min="699" max="699" width="20.140625" style="10" customWidth="1"/>
    <col min="700" max="700" width="21.42578125" style="10" customWidth="1"/>
    <col min="701" max="701" width="22.7109375" style="10" customWidth="1"/>
    <col min="702" max="702" width="13.7109375" style="10" customWidth="1"/>
    <col min="703" max="703" width="15" style="10" customWidth="1"/>
    <col min="704" max="706" width="17.5703125" style="10" customWidth="1"/>
    <col min="707" max="707" width="16.28515625" style="10" customWidth="1"/>
    <col min="708" max="708" width="15" style="10" customWidth="1"/>
    <col min="709" max="710" width="12.42578125" style="10" customWidth="1"/>
    <col min="711" max="712" width="17.5703125" style="10" customWidth="1"/>
    <col min="713" max="713" width="7.28515625" style="10" customWidth="1"/>
    <col min="714" max="714" width="21.42578125" style="10" customWidth="1"/>
    <col min="715" max="715" width="17.5703125" style="10" customWidth="1"/>
    <col min="716" max="716" width="20.140625" style="10" customWidth="1"/>
    <col min="717" max="717" width="16.28515625" style="10" customWidth="1"/>
    <col min="718" max="718" width="17.5703125" style="10" customWidth="1"/>
    <col min="719" max="719" width="6" style="10" customWidth="1"/>
    <col min="720" max="721" width="18.85546875" style="10" customWidth="1"/>
    <col min="722" max="723" width="20.140625" style="10" customWidth="1"/>
    <col min="724" max="724" width="6" style="10" customWidth="1"/>
    <col min="725" max="725" width="12.42578125" style="10" customWidth="1"/>
    <col min="726" max="726" width="18.85546875" style="10" customWidth="1"/>
    <col min="727" max="728" width="15" style="10" customWidth="1"/>
    <col min="729" max="729" width="7.28515625" style="10" customWidth="1"/>
    <col min="730" max="730" width="11.140625" style="10" customWidth="1"/>
    <col min="731" max="731" width="13.7109375" style="10" customWidth="1"/>
    <col min="732" max="732" width="18.85546875" style="10" customWidth="1"/>
    <col min="733" max="733" width="17.5703125" style="10" customWidth="1"/>
    <col min="734" max="734" width="25.28515625" style="10" customWidth="1"/>
    <col min="735" max="735" width="20.140625" style="10" customWidth="1"/>
    <col min="736" max="736" width="15" style="10" customWidth="1"/>
    <col min="737" max="737" width="17.5703125" style="10" customWidth="1"/>
    <col min="738" max="738" width="16.28515625" style="10" customWidth="1"/>
    <col min="739" max="740" width="15" style="10" customWidth="1"/>
    <col min="741" max="741" width="17.5703125" style="10" customWidth="1"/>
    <col min="742" max="742" width="20.140625" style="10" customWidth="1"/>
    <col min="743" max="743" width="16.28515625" style="10" customWidth="1"/>
    <col min="744" max="745" width="25.28515625" style="10" customWidth="1"/>
    <col min="746" max="746" width="18.85546875" style="10" customWidth="1"/>
    <col min="747" max="748" width="20.140625" style="10" customWidth="1"/>
    <col min="749" max="749" width="11.140625" style="10" customWidth="1"/>
    <col min="750" max="750" width="29.140625" style="10" customWidth="1"/>
    <col min="751" max="751" width="34.28515625" style="10" customWidth="1"/>
    <col min="752" max="753" width="9.85546875" style="10" customWidth="1"/>
    <col min="754" max="754" width="17.5703125" style="10" customWidth="1"/>
    <col min="755" max="755" width="18.85546875" style="10" customWidth="1"/>
    <col min="756" max="756" width="9.85546875" style="10" customWidth="1"/>
    <col min="757" max="758" width="6" style="10" customWidth="1"/>
    <col min="759" max="759" width="13.7109375" style="10" customWidth="1"/>
    <col min="760" max="761" width="15" style="10" customWidth="1"/>
    <col min="762" max="762" width="17.5703125" style="10" customWidth="1"/>
    <col min="763" max="763" width="9.85546875" style="10" customWidth="1"/>
    <col min="764" max="764" width="7.28515625" style="10" customWidth="1"/>
    <col min="765" max="765" width="6" style="10" customWidth="1"/>
    <col min="766" max="771" width="17.5703125" style="10" customWidth="1"/>
    <col min="772" max="914" width="20.140625" style="10" customWidth="1"/>
    <col min="915" max="954" width="12.42578125" style="10" customWidth="1"/>
    <col min="955" max="955" width="20.140625" style="10" customWidth="1"/>
    <col min="956" max="956" width="21.42578125" style="10" customWidth="1"/>
    <col min="957" max="957" width="22.7109375" style="10" customWidth="1"/>
    <col min="958" max="958" width="13.7109375" style="10" customWidth="1"/>
    <col min="959" max="959" width="15" style="10" customWidth="1"/>
    <col min="960" max="962" width="17.5703125" style="10" customWidth="1"/>
    <col min="963" max="963" width="16.28515625" style="10" customWidth="1"/>
    <col min="964" max="964" width="15" style="10" customWidth="1"/>
    <col min="965" max="966" width="12.42578125" style="10" customWidth="1"/>
    <col min="967" max="968" width="17.5703125" style="10" customWidth="1"/>
    <col min="969" max="969" width="7.28515625" style="10" customWidth="1"/>
    <col min="970" max="970" width="21.42578125" style="10" customWidth="1"/>
    <col min="971" max="971" width="17.5703125" style="10" customWidth="1"/>
    <col min="972" max="972" width="20.140625" style="10" customWidth="1"/>
    <col min="973" max="973" width="16.28515625" style="10" customWidth="1"/>
    <col min="974" max="974" width="17.5703125" style="10" customWidth="1"/>
    <col min="975" max="975" width="6" style="10" customWidth="1"/>
    <col min="976" max="977" width="18.85546875" style="10" customWidth="1"/>
    <col min="978" max="979" width="20.140625" style="10" customWidth="1"/>
    <col min="980" max="980" width="6" style="10" customWidth="1"/>
    <col min="981" max="981" width="12.42578125" style="10" customWidth="1"/>
    <col min="982" max="982" width="18.85546875" style="10" customWidth="1"/>
    <col min="983" max="984" width="15" style="10" customWidth="1"/>
    <col min="985" max="985" width="7.28515625" style="10" customWidth="1"/>
    <col min="986" max="986" width="11.140625" style="10" customWidth="1"/>
    <col min="987" max="987" width="13.7109375" style="10" customWidth="1"/>
    <col min="988" max="988" width="18.85546875" style="10" customWidth="1"/>
    <col min="989" max="989" width="17.5703125" style="10" customWidth="1"/>
    <col min="990" max="990" width="25.28515625" style="10" customWidth="1"/>
    <col min="991" max="991" width="20.140625" style="10" customWidth="1"/>
    <col min="992" max="992" width="15" style="10" customWidth="1"/>
    <col min="993" max="993" width="17.5703125" style="10" customWidth="1"/>
    <col min="994" max="994" width="16.28515625" style="10" customWidth="1"/>
    <col min="995" max="996" width="15" style="10" customWidth="1"/>
    <col min="997" max="997" width="17.5703125" style="10" customWidth="1"/>
    <col min="998" max="998" width="20.140625" style="10" customWidth="1"/>
    <col min="999" max="999" width="16.28515625" style="10" customWidth="1"/>
    <col min="1000" max="1001" width="25.28515625" style="10" customWidth="1"/>
    <col min="1002" max="1002" width="18.85546875" style="10" customWidth="1"/>
    <col min="1003" max="1004" width="20.140625" style="10" customWidth="1"/>
    <col min="1005" max="1005" width="11.140625" style="10" customWidth="1"/>
    <col min="1006" max="1006" width="29.140625" style="10" customWidth="1"/>
    <col min="1007" max="1007" width="34.28515625" style="10" customWidth="1"/>
    <col min="1008" max="1009" width="9.85546875" style="10" customWidth="1"/>
    <col min="1010" max="1010" width="17.5703125" style="10" customWidth="1"/>
    <col min="1011" max="1011" width="18.85546875" style="10" customWidth="1"/>
    <col min="1012" max="1012" width="9.85546875" style="10" customWidth="1"/>
    <col min="1013" max="1014" width="6" style="10" customWidth="1"/>
    <col min="1015" max="1015" width="13.7109375" style="10" customWidth="1"/>
    <col min="1016" max="1017" width="15" style="10" customWidth="1"/>
    <col min="1018" max="1018" width="17.5703125" style="10" customWidth="1"/>
    <col min="1019" max="1019" width="9.85546875" style="10" customWidth="1"/>
    <col min="1020" max="1020" width="7.28515625" style="10" customWidth="1"/>
    <col min="1021" max="1021" width="6" style="10" customWidth="1"/>
    <col min="1022" max="1027" width="17.5703125" style="10" customWidth="1"/>
    <col min="1028" max="1170" width="20.140625" style="10" customWidth="1"/>
    <col min="1171" max="1210" width="12.42578125" style="10" customWidth="1"/>
    <col min="1211" max="1211" width="20.140625" style="10" customWidth="1"/>
    <col min="1212" max="1212" width="21.42578125" style="10" customWidth="1"/>
    <col min="1213" max="1213" width="22.7109375" style="10" customWidth="1"/>
    <col min="1214" max="1214" width="13.7109375" style="10" customWidth="1"/>
    <col min="1215" max="1215" width="15" style="10" customWidth="1"/>
    <col min="1216" max="1218" width="17.5703125" style="10" customWidth="1"/>
    <col min="1219" max="1219" width="16.28515625" style="10" customWidth="1"/>
    <col min="1220" max="1220" width="15" style="10" customWidth="1"/>
    <col min="1221" max="1222" width="12.42578125" style="10" customWidth="1"/>
    <col min="1223" max="1224" width="17.5703125" style="10" customWidth="1"/>
    <col min="1225" max="1225" width="7.28515625" style="10" customWidth="1"/>
    <col min="1226" max="1226" width="21.42578125" style="10" customWidth="1"/>
    <col min="1227" max="1227" width="17.5703125" style="10" customWidth="1"/>
    <col min="1228" max="1228" width="20.140625" style="10" customWidth="1"/>
    <col min="1229" max="1229" width="16.28515625" style="10" customWidth="1"/>
    <col min="1230" max="1230" width="17.5703125" style="10" customWidth="1"/>
    <col min="1231" max="1231" width="6" style="10" customWidth="1"/>
    <col min="1232" max="1233" width="18.85546875" style="10" customWidth="1"/>
    <col min="1234" max="1235" width="20.140625" style="10" customWidth="1"/>
    <col min="1236" max="1236" width="6" style="10" customWidth="1"/>
    <col min="1237" max="1237" width="12.42578125" style="10" customWidth="1"/>
    <col min="1238" max="1238" width="18.85546875" style="10" customWidth="1"/>
    <col min="1239" max="1240" width="15" style="10" customWidth="1"/>
    <col min="1241" max="1241" width="7.28515625" style="10" customWidth="1"/>
    <col min="1242" max="1242" width="11.140625" style="10" customWidth="1"/>
    <col min="1243" max="1243" width="13.7109375" style="10" customWidth="1"/>
    <col min="1244" max="1244" width="18.85546875" style="10" customWidth="1"/>
    <col min="1245" max="1245" width="17.5703125" style="10" customWidth="1"/>
    <col min="1246" max="1246" width="25.28515625" style="10" customWidth="1"/>
    <col min="1247" max="1247" width="20.140625" style="10" customWidth="1"/>
    <col min="1248" max="1248" width="15" style="10" customWidth="1"/>
    <col min="1249" max="1249" width="17.5703125" style="10" customWidth="1"/>
    <col min="1250" max="1250" width="16.28515625" style="10" customWidth="1"/>
    <col min="1251" max="1252" width="15" style="10" customWidth="1"/>
    <col min="1253" max="1253" width="17.5703125" style="10" customWidth="1"/>
    <col min="1254" max="1254" width="20.140625" style="10" customWidth="1"/>
    <col min="1255" max="1255" width="16.28515625" style="10" customWidth="1"/>
    <col min="1256" max="1257" width="25.28515625" style="10" customWidth="1"/>
    <col min="1258" max="1258" width="18.85546875" style="10" customWidth="1"/>
    <col min="1259" max="1260" width="20.140625" style="10" customWidth="1"/>
    <col min="1261" max="1261" width="11.140625" style="10" customWidth="1"/>
    <col min="1262" max="1262" width="29.140625" style="10" customWidth="1"/>
    <col min="1263" max="1263" width="34.28515625" style="10" customWidth="1"/>
    <col min="1264" max="1265" width="9.85546875" style="10" customWidth="1"/>
    <col min="1266" max="1266" width="17.5703125" style="10" customWidth="1"/>
    <col min="1267" max="1267" width="18.85546875" style="10" customWidth="1"/>
    <col min="1268" max="1268" width="9.85546875" style="10" customWidth="1"/>
    <col min="1269" max="1270" width="6" style="10" customWidth="1"/>
    <col min="1271" max="1271" width="13.7109375" style="10" customWidth="1"/>
    <col min="1272" max="1273" width="15" style="10" customWidth="1"/>
    <col min="1274" max="1274" width="17.5703125" style="10" customWidth="1"/>
    <col min="1275" max="1275" width="9.85546875" style="10" customWidth="1"/>
    <col min="1276" max="1276" width="7.28515625" style="10" customWidth="1"/>
    <col min="1277" max="1277" width="6" style="10" customWidth="1"/>
    <col min="1278" max="1283" width="17.5703125" style="10" customWidth="1"/>
    <col min="1284" max="1426" width="20.140625" style="10" customWidth="1"/>
    <col min="1427" max="1466" width="12.42578125" style="10" customWidth="1"/>
    <col min="1467" max="1467" width="20.140625" style="10" customWidth="1"/>
    <col min="1468" max="1468" width="21.42578125" style="10" customWidth="1"/>
    <col min="1469" max="1469" width="22.7109375" style="10" customWidth="1"/>
    <col min="1470" max="1470" width="13.7109375" style="10" customWidth="1"/>
    <col min="1471" max="1471" width="15" style="10" customWidth="1"/>
    <col min="1472" max="1474" width="17.5703125" style="10" customWidth="1"/>
    <col min="1475" max="1475" width="16.28515625" style="10" customWidth="1"/>
    <col min="1476" max="1476" width="15" style="10" customWidth="1"/>
    <col min="1477" max="1478" width="12.42578125" style="10" customWidth="1"/>
    <col min="1479" max="1480" width="17.5703125" style="10" customWidth="1"/>
    <col min="1481" max="1481" width="7.28515625" style="10" customWidth="1"/>
    <col min="1482" max="1482" width="21.42578125" style="10" customWidth="1"/>
    <col min="1483" max="1483" width="17.5703125" style="10" customWidth="1"/>
    <col min="1484" max="1484" width="20.140625" style="10" customWidth="1"/>
    <col min="1485" max="1485" width="16.28515625" style="10" customWidth="1"/>
    <col min="1486" max="1486" width="17.5703125" style="10" customWidth="1"/>
    <col min="1487" max="1487" width="6" style="10" customWidth="1"/>
    <col min="1488" max="1489" width="18.85546875" style="10" customWidth="1"/>
    <col min="1490" max="1491" width="20.140625" style="10" customWidth="1"/>
    <col min="1492" max="1492" width="6" style="10" customWidth="1"/>
    <col min="1493" max="1493" width="12.42578125" style="10" customWidth="1"/>
    <col min="1494" max="1494" width="18.85546875" style="10" customWidth="1"/>
    <col min="1495" max="1496" width="15" style="10" customWidth="1"/>
    <col min="1497" max="1497" width="7.28515625" style="10" customWidth="1"/>
    <col min="1498" max="1498" width="11.140625" style="10" customWidth="1"/>
    <col min="1499" max="1499" width="13.7109375" style="10" customWidth="1"/>
    <col min="1500" max="1500" width="18.85546875" style="10" customWidth="1"/>
    <col min="1501" max="1501" width="17.5703125" style="10" customWidth="1"/>
    <col min="1502" max="1502" width="25.28515625" style="10" customWidth="1"/>
    <col min="1503" max="1503" width="20.140625" style="10" customWidth="1"/>
    <col min="1504" max="1504" width="15" style="10" customWidth="1"/>
    <col min="1505" max="1505" width="17.5703125" style="10" customWidth="1"/>
    <col min="1506" max="1506" width="16.28515625" style="10" customWidth="1"/>
    <col min="1507" max="1508" width="15" style="10" customWidth="1"/>
    <col min="1509" max="1509" width="17.5703125" style="10" customWidth="1"/>
    <col min="1510" max="1510" width="20.140625" style="10" customWidth="1"/>
    <col min="1511" max="1511" width="16.28515625" style="10" customWidth="1"/>
    <col min="1512" max="1513" width="25.28515625" style="10" customWidth="1"/>
    <col min="1514" max="1514" width="18.85546875" style="10" customWidth="1"/>
    <col min="1515" max="1516" width="20.140625" style="10" customWidth="1"/>
    <col min="1517" max="1517" width="11.140625" style="10" customWidth="1"/>
    <col min="1518" max="1518" width="29.140625" style="10" customWidth="1"/>
    <col min="1519" max="1519" width="34.28515625" style="10" customWidth="1"/>
    <col min="1520" max="1521" width="9.85546875" style="10" customWidth="1"/>
    <col min="1522" max="1522" width="17.5703125" style="10" customWidth="1"/>
    <col min="1523" max="1523" width="18.85546875" style="10" customWidth="1"/>
    <col min="1524" max="1524" width="9.85546875" style="10" customWidth="1"/>
    <col min="1525" max="1526" width="6" style="10" customWidth="1"/>
    <col min="1527" max="1527" width="13.7109375" style="10" customWidth="1"/>
    <col min="1528" max="1529" width="15" style="10" customWidth="1"/>
    <col min="1530" max="1530" width="17.5703125" style="10" customWidth="1"/>
    <col min="1531" max="1531" width="9.85546875" style="10" customWidth="1"/>
    <col min="1532" max="1532" width="7.28515625" style="10" customWidth="1"/>
    <col min="1533" max="1533" width="6" style="10" customWidth="1"/>
    <col min="1534" max="1539" width="17.5703125" style="10" customWidth="1"/>
    <col min="1540" max="1682" width="20.140625" style="10" customWidth="1"/>
    <col min="1683" max="1722" width="12.42578125" style="10" customWidth="1"/>
    <col min="1723" max="1723" width="20.140625" style="10" customWidth="1"/>
    <col min="1724" max="1724" width="21.42578125" style="10" customWidth="1"/>
    <col min="1725" max="1725" width="22.7109375" style="10" customWidth="1"/>
    <col min="1726" max="1726" width="13.7109375" style="10" customWidth="1"/>
    <col min="1727" max="1727" width="15" style="10" customWidth="1"/>
    <col min="1728" max="1730" width="17.5703125" style="10" customWidth="1"/>
    <col min="1731" max="1731" width="16.28515625" style="10" customWidth="1"/>
    <col min="1732" max="1732" width="15" style="10" customWidth="1"/>
    <col min="1733" max="1734" width="12.42578125" style="10" customWidth="1"/>
    <col min="1735" max="1736" width="17.5703125" style="10" customWidth="1"/>
    <col min="1737" max="1737" width="7.28515625" style="10" customWidth="1"/>
    <col min="1738" max="1738" width="21.42578125" style="10" customWidth="1"/>
    <col min="1739" max="1739" width="17.5703125" style="10" customWidth="1"/>
    <col min="1740" max="1740" width="20.140625" style="10" customWidth="1"/>
    <col min="1741" max="1741" width="16.28515625" style="10" customWidth="1"/>
    <col min="1742" max="1742" width="17.5703125" style="10" customWidth="1"/>
    <col min="1743" max="1743" width="6" style="10" customWidth="1"/>
    <col min="1744" max="1745" width="18.85546875" style="10" customWidth="1"/>
    <col min="1746" max="1747" width="20.140625" style="10" customWidth="1"/>
    <col min="1748" max="1748" width="6" style="10" customWidth="1"/>
    <col min="1749" max="1749" width="12.42578125" style="10" customWidth="1"/>
    <col min="1750" max="1750" width="18.85546875" style="10" customWidth="1"/>
    <col min="1751" max="1752" width="15" style="10" customWidth="1"/>
    <col min="1753" max="1753" width="7.28515625" style="10" customWidth="1"/>
    <col min="1754" max="1754" width="11.140625" style="10" customWidth="1"/>
    <col min="1755" max="1755" width="13.7109375" style="10" customWidth="1"/>
    <col min="1756" max="1756" width="18.85546875" style="10" customWidth="1"/>
    <col min="1757" max="1757" width="17.5703125" style="10" customWidth="1"/>
    <col min="1758" max="1758" width="25.28515625" style="10" customWidth="1"/>
    <col min="1759" max="1759" width="20.140625" style="10" customWidth="1"/>
    <col min="1760" max="1760" width="15" style="10" customWidth="1"/>
    <col min="1761" max="1761" width="17.5703125" style="10" customWidth="1"/>
    <col min="1762" max="1762" width="16.28515625" style="10" customWidth="1"/>
    <col min="1763" max="1764" width="15" style="10" customWidth="1"/>
    <col min="1765" max="1765" width="17.5703125" style="10" customWidth="1"/>
    <col min="1766" max="1766" width="20.140625" style="10" customWidth="1"/>
    <col min="1767" max="1767" width="16.28515625" style="10" customWidth="1"/>
    <col min="1768" max="1769" width="25.28515625" style="10" customWidth="1"/>
    <col min="1770" max="1770" width="18.85546875" style="10" customWidth="1"/>
    <col min="1771" max="1772" width="20.140625" style="10" customWidth="1"/>
    <col min="1773" max="1773" width="11.140625" style="10" customWidth="1"/>
    <col min="1774" max="1774" width="29.140625" style="10" customWidth="1"/>
    <col min="1775" max="1775" width="34.28515625" style="10" customWidth="1"/>
    <col min="1776" max="1777" width="9.85546875" style="10" customWidth="1"/>
    <col min="1778" max="1778" width="17.5703125" style="10" customWidth="1"/>
    <col min="1779" max="1779" width="18.85546875" style="10" customWidth="1"/>
    <col min="1780" max="1780" width="9.85546875" style="10" customWidth="1"/>
    <col min="1781" max="1782" width="6" style="10" customWidth="1"/>
    <col min="1783" max="1783" width="13.7109375" style="10" customWidth="1"/>
    <col min="1784" max="1785" width="15" style="10" customWidth="1"/>
    <col min="1786" max="1786" width="17.5703125" style="10" customWidth="1"/>
    <col min="1787" max="1787" width="9.85546875" style="10" customWidth="1"/>
    <col min="1788" max="1788" width="7.28515625" style="10" customWidth="1"/>
    <col min="1789" max="1789" width="6" style="10" customWidth="1"/>
    <col min="1790" max="1795" width="17.5703125" style="10" customWidth="1"/>
    <col min="1796" max="1938" width="20.140625" style="10" customWidth="1"/>
    <col min="1939" max="1978" width="12.42578125" style="10" customWidth="1"/>
    <col min="1979" max="1979" width="20.140625" style="10" customWidth="1"/>
    <col min="1980" max="1980" width="21.42578125" style="10" customWidth="1"/>
    <col min="1981" max="1981" width="22.7109375" style="10" customWidth="1"/>
    <col min="1982" max="1982" width="13.7109375" style="10" customWidth="1"/>
    <col min="1983" max="1983" width="15" style="10" customWidth="1"/>
    <col min="1984" max="1986" width="17.5703125" style="10" customWidth="1"/>
    <col min="1987" max="1987" width="16.28515625" style="10" customWidth="1"/>
    <col min="1988" max="1988" width="15" style="10" customWidth="1"/>
    <col min="1989" max="1990" width="12.42578125" style="10" customWidth="1"/>
    <col min="1991" max="1992" width="17.5703125" style="10" customWidth="1"/>
    <col min="1993" max="1993" width="7.28515625" style="10" customWidth="1"/>
    <col min="1994" max="1994" width="21.42578125" style="10" customWidth="1"/>
    <col min="1995" max="1995" width="17.5703125" style="10" customWidth="1"/>
    <col min="1996" max="1996" width="20.140625" style="10" customWidth="1"/>
    <col min="1997" max="1997" width="16.28515625" style="10" customWidth="1"/>
    <col min="1998" max="1998" width="17.5703125" style="10" customWidth="1"/>
    <col min="1999" max="1999" width="6" style="10" customWidth="1"/>
    <col min="2000" max="2001" width="18.85546875" style="10" customWidth="1"/>
    <col min="2002" max="2003" width="20.140625" style="10" customWidth="1"/>
    <col min="2004" max="2004" width="6" style="10" customWidth="1"/>
    <col min="2005" max="2005" width="12.42578125" style="10" customWidth="1"/>
    <col min="2006" max="2006" width="18.85546875" style="10" customWidth="1"/>
    <col min="2007" max="2008" width="15" style="10" customWidth="1"/>
    <col min="2009" max="2009" width="7.28515625" style="10" customWidth="1"/>
    <col min="2010" max="2010" width="11.140625" style="10" customWidth="1"/>
    <col min="2011" max="2011" width="13.7109375" style="10" customWidth="1"/>
    <col min="2012" max="2012" width="18.85546875" style="10" customWidth="1"/>
    <col min="2013" max="2013" width="17.5703125" style="10" customWidth="1"/>
    <col min="2014" max="2014" width="25.28515625" style="10" customWidth="1"/>
    <col min="2015" max="2015" width="20.140625" style="10" customWidth="1"/>
    <col min="2016" max="2016" width="15" style="10" customWidth="1"/>
    <col min="2017" max="2017" width="17.5703125" style="10" customWidth="1"/>
    <col min="2018" max="2018" width="16.28515625" style="10" customWidth="1"/>
    <col min="2019" max="2020" width="15" style="10" customWidth="1"/>
    <col min="2021" max="2021" width="17.5703125" style="10" customWidth="1"/>
    <col min="2022" max="2022" width="20.140625" style="10" customWidth="1"/>
    <col min="2023" max="2023" width="16.28515625" style="10" customWidth="1"/>
    <col min="2024" max="2025" width="25.28515625" style="10" customWidth="1"/>
    <col min="2026" max="2026" width="18.85546875" style="10" customWidth="1"/>
    <col min="2027" max="2028" width="20.140625" style="10" customWidth="1"/>
    <col min="2029" max="2029" width="11.140625" style="10" customWidth="1"/>
    <col min="2030" max="2030" width="29.140625" style="10" customWidth="1"/>
    <col min="2031" max="2031" width="34.28515625" style="10" customWidth="1"/>
    <col min="2032" max="2033" width="9.85546875" style="10" customWidth="1"/>
    <col min="2034" max="2034" width="17.5703125" style="10" customWidth="1"/>
    <col min="2035" max="2035" width="18.85546875" style="10" customWidth="1"/>
    <col min="2036" max="2036" width="9.85546875" style="10" customWidth="1"/>
    <col min="2037" max="2038" width="6" style="10" customWidth="1"/>
    <col min="2039" max="2039" width="13.7109375" style="10" customWidth="1"/>
    <col min="2040" max="2041" width="15" style="10" customWidth="1"/>
    <col min="2042" max="2042" width="17.5703125" style="10" customWidth="1"/>
    <col min="2043" max="2043" width="9.85546875" style="10" customWidth="1"/>
    <col min="2044" max="2044" width="7.28515625" style="10" customWidth="1"/>
    <col min="2045" max="2045" width="6" style="10" customWidth="1"/>
    <col min="2046" max="2051" width="17.5703125" style="10" customWidth="1"/>
    <col min="2052" max="2194" width="20.140625" style="10" customWidth="1"/>
    <col min="2195" max="2234" width="12.42578125" style="10" customWidth="1"/>
    <col min="2235" max="2235" width="20.140625" style="10" customWidth="1"/>
    <col min="2236" max="2236" width="21.42578125" style="10" customWidth="1"/>
    <col min="2237" max="2237" width="22.7109375" style="10" customWidth="1"/>
    <col min="2238" max="2238" width="13.7109375" style="10" customWidth="1"/>
    <col min="2239" max="2239" width="15" style="10" customWidth="1"/>
    <col min="2240" max="2242" width="17.5703125" style="10" customWidth="1"/>
    <col min="2243" max="2243" width="16.28515625" style="10" customWidth="1"/>
    <col min="2244" max="2244" width="15" style="10" customWidth="1"/>
    <col min="2245" max="2246" width="12.42578125" style="10" customWidth="1"/>
    <col min="2247" max="2248" width="17.5703125" style="10" customWidth="1"/>
    <col min="2249" max="2249" width="7.28515625" style="10" customWidth="1"/>
    <col min="2250" max="2250" width="21.42578125" style="10" customWidth="1"/>
    <col min="2251" max="2251" width="17.5703125" style="10" customWidth="1"/>
    <col min="2252" max="2252" width="20.140625" style="10" customWidth="1"/>
    <col min="2253" max="2253" width="16.28515625" style="10" customWidth="1"/>
    <col min="2254" max="2254" width="17.5703125" style="10" customWidth="1"/>
    <col min="2255" max="2255" width="6" style="10" customWidth="1"/>
    <col min="2256" max="2257" width="18.85546875" style="10" customWidth="1"/>
    <col min="2258" max="2259" width="20.140625" style="10" customWidth="1"/>
    <col min="2260" max="2260" width="6" style="10" customWidth="1"/>
    <col min="2261" max="2261" width="12.42578125" style="10" customWidth="1"/>
    <col min="2262" max="2262" width="18.85546875" style="10" customWidth="1"/>
    <col min="2263" max="2264" width="15" style="10" customWidth="1"/>
    <col min="2265" max="2265" width="7.28515625" style="10" customWidth="1"/>
    <col min="2266" max="2266" width="11.140625" style="10" customWidth="1"/>
    <col min="2267" max="2267" width="13.7109375" style="10" customWidth="1"/>
    <col min="2268" max="2268" width="18.85546875" style="10" customWidth="1"/>
    <col min="2269" max="2269" width="17.5703125" style="10" customWidth="1"/>
    <col min="2270" max="2270" width="25.28515625" style="10" customWidth="1"/>
    <col min="2271" max="2271" width="20.140625" style="10" customWidth="1"/>
    <col min="2272" max="2272" width="15" style="10" customWidth="1"/>
    <col min="2273" max="2273" width="17.5703125" style="10" customWidth="1"/>
    <col min="2274" max="2274" width="16.28515625" style="10" customWidth="1"/>
    <col min="2275" max="2276" width="15" style="10" customWidth="1"/>
    <col min="2277" max="2277" width="17.5703125" style="10" customWidth="1"/>
    <col min="2278" max="2278" width="20.140625" style="10" customWidth="1"/>
    <col min="2279" max="2279" width="16.28515625" style="10" customWidth="1"/>
    <col min="2280" max="2281" width="25.28515625" style="10" customWidth="1"/>
    <col min="2282" max="2282" width="18.85546875" style="10" customWidth="1"/>
    <col min="2283" max="2284" width="20.140625" style="10" customWidth="1"/>
    <col min="2285" max="2285" width="11.140625" style="10" customWidth="1"/>
    <col min="2286" max="2286" width="29.140625" style="10" customWidth="1"/>
    <col min="2287" max="2287" width="34.28515625" style="10" customWidth="1"/>
    <col min="2288" max="2289" width="9.85546875" style="10" customWidth="1"/>
    <col min="2290" max="2290" width="17.5703125" style="10" customWidth="1"/>
    <col min="2291" max="2291" width="18.85546875" style="10" customWidth="1"/>
    <col min="2292" max="2292" width="9.85546875" style="10" customWidth="1"/>
    <col min="2293" max="2294" width="6" style="10" customWidth="1"/>
    <col min="2295" max="2295" width="13.7109375" style="10" customWidth="1"/>
    <col min="2296" max="2297" width="15" style="10" customWidth="1"/>
    <col min="2298" max="2298" width="17.5703125" style="10" customWidth="1"/>
    <col min="2299" max="2299" width="9.85546875" style="10" customWidth="1"/>
    <col min="2300" max="2300" width="7.28515625" style="10" customWidth="1"/>
    <col min="2301" max="2301" width="6" style="10" customWidth="1"/>
    <col min="2302" max="2307" width="17.5703125" style="10" customWidth="1"/>
    <col min="2308" max="2450" width="20.140625" style="10" customWidth="1"/>
    <col min="2451" max="2490" width="12.42578125" style="10" customWidth="1"/>
    <col min="2491" max="2491" width="20.140625" style="10" customWidth="1"/>
    <col min="2492" max="2492" width="21.42578125" style="10" customWidth="1"/>
    <col min="2493" max="2493" width="22.7109375" style="10" customWidth="1"/>
    <col min="2494" max="2494" width="13.7109375" style="10" customWidth="1"/>
    <col min="2495" max="2495" width="15" style="10" customWidth="1"/>
    <col min="2496" max="2498" width="17.5703125" style="10" customWidth="1"/>
    <col min="2499" max="2499" width="16.28515625" style="10" customWidth="1"/>
    <col min="2500" max="2500" width="15" style="10" customWidth="1"/>
    <col min="2501" max="2502" width="12.42578125" style="10" customWidth="1"/>
    <col min="2503" max="2504" width="17.5703125" style="10" customWidth="1"/>
    <col min="2505" max="2505" width="7.28515625" style="10" customWidth="1"/>
    <col min="2506" max="2506" width="21.42578125" style="10" customWidth="1"/>
    <col min="2507" max="2507" width="17.5703125" style="10" customWidth="1"/>
    <col min="2508" max="2508" width="20.140625" style="10" customWidth="1"/>
    <col min="2509" max="2509" width="16.28515625" style="10" customWidth="1"/>
    <col min="2510" max="2510" width="17.5703125" style="10" customWidth="1"/>
    <col min="2511" max="2511" width="6" style="10" customWidth="1"/>
    <col min="2512" max="2513" width="18.85546875" style="10" customWidth="1"/>
    <col min="2514" max="2515" width="20.140625" style="10" customWidth="1"/>
    <col min="2516" max="2516" width="6" style="10" customWidth="1"/>
    <col min="2517" max="2517" width="12.42578125" style="10" customWidth="1"/>
    <col min="2518" max="2518" width="18.85546875" style="10" customWidth="1"/>
    <col min="2519" max="2520" width="15" style="10" customWidth="1"/>
    <col min="2521" max="2521" width="7.28515625" style="10" customWidth="1"/>
    <col min="2522" max="2522" width="11.140625" style="10" customWidth="1"/>
    <col min="2523" max="2523" width="13.7109375" style="10" customWidth="1"/>
    <col min="2524" max="2524" width="18.85546875" style="10" customWidth="1"/>
    <col min="2525" max="2525" width="17.5703125" style="10" customWidth="1"/>
    <col min="2526" max="2526" width="25.28515625" style="10" customWidth="1"/>
    <col min="2527" max="2527" width="20.140625" style="10" customWidth="1"/>
    <col min="2528" max="2528" width="15" style="10" customWidth="1"/>
    <col min="2529" max="2529" width="17.5703125" style="10" customWidth="1"/>
    <col min="2530" max="2530" width="16.28515625" style="10" customWidth="1"/>
    <col min="2531" max="2532" width="15" style="10" customWidth="1"/>
    <col min="2533" max="2533" width="17.5703125" style="10" customWidth="1"/>
    <col min="2534" max="2534" width="20.140625" style="10" customWidth="1"/>
    <col min="2535" max="2535" width="16.28515625" style="10" customWidth="1"/>
    <col min="2536" max="2537" width="25.28515625" style="10" customWidth="1"/>
    <col min="2538" max="2538" width="18.85546875" style="10" customWidth="1"/>
    <col min="2539" max="2540" width="20.140625" style="10" customWidth="1"/>
    <col min="2541" max="2541" width="11.140625" style="10" customWidth="1"/>
    <col min="2542" max="2542" width="29.140625" style="10" customWidth="1"/>
    <col min="2543" max="2543" width="34.28515625" style="10" customWidth="1"/>
    <col min="2544" max="2545" width="9.85546875" style="10" customWidth="1"/>
    <col min="2546" max="2546" width="17.5703125" style="10" customWidth="1"/>
    <col min="2547" max="2547" width="18.85546875" style="10" customWidth="1"/>
    <col min="2548" max="2548" width="9.85546875" style="10" customWidth="1"/>
    <col min="2549" max="2550" width="6" style="10" customWidth="1"/>
    <col min="2551" max="2551" width="13.7109375" style="10" customWidth="1"/>
    <col min="2552" max="2553" width="15" style="10" customWidth="1"/>
    <col min="2554" max="2554" width="17.5703125" style="10" customWidth="1"/>
    <col min="2555" max="2555" width="9.85546875" style="10" customWidth="1"/>
    <col min="2556" max="2556" width="7.28515625" style="10" customWidth="1"/>
    <col min="2557" max="2557" width="6" style="10" customWidth="1"/>
    <col min="2558" max="2563" width="17.5703125" style="10" customWidth="1"/>
    <col min="2564" max="2706" width="20.140625" style="10" customWidth="1"/>
    <col min="2707" max="2746" width="12.42578125" style="10" customWidth="1"/>
    <col min="2747" max="2747" width="20.140625" style="10" customWidth="1"/>
    <col min="2748" max="2748" width="21.42578125" style="10" customWidth="1"/>
    <col min="2749" max="2749" width="22.7109375" style="10" customWidth="1"/>
    <col min="2750" max="2750" width="13.7109375" style="10" customWidth="1"/>
    <col min="2751" max="2751" width="15" style="10" customWidth="1"/>
    <col min="2752" max="2754" width="17.5703125" style="10" customWidth="1"/>
    <col min="2755" max="2755" width="16.28515625" style="10" customWidth="1"/>
    <col min="2756" max="2756" width="15" style="10" customWidth="1"/>
    <col min="2757" max="2758" width="12.42578125" style="10" customWidth="1"/>
    <col min="2759" max="2760" width="17.5703125" style="10" customWidth="1"/>
    <col min="2761" max="2761" width="7.28515625" style="10" customWidth="1"/>
    <col min="2762" max="2762" width="21.42578125" style="10" customWidth="1"/>
    <col min="2763" max="2763" width="17.5703125" style="10" customWidth="1"/>
    <col min="2764" max="2764" width="20.140625" style="10" customWidth="1"/>
    <col min="2765" max="2765" width="16.28515625" style="10" customWidth="1"/>
    <col min="2766" max="2766" width="17.5703125" style="10" customWidth="1"/>
    <col min="2767" max="2767" width="6" style="10" customWidth="1"/>
    <col min="2768" max="2769" width="18.85546875" style="10" customWidth="1"/>
    <col min="2770" max="2771" width="20.140625" style="10" customWidth="1"/>
    <col min="2772" max="2772" width="6" style="10" customWidth="1"/>
    <col min="2773" max="2773" width="12.42578125" style="10" customWidth="1"/>
    <col min="2774" max="2774" width="18.85546875" style="10" customWidth="1"/>
    <col min="2775" max="2776" width="15" style="10" customWidth="1"/>
    <col min="2777" max="2777" width="7.28515625" style="10" customWidth="1"/>
    <col min="2778" max="2778" width="11.140625" style="10" customWidth="1"/>
    <col min="2779" max="2779" width="13.7109375" style="10" customWidth="1"/>
    <col min="2780" max="2780" width="18.85546875" style="10" customWidth="1"/>
    <col min="2781" max="2781" width="17.5703125" style="10" customWidth="1"/>
    <col min="2782" max="2782" width="25.28515625" style="10" customWidth="1"/>
    <col min="2783" max="2783" width="20.140625" style="10" customWidth="1"/>
    <col min="2784" max="2784" width="15" style="10" customWidth="1"/>
    <col min="2785" max="2785" width="17.5703125" style="10" customWidth="1"/>
    <col min="2786" max="2786" width="16.28515625" style="10" customWidth="1"/>
    <col min="2787" max="2788" width="15" style="10" customWidth="1"/>
    <col min="2789" max="2789" width="17.5703125" style="10" customWidth="1"/>
    <col min="2790" max="2790" width="20.140625" style="10" customWidth="1"/>
    <col min="2791" max="2791" width="16.28515625" style="10" customWidth="1"/>
    <col min="2792" max="2793" width="25.28515625" style="10" customWidth="1"/>
    <col min="2794" max="2794" width="18.85546875" style="10" customWidth="1"/>
    <col min="2795" max="2796" width="20.140625" style="10" customWidth="1"/>
    <col min="2797" max="2797" width="11.140625" style="10" customWidth="1"/>
    <col min="2798" max="2798" width="29.140625" style="10" customWidth="1"/>
    <col min="2799" max="2799" width="34.28515625" style="10" customWidth="1"/>
    <col min="2800" max="2801" width="9.85546875" style="10" customWidth="1"/>
    <col min="2802" max="2802" width="17.5703125" style="10" customWidth="1"/>
    <col min="2803" max="2803" width="18.85546875" style="10" customWidth="1"/>
    <col min="2804" max="2804" width="9.85546875" style="10" customWidth="1"/>
    <col min="2805" max="2806" width="6" style="10" customWidth="1"/>
    <col min="2807" max="2807" width="13.7109375" style="10" customWidth="1"/>
    <col min="2808" max="2809" width="15" style="10" customWidth="1"/>
    <col min="2810" max="2810" width="17.5703125" style="10" customWidth="1"/>
    <col min="2811" max="2811" width="9.85546875" style="10" customWidth="1"/>
    <col min="2812" max="2812" width="7.28515625" style="10" customWidth="1"/>
    <col min="2813" max="2813" width="6" style="10" customWidth="1"/>
    <col min="2814" max="2819" width="17.5703125" style="10" customWidth="1"/>
    <col min="2820" max="2962" width="20.140625" style="10" customWidth="1"/>
    <col min="2963" max="3002" width="12.42578125" style="10" customWidth="1"/>
    <col min="3003" max="3003" width="20.140625" style="10" customWidth="1"/>
    <col min="3004" max="3004" width="21.42578125" style="10" customWidth="1"/>
    <col min="3005" max="3005" width="22.7109375" style="10" customWidth="1"/>
    <col min="3006" max="3006" width="13.7109375" style="10" customWidth="1"/>
    <col min="3007" max="3007" width="15" style="10" customWidth="1"/>
    <col min="3008" max="3010" width="17.5703125" style="10" customWidth="1"/>
    <col min="3011" max="3011" width="16.28515625" style="10" customWidth="1"/>
    <col min="3012" max="3012" width="15" style="10" customWidth="1"/>
    <col min="3013" max="3014" width="12.42578125" style="10" customWidth="1"/>
    <col min="3015" max="3016" width="17.5703125" style="10" customWidth="1"/>
    <col min="3017" max="3017" width="7.28515625" style="10" customWidth="1"/>
    <col min="3018" max="3018" width="21.42578125" style="10" customWidth="1"/>
    <col min="3019" max="3019" width="17.5703125" style="10" customWidth="1"/>
    <col min="3020" max="3020" width="20.140625" style="10" customWidth="1"/>
    <col min="3021" max="3021" width="16.28515625" style="10" customWidth="1"/>
    <col min="3022" max="3022" width="17.5703125" style="10" customWidth="1"/>
    <col min="3023" max="3023" width="6" style="10" customWidth="1"/>
    <col min="3024" max="3025" width="18.85546875" style="10" customWidth="1"/>
    <col min="3026" max="3027" width="20.140625" style="10" customWidth="1"/>
    <col min="3028" max="3028" width="6" style="10" customWidth="1"/>
    <col min="3029" max="3029" width="12.42578125" style="10" customWidth="1"/>
    <col min="3030" max="3030" width="18.85546875" style="10" customWidth="1"/>
    <col min="3031" max="3032" width="15" style="10" customWidth="1"/>
    <col min="3033" max="3033" width="7.28515625" style="10" customWidth="1"/>
    <col min="3034" max="3034" width="11.140625" style="10" customWidth="1"/>
    <col min="3035" max="3035" width="13.7109375" style="10" customWidth="1"/>
    <col min="3036" max="3036" width="18.85546875" style="10" customWidth="1"/>
    <col min="3037" max="3037" width="17.5703125" style="10" customWidth="1"/>
    <col min="3038" max="3038" width="25.28515625" style="10" customWidth="1"/>
    <col min="3039" max="3039" width="20.140625" style="10" customWidth="1"/>
    <col min="3040" max="3040" width="15" style="10" customWidth="1"/>
    <col min="3041" max="3041" width="17.5703125" style="10" customWidth="1"/>
    <col min="3042" max="3042" width="16.28515625" style="10" customWidth="1"/>
    <col min="3043" max="3044" width="15" style="10" customWidth="1"/>
    <col min="3045" max="3045" width="17.5703125" style="10" customWidth="1"/>
    <col min="3046" max="3046" width="20.140625" style="10" customWidth="1"/>
    <col min="3047" max="3047" width="16.28515625" style="10" customWidth="1"/>
    <col min="3048" max="3049" width="25.28515625" style="10" customWidth="1"/>
    <col min="3050" max="3050" width="18.85546875" style="10" customWidth="1"/>
    <col min="3051" max="3052" width="20.140625" style="10" customWidth="1"/>
    <col min="3053" max="3053" width="11.140625" style="10" customWidth="1"/>
    <col min="3054" max="3054" width="29.140625" style="10" customWidth="1"/>
    <col min="3055" max="3055" width="34.28515625" style="10" customWidth="1"/>
    <col min="3056" max="3057" width="9.85546875" style="10" customWidth="1"/>
    <col min="3058" max="3058" width="17.5703125" style="10" customWidth="1"/>
    <col min="3059" max="3059" width="18.85546875" style="10" customWidth="1"/>
    <col min="3060" max="3060" width="9.85546875" style="10" customWidth="1"/>
    <col min="3061" max="3062" width="6" style="10" customWidth="1"/>
    <col min="3063" max="3063" width="13.7109375" style="10" customWidth="1"/>
    <col min="3064" max="3065" width="15" style="10" customWidth="1"/>
    <col min="3066" max="3066" width="17.5703125" style="10" customWidth="1"/>
    <col min="3067" max="3067" width="9.85546875" style="10" customWidth="1"/>
    <col min="3068" max="3068" width="7.28515625" style="10" customWidth="1"/>
    <col min="3069" max="3069" width="6" style="10" customWidth="1"/>
    <col min="3070" max="3075" width="17.5703125" style="10" customWidth="1"/>
    <col min="3076" max="3218" width="20.140625" style="10" customWidth="1"/>
    <col min="3219" max="3258" width="12.42578125" style="10" customWidth="1"/>
    <col min="3259" max="3259" width="20.140625" style="10" customWidth="1"/>
    <col min="3260" max="3260" width="21.42578125" style="10" customWidth="1"/>
    <col min="3261" max="3261" width="22.7109375" style="10" customWidth="1"/>
    <col min="3262" max="3262" width="13.7109375" style="10" customWidth="1"/>
    <col min="3263" max="3263" width="15" style="10" customWidth="1"/>
    <col min="3264" max="3266" width="17.5703125" style="10" customWidth="1"/>
    <col min="3267" max="3267" width="16.28515625" style="10" customWidth="1"/>
    <col min="3268" max="3268" width="15" style="10" customWidth="1"/>
    <col min="3269" max="3270" width="12.42578125" style="10" customWidth="1"/>
    <col min="3271" max="3272" width="17.5703125" style="10" customWidth="1"/>
    <col min="3273" max="3273" width="7.28515625" style="10" customWidth="1"/>
    <col min="3274" max="3274" width="21.42578125" style="10" customWidth="1"/>
    <col min="3275" max="3275" width="17.5703125" style="10" customWidth="1"/>
    <col min="3276" max="3276" width="20.140625" style="10" customWidth="1"/>
    <col min="3277" max="3277" width="16.28515625" style="10" customWidth="1"/>
    <col min="3278" max="3278" width="17.5703125" style="10" customWidth="1"/>
    <col min="3279" max="3279" width="6" style="10" customWidth="1"/>
    <col min="3280" max="3281" width="18.85546875" style="10" customWidth="1"/>
    <col min="3282" max="3283" width="20.140625" style="10" customWidth="1"/>
    <col min="3284" max="3284" width="6" style="10" customWidth="1"/>
    <col min="3285" max="3285" width="12.42578125" style="10" customWidth="1"/>
    <col min="3286" max="3286" width="18.85546875" style="10" customWidth="1"/>
    <col min="3287" max="3288" width="15" style="10" customWidth="1"/>
    <col min="3289" max="3289" width="7.28515625" style="10" customWidth="1"/>
    <col min="3290" max="3290" width="11.140625" style="10" customWidth="1"/>
    <col min="3291" max="3291" width="13.7109375" style="10" customWidth="1"/>
    <col min="3292" max="3292" width="18.85546875" style="10" customWidth="1"/>
    <col min="3293" max="3293" width="17.5703125" style="10" customWidth="1"/>
    <col min="3294" max="3294" width="25.28515625" style="10" customWidth="1"/>
    <col min="3295" max="3295" width="20.140625" style="10" customWidth="1"/>
    <col min="3296" max="3296" width="15" style="10" customWidth="1"/>
    <col min="3297" max="3297" width="17.5703125" style="10" customWidth="1"/>
    <col min="3298" max="3298" width="16.28515625" style="10" customWidth="1"/>
    <col min="3299" max="3300" width="15" style="10" customWidth="1"/>
    <col min="3301" max="3301" width="17.5703125" style="10" customWidth="1"/>
    <col min="3302" max="3302" width="20.140625" style="10" customWidth="1"/>
    <col min="3303" max="3303" width="16.28515625" style="10" customWidth="1"/>
    <col min="3304" max="3305" width="25.28515625" style="10" customWidth="1"/>
    <col min="3306" max="3306" width="18.85546875" style="10" customWidth="1"/>
    <col min="3307" max="3308" width="20.140625" style="10" customWidth="1"/>
    <col min="3309" max="3309" width="11.140625" style="10" customWidth="1"/>
    <col min="3310" max="3310" width="29.140625" style="10" customWidth="1"/>
    <col min="3311" max="3311" width="34.28515625" style="10" customWidth="1"/>
    <col min="3312" max="3313" width="9.85546875" style="10" customWidth="1"/>
    <col min="3314" max="3314" width="17.5703125" style="10" customWidth="1"/>
    <col min="3315" max="3315" width="18.85546875" style="10" customWidth="1"/>
    <col min="3316" max="3316" width="9.85546875" style="10" customWidth="1"/>
    <col min="3317" max="3318" width="6" style="10" customWidth="1"/>
    <col min="3319" max="3319" width="13.7109375" style="10" customWidth="1"/>
    <col min="3320" max="3321" width="15" style="10" customWidth="1"/>
    <col min="3322" max="3322" width="17.5703125" style="10" customWidth="1"/>
    <col min="3323" max="3323" width="9.85546875" style="10" customWidth="1"/>
    <col min="3324" max="3324" width="7.28515625" style="10" customWidth="1"/>
    <col min="3325" max="3325" width="6" style="10" customWidth="1"/>
    <col min="3326" max="3331" width="17.5703125" style="10" customWidth="1"/>
    <col min="3332" max="3474" width="20.140625" style="10" customWidth="1"/>
    <col min="3475" max="3514" width="12.42578125" style="10" customWidth="1"/>
    <col min="3515" max="3515" width="20.140625" style="10" customWidth="1"/>
    <col min="3516" max="3516" width="21.42578125" style="10" customWidth="1"/>
    <col min="3517" max="3517" width="22.7109375" style="10" customWidth="1"/>
    <col min="3518" max="3518" width="13.7109375" style="10" customWidth="1"/>
    <col min="3519" max="3519" width="15" style="10" customWidth="1"/>
    <col min="3520" max="3522" width="17.5703125" style="10" customWidth="1"/>
    <col min="3523" max="3523" width="16.28515625" style="10" customWidth="1"/>
    <col min="3524" max="3524" width="15" style="10" customWidth="1"/>
    <col min="3525" max="3526" width="12.42578125" style="10" customWidth="1"/>
    <col min="3527" max="3528" width="17.5703125" style="10" customWidth="1"/>
    <col min="3529" max="3529" width="7.28515625" style="10" customWidth="1"/>
    <col min="3530" max="3530" width="21.42578125" style="10" customWidth="1"/>
    <col min="3531" max="3531" width="17.5703125" style="10" customWidth="1"/>
    <col min="3532" max="3532" width="20.140625" style="10" customWidth="1"/>
    <col min="3533" max="3533" width="16.28515625" style="10" customWidth="1"/>
    <col min="3534" max="3534" width="17.5703125" style="10" customWidth="1"/>
    <col min="3535" max="3535" width="6" style="10" customWidth="1"/>
    <col min="3536" max="3537" width="18.85546875" style="10" customWidth="1"/>
    <col min="3538" max="3539" width="20.140625" style="10" customWidth="1"/>
    <col min="3540" max="3540" width="6" style="10" customWidth="1"/>
    <col min="3541" max="3541" width="12.42578125" style="10" customWidth="1"/>
    <col min="3542" max="3542" width="18.85546875" style="10" customWidth="1"/>
    <col min="3543" max="3544" width="15" style="10" customWidth="1"/>
    <col min="3545" max="3545" width="7.28515625" style="10" customWidth="1"/>
    <col min="3546" max="3546" width="11.140625" style="10" customWidth="1"/>
    <col min="3547" max="3547" width="13.7109375" style="10" customWidth="1"/>
    <col min="3548" max="3548" width="18.85546875" style="10" customWidth="1"/>
    <col min="3549" max="3549" width="17.5703125" style="10" customWidth="1"/>
    <col min="3550" max="3550" width="25.28515625" style="10" customWidth="1"/>
    <col min="3551" max="3551" width="20.140625" style="10" customWidth="1"/>
    <col min="3552" max="3552" width="15" style="10" customWidth="1"/>
    <col min="3553" max="3553" width="17.5703125" style="10" customWidth="1"/>
    <col min="3554" max="3554" width="16.28515625" style="10" customWidth="1"/>
    <col min="3555" max="3556" width="15" style="10" customWidth="1"/>
    <col min="3557" max="3557" width="17.5703125" style="10" customWidth="1"/>
    <col min="3558" max="3558" width="20.140625" style="10" customWidth="1"/>
    <col min="3559" max="3559" width="16.28515625" style="10" customWidth="1"/>
    <col min="3560" max="3561" width="25.28515625" style="10" customWidth="1"/>
    <col min="3562" max="3562" width="18.85546875" style="10" customWidth="1"/>
    <col min="3563" max="3564" width="20.140625" style="10" customWidth="1"/>
    <col min="3565" max="3565" width="11.140625" style="10" customWidth="1"/>
    <col min="3566" max="3566" width="29.140625" style="10" customWidth="1"/>
    <col min="3567" max="3567" width="34.28515625" style="10" customWidth="1"/>
    <col min="3568" max="3569" width="9.85546875" style="10" customWidth="1"/>
    <col min="3570" max="3570" width="17.5703125" style="10" customWidth="1"/>
    <col min="3571" max="3571" width="18.85546875" style="10" customWidth="1"/>
    <col min="3572" max="3572" width="9.85546875" style="10" customWidth="1"/>
    <col min="3573" max="3574" width="6" style="10" customWidth="1"/>
    <col min="3575" max="3575" width="13.7109375" style="10" customWidth="1"/>
    <col min="3576" max="3577" width="15" style="10" customWidth="1"/>
    <col min="3578" max="3578" width="17.5703125" style="10" customWidth="1"/>
    <col min="3579" max="3579" width="9.85546875" style="10" customWidth="1"/>
    <col min="3580" max="3580" width="7.28515625" style="10" customWidth="1"/>
    <col min="3581" max="3581" width="6" style="10" customWidth="1"/>
    <col min="3582" max="3587" width="17.5703125" style="10" customWidth="1"/>
    <col min="3588" max="3730" width="20.140625" style="10" customWidth="1"/>
    <col min="3731" max="3770" width="12.42578125" style="10" customWidth="1"/>
    <col min="3771" max="3771" width="20.140625" style="10" customWidth="1"/>
    <col min="3772" max="3772" width="21.42578125" style="10" customWidth="1"/>
    <col min="3773" max="3773" width="22.7109375" style="10" customWidth="1"/>
    <col min="3774" max="3774" width="13.7109375" style="10" customWidth="1"/>
    <col min="3775" max="3775" width="15" style="10" customWidth="1"/>
    <col min="3776" max="3778" width="17.5703125" style="10" customWidth="1"/>
    <col min="3779" max="3779" width="16.28515625" style="10" customWidth="1"/>
    <col min="3780" max="3780" width="15" style="10" customWidth="1"/>
    <col min="3781" max="3782" width="12.42578125" style="10" customWidth="1"/>
    <col min="3783" max="3784" width="17.5703125" style="10" customWidth="1"/>
    <col min="3785" max="3785" width="7.28515625" style="10" customWidth="1"/>
    <col min="3786" max="3786" width="21.42578125" style="10" customWidth="1"/>
    <col min="3787" max="3787" width="17.5703125" style="10" customWidth="1"/>
    <col min="3788" max="3788" width="20.140625" style="10" customWidth="1"/>
    <col min="3789" max="3789" width="16.28515625" style="10" customWidth="1"/>
    <col min="3790" max="3790" width="17.5703125" style="10" customWidth="1"/>
    <col min="3791" max="3791" width="6" style="10" customWidth="1"/>
    <col min="3792" max="3793" width="18.85546875" style="10" customWidth="1"/>
    <col min="3794" max="3795" width="20.140625" style="10" customWidth="1"/>
    <col min="3796" max="3796" width="6" style="10" customWidth="1"/>
    <col min="3797" max="3797" width="12.42578125" style="10" customWidth="1"/>
    <col min="3798" max="3798" width="18.85546875" style="10" customWidth="1"/>
    <col min="3799" max="3800" width="15" style="10" customWidth="1"/>
    <col min="3801" max="3801" width="7.28515625" style="10" customWidth="1"/>
    <col min="3802" max="3802" width="11.140625" style="10" customWidth="1"/>
    <col min="3803" max="3803" width="13.7109375" style="10" customWidth="1"/>
    <col min="3804" max="3804" width="18.85546875" style="10" customWidth="1"/>
    <col min="3805" max="3805" width="17.5703125" style="10" customWidth="1"/>
    <col min="3806" max="3806" width="25.28515625" style="10" customWidth="1"/>
    <col min="3807" max="3807" width="20.140625" style="10" customWidth="1"/>
    <col min="3808" max="3808" width="15" style="10" customWidth="1"/>
    <col min="3809" max="3809" width="17.5703125" style="10" customWidth="1"/>
    <col min="3810" max="3810" width="16.28515625" style="10" customWidth="1"/>
    <col min="3811" max="3812" width="15" style="10" customWidth="1"/>
    <col min="3813" max="3813" width="17.5703125" style="10" customWidth="1"/>
    <col min="3814" max="3814" width="20.140625" style="10" customWidth="1"/>
    <col min="3815" max="3815" width="16.28515625" style="10" customWidth="1"/>
    <col min="3816" max="3817" width="25.28515625" style="10" customWidth="1"/>
    <col min="3818" max="3818" width="18.85546875" style="10" customWidth="1"/>
    <col min="3819" max="3820" width="20.140625" style="10" customWidth="1"/>
    <col min="3821" max="3821" width="11.140625" style="10" customWidth="1"/>
    <col min="3822" max="3822" width="29.140625" style="10" customWidth="1"/>
    <col min="3823" max="3823" width="34.28515625" style="10" customWidth="1"/>
    <col min="3824" max="3825" width="9.85546875" style="10" customWidth="1"/>
    <col min="3826" max="3826" width="17.5703125" style="10" customWidth="1"/>
    <col min="3827" max="3827" width="18.85546875" style="10" customWidth="1"/>
    <col min="3828" max="3828" width="9.85546875" style="10" customWidth="1"/>
    <col min="3829" max="3830" width="6" style="10" customWidth="1"/>
    <col min="3831" max="3831" width="13.7109375" style="10" customWidth="1"/>
    <col min="3832" max="3833" width="15" style="10" customWidth="1"/>
    <col min="3834" max="3834" width="17.5703125" style="10" customWidth="1"/>
    <col min="3835" max="3835" width="9.85546875" style="10" customWidth="1"/>
    <col min="3836" max="3836" width="7.28515625" style="10" customWidth="1"/>
    <col min="3837" max="3837" width="6" style="10" customWidth="1"/>
    <col min="3838" max="3843" width="17.5703125" style="10" customWidth="1"/>
    <col min="3844" max="3986" width="20.140625" style="10" customWidth="1"/>
    <col min="3987" max="4026" width="12.42578125" style="10" customWidth="1"/>
    <col min="4027" max="4027" width="20.140625" style="10" customWidth="1"/>
    <col min="4028" max="4028" width="21.42578125" style="10" customWidth="1"/>
    <col min="4029" max="4029" width="22.7109375" style="10" customWidth="1"/>
    <col min="4030" max="4030" width="13.7109375" style="10" customWidth="1"/>
    <col min="4031" max="4031" width="15" style="10" customWidth="1"/>
    <col min="4032" max="4034" width="17.5703125" style="10" customWidth="1"/>
    <col min="4035" max="4035" width="16.28515625" style="10" customWidth="1"/>
    <col min="4036" max="4036" width="15" style="10" customWidth="1"/>
    <col min="4037" max="4038" width="12.42578125" style="10" customWidth="1"/>
    <col min="4039" max="4040" width="17.5703125" style="10" customWidth="1"/>
    <col min="4041" max="4041" width="7.28515625" style="10" customWidth="1"/>
    <col min="4042" max="4042" width="21.42578125" style="10" customWidth="1"/>
    <col min="4043" max="4043" width="17.5703125" style="10" customWidth="1"/>
    <col min="4044" max="4044" width="20.140625" style="10" customWidth="1"/>
    <col min="4045" max="4045" width="16.28515625" style="10" customWidth="1"/>
    <col min="4046" max="4046" width="17.5703125" style="10" customWidth="1"/>
    <col min="4047" max="4047" width="6" style="10" customWidth="1"/>
    <col min="4048" max="4049" width="18.85546875" style="10" customWidth="1"/>
    <col min="4050" max="4051" width="20.140625" style="10" customWidth="1"/>
    <col min="4052" max="4052" width="6" style="10" customWidth="1"/>
    <col min="4053" max="4053" width="12.42578125" style="10" customWidth="1"/>
    <col min="4054" max="4054" width="18.85546875" style="10" customWidth="1"/>
    <col min="4055" max="4056" width="15" style="10" customWidth="1"/>
    <col min="4057" max="4057" width="7.28515625" style="10" customWidth="1"/>
    <col min="4058" max="4058" width="11.140625" style="10" customWidth="1"/>
    <col min="4059" max="4059" width="13.7109375" style="10" customWidth="1"/>
    <col min="4060" max="4060" width="18.85546875" style="10" customWidth="1"/>
    <col min="4061" max="4061" width="17.5703125" style="10" customWidth="1"/>
    <col min="4062" max="4062" width="25.28515625" style="10" customWidth="1"/>
    <col min="4063" max="4063" width="20.140625" style="10" customWidth="1"/>
    <col min="4064" max="4064" width="15" style="10" customWidth="1"/>
    <col min="4065" max="4065" width="17.5703125" style="10" customWidth="1"/>
    <col min="4066" max="4066" width="16.28515625" style="10" customWidth="1"/>
    <col min="4067" max="4068" width="15" style="10" customWidth="1"/>
    <col min="4069" max="4069" width="17.5703125" style="10" customWidth="1"/>
    <col min="4070" max="4070" width="20.140625" style="10" customWidth="1"/>
    <col min="4071" max="4071" width="16.28515625" style="10" customWidth="1"/>
    <col min="4072" max="4073" width="25.28515625" style="10" customWidth="1"/>
    <col min="4074" max="4074" width="18.85546875" style="10" customWidth="1"/>
    <col min="4075" max="4076" width="20.140625" style="10" customWidth="1"/>
    <col min="4077" max="4077" width="11.140625" style="10" customWidth="1"/>
    <col min="4078" max="4078" width="29.140625" style="10" customWidth="1"/>
    <col min="4079" max="4079" width="34.28515625" style="10" customWidth="1"/>
    <col min="4080" max="4081" width="9.85546875" style="10" customWidth="1"/>
    <col min="4082" max="4082" width="17.5703125" style="10" customWidth="1"/>
    <col min="4083" max="4083" width="18.85546875" style="10" customWidth="1"/>
    <col min="4084" max="4084" width="9.85546875" style="10" customWidth="1"/>
    <col min="4085" max="4086" width="6" style="10" customWidth="1"/>
    <col min="4087" max="4087" width="13.7109375" style="10" customWidth="1"/>
    <col min="4088" max="4089" width="15" style="10" customWidth="1"/>
    <col min="4090" max="4090" width="17.5703125" style="10" customWidth="1"/>
    <col min="4091" max="4091" width="9.85546875" style="10" customWidth="1"/>
    <col min="4092" max="4092" width="7.28515625" style="10" customWidth="1"/>
    <col min="4093" max="4093" width="6" style="10" customWidth="1"/>
    <col min="4094" max="4099" width="17.5703125" style="10" customWidth="1"/>
    <col min="4100" max="4242" width="20.140625" style="10" customWidth="1"/>
    <col min="4243" max="4282" width="12.42578125" style="10" customWidth="1"/>
    <col min="4283" max="4283" width="20.140625" style="10" customWidth="1"/>
    <col min="4284" max="4284" width="21.42578125" style="10" customWidth="1"/>
    <col min="4285" max="4285" width="22.7109375" style="10" customWidth="1"/>
    <col min="4286" max="4286" width="13.7109375" style="10" customWidth="1"/>
    <col min="4287" max="4287" width="15" style="10" customWidth="1"/>
    <col min="4288" max="4290" width="17.5703125" style="10" customWidth="1"/>
    <col min="4291" max="4291" width="16.28515625" style="10" customWidth="1"/>
    <col min="4292" max="4292" width="15" style="10" customWidth="1"/>
    <col min="4293" max="4294" width="12.42578125" style="10" customWidth="1"/>
    <col min="4295" max="4296" width="17.5703125" style="10" customWidth="1"/>
    <col min="4297" max="4297" width="7.28515625" style="10" customWidth="1"/>
    <col min="4298" max="4298" width="21.42578125" style="10" customWidth="1"/>
    <col min="4299" max="4299" width="17.5703125" style="10" customWidth="1"/>
    <col min="4300" max="4300" width="20.140625" style="10" customWidth="1"/>
    <col min="4301" max="4301" width="16.28515625" style="10" customWidth="1"/>
    <col min="4302" max="4302" width="17.5703125" style="10" customWidth="1"/>
    <col min="4303" max="4303" width="6" style="10" customWidth="1"/>
    <col min="4304" max="4305" width="18.85546875" style="10" customWidth="1"/>
    <col min="4306" max="4307" width="20.140625" style="10" customWidth="1"/>
    <col min="4308" max="4308" width="6" style="10" customWidth="1"/>
    <col min="4309" max="4309" width="12.42578125" style="10" customWidth="1"/>
    <col min="4310" max="4310" width="18.85546875" style="10" customWidth="1"/>
    <col min="4311" max="4312" width="15" style="10" customWidth="1"/>
    <col min="4313" max="4313" width="7.28515625" style="10" customWidth="1"/>
    <col min="4314" max="4314" width="11.140625" style="10" customWidth="1"/>
    <col min="4315" max="4315" width="13.7109375" style="10" customWidth="1"/>
    <col min="4316" max="4316" width="18.85546875" style="10" customWidth="1"/>
    <col min="4317" max="4317" width="17.5703125" style="10" customWidth="1"/>
    <col min="4318" max="4318" width="25.28515625" style="10" customWidth="1"/>
    <col min="4319" max="4319" width="20.140625" style="10" customWidth="1"/>
    <col min="4320" max="4320" width="15" style="10" customWidth="1"/>
    <col min="4321" max="4321" width="17.5703125" style="10" customWidth="1"/>
    <col min="4322" max="4322" width="16.28515625" style="10" customWidth="1"/>
    <col min="4323" max="4324" width="15" style="10" customWidth="1"/>
    <col min="4325" max="4325" width="17.5703125" style="10" customWidth="1"/>
    <col min="4326" max="4326" width="20.140625" style="10" customWidth="1"/>
    <col min="4327" max="4327" width="16.28515625" style="10" customWidth="1"/>
    <col min="4328" max="4329" width="25.28515625" style="10" customWidth="1"/>
    <col min="4330" max="4330" width="18.85546875" style="10" customWidth="1"/>
    <col min="4331" max="4332" width="20.140625" style="10" customWidth="1"/>
    <col min="4333" max="4333" width="11.140625" style="10" customWidth="1"/>
    <col min="4334" max="4334" width="29.140625" style="10" customWidth="1"/>
    <col min="4335" max="4335" width="34.28515625" style="10" customWidth="1"/>
    <col min="4336" max="4337" width="9.85546875" style="10" customWidth="1"/>
    <col min="4338" max="4338" width="17.5703125" style="10" customWidth="1"/>
    <col min="4339" max="4339" width="18.85546875" style="10" customWidth="1"/>
    <col min="4340" max="4340" width="9.85546875" style="10" customWidth="1"/>
    <col min="4341" max="4342" width="6" style="10" customWidth="1"/>
    <col min="4343" max="4343" width="13.7109375" style="10" customWidth="1"/>
    <col min="4344" max="4345" width="15" style="10" customWidth="1"/>
    <col min="4346" max="4346" width="17.5703125" style="10" customWidth="1"/>
    <col min="4347" max="4347" width="9.85546875" style="10" customWidth="1"/>
    <col min="4348" max="4348" width="7.28515625" style="10" customWidth="1"/>
    <col min="4349" max="4349" width="6" style="10" customWidth="1"/>
    <col min="4350" max="4355" width="17.5703125" style="10" customWidth="1"/>
    <col min="4356" max="4498" width="20.140625" style="10" customWidth="1"/>
    <col min="4499" max="4538" width="12.42578125" style="10" customWidth="1"/>
    <col min="4539" max="4539" width="20.140625" style="10" customWidth="1"/>
    <col min="4540" max="4540" width="21.42578125" style="10" customWidth="1"/>
    <col min="4541" max="4541" width="22.7109375" style="10" customWidth="1"/>
    <col min="4542" max="4542" width="13.7109375" style="10" customWidth="1"/>
    <col min="4543" max="4543" width="15" style="10" customWidth="1"/>
    <col min="4544" max="4546" width="17.5703125" style="10" customWidth="1"/>
    <col min="4547" max="4547" width="16.28515625" style="10" customWidth="1"/>
    <col min="4548" max="4548" width="15" style="10" customWidth="1"/>
    <col min="4549" max="4550" width="12.42578125" style="10" customWidth="1"/>
    <col min="4551" max="4552" width="17.5703125" style="10" customWidth="1"/>
    <col min="4553" max="4553" width="7.28515625" style="10" customWidth="1"/>
    <col min="4554" max="4554" width="21.42578125" style="10" customWidth="1"/>
    <col min="4555" max="4555" width="17.5703125" style="10" customWidth="1"/>
    <col min="4556" max="4556" width="20.140625" style="10" customWidth="1"/>
    <col min="4557" max="4557" width="16.28515625" style="10" customWidth="1"/>
    <col min="4558" max="4558" width="17.5703125" style="10" customWidth="1"/>
    <col min="4559" max="4559" width="6" style="10" customWidth="1"/>
    <col min="4560" max="4561" width="18.85546875" style="10" customWidth="1"/>
    <col min="4562" max="4563" width="20.140625" style="10" customWidth="1"/>
    <col min="4564" max="4564" width="6" style="10" customWidth="1"/>
    <col min="4565" max="4565" width="12.42578125" style="10" customWidth="1"/>
    <col min="4566" max="4566" width="18.85546875" style="10" customWidth="1"/>
    <col min="4567" max="4568" width="15" style="10" customWidth="1"/>
    <col min="4569" max="4569" width="7.28515625" style="10" customWidth="1"/>
    <col min="4570" max="4570" width="11.140625" style="10" customWidth="1"/>
    <col min="4571" max="4571" width="13.7109375" style="10" customWidth="1"/>
    <col min="4572" max="4572" width="18.85546875" style="10" customWidth="1"/>
    <col min="4573" max="4573" width="17.5703125" style="10" customWidth="1"/>
    <col min="4574" max="4574" width="25.28515625" style="10" customWidth="1"/>
    <col min="4575" max="4575" width="20.140625" style="10" customWidth="1"/>
    <col min="4576" max="4576" width="15" style="10" customWidth="1"/>
    <col min="4577" max="4577" width="17.5703125" style="10" customWidth="1"/>
    <col min="4578" max="4578" width="16.28515625" style="10" customWidth="1"/>
    <col min="4579" max="4580" width="15" style="10" customWidth="1"/>
    <col min="4581" max="4581" width="17.5703125" style="10" customWidth="1"/>
    <col min="4582" max="4582" width="20.140625" style="10" customWidth="1"/>
    <col min="4583" max="4583" width="16.28515625" style="10" customWidth="1"/>
    <col min="4584" max="4585" width="25.28515625" style="10" customWidth="1"/>
    <col min="4586" max="4586" width="18.85546875" style="10" customWidth="1"/>
    <col min="4587" max="4588" width="20.140625" style="10" customWidth="1"/>
    <col min="4589" max="4589" width="11.140625" style="10" customWidth="1"/>
    <col min="4590" max="4590" width="29.140625" style="10" customWidth="1"/>
    <col min="4591" max="4591" width="34.28515625" style="10" customWidth="1"/>
    <col min="4592" max="4593" width="9.85546875" style="10" customWidth="1"/>
    <col min="4594" max="4594" width="17.5703125" style="10" customWidth="1"/>
    <col min="4595" max="4595" width="18.85546875" style="10" customWidth="1"/>
    <col min="4596" max="4596" width="9.85546875" style="10" customWidth="1"/>
    <col min="4597" max="4598" width="6" style="10" customWidth="1"/>
    <col min="4599" max="4599" width="13.7109375" style="10" customWidth="1"/>
    <col min="4600" max="4601" width="15" style="10" customWidth="1"/>
    <col min="4602" max="4602" width="17.5703125" style="10" customWidth="1"/>
    <col min="4603" max="4603" width="9.85546875" style="10" customWidth="1"/>
    <col min="4604" max="4604" width="7.28515625" style="10" customWidth="1"/>
    <col min="4605" max="4605" width="6" style="10" customWidth="1"/>
    <col min="4606" max="4611" width="17.5703125" style="10" customWidth="1"/>
    <col min="4612" max="4754" width="20.140625" style="10" customWidth="1"/>
    <col min="4755" max="4794" width="12.42578125" style="10" customWidth="1"/>
    <col min="4795" max="4795" width="20.140625" style="10" customWidth="1"/>
    <col min="4796" max="4796" width="21.42578125" style="10" customWidth="1"/>
    <col min="4797" max="4797" width="22.7109375" style="10" customWidth="1"/>
    <col min="4798" max="4798" width="13.7109375" style="10" customWidth="1"/>
    <col min="4799" max="4799" width="15" style="10" customWidth="1"/>
    <col min="4800" max="4802" width="17.5703125" style="10" customWidth="1"/>
    <col min="4803" max="4803" width="16.28515625" style="10" customWidth="1"/>
    <col min="4804" max="4804" width="15" style="10" customWidth="1"/>
    <col min="4805" max="4806" width="12.42578125" style="10" customWidth="1"/>
    <col min="4807" max="4808" width="17.5703125" style="10" customWidth="1"/>
    <col min="4809" max="4809" width="7.28515625" style="10" customWidth="1"/>
    <col min="4810" max="4810" width="21.42578125" style="10" customWidth="1"/>
    <col min="4811" max="4811" width="17.5703125" style="10" customWidth="1"/>
    <col min="4812" max="4812" width="20.140625" style="10" customWidth="1"/>
    <col min="4813" max="4813" width="16.28515625" style="10" customWidth="1"/>
    <col min="4814" max="4814" width="17.5703125" style="10" customWidth="1"/>
    <col min="4815" max="4815" width="6" style="10" customWidth="1"/>
    <col min="4816" max="4817" width="18.85546875" style="10" customWidth="1"/>
    <col min="4818" max="4819" width="20.140625" style="10" customWidth="1"/>
    <col min="4820" max="4820" width="6" style="10" customWidth="1"/>
    <col min="4821" max="4821" width="12.42578125" style="10" customWidth="1"/>
    <col min="4822" max="4822" width="18.85546875" style="10" customWidth="1"/>
    <col min="4823" max="4824" width="15" style="10" customWidth="1"/>
    <col min="4825" max="4825" width="7.28515625" style="10" customWidth="1"/>
    <col min="4826" max="4826" width="11.140625" style="10" customWidth="1"/>
    <col min="4827" max="4827" width="13.7109375" style="10" customWidth="1"/>
    <col min="4828" max="4828" width="18.85546875" style="10" customWidth="1"/>
    <col min="4829" max="4829" width="17.5703125" style="10" customWidth="1"/>
    <col min="4830" max="4830" width="25.28515625" style="10" customWidth="1"/>
    <col min="4831" max="4831" width="20.140625" style="10" customWidth="1"/>
    <col min="4832" max="4832" width="15" style="10" customWidth="1"/>
    <col min="4833" max="4833" width="17.5703125" style="10" customWidth="1"/>
    <col min="4834" max="4834" width="16.28515625" style="10" customWidth="1"/>
    <col min="4835" max="4836" width="15" style="10" customWidth="1"/>
    <col min="4837" max="4837" width="17.5703125" style="10" customWidth="1"/>
    <col min="4838" max="4838" width="20.140625" style="10" customWidth="1"/>
    <col min="4839" max="4839" width="16.28515625" style="10" customWidth="1"/>
    <col min="4840" max="4841" width="25.28515625" style="10" customWidth="1"/>
    <col min="4842" max="4842" width="18.85546875" style="10" customWidth="1"/>
    <col min="4843" max="4844" width="20.140625" style="10" customWidth="1"/>
    <col min="4845" max="4845" width="11.140625" style="10" customWidth="1"/>
    <col min="4846" max="4846" width="29.140625" style="10" customWidth="1"/>
    <col min="4847" max="4847" width="34.28515625" style="10" customWidth="1"/>
    <col min="4848" max="4849" width="9.85546875" style="10" customWidth="1"/>
    <col min="4850" max="4850" width="17.5703125" style="10" customWidth="1"/>
    <col min="4851" max="4851" width="18.85546875" style="10" customWidth="1"/>
    <col min="4852" max="4852" width="9.85546875" style="10" customWidth="1"/>
    <col min="4853" max="4854" width="6" style="10" customWidth="1"/>
    <col min="4855" max="4855" width="13.7109375" style="10" customWidth="1"/>
    <col min="4856" max="4857" width="15" style="10" customWidth="1"/>
    <col min="4858" max="4858" width="17.5703125" style="10" customWidth="1"/>
    <col min="4859" max="4859" width="9.85546875" style="10" customWidth="1"/>
    <col min="4860" max="4860" width="7.28515625" style="10" customWidth="1"/>
    <col min="4861" max="4861" width="6" style="10" customWidth="1"/>
    <col min="4862" max="4867" width="17.5703125" style="10" customWidth="1"/>
    <col min="4868" max="5010" width="20.140625" style="10" customWidth="1"/>
    <col min="5011" max="5050" width="12.42578125" style="10" customWidth="1"/>
    <col min="5051" max="5051" width="20.140625" style="10" customWidth="1"/>
    <col min="5052" max="5052" width="21.42578125" style="10" customWidth="1"/>
    <col min="5053" max="5053" width="22.7109375" style="10" customWidth="1"/>
    <col min="5054" max="5054" width="13.7109375" style="10" customWidth="1"/>
    <col min="5055" max="5055" width="15" style="10" customWidth="1"/>
    <col min="5056" max="5058" width="17.5703125" style="10" customWidth="1"/>
    <col min="5059" max="5059" width="16.28515625" style="10" customWidth="1"/>
    <col min="5060" max="5060" width="15" style="10" customWidth="1"/>
    <col min="5061" max="5062" width="12.42578125" style="10" customWidth="1"/>
    <col min="5063" max="5064" width="17.5703125" style="10" customWidth="1"/>
    <col min="5065" max="5065" width="7.28515625" style="10" customWidth="1"/>
    <col min="5066" max="5066" width="21.42578125" style="10" customWidth="1"/>
    <col min="5067" max="5067" width="17.5703125" style="10" customWidth="1"/>
    <col min="5068" max="5068" width="20.140625" style="10" customWidth="1"/>
    <col min="5069" max="5069" width="16.28515625" style="10" customWidth="1"/>
    <col min="5070" max="5070" width="17.5703125" style="10" customWidth="1"/>
    <col min="5071" max="5071" width="6" style="10" customWidth="1"/>
    <col min="5072" max="5073" width="18.85546875" style="10" customWidth="1"/>
    <col min="5074" max="5075" width="20.140625" style="10" customWidth="1"/>
    <col min="5076" max="5076" width="6" style="10" customWidth="1"/>
    <col min="5077" max="5077" width="12.42578125" style="10" customWidth="1"/>
    <col min="5078" max="5078" width="18.85546875" style="10" customWidth="1"/>
    <col min="5079" max="5080" width="15" style="10" customWidth="1"/>
    <col min="5081" max="5081" width="7.28515625" style="10" customWidth="1"/>
    <col min="5082" max="5082" width="11.140625" style="10" customWidth="1"/>
    <col min="5083" max="5083" width="13.7109375" style="10" customWidth="1"/>
    <col min="5084" max="5084" width="18.85546875" style="10" customWidth="1"/>
    <col min="5085" max="5085" width="17.5703125" style="10" customWidth="1"/>
    <col min="5086" max="5086" width="25.28515625" style="10" customWidth="1"/>
    <col min="5087" max="5087" width="20.140625" style="10" customWidth="1"/>
    <col min="5088" max="5088" width="15" style="10" customWidth="1"/>
    <col min="5089" max="5089" width="17.5703125" style="10" customWidth="1"/>
    <col min="5090" max="5090" width="16.28515625" style="10" customWidth="1"/>
    <col min="5091" max="5092" width="15" style="10" customWidth="1"/>
    <col min="5093" max="5093" width="17.5703125" style="10" customWidth="1"/>
    <col min="5094" max="5094" width="20.140625" style="10" customWidth="1"/>
    <col min="5095" max="5095" width="16.28515625" style="10" customWidth="1"/>
    <col min="5096" max="5097" width="25.28515625" style="10" customWidth="1"/>
    <col min="5098" max="5098" width="18.85546875" style="10" customWidth="1"/>
    <col min="5099" max="5100" width="20.140625" style="10" customWidth="1"/>
    <col min="5101" max="5101" width="11.140625" style="10" customWidth="1"/>
    <col min="5102" max="5102" width="29.140625" style="10" customWidth="1"/>
    <col min="5103" max="5103" width="34.28515625" style="10" customWidth="1"/>
    <col min="5104" max="5105" width="9.85546875" style="10" customWidth="1"/>
    <col min="5106" max="5106" width="17.5703125" style="10" customWidth="1"/>
    <col min="5107" max="5107" width="18.85546875" style="10" customWidth="1"/>
    <col min="5108" max="5108" width="9.85546875" style="10" customWidth="1"/>
    <col min="5109" max="5110" width="6" style="10" customWidth="1"/>
    <col min="5111" max="5111" width="13.7109375" style="10" customWidth="1"/>
    <col min="5112" max="5113" width="15" style="10" customWidth="1"/>
    <col min="5114" max="5114" width="17.5703125" style="10" customWidth="1"/>
    <col min="5115" max="5115" width="9.85546875" style="10" customWidth="1"/>
    <col min="5116" max="5116" width="7.28515625" style="10" customWidth="1"/>
    <col min="5117" max="5117" width="6" style="10" customWidth="1"/>
    <col min="5118" max="5123" width="17.5703125" style="10" customWidth="1"/>
    <col min="5124" max="5266" width="20.140625" style="10" customWidth="1"/>
    <col min="5267" max="5306" width="12.42578125" style="10" customWidth="1"/>
    <col min="5307" max="5307" width="20.140625" style="10" customWidth="1"/>
    <col min="5308" max="5308" width="21.42578125" style="10" customWidth="1"/>
    <col min="5309" max="5309" width="22.7109375" style="10" customWidth="1"/>
    <col min="5310" max="5310" width="13.7109375" style="10" customWidth="1"/>
    <col min="5311" max="5311" width="15" style="10" customWidth="1"/>
    <col min="5312" max="5314" width="17.5703125" style="10" customWidth="1"/>
    <col min="5315" max="5315" width="16.28515625" style="10" customWidth="1"/>
    <col min="5316" max="5316" width="15" style="10" customWidth="1"/>
    <col min="5317" max="5318" width="12.42578125" style="10" customWidth="1"/>
    <col min="5319" max="5320" width="17.5703125" style="10" customWidth="1"/>
    <col min="5321" max="5321" width="7.28515625" style="10" customWidth="1"/>
    <col min="5322" max="5322" width="21.42578125" style="10" customWidth="1"/>
    <col min="5323" max="5323" width="17.5703125" style="10" customWidth="1"/>
    <col min="5324" max="5324" width="20.140625" style="10" customWidth="1"/>
    <col min="5325" max="5325" width="16.28515625" style="10" customWidth="1"/>
    <col min="5326" max="5326" width="17.5703125" style="10" customWidth="1"/>
    <col min="5327" max="5327" width="6" style="10" customWidth="1"/>
    <col min="5328" max="5329" width="18.85546875" style="10" customWidth="1"/>
    <col min="5330" max="5331" width="20.140625" style="10" customWidth="1"/>
    <col min="5332" max="5332" width="6" style="10" customWidth="1"/>
    <col min="5333" max="5333" width="12.42578125" style="10" customWidth="1"/>
    <col min="5334" max="5334" width="18.85546875" style="10" customWidth="1"/>
    <col min="5335" max="5336" width="15" style="10" customWidth="1"/>
    <col min="5337" max="5337" width="7.28515625" style="10" customWidth="1"/>
    <col min="5338" max="5338" width="11.140625" style="10" customWidth="1"/>
    <col min="5339" max="5339" width="13.7109375" style="10" customWidth="1"/>
    <col min="5340" max="5340" width="18.85546875" style="10" customWidth="1"/>
    <col min="5341" max="5341" width="17.5703125" style="10" customWidth="1"/>
    <col min="5342" max="5342" width="25.28515625" style="10" customWidth="1"/>
    <col min="5343" max="5343" width="20.140625" style="10" customWidth="1"/>
    <col min="5344" max="5344" width="15" style="10" customWidth="1"/>
    <col min="5345" max="5345" width="17.5703125" style="10" customWidth="1"/>
    <col min="5346" max="5346" width="16.28515625" style="10" customWidth="1"/>
    <col min="5347" max="5348" width="15" style="10" customWidth="1"/>
    <col min="5349" max="5349" width="17.5703125" style="10" customWidth="1"/>
    <col min="5350" max="5350" width="20.140625" style="10" customWidth="1"/>
    <col min="5351" max="5351" width="16.28515625" style="10" customWidth="1"/>
    <col min="5352" max="5353" width="25.28515625" style="10" customWidth="1"/>
    <col min="5354" max="5354" width="18.85546875" style="10" customWidth="1"/>
    <col min="5355" max="5356" width="20.140625" style="10" customWidth="1"/>
    <col min="5357" max="5357" width="11.140625" style="10" customWidth="1"/>
    <col min="5358" max="5358" width="29.140625" style="10" customWidth="1"/>
    <col min="5359" max="5359" width="34.28515625" style="10" customWidth="1"/>
    <col min="5360" max="5361" width="9.85546875" style="10" customWidth="1"/>
    <col min="5362" max="5362" width="17.5703125" style="10" customWidth="1"/>
    <col min="5363" max="5363" width="18.85546875" style="10" customWidth="1"/>
    <col min="5364" max="5364" width="9.85546875" style="10" customWidth="1"/>
    <col min="5365" max="5366" width="6" style="10" customWidth="1"/>
    <col min="5367" max="5367" width="13.7109375" style="10" customWidth="1"/>
    <col min="5368" max="5369" width="15" style="10" customWidth="1"/>
    <col min="5370" max="5370" width="17.5703125" style="10" customWidth="1"/>
    <col min="5371" max="5371" width="9.85546875" style="10" customWidth="1"/>
    <col min="5372" max="5372" width="7.28515625" style="10" customWidth="1"/>
    <col min="5373" max="5373" width="6" style="10" customWidth="1"/>
    <col min="5374" max="5379" width="17.5703125" style="10" customWidth="1"/>
    <col min="5380" max="5522" width="20.140625" style="10" customWidth="1"/>
    <col min="5523" max="5562" width="12.42578125" style="10" customWidth="1"/>
    <col min="5563" max="5563" width="20.140625" style="10" customWidth="1"/>
    <col min="5564" max="5564" width="21.42578125" style="10" customWidth="1"/>
    <col min="5565" max="5565" width="22.7109375" style="10" customWidth="1"/>
    <col min="5566" max="5566" width="13.7109375" style="10" customWidth="1"/>
    <col min="5567" max="5567" width="15" style="10" customWidth="1"/>
    <col min="5568" max="5570" width="17.5703125" style="10" customWidth="1"/>
    <col min="5571" max="5571" width="16.28515625" style="10" customWidth="1"/>
    <col min="5572" max="5572" width="15" style="10" customWidth="1"/>
    <col min="5573" max="5574" width="12.42578125" style="10" customWidth="1"/>
    <col min="5575" max="5576" width="17.5703125" style="10" customWidth="1"/>
    <col min="5577" max="5577" width="7.28515625" style="10" customWidth="1"/>
    <col min="5578" max="5578" width="21.42578125" style="10" customWidth="1"/>
    <col min="5579" max="5579" width="17.5703125" style="10" customWidth="1"/>
    <col min="5580" max="5580" width="20.140625" style="10" customWidth="1"/>
    <col min="5581" max="5581" width="16.28515625" style="10" customWidth="1"/>
    <col min="5582" max="5582" width="17.5703125" style="10" customWidth="1"/>
    <col min="5583" max="5583" width="6" style="10" customWidth="1"/>
    <col min="5584" max="5585" width="18.85546875" style="10" customWidth="1"/>
    <col min="5586" max="5587" width="20.140625" style="10" customWidth="1"/>
    <col min="5588" max="5588" width="6" style="10" customWidth="1"/>
    <col min="5589" max="5589" width="12.42578125" style="10" customWidth="1"/>
    <col min="5590" max="5590" width="18.85546875" style="10" customWidth="1"/>
    <col min="5591" max="5592" width="15" style="10" customWidth="1"/>
    <col min="5593" max="5593" width="7.28515625" style="10" customWidth="1"/>
    <col min="5594" max="5594" width="11.140625" style="10" customWidth="1"/>
    <col min="5595" max="5595" width="13.7109375" style="10" customWidth="1"/>
    <col min="5596" max="5596" width="18.85546875" style="10" customWidth="1"/>
    <col min="5597" max="5597" width="17.5703125" style="10" customWidth="1"/>
    <col min="5598" max="5598" width="25.28515625" style="10" customWidth="1"/>
    <col min="5599" max="5599" width="20.140625" style="10" customWidth="1"/>
    <col min="5600" max="5600" width="15" style="10" customWidth="1"/>
    <col min="5601" max="5601" width="17.5703125" style="10" customWidth="1"/>
    <col min="5602" max="5602" width="16.28515625" style="10" customWidth="1"/>
    <col min="5603" max="5604" width="15" style="10" customWidth="1"/>
    <col min="5605" max="5605" width="17.5703125" style="10" customWidth="1"/>
    <col min="5606" max="5606" width="20.140625" style="10" customWidth="1"/>
    <col min="5607" max="5607" width="16.28515625" style="10" customWidth="1"/>
    <col min="5608" max="5609" width="25.28515625" style="10" customWidth="1"/>
    <col min="5610" max="5610" width="18.85546875" style="10" customWidth="1"/>
    <col min="5611" max="5612" width="20.140625" style="10" customWidth="1"/>
    <col min="5613" max="5613" width="11.140625" style="10" customWidth="1"/>
    <col min="5614" max="5614" width="29.140625" style="10" customWidth="1"/>
    <col min="5615" max="5615" width="34.28515625" style="10" customWidth="1"/>
    <col min="5616" max="5617" width="9.85546875" style="10" customWidth="1"/>
    <col min="5618" max="5618" width="17.5703125" style="10" customWidth="1"/>
    <col min="5619" max="5619" width="18.85546875" style="10" customWidth="1"/>
    <col min="5620" max="5620" width="9.85546875" style="10" customWidth="1"/>
    <col min="5621" max="5622" width="6" style="10" customWidth="1"/>
    <col min="5623" max="5623" width="13.7109375" style="10" customWidth="1"/>
    <col min="5624" max="5625" width="15" style="10" customWidth="1"/>
    <col min="5626" max="5626" width="17.5703125" style="10" customWidth="1"/>
    <col min="5627" max="5627" width="9.85546875" style="10" customWidth="1"/>
    <col min="5628" max="5628" width="7.28515625" style="10" customWidth="1"/>
    <col min="5629" max="5629" width="6" style="10" customWidth="1"/>
    <col min="5630" max="5635" width="17.5703125" style="10" customWidth="1"/>
    <col min="5636" max="5778" width="20.140625" style="10" customWidth="1"/>
    <col min="5779" max="5818" width="12.42578125" style="10" customWidth="1"/>
    <col min="5819" max="5819" width="20.140625" style="10" customWidth="1"/>
    <col min="5820" max="5820" width="21.42578125" style="10" customWidth="1"/>
    <col min="5821" max="5821" width="22.7109375" style="10" customWidth="1"/>
    <col min="5822" max="5822" width="13.7109375" style="10" customWidth="1"/>
    <col min="5823" max="5823" width="15" style="10" customWidth="1"/>
    <col min="5824" max="5826" width="17.5703125" style="10" customWidth="1"/>
    <col min="5827" max="5827" width="16.28515625" style="10" customWidth="1"/>
    <col min="5828" max="5828" width="15" style="10" customWidth="1"/>
    <col min="5829" max="5830" width="12.42578125" style="10" customWidth="1"/>
    <col min="5831" max="5832" width="17.5703125" style="10" customWidth="1"/>
    <col min="5833" max="5833" width="7.28515625" style="10" customWidth="1"/>
    <col min="5834" max="5834" width="21.42578125" style="10" customWidth="1"/>
    <col min="5835" max="5835" width="17.5703125" style="10" customWidth="1"/>
    <col min="5836" max="5836" width="20.140625" style="10" customWidth="1"/>
    <col min="5837" max="5837" width="16.28515625" style="10" customWidth="1"/>
    <col min="5838" max="5838" width="17.5703125" style="10" customWidth="1"/>
    <col min="5839" max="5839" width="6" style="10" customWidth="1"/>
    <col min="5840" max="5841" width="18.85546875" style="10" customWidth="1"/>
    <col min="5842" max="5843" width="20.140625" style="10" customWidth="1"/>
    <col min="5844" max="5844" width="6" style="10" customWidth="1"/>
    <col min="5845" max="5845" width="12.42578125" style="10" customWidth="1"/>
    <col min="5846" max="5846" width="18.85546875" style="10" customWidth="1"/>
    <col min="5847" max="5848" width="15" style="10" customWidth="1"/>
    <col min="5849" max="5849" width="7.28515625" style="10" customWidth="1"/>
    <col min="5850" max="5850" width="11.140625" style="10" customWidth="1"/>
    <col min="5851" max="5851" width="13.7109375" style="10" customWidth="1"/>
    <col min="5852" max="5852" width="18.85546875" style="10" customWidth="1"/>
    <col min="5853" max="5853" width="17.5703125" style="10" customWidth="1"/>
    <col min="5854" max="5854" width="25.28515625" style="10" customWidth="1"/>
    <col min="5855" max="5855" width="20.140625" style="10" customWidth="1"/>
    <col min="5856" max="5856" width="15" style="10" customWidth="1"/>
    <col min="5857" max="5857" width="17.5703125" style="10" customWidth="1"/>
    <col min="5858" max="5858" width="16.28515625" style="10" customWidth="1"/>
    <col min="5859" max="5860" width="15" style="10" customWidth="1"/>
    <col min="5861" max="5861" width="17.5703125" style="10" customWidth="1"/>
    <col min="5862" max="5862" width="20.140625" style="10" customWidth="1"/>
    <col min="5863" max="5863" width="16.28515625" style="10" customWidth="1"/>
    <col min="5864" max="5865" width="25.28515625" style="10" customWidth="1"/>
    <col min="5866" max="5866" width="18.85546875" style="10" customWidth="1"/>
    <col min="5867" max="5868" width="20.140625" style="10" customWidth="1"/>
    <col min="5869" max="5869" width="11.140625" style="10" customWidth="1"/>
    <col min="5870" max="5870" width="29.140625" style="10" customWidth="1"/>
    <col min="5871" max="5871" width="34.28515625" style="10" customWidth="1"/>
    <col min="5872" max="5873" width="9.85546875" style="10" customWidth="1"/>
    <col min="5874" max="5874" width="17.5703125" style="10" customWidth="1"/>
    <col min="5875" max="5875" width="18.85546875" style="10" customWidth="1"/>
    <col min="5876" max="5876" width="9.85546875" style="10" customWidth="1"/>
    <col min="5877" max="5878" width="6" style="10" customWidth="1"/>
    <col min="5879" max="5879" width="13.7109375" style="10" customWidth="1"/>
    <col min="5880" max="5881" width="15" style="10" customWidth="1"/>
    <col min="5882" max="5882" width="17.5703125" style="10" customWidth="1"/>
    <col min="5883" max="5883" width="9.85546875" style="10" customWidth="1"/>
    <col min="5884" max="5884" width="7.28515625" style="10" customWidth="1"/>
    <col min="5885" max="5885" width="6" style="10" customWidth="1"/>
    <col min="5886" max="5891" width="17.5703125" style="10" customWidth="1"/>
    <col min="5892" max="6034" width="20.140625" style="10" customWidth="1"/>
    <col min="6035" max="6074" width="12.42578125" style="10" customWidth="1"/>
    <col min="6075" max="6075" width="20.140625" style="10" customWidth="1"/>
    <col min="6076" max="6076" width="21.42578125" style="10" customWidth="1"/>
    <col min="6077" max="6077" width="22.7109375" style="10" customWidth="1"/>
    <col min="6078" max="6078" width="13.7109375" style="10" customWidth="1"/>
    <col min="6079" max="6079" width="15" style="10" customWidth="1"/>
    <col min="6080" max="6082" width="17.5703125" style="10" customWidth="1"/>
    <col min="6083" max="6083" width="16.28515625" style="10" customWidth="1"/>
    <col min="6084" max="6084" width="15" style="10" customWidth="1"/>
    <col min="6085" max="6086" width="12.42578125" style="10" customWidth="1"/>
    <col min="6087" max="6088" width="17.5703125" style="10" customWidth="1"/>
    <col min="6089" max="6089" width="7.28515625" style="10" customWidth="1"/>
    <col min="6090" max="6090" width="21.42578125" style="10" customWidth="1"/>
    <col min="6091" max="6091" width="17.5703125" style="10" customWidth="1"/>
    <col min="6092" max="6092" width="20.140625" style="10" customWidth="1"/>
    <col min="6093" max="6093" width="16.28515625" style="10" customWidth="1"/>
    <col min="6094" max="6094" width="17.5703125" style="10" customWidth="1"/>
    <col min="6095" max="6095" width="6" style="10" customWidth="1"/>
    <col min="6096" max="6097" width="18.85546875" style="10" customWidth="1"/>
    <col min="6098" max="6099" width="20.140625" style="10" customWidth="1"/>
    <col min="6100" max="6100" width="6" style="10" customWidth="1"/>
    <col min="6101" max="6101" width="12.42578125" style="10" customWidth="1"/>
    <col min="6102" max="6102" width="18.85546875" style="10" customWidth="1"/>
    <col min="6103" max="6104" width="15" style="10" customWidth="1"/>
    <col min="6105" max="6105" width="7.28515625" style="10" customWidth="1"/>
    <col min="6106" max="6106" width="11.140625" style="10" customWidth="1"/>
    <col min="6107" max="6107" width="13.7109375" style="10" customWidth="1"/>
    <col min="6108" max="6108" width="18.85546875" style="10" customWidth="1"/>
    <col min="6109" max="6109" width="17.5703125" style="10" customWidth="1"/>
    <col min="6110" max="6110" width="25.28515625" style="10" customWidth="1"/>
    <col min="6111" max="6111" width="20.140625" style="10" customWidth="1"/>
    <col min="6112" max="6112" width="15" style="10" customWidth="1"/>
    <col min="6113" max="6113" width="17.5703125" style="10" customWidth="1"/>
    <col min="6114" max="6114" width="16.28515625" style="10" customWidth="1"/>
    <col min="6115" max="6116" width="15" style="10" customWidth="1"/>
    <col min="6117" max="6117" width="17.5703125" style="10" customWidth="1"/>
    <col min="6118" max="6118" width="20.140625" style="10" customWidth="1"/>
    <col min="6119" max="6119" width="16.28515625" style="10" customWidth="1"/>
    <col min="6120" max="6121" width="25.28515625" style="10" customWidth="1"/>
    <col min="6122" max="6122" width="18.85546875" style="10" customWidth="1"/>
    <col min="6123" max="6124" width="20.140625" style="10" customWidth="1"/>
    <col min="6125" max="6125" width="11.140625" style="10" customWidth="1"/>
    <col min="6126" max="6126" width="29.140625" style="10" customWidth="1"/>
    <col min="6127" max="6127" width="34.28515625" style="10" customWidth="1"/>
    <col min="6128" max="6129" width="9.85546875" style="10" customWidth="1"/>
    <col min="6130" max="6130" width="17.5703125" style="10" customWidth="1"/>
    <col min="6131" max="6131" width="18.85546875" style="10" customWidth="1"/>
    <col min="6132" max="6132" width="9.85546875" style="10" customWidth="1"/>
    <col min="6133" max="6134" width="6" style="10" customWidth="1"/>
    <col min="6135" max="6135" width="13.7109375" style="10" customWidth="1"/>
    <col min="6136" max="6137" width="15" style="10" customWidth="1"/>
    <col min="6138" max="6138" width="17.5703125" style="10" customWidth="1"/>
    <col min="6139" max="6139" width="9.85546875" style="10" customWidth="1"/>
    <col min="6140" max="6140" width="7.28515625" style="10" customWidth="1"/>
    <col min="6141" max="6141" width="6" style="10" customWidth="1"/>
    <col min="6142" max="6147" width="17.5703125" style="10" customWidth="1"/>
    <col min="6148" max="6290" width="20.140625" style="10" customWidth="1"/>
    <col min="6291" max="6330" width="12.42578125" style="10" customWidth="1"/>
    <col min="6331" max="6331" width="20.140625" style="10" customWidth="1"/>
    <col min="6332" max="6332" width="21.42578125" style="10" customWidth="1"/>
    <col min="6333" max="6333" width="22.7109375" style="10" customWidth="1"/>
    <col min="6334" max="6334" width="13.7109375" style="10" customWidth="1"/>
    <col min="6335" max="6335" width="15" style="10" customWidth="1"/>
    <col min="6336" max="6338" width="17.5703125" style="10" customWidth="1"/>
    <col min="6339" max="6339" width="16.28515625" style="10" customWidth="1"/>
    <col min="6340" max="6340" width="15" style="10" customWidth="1"/>
    <col min="6341" max="6342" width="12.42578125" style="10" customWidth="1"/>
    <col min="6343" max="6344" width="17.5703125" style="10" customWidth="1"/>
    <col min="6345" max="6345" width="7.28515625" style="10" customWidth="1"/>
    <col min="6346" max="6346" width="21.42578125" style="10" customWidth="1"/>
    <col min="6347" max="6347" width="17.5703125" style="10" customWidth="1"/>
    <col min="6348" max="6348" width="20.140625" style="10" customWidth="1"/>
    <col min="6349" max="6349" width="16.28515625" style="10" customWidth="1"/>
    <col min="6350" max="6350" width="17.5703125" style="10" customWidth="1"/>
    <col min="6351" max="6351" width="6" style="10" customWidth="1"/>
    <col min="6352" max="6353" width="18.85546875" style="10" customWidth="1"/>
    <col min="6354" max="6355" width="20.140625" style="10" customWidth="1"/>
    <col min="6356" max="6356" width="6" style="10" customWidth="1"/>
    <col min="6357" max="6357" width="12.42578125" style="10" customWidth="1"/>
    <col min="6358" max="6358" width="18.85546875" style="10" customWidth="1"/>
    <col min="6359" max="6360" width="15" style="10" customWidth="1"/>
    <col min="6361" max="6361" width="7.28515625" style="10" customWidth="1"/>
    <col min="6362" max="6362" width="11.140625" style="10" customWidth="1"/>
    <col min="6363" max="6363" width="13.7109375" style="10" customWidth="1"/>
    <col min="6364" max="6364" width="18.85546875" style="10" customWidth="1"/>
    <col min="6365" max="6365" width="17.5703125" style="10" customWidth="1"/>
    <col min="6366" max="6366" width="25.28515625" style="10" customWidth="1"/>
    <col min="6367" max="6367" width="20.140625" style="10" customWidth="1"/>
    <col min="6368" max="6368" width="15" style="10" customWidth="1"/>
    <col min="6369" max="6369" width="17.5703125" style="10" customWidth="1"/>
    <col min="6370" max="6370" width="16.28515625" style="10" customWidth="1"/>
    <col min="6371" max="6372" width="15" style="10" customWidth="1"/>
    <col min="6373" max="6373" width="17.5703125" style="10" customWidth="1"/>
    <col min="6374" max="6374" width="20.140625" style="10" customWidth="1"/>
    <col min="6375" max="6375" width="16.28515625" style="10" customWidth="1"/>
    <col min="6376" max="6377" width="25.28515625" style="10" customWidth="1"/>
    <col min="6378" max="6378" width="18.85546875" style="10" customWidth="1"/>
    <col min="6379" max="6380" width="20.140625" style="10" customWidth="1"/>
    <col min="6381" max="6381" width="11.140625" style="10" customWidth="1"/>
    <col min="6382" max="6382" width="29.140625" style="10" customWidth="1"/>
    <col min="6383" max="6383" width="34.28515625" style="10" customWidth="1"/>
    <col min="6384" max="6385" width="9.85546875" style="10" customWidth="1"/>
    <col min="6386" max="6386" width="17.5703125" style="10" customWidth="1"/>
    <col min="6387" max="6387" width="18.85546875" style="10" customWidth="1"/>
    <col min="6388" max="6388" width="9.85546875" style="10" customWidth="1"/>
    <col min="6389" max="6390" width="6" style="10" customWidth="1"/>
    <col min="6391" max="6391" width="13.7109375" style="10" customWidth="1"/>
    <col min="6392" max="6393" width="15" style="10" customWidth="1"/>
    <col min="6394" max="6394" width="17.5703125" style="10" customWidth="1"/>
    <col min="6395" max="6395" width="9.85546875" style="10" customWidth="1"/>
    <col min="6396" max="6396" width="7.28515625" style="10" customWidth="1"/>
    <col min="6397" max="6397" width="6" style="10" customWidth="1"/>
    <col min="6398" max="6403" width="17.5703125" style="10" customWidth="1"/>
    <col min="6404" max="6546" width="20.140625" style="10" customWidth="1"/>
    <col min="6547" max="6586" width="12.42578125" style="10" customWidth="1"/>
    <col min="6587" max="6587" width="20.140625" style="10" customWidth="1"/>
    <col min="6588" max="6588" width="21.42578125" style="10" customWidth="1"/>
    <col min="6589" max="6589" width="22.7109375" style="10" customWidth="1"/>
    <col min="6590" max="6590" width="13.7109375" style="10" customWidth="1"/>
    <col min="6591" max="6591" width="15" style="10" customWidth="1"/>
    <col min="6592" max="6594" width="17.5703125" style="10" customWidth="1"/>
    <col min="6595" max="6595" width="16.28515625" style="10" customWidth="1"/>
    <col min="6596" max="6596" width="15" style="10" customWidth="1"/>
    <col min="6597" max="6598" width="12.42578125" style="10" customWidth="1"/>
    <col min="6599" max="6600" width="17.5703125" style="10" customWidth="1"/>
    <col min="6601" max="6601" width="7.28515625" style="10" customWidth="1"/>
    <col min="6602" max="6602" width="21.42578125" style="10" customWidth="1"/>
    <col min="6603" max="6603" width="17.5703125" style="10" customWidth="1"/>
    <col min="6604" max="6604" width="20.140625" style="10" customWidth="1"/>
    <col min="6605" max="6605" width="16.28515625" style="10" customWidth="1"/>
    <col min="6606" max="6606" width="17.5703125" style="10" customWidth="1"/>
    <col min="6607" max="6607" width="6" style="10" customWidth="1"/>
    <col min="6608" max="6609" width="18.85546875" style="10" customWidth="1"/>
    <col min="6610" max="6611" width="20.140625" style="10" customWidth="1"/>
    <col min="6612" max="6612" width="6" style="10" customWidth="1"/>
    <col min="6613" max="6613" width="12.42578125" style="10" customWidth="1"/>
    <col min="6614" max="6614" width="18.85546875" style="10" customWidth="1"/>
    <col min="6615" max="6616" width="15" style="10" customWidth="1"/>
    <col min="6617" max="6617" width="7.28515625" style="10" customWidth="1"/>
    <col min="6618" max="6618" width="11.140625" style="10" customWidth="1"/>
    <col min="6619" max="6619" width="13.7109375" style="10" customWidth="1"/>
    <col min="6620" max="6620" width="18.85546875" style="10" customWidth="1"/>
    <col min="6621" max="6621" width="17.5703125" style="10" customWidth="1"/>
    <col min="6622" max="6622" width="25.28515625" style="10" customWidth="1"/>
    <col min="6623" max="6623" width="20.140625" style="10" customWidth="1"/>
    <col min="6624" max="6624" width="15" style="10" customWidth="1"/>
    <col min="6625" max="6625" width="17.5703125" style="10" customWidth="1"/>
    <col min="6626" max="6626" width="16.28515625" style="10" customWidth="1"/>
    <col min="6627" max="6628" width="15" style="10" customWidth="1"/>
    <col min="6629" max="6629" width="17.5703125" style="10" customWidth="1"/>
    <col min="6630" max="6630" width="20.140625" style="10" customWidth="1"/>
    <col min="6631" max="6631" width="16.28515625" style="10" customWidth="1"/>
    <col min="6632" max="6633" width="25.28515625" style="10" customWidth="1"/>
    <col min="6634" max="6634" width="18.85546875" style="10" customWidth="1"/>
    <col min="6635" max="6636" width="20.140625" style="10" customWidth="1"/>
    <col min="6637" max="6637" width="11.140625" style="10" customWidth="1"/>
    <col min="6638" max="6638" width="29.140625" style="10" customWidth="1"/>
    <col min="6639" max="6639" width="34.28515625" style="10" customWidth="1"/>
    <col min="6640" max="6641" width="9.85546875" style="10" customWidth="1"/>
    <col min="6642" max="6642" width="17.5703125" style="10" customWidth="1"/>
    <col min="6643" max="6643" width="18.85546875" style="10" customWidth="1"/>
    <col min="6644" max="6644" width="9.85546875" style="10" customWidth="1"/>
    <col min="6645" max="6646" width="6" style="10" customWidth="1"/>
    <col min="6647" max="6647" width="13.7109375" style="10" customWidth="1"/>
    <col min="6648" max="6649" width="15" style="10" customWidth="1"/>
    <col min="6650" max="6650" width="17.5703125" style="10" customWidth="1"/>
    <col min="6651" max="6651" width="9.85546875" style="10" customWidth="1"/>
    <col min="6652" max="6652" width="7.28515625" style="10" customWidth="1"/>
    <col min="6653" max="6653" width="6" style="10" customWidth="1"/>
    <col min="6654" max="6659" width="17.5703125" style="10" customWidth="1"/>
    <col min="6660" max="6802" width="20.140625" style="10" customWidth="1"/>
    <col min="6803" max="6842" width="12.42578125" style="10" customWidth="1"/>
    <col min="6843" max="6843" width="20.140625" style="10" customWidth="1"/>
    <col min="6844" max="6844" width="21.42578125" style="10" customWidth="1"/>
    <col min="6845" max="6845" width="22.7109375" style="10" customWidth="1"/>
    <col min="6846" max="6846" width="13.7109375" style="10" customWidth="1"/>
    <col min="6847" max="6847" width="15" style="10" customWidth="1"/>
    <col min="6848" max="6850" width="17.5703125" style="10" customWidth="1"/>
    <col min="6851" max="6851" width="16.28515625" style="10" customWidth="1"/>
    <col min="6852" max="6852" width="15" style="10" customWidth="1"/>
    <col min="6853" max="6854" width="12.42578125" style="10" customWidth="1"/>
    <col min="6855" max="6856" width="17.5703125" style="10" customWidth="1"/>
    <col min="6857" max="6857" width="7.28515625" style="10" customWidth="1"/>
    <col min="6858" max="6858" width="21.42578125" style="10" customWidth="1"/>
    <col min="6859" max="6859" width="17.5703125" style="10" customWidth="1"/>
    <col min="6860" max="6860" width="20.140625" style="10" customWidth="1"/>
    <col min="6861" max="6861" width="16.28515625" style="10" customWidth="1"/>
    <col min="6862" max="6862" width="17.5703125" style="10" customWidth="1"/>
    <col min="6863" max="6863" width="6" style="10" customWidth="1"/>
    <col min="6864" max="6865" width="18.85546875" style="10" customWidth="1"/>
    <col min="6866" max="6867" width="20.140625" style="10" customWidth="1"/>
    <col min="6868" max="6868" width="6" style="10" customWidth="1"/>
    <col min="6869" max="6869" width="12.42578125" style="10" customWidth="1"/>
    <col min="6870" max="6870" width="18.85546875" style="10" customWidth="1"/>
    <col min="6871" max="6872" width="15" style="10" customWidth="1"/>
    <col min="6873" max="6873" width="7.28515625" style="10" customWidth="1"/>
    <col min="6874" max="6874" width="11.140625" style="10" customWidth="1"/>
    <col min="6875" max="6875" width="13.7109375" style="10" customWidth="1"/>
    <col min="6876" max="6876" width="18.85546875" style="10" customWidth="1"/>
    <col min="6877" max="6877" width="17.5703125" style="10" customWidth="1"/>
    <col min="6878" max="6878" width="25.28515625" style="10" customWidth="1"/>
    <col min="6879" max="6879" width="20.140625" style="10" customWidth="1"/>
    <col min="6880" max="6880" width="15" style="10" customWidth="1"/>
    <col min="6881" max="6881" width="17.5703125" style="10" customWidth="1"/>
    <col min="6882" max="6882" width="16.28515625" style="10" customWidth="1"/>
    <col min="6883" max="6884" width="15" style="10" customWidth="1"/>
    <col min="6885" max="6885" width="17.5703125" style="10" customWidth="1"/>
    <col min="6886" max="6886" width="20.140625" style="10" customWidth="1"/>
    <col min="6887" max="6887" width="16.28515625" style="10" customWidth="1"/>
    <col min="6888" max="6889" width="25.28515625" style="10" customWidth="1"/>
    <col min="6890" max="6890" width="18.85546875" style="10" customWidth="1"/>
    <col min="6891" max="6892" width="20.140625" style="10" customWidth="1"/>
    <col min="6893" max="6893" width="11.140625" style="10" customWidth="1"/>
    <col min="6894" max="6894" width="29.140625" style="10" customWidth="1"/>
    <col min="6895" max="6895" width="34.28515625" style="10" customWidth="1"/>
    <col min="6896" max="6897" width="9.85546875" style="10" customWidth="1"/>
    <col min="6898" max="6898" width="17.5703125" style="10" customWidth="1"/>
    <col min="6899" max="6899" width="18.85546875" style="10" customWidth="1"/>
    <col min="6900" max="6900" width="9.85546875" style="10" customWidth="1"/>
    <col min="6901" max="6902" width="6" style="10" customWidth="1"/>
    <col min="6903" max="6903" width="13.7109375" style="10" customWidth="1"/>
    <col min="6904" max="6905" width="15" style="10" customWidth="1"/>
    <col min="6906" max="6906" width="17.5703125" style="10" customWidth="1"/>
    <col min="6907" max="6907" width="9.85546875" style="10" customWidth="1"/>
    <col min="6908" max="6908" width="7.28515625" style="10" customWidth="1"/>
    <col min="6909" max="6909" width="6" style="10" customWidth="1"/>
    <col min="6910" max="6915" width="17.5703125" style="10" customWidth="1"/>
    <col min="6916" max="7058" width="20.140625" style="10" customWidth="1"/>
    <col min="7059" max="7098" width="12.42578125" style="10" customWidth="1"/>
    <col min="7099" max="7099" width="20.140625" style="10" customWidth="1"/>
    <col min="7100" max="7100" width="21.42578125" style="10" customWidth="1"/>
    <col min="7101" max="7101" width="22.7109375" style="10" customWidth="1"/>
    <col min="7102" max="7102" width="13.7109375" style="10" customWidth="1"/>
    <col min="7103" max="7103" width="15" style="10" customWidth="1"/>
    <col min="7104" max="7106" width="17.5703125" style="10" customWidth="1"/>
    <col min="7107" max="7107" width="16.28515625" style="10" customWidth="1"/>
    <col min="7108" max="7108" width="15" style="10" customWidth="1"/>
    <col min="7109" max="7110" width="12.42578125" style="10" customWidth="1"/>
    <col min="7111" max="7112" width="17.5703125" style="10" customWidth="1"/>
    <col min="7113" max="7113" width="7.28515625" style="10" customWidth="1"/>
    <col min="7114" max="7114" width="21.42578125" style="10" customWidth="1"/>
    <col min="7115" max="7115" width="17.5703125" style="10" customWidth="1"/>
    <col min="7116" max="7116" width="20.140625" style="10" customWidth="1"/>
    <col min="7117" max="7117" width="16.28515625" style="10" customWidth="1"/>
    <col min="7118" max="7118" width="17.5703125" style="10" customWidth="1"/>
    <col min="7119" max="7119" width="6" style="10" customWidth="1"/>
    <col min="7120" max="7121" width="18.85546875" style="10" customWidth="1"/>
    <col min="7122" max="7123" width="20.140625" style="10" customWidth="1"/>
    <col min="7124" max="7124" width="6" style="10" customWidth="1"/>
    <col min="7125" max="7125" width="12.42578125" style="10" customWidth="1"/>
    <col min="7126" max="7126" width="18.85546875" style="10" customWidth="1"/>
    <col min="7127" max="7128" width="15" style="10" customWidth="1"/>
    <col min="7129" max="7129" width="7.28515625" style="10" customWidth="1"/>
    <col min="7130" max="7130" width="11.140625" style="10" customWidth="1"/>
    <col min="7131" max="7131" width="13.7109375" style="10" customWidth="1"/>
    <col min="7132" max="7132" width="18.85546875" style="10" customWidth="1"/>
    <col min="7133" max="7133" width="17.5703125" style="10" customWidth="1"/>
    <col min="7134" max="7134" width="25.28515625" style="10" customWidth="1"/>
    <col min="7135" max="7135" width="20.140625" style="10" customWidth="1"/>
    <col min="7136" max="7136" width="15" style="10" customWidth="1"/>
    <col min="7137" max="7137" width="17.5703125" style="10" customWidth="1"/>
    <col min="7138" max="7138" width="16.28515625" style="10" customWidth="1"/>
    <col min="7139" max="7140" width="15" style="10" customWidth="1"/>
    <col min="7141" max="7141" width="17.5703125" style="10" customWidth="1"/>
    <col min="7142" max="7142" width="20.140625" style="10" customWidth="1"/>
    <col min="7143" max="7143" width="16.28515625" style="10" customWidth="1"/>
    <col min="7144" max="7145" width="25.28515625" style="10" customWidth="1"/>
    <col min="7146" max="7146" width="18.85546875" style="10" customWidth="1"/>
    <col min="7147" max="7148" width="20.140625" style="10" customWidth="1"/>
    <col min="7149" max="7149" width="11.140625" style="10" customWidth="1"/>
    <col min="7150" max="7150" width="29.140625" style="10" customWidth="1"/>
    <col min="7151" max="7151" width="34.28515625" style="10" customWidth="1"/>
    <col min="7152" max="7153" width="9.85546875" style="10" customWidth="1"/>
    <col min="7154" max="7154" width="17.5703125" style="10" customWidth="1"/>
    <col min="7155" max="7155" width="18.85546875" style="10" customWidth="1"/>
    <col min="7156" max="7156" width="9.85546875" style="10" customWidth="1"/>
    <col min="7157" max="7158" width="6" style="10" customWidth="1"/>
    <col min="7159" max="7159" width="13.7109375" style="10" customWidth="1"/>
    <col min="7160" max="7161" width="15" style="10" customWidth="1"/>
    <col min="7162" max="7162" width="17.5703125" style="10" customWidth="1"/>
    <col min="7163" max="7163" width="9.85546875" style="10" customWidth="1"/>
    <col min="7164" max="7164" width="7.28515625" style="10" customWidth="1"/>
    <col min="7165" max="7165" width="6" style="10" customWidth="1"/>
    <col min="7166" max="7171" width="17.5703125" style="10" customWidth="1"/>
    <col min="7172" max="7314" width="20.140625" style="10" customWidth="1"/>
    <col min="7315" max="7354" width="12.42578125" style="10" customWidth="1"/>
    <col min="7355" max="7355" width="20.140625" style="10" customWidth="1"/>
    <col min="7356" max="7356" width="21.42578125" style="10" customWidth="1"/>
    <col min="7357" max="7357" width="22.7109375" style="10" customWidth="1"/>
    <col min="7358" max="7358" width="13.7109375" style="10" customWidth="1"/>
    <col min="7359" max="7359" width="15" style="10" customWidth="1"/>
    <col min="7360" max="7362" width="17.5703125" style="10" customWidth="1"/>
    <col min="7363" max="7363" width="16.28515625" style="10" customWidth="1"/>
    <col min="7364" max="7364" width="15" style="10" customWidth="1"/>
    <col min="7365" max="7366" width="12.42578125" style="10" customWidth="1"/>
    <col min="7367" max="7368" width="17.5703125" style="10" customWidth="1"/>
    <col min="7369" max="7369" width="7.28515625" style="10" customWidth="1"/>
    <col min="7370" max="7370" width="21.42578125" style="10" customWidth="1"/>
    <col min="7371" max="7371" width="17.5703125" style="10" customWidth="1"/>
    <col min="7372" max="7372" width="20.140625" style="10" customWidth="1"/>
    <col min="7373" max="7373" width="16.28515625" style="10" customWidth="1"/>
    <col min="7374" max="7374" width="17.5703125" style="10" customWidth="1"/>
    <col min="7375" max="7375" width="6" style="10" customWidth="1"/>
    <col min="7376" max="7377" width="18.85546875" style="10" customWidth="1"/>
    <col min="7378" max="7379" width="20.140625" style="10" customWidth="1"/>
    <col min="7380" max="7380" width="6" style="10" customWidth="1"/>
    <col min="7381" max="7381" width="12.42578125" style="10" customWidth="1"/>
    <col min="7382" max="7382" width="18.85546875" style="10" customWidth="1"/>
    <col min="7383" max="7384" width="15" style="10" customWidth="1"/>
    <col min="7385" max="7385" width="7.28515625" style="10" customWidth="1"/>
    <col min="7386" max="7386" width="11.140625" style="10" customWidth="1"/>
    <col min="7387" max="7387" width="13.7109375" style="10" customWidth="1"/>
    <col min="7388" max="7388" width="18.85546875" style="10" customWidth="1"/>
    <col min="7389" max="7389" width="17.5703125" style="10" customWidth="1"/>
    <col min="7390" max="7390" width="25.28515625" style="10" customWidth="1"/>
    <col min="7391" max="7391" width="20.140625" style="10" customWidth="1"/>
    <col min="7392" max="7392" width="15" style="10" customWidth="1"/>
    <col min="7393" max="7393" width="17.5703125" style="10" customWidth="1"/>
    <col min="7394" max="7394" width="16.28515625" style="10" customWidth="1"/>
    <col min="7395" max="7396" width="15" style="10" customWidth="1"/>
    <col min="7397" max="7397" width="17.5703125" style="10" customWidth="1"/>
    <col min="7398" max="7398" width="20.140625" style="10" customWidth="1"/>
    <col min="7399" max="7399" width="16.28515625" style="10" customWidth="1"/>
    <col min="7400" max="7401" width="25.28515625" style="10" customWidth="1"/>
    <col min="7402" max="7402" width="18.85546875" style="10" customWidth="1"/>
    <col min="7403" max="7404" width="20.140625" style="10" customWidth="1"/>
    <col min="7405" max="7405" width="11.140625" style="10" customWidth="1"/>
    <col min="7406" max="7406" width="29.140625" style="10" customWidth="1"/>
    <col min="7407" max="7407" width="34.28515625" style="10" customWidth="1"/>
    <col min="7408" max="7409" width="9.85546875" style="10" customWidth="1"/>
    <col min="7410" max="7410" width="17.5703125" style="10" customWidth="1"/>
    <col min="7411" max="7411" width="18.85546875" style="10" customWidth="1"/>
    <col min="7412" max="7412" width="9.85546875" style="10" customWidth="1"/>
    <col min="7413" max="7414" width="6" style="10" customWidth="1"/>
    <col min="7415" max="7415" width="13.7109375" style="10" customWidth="1"/>
    <col min="7416" max="7417" width="15" style="10" customWidth="1"/>
    <col min="7418" max="7418" width="17.5703125" style="10" customWidth="1"/>
    <col min="7419" max="7419" width="9.85546875" style="10" customWidth="1"/>
    <col min="7420" max="7420" width="7.28515625" style="10" customWidth="1"/>
    <col min="7421" max="7421" width="6" style="10" customWidth="1"/>
    <col min="7422" max="7427" width="17.5703125" style="10" customWidth="1"/>
    <col min="7428" max="7570" width="20.140625" style="10" customWidth="1"/>
    <col min="7571" max="7610" width="12.42578125" style="10" customWidth="1"/>
    <col min="7611" max="7611" width="20.140625" style="10" customWidth="1"/>
    <col min="7612" max="7612" width="21.42578125" style="10" customWidth="1"/>
    <col min="7613" max="7613" width="22.7109375" style="10" customWidth="1"/>
    <col min="7614" max="7614" width="13.7109375" style="10" customWidth="1"/>
    <col min="7615" max="7615" width="15" style="10" customWidth="1"/>
    <col min="7616" max="7618" width="17.5703125" style="10" customWidth="1"/>
    <col min="7619" max="7619" width="16.28515625" style="10" customWidth="1"/>
    <col min="7620" max="7620" width="15" style="10" customWidth="1"/>
    <col min="7621" max="7622" width="12.42578125" style="10" customWidth="1"/>
    <col min="7623" max="7624" width="17.5703125" style="10" customWidth="1"/>
    <col min="7625" max="7625" width="7.28515625" style="10" customWidth="1"/>
    <col min="7626" max="7626" width="21.42578125" style="10" customWidth="1"/>
    <col min="7627" max="7627" width="17.5703125" style="10" customWidth="1"/>
    <col min="7628" max="7628" width="20.140625" style="10" customWidth="1"/>
    <col min="7629" max="7629" width="16.28515625" style="10" customWidth="1"/>
    <col min="7630" max="7630" width="17.5703125" style="10" customWidth="1"/>
    <col min="7631" max="7631" width="6" style="10" customWidth="1"/>
    <col min="7632" max="7633" width="18.85546875" style="10" customWidth="1"/>
    <col min="7634" max="7635" width="20.140625" style="10" customWidth="1"/>
    <col min="7636" max="7636" width="6" style="10" customWidth="1"/>
    <col min="7637" max="7637" width="12.42578125" style="10" customWidth="1"/>
    <col min="7638" max="7638" width="18.85546875" style="10" customWidth="1"/>
    <col min="7639" max="7640" width="15" style="10" customWidth="1"/>
    <col min="7641" max="7641" width="7.28515625" style="10" customWidth="1"/>
    <col min="7642" max="7642" width="11.140625" style="10" customWidth="1"/>
    <col min="7643" max="7643" width="13.7109375" style="10" customWidth="1"/>
    <col min="7644" max="7644" width="18.85546875" style="10" customWidth="1"/>
    <col min="7645" max="7645" width="17.5703125" style="10" customWidth="1"/>
    <col min="7646" max="7646" width="25.28515625" style="10" customWidth="1"/>
    <col min="7647" max="7647" width="20.140625" style="10" customWidth="1"/>
    <col min="7648" max="7648" width="15" style="10" customWidth="1"/>
    <col min="7649" max="7649" width="17.5703125" style="10" customWidth="1"/>
    <col min="7650" max="7650" width="16.28515625" style="10" customWidth="1"/>
    <col min="7651" max="7652" width="15" style="10" customWidth="1"/>
    <col min="7653" max="7653" width="17.5703125" style="10" customWidth="1"/>
    <col min="7654" max="7654" width="20.140625" style="10" customWidth="1"/>
    <col min="7655" max="7655" width="16.28515625" style="10" customWidth="1"/>
    <col min="7656" max="7657" width="25.28515625" style="10" customWidth="1"/>
    <col min="7658" max="7658" width="18.85546875" style="10" customWidth="1"/>
    <col min="7659" max="7660" width="20.140625" style="10" customWidth="1"/>
    <col min="7661" max="7661" width="11.140625" style="10" customWidth="1"/>
    <col min="7662" max="7662" width="29.140625" style="10" customWidth="1"/>
    <col min="7663" max="7663" width="34.28515625" style="10" customWidth="1"/>
    <col min="7664" max="7665" width="9.85546875" style="10" customWidth="1"/>
    <col min="7666" max="7666" width="17.5703125" style="10" customWidth="1"/>
    <col min="7667" max="7667" width="18.85546875" style="10" customWidth="1"/>
    <col min="7668" max="7668" width="9.85546875" style="10" customWidth="1"/>
    <col min="7669" max="7670" width="6" style="10" customWidth="1"/>
    <col min="7671" max="7671" width="13.7109375" style="10" customWidth="1"/>
    <col min="7672" max="7673" width="15" style="10" customWidth="1"/>
    <col min="7674" max="7674" width="17.5703125" style="10" customWidth="1"/>
    <col min="7675" max="7675" width="9.85546875" style="10" customWidth="1"/>
    <col min="7676" max="7676" width="7.28515625" style="10" customWidth="1"/>
    <col min="7677" max="7677" width="6" style="10" customWidth="1"/>
    <col min="7678" max="7683" width="17.5703125" style="10" customWidth="1"/>
    <col min="7684" max="7826" width="20.140625" style="10" customWidth="1"/>
    <col min="7827" max="7866" width="12.42578125" style="10" customWidth="1"/>
    <col min="7867" max="7867" width="20.140625" style="10" customWidth="1"/>
    <col min="7868" max="7868" width="21.42578125" style="10" customWidth="1"/>
    <col min="7869" max="7869" width="22.7109375" style="10" customWidth="1"/>
    <col min="7870" max="7870" width="13.7109375" style="10" customWidth="1"/>
    <col min="7871" max="7871" width="15" style="10" customWidth="1"/>
    <col min="7872" max="7874" width="17.5703125" style="10" customWidth="1"/>
    <col min="7875" max="7875" width="16.28515625" style="10" customWidth="1"/>
    <col min="7876" max="7876" width="15" style="10" customWidth="1"/>
    <col min="7877" max="7878" width="12.42578125" style="10" customWidth="1"/>
    <col min="7879" max="7880" width="17.5703125" style="10" customWidth="1"/>
    <col min="7881" max="7881" width="7.28515625" style="10" customWidth="1"/>
    <col min="7882" max="7882" width="21.42578125" style="10" customWidth="1"/>
    <col min="7883" max="7883" width="17.5703125" style="10" customWidth="1"/>
    <col min="7884" max="7884" width="20.140625" style="10" customWidth="1"/>
    <col min="7885" max="7885" width="16.28515625" style="10" customWidth="1"/>
    <col min="7886" max="7886" width="17.5703125" style="10" customWidth="1"/>
    <col min="7887" max="7887" width="6" style="10" customWidth="1"/>
    <col min="7888" max="7889" width="18.85546875" style="10" customWidth="1"/>
    <col min="7890" max="7891" width="20.140625" style="10" customWidth="1"/>
    <col min="7892" max="7892" width="6" style="10" customWidth="1"/>
    <col min="7893" max="7893" width="12.42578125" style="10" customWidth="1"/>
    <col min="7894" max="7894" width="18.85546875" style="10" customWidth="1"/>
    <col min="7895" max="7896" width="15" style="10" customWidth="1"/>
    <col min="7897" max="7897" width="7.28515625" style="10" customWidth="1"/>
    <col min="7898" max="7898" width="11.140625" style="10" customWidth="1"/>
    <col min="7899" max="7899" width="13.7109375" style="10" customWidth="1"/>
    <col min="7900" max="7900" width="18.85546875" style="10" customWidth="1"/>
    <col min="7901" max="7901" width="17.5703125" style="10" customWidth="1"/>
    <col min="7902" max="7902" width="25.28515625" style="10" customWidth="1"/>
    <col min="7903" max="7903" width="20.140625" style="10" customWidth="1"/>
    <col min="7904" max="7904" width="15" style="10" customWidth="1"/>
    <col min="7905" max="7905" width="17.5703125" style="10" customWidth="1"/>
    <col min="7906" max="7906" width="16.28515625" style="10" customWidth="1"/>
    <col min="7907" max="7908" width="15" style="10" customWidth="1"/>
    <col min="7909" max="7909" width="17.5703125" style="10" customWidth="1"/>
    <col min="7910" max="7910" width="20.140625" style="10" customWidth="1"/>
    <col min="7911" max="7911" width="16.28515625" style="10" customWidth="1"/>
    <col min="7912" max="7913" width="25.28515625" style="10" customWidth="1"/>
    <col min="7914" max="7914" width="18.85546875" style="10" customWidth="1"/>
    <col min="7915" max="7916" width="20.140625" style="10" customWidth="1"/>
    <col min="7917" max="7917" width="11.140625" style="10" customWidth="1"/>
    <col min="7918" max="7918" width="29.140625" style="10" customWidth="1"/>
    <col min="7919" max="7919" width="34.28515625" style="10" customWidth="1"/>
    <col min="7920" max="7921" width="9.85546875" style="10" customWidth="1"/>
    <col min="7922" max="7922" width="17.5703125" style="10" customWidth="1"/>
    <col min="7923" max="7923" width="18.85546875" style="10" customWidth="1"/>
    <col min="7924" max="7924" width="9.85546875" style="10" customWidth="1"/>
    <col min="7925" max="7926" width="6" style="10" customWidth="1"/>
    <col min="7927" max="7927" width="13.7109375" style="10" customWidth="1"/>
    <col min="7928" max="7929" width="15" style="10" customWidth="1"/>
    <col min="7930" max="7930" width="17.5703125" style="10" customWidth="1"/>
    <col min="7931" max="7931" width="9.85546875" style="10" customWidth="1"/>
    <col min="7932" max="7932" width="7.28515625" style="10" customWidth="1"/>
    <col min="7933" max="7933" width="6" style="10" customWidth="1"/>
    <col min="7934" max="7939" width="17.5703125" style="10" customWidth="1"/>
    <col min="7940" max="8082" width="20.140625" style="10" customWidth="1"/>
    <col min="8083" max="8122" width="12.42578125" style="10" customWidth="1"/>
    <col min="8123" max="8123" width="20.140625" style="10" customWidth="1"/>
    <col min="8124" max="8124" width="21.42578125" style="10" customWidth="1"/>
    <col min="8125" max="8125" width="22.7109375" style="10" customWidth="1"/>
    <col min="8126" max="8126" width="13.7109375" style="10" customWidth="1"/>
    <col min="8127" max="8127" width="15" style="10" customWidth="1"/>
    <col min="8128" max="8130" width="17.5703125" style="10" customWidth="1"/>
    <col min="8131" max="8131" width="16.28515625" style="10" customWidth="1"/>
    <col min="8132" max="8132" width="15" style="10" customWidth="1"/>
    <col min="8133" max="8134" width="12.42578125" style="10" customWidth="1"/>
    <col min="8135" max="8136" width="17.5703125" style="10" customWidth="1"/>
    <col min="8137" max="8137" width="7.28515625" style="10" customWidth="1"/>
    <col min="8138" max="8138" width="21.42578125" style="10" customWidth="1"/>
    <col min="8139" max="8139" width="17.5703125" style="10" customWidth="1"/>
    <col min="8140" max="8140" width="20.140625" style="10" customWidth="1"/>
    <col min="8141" max="8141" width="16.28515625" style="10" customWidth="1"/>
    <col min="8142" max="8142" width="17.5703125" style="10" customWidth="1"/>
    <col min="8143" max="8143" width="6" style="10" customWidth="1"/>
    <col min="8144" max="8145" width="18.85546875" style="10" customWidth="1"/>
    <col min="8146" max="8147" width="20.140625" style="10" customWidth="1"/>
    <col min="8148" max="8148" width="6" style="10" customWidth="1"/>
    <col min="8149" max="8149" width="12.42578125" style="10" customWidth="1"/>
    <col min="8150" max="8150" width="18.85546875" style="10" customWidth="1"/>
    <col min="8151" max="8152" width="15" style="10" customWidth="1"/>
    <col min="8153" max="8153" width="7.28515625" style="10" customWidth="1"/>
    <col min="8154" max="8154" width="11.140625" style="10" customWidth="1"/>
    <col min="8155" max="8155" width="13.7109375" style="10" customWidth="1"/>
    <col min="8156" max="8156" width="18.85546875" style="10" customWidth="1"/>
    <col min="8157" max="8157" width="17.5703125" style="10" customWidth="1"/>
    <col min="8158" max="8158" width="25.28515625" style="10" customWidth="1"/>
    <col min="8159" max="8159" width="20.140625" style="10" customWidth="1"/>
    <col min="8160" max="8160" width="15" style="10" customWidth="1"/>
    <col min="8161" max="8161" width="17.5703125" style="10" customWidth="1"/>
    <col min="8162" max="8162" width="16.28515625" style="10" customWidth="1"/>
    <col min="8163" max="8164" width="15" style="10" customWidth="1"/>
    <col min="8165" max="8165" width="17.5703125" style="10" customWidth="1"/>
    <col min="8166" max="8166" width="20.140625" style="10" customWidth="1"/>
    <col min="8167" max="8167" width="16.28515625" style="10" customWidth="1"/>
    <col min="8168" max="8169" width="25.28515625" style="10" customWidth="1"/>
    <col min="8170" max="8170" width="18.85546875" style="10" customWidth="1"/>
    <col min="8171" max="8172" width="20.140625" style="10" customWidth="1"/>
    <col min="8173" max="8173" width="11.140625" style="10" customWidth="1"/>
    <col min="8174" max="8174" width="29.140625" style="10" customWidth="1"/>
    <col min="8175" max="8175" width="34.28515625" style="10" customWidth="1"/>
    <col min="8176" max="8177" width="9.85546875" style="10" customWidth="1"/>
    <col min="8178" max="8178" width="17.5703125" style="10" customWidth="1"/>
    <col min="8179" max="8179" width="18.85546875" style="10" customWidth="1"/>
    <col min="8180" max="8180" width="9.85546875" style="10" customWidth="1"/>
    <col min="8181" max="8182" width="6" style="10" customWidth="1"/>
    <col min="8183" max="8183" width="13.7109375" style="10" customWidth="1"/>
    <col min="8184" max="8185" width="15" style="10" customWidth="1"/>
    <col min="8186" max="8186" width="17.5703125" style="10" customWidth="1"/>
    <col min="8187" max="8187" width="9.85546875" style="10" customWidth="1"/>
    <col min="8188" max="8188" width="7.28515625" style="10" customWidth="1"/>
    <col min="8189" max="8189" width="6" style="10" customWidth="1"/>
    <col min="8190" max="8195" width="17.5703125" style="10" customWidth="1"/>
    <col min="8196" max="8338" width="20.140625" style="10" customWidth="1"/>
    <col min="8339" max="8378" width="12.42578125" style="10" customWidth="1"/>
    <col min="8379" max="8379" width="20.140625" style="10" customWidth="1"/>
    <col min="8380" max="8380" width="21.42578125" style="10" customWidth="1"/>
    <col min="8381" max="8381" width="22.7109375" style="10" customWidth="1"/>
    <col min="8382" max="8382" width="13.7109375" style="10" customWidth="1"/>
    <col min="8383" max="8383" width="15" style="10" customWidth="1"/>
    <col min="8384" max="8386" width="17.5703125" style="10" customWidth="1"/>
    <col min="8387" max="8387" width="16.28515625" style="10" customWidth="1"/>
    <col min="8388" max="8388" width="15" style="10" customWidth="1"/>
    <col min="8389" max="8390" width="12.42578125" style="10" customWidth="1"/>
    <col min="8391" max="8392" width="17.5703125" style="10" customWidth="1"/>
    <col min="8393" max="8393" width="7.28515625" style="10" customWidth="1"/>
    <col min="8394" max="8394" width="21.42578125" style="10" customWidth="1"/>
    <col min="8395" max="8395" width="17.5703125" style="10" customWidth="1"/>
    <col min="8396" max="8396" width="20.140625" style="10" customWidth="1"/>
    <col min="8397" max="8397" width="16.28515625" style="10" customWidth="1"/>
    <col min="8398" max="8398" width="17.5703125" style="10" customWidth="1"/>
    <col min="8399" max="8399" width="6" style="10" customWidth="1"/>
    <col min="8400" max="8401" width="18.85546875" style="10" customWidth="1"/>
    <col min="8402" max="8403" width="20.140625" style="10" customWidth="1"/>
    <col min="8404" max="8404" width="6" style="10" customWidth="1"/>
    <col min="8405" max="8405" width="12.42578125" style="10" customWidth="1"/>
    <col min="8406" max="8406" width="18.85546875" style="10" customWidth="1"/>
    <col min="8407" max="8408" width="15" style="10" customWidth="1"/>
    <col min="8409" max="8409" width="7.28515625" style="10" customWidth="1"/>
    <col min="8410" max="8410" width="11.140625" style="10" customWidth="1"/>
    <col min="8411" max="8411" width="13.7109375" style="10" customWidth="1"/>
    <col min="8412" max="8412" width="18.85546875" style="10" customWidth="1"/>
    <col min="8413" max="8413" width="17.5703125" style="10" customWidth="1"/>
    <col min="8414" max="8414" width="25.28515625" style="10" customWidth="1"/>
    <col min="8415" max="8415" width="20.140625" style="10" customWidth="1"/>
    <col min="8416" max="8416" width="15" style="10" customWidth="1"/>
    <col min="8417" max="8417" width="17.5703125" style="10" customWidth="1"/>
    <col min="8418" max="8418" width="16.28515625" style="10" customWidth="1"/>
    <col min="8419" max="8420" width="15" style="10" customWidth="1"/>
    <col min="8421" max="8421" width="17.5703125" style="10" customWidth="1"/>
    <col min="8422" max="8422" width="20.140625" style="10" customWidth="1"/>
    <col min="8423" max="8423" width="16.28515625" style="10" customWidth="1"/>
    <col min="8424" max="8425" width="25.28515625" style="10" customWidth="1"/>
    <col min="8426" max="8426" width="18.85546875" style="10" customWidth="1"/>
    <col min="8427" max="8428" width="20.140625" style="10" customWidth="1"/>
    <col min="8429" max="8429" width="11.140625" style="10" customWidth="1"/>
    <col min="8430" max="8430" width="29.140625" style="10" customWidth="1"/>
    <col min="8431" max="8431" width="34.28515625" style="10" customWidth="1"/>
    <col min="8432" max="8433" width="9.85546875" style="10" customWidth="1"/>
    <col min="8434" max="8434" width="17.5703125" style="10" customWidth="1"/>
    <col min="8435" max="8435" width="18.85546875" style="10" customWidth="1"/>
    <col min="8436" max="8436" width="9.85546875" style="10" customWidth="1"/>
    <col min="8437" max="8438" width="6" style="10" customWidth="1"/>
    <col min="8439" max="8439" width="13.7109375" style="10" customWidth="1"/>
    <col min="8440" max="8441" width="15" style="10" customWidth="1"/>
    <col min="8442" max="8442" width="17.5703125" style="10" customWidth="1"/>
    <col min="8443" max="8443" width="9.85546875" style="10" customWidth="1"/>
    <col min="8444" max="8444" width="7.28515625" style="10" customWidth="1"/>
    <col min="8445" max="8445" width="6" style="10" customWidth="1"/>
    <col min="8446" max="8451" width="17.5703125" style="10" customWidth="1"/>
    <col min="8452" max="8594" width="20.140625" style="10" customWidth="1"/>
    <col min="8595" max="8634" width="12.42578125" style="10" customWidth="1"/>
    <col min="8635" max="8635" width="20.140625" style="10" customWidth="1"/>
    <col min="8636" max="8636" width="21.42578125" style="10" customWidth="1"/>
    <col min="8637" max="8637" width="22.7109375" style="10" customWidth="1"/>
    <col min="8638" max="8638" width="13.7109375" style="10" customWidth="1"/>
    <col min="8639" max="8639" width="15" style="10" customWidth="1"/>
    <col min="8640" max="8642" width="17.5703125" style="10" customWidth="1"/>
    <col min="8643" max="8643" width="16.28515625" style="10" customWidth="1"/>
    <col min="8644" max="8644" width="15" style="10" customWidth="1"/>
    <col min="8645" max="8646" width="12.42578125" style="10" customWidth="1"/>
    <col min="8647" max="8648" width="17.5703125" style="10" customWidth="1"/>
    <col min="8649" max="8649" width="7.28515625" style="10" customWidth="1"/>
    <col min="8650" max="8650" width="21.42578125" style="10" customWidth="1"/>
    <col min="8651" max="8651" width="17.5703125" style="10" customWidth="1"/>
    <col min="8652" max="8652" width="20.140625" style="10" customWidth="1"/>
    <col min="8653" max="8653" width="16.28515625" style="10" customWidth="1"/>
    <col min="8654" max="8654" width="17.5703125" style="10" customWidth="1"/>
    <col min="8655" max="8655" width="6" style="10" customWidth="1"/>
    <col min="8656" max="8657" width="18.85546875" style="10" customWidth="1"/>
    <col min="8658" max="8659" width="20.140625" style="10" customWidth="1"/>
    <col min="8660" max="8660" width="6" style="10" customWidth="1"/>
    <col min="8661" max="8661" width="12.42578125" style="10" customWidth="1"/>
    <col min="8662" max="8662" width="18.85546875" style="10" customWidth="1"/>
    <col min="8663" max="8664" width="15" style="10" customWidth="1"/>
    <col min="8665" max="8665" width="7.28515625" style="10" customWidth="1"/>
    <col min="8666" max="8666" width="11.140625" style="10" customWidth="1"/>
    <col min="8667" max="8667" width="13.7109375" style="10" customWidth="1"/>
    <col min="8668" max="8668" width="18.85546875" style="10" customWidth="1"/>
    <col min="8669" max="8669" width="17.5703125" style="10" customWidth="1"/>
    <col min="8670" max="8670" width="25.28515625" style="10" customWidth="1"/>
    <col min="8671" max="8671" width="20.140625" style="10" customWidth="1"/>
    <col min="8672" max="8672" width="15" style="10" customWidth="1"/>
    <col min="8673" max="8673" width="17.5703125" style="10" customWidth="1"/>
    <col min="8674" max="8674" width="16.28515625" style="10" customWidth="1"/>
    <col min="8675" max="8676" width="15" style="10" customWidth="1"/>
    <col min="8677" max="8677" width="17.5703125" style="10" customWidth="1"/>
    <col min="8678" max="8678" width="20.140625" style="10" customWidth="1"/>
    <col min="8679" max="8679" width="16.28515625" style="10" customWidth="1"/>
    <col min="8680" max="8681" width="25.28515625" style="10" customWidth="1"/>
    <col min="8682" max="8682" width="18.85546875" style="10" customWidth="1"/>
    <col min="8683" max="8684" width="20.140625" style="10" customWidth="1"/>
    <col min="8685" max="8685" width="11.140625" style="10" customWidth="1"/>
    <col min="8686" max="8686" width="29.140625" style="10" customWidth="1"/>
    <col min="8687" max="8687" width="34.28515625" style="10" customWidth="1"/>
    <col min="8688" max="8689" width="9.85546875" style="10" customWidth="1"/>
    <col min="8690" max="8690" width="17.5703125" style="10" customWidth="1"/>
    <col min="8691" max="8691" width="18.85546875" style="10" customWidth="1"/>
    <col min="8692" max="8692" width="9.85546875" style="10" customWidth="1"/>
    <col min="8693" max="8694" width="6" style="10" customWidth="1"/>
    <col min="8695" max="8695" width="13.7109375" style="10" customWidth="1"/>
    <col min="8696" max="8697" width="15" style="10" customWidth="1"/>
    <col min="8698" max="8698" width="17.5703125" style="10" customWidth="1"/>
    <col min="8699" max="8699" width="9.85546875" style="10" customWidth="1"/>
    <col min="8700" max="8700" width="7.28515625" style="10" customWidth="1"/>
    <col min="8701" max="8701" width="6" style="10" customWidth="1"/>
    <col min="8702" max="8707" width="17.5703125" style="10" customWidth="1"/>
    <col min="8708" max="8850" width="20.140625" style="10" customWidth="1"/>
    <col min="8851" max="8890" width="12.42578125" style="10" customWidth="1"/>
    <col min="8891" max="8891" width="20.140625" style="10" customWidth="1"/>
    <col min="8892" max="8892" width="21.42578125" style="10" customWidth="1"/>
    <col min="8893" max="8893" width="22.7109375" style="10" customWidth="1"/>
    <col min="8894" max="8894" width="13.7109375" style="10" customWidth="1"/>
    <col min="8895" max="8895" width="15" style="10" customWidth="1"/>
    <col min="8896" max="8898" width="17.5703125" style="10" customWidth="1"/>
    <col min="8899" max="8899" width="16.28515625" style="10" customWidth="1"/>
    <col min="8900" max="8900" width="15" style="10" customWidth="1"/>
    <col min="8901" max="8902" width="12.42578125" style="10" customWidth="1"/>
    <col min="8903" max="8904" width="17.5703125" style="10" customWidth="1"/>
    <col min="8905" max="8905" width="7.28515625" style="10" customWidth="1"/>
    <col min="8906" max="8906" width="21.42578125" style="10" customWidth="1"/>
    <col min="8907" max="8907" width="17.5703125" style="10" customWidth="1"/>
    <col min="8908" max="8908" width="20.140625" style="10" customWidth="1"/>
    <col min="8909" max="8909" width="16.28515625" style="10" customWidth="1"/>
    <col min="8910" max="8910" width="17.5703125" style="10" customWidth="1"/>
    <col min="8911" max="8911" width="6" style="10" customWidth="1"/>
    <col min="8912" max="8913" width="18.85546875" style="10" customWidth="1"/>
    <col min="8914" max="8915" width="20.140625" style="10" customWidth="1"/>
    <col min="8916" max="8916" width="6" style="10" customWidth="1"/>
    <col min="8917" max="8917" width="12.42578125" style="10" customWidth="1"/>
    <col min="8918" max="8918" width="18.85546875" style="10" customWidth="1"/>
    <col min="8919" max="8920" width="15" style="10" customWidth="1"/>
    <col min="8921" max="8921" width="7.28515625" style="10" customWidth="1"/>
    <col min="8922" max="8922" width="11.140625" style="10" customWidth="1"/>
    <col min="8923" max="8923" width="13.7109375" style="10" customWidth="1"/>
    <col min="8924" max="8924" width="18.85546875" style="10" customWidth="1"/>
    <col min="8925" max="8925" width="17.5703125" style="10" customWidth="1"/>
    <col min="8926" max="8926" width="25.28515625" style="10" customWidth="1"/>
    <col min="8927" max="8927" width="20.140625" style="10" customWidth="1"/>
    <col min="8928" max="8928" width="15" style="10" customWidth="1"/>
    <col min="8929" max="8929" width="17.5703125" style="10" customWidth="1"/>
    <col min="8930" max="8930" width="16.28515625" style="10" customWidth="1"/>
    <col min="8931" max="8932" width="15" style="10" customWidth="1"/>
    <col min="8933" max="8933" width="17.5703125" style="10" customWidth="1"/>
    <col min="8934" max="8934" width="20.140625" style="10" customWidth="1"/>
    <col min="8935" max="8935" width="16.28515625" style="10" customWidth="1"/>
    <col min="8936" max="8937" width="25.28515625" style="10" customWidth="1"/>
    <col min="8938" max="8938" width="18.85546875" style="10" customWidth="1"/>
    <col min="8939" max="8940" width="20.140625" style="10" customWidth="1"/>
    <col min="8941" max="8941" width="11.140625" style="10" customWidth="1"/>
    <col min="8942" max="8942" width="29.140625" style="10" customWidth="1"/>
    <col min="8943" max="8943" width="34.28515625" style="10" customWidth="1"/>
    <col min="8944" max="8945" width="9.85546875" style="10" customWidth="1"/>
    <col min="8946" max="8946" width="17.5703125" style="10" customWidth="1"/>
    <col min="8947" max="8947" width="18.85546875" style="10" customWidth="1"/>
    <col min="8948" max="8948" width="9.85546875" style="10" customWidth="1"/>
    <col min="8949" max="8950" width="6" style="10" customWidth="1"/>
    <col min="8951" max="8951" width="13.7109375" style="10" customWidth="1"/>
    <col min="8952" max="8953" width="15" style="10" customWidth="1"/>
    <col min="8954" max="8954" width="17.5703125" style="10" customWidth="1"/>
    <col min="8955" max="8955" width="9.85546875" style="10" customWidth="1"/>
    <col min="8956" max="8956" width="7.28515625" style="10" customWidth="1"/>
    <col min="8957" max="8957" width="6" style="10" customWidth="1"/>
    <col min="8958" max="8963" width="17.5703125" style="10" customWidth="1"/>
    <col min="8964" max="9106" width="20.140625" style="10" customWidth="1"/>
    <col min="9107" max="9146" width="12.42578125" style="10" customWidth="1"/>
    <col min="9147" max="9147" width="20.140625" style="10" customWidth="1"/>
    <col min="9148" max="9148" width="21.42578125" style="10" customWidth="1"/>
    <col min="9149" max="9149" width="22.7109375" style="10" customWidth="1"/>
    <col min="9150" max="9150" width="13.7109375" style="10" customWidth="1"/>
    <col min="9151" max="9151" width="15" style="10" customWidth="1"/>
    <col min="9152" max="9154" width="17.5703125" style="10" customWidth="1"/>
    <col min="9155" max="9155" width="16.28515625" style="10" customWidth="1"/>
    <col min="9156" max="9156" width="15" style="10" customWidth="1"/>
    <col min="9157" max="9158" width="12.42578125" style="10" customWidth="1"/>
    <col min="9159" max="9160" width="17.5703125" style="10" customWidth="1"/>
    <col min="9161" max="9161" width="7.28515625" style="10" customWidth="1"/>
    <col min="9162" max="9162" width="21.42578125" style="10" customWidth="1"/>
    <col min="9163" max="9163" width="17.5703125" style="10" customWidth="1"/>
    <col min="9164" max="9164" width="20.140625" style="10" customWidth="1"/>
    <col min="9165" max="9165" width="16.28515625" style="10" customWidth="1"/>
    <col min="9166" max="9166" width="17.5703125" style="10" customWidth="1"/>
    <col min="9167" max="9167" width="6" style="10" customWidth="1"/>
    <col min="9168" max="9169" width="18.85546875" style="10" customWidth="1"/>
    <col min="9170" max="9171" width="20.140625" style="10" customWidth="1"/>
    <col min="9172" max="9172" width="6" style="10" customWidth="1"/>
    <col min="9173" max="9173" width="12.42578125" style="10" customWidth="1"/>
    <col min="9174" max="9174" width="18.85546875" style="10" customWidth="1"/>
    <col min="9175" max="9176" width="15" style="10" customWidth="1"/>
    <col min="9177" max="9177" width="7.28515625" style="10" customWidth="1"/>
    <col min="9178" max="9178" width="11.140625" style="10" customWidth="1"/>
    <col min="9179" max="9179" width="13.7109375" style="10" customWidth="1"/>
    <col min="9180" max="9180" width="18.85546875" style="10" customWidth="1"/>
    <col min="9181" max="9181" width="17.5703125" style="10" customWidth="1"/>
    <col min="9182" max="9182" width="25.28515625" style="10" customWidth="1"/>
    <col min="9183" max="9183" width="20.140625" style="10" customWidth="1"/>
    <col min="9184" max="9184" width="15" style="10" customWidth="1"/>
    <col min="9185" max="9185" width="17.5703125" style="10" customWidth="1"/>
    <col min="9186" max="9186" width="16.28515625" style="10" customWidth="1"/>
    <col min="9187" max="9188" width="15" style="10" customWidth="1"/>
    <col min="9189" max="9189" width="17.5703125" style="10" customWidth="1"/>
    <col min="9190" max="9190" width="20.140625" style="10" customWidth="1"/>
    <col min="9191" max="9191" width="16.28515625" style="10" customWidth="1"/>
    <col min="9192" max="9193" width="25.28515625" style="10" customWidth="1"/>
    <col min="9194" max="9194" width="18.85546875" style="10" customWidth="1"/>
    <col min="9195" max="9196" width="20.140625" style="10" customWidth="1"/>
    <col min="9197" max="9197" width="11.140625" style="10" customWidth="1"/>
    <col min="9198" max="9198" width="29.140625" style="10" customWidth="1"/>
    <col min="9199" max="9199" width="34.28515625" style="10" customWidth="1"/>
    <col min="9200" max="9201" width="9.85546875" style="10" customWidth="1"/>
    <col min="9202" max="9202" width="17.5703125" style="10" customWidth="1"/>
    <col min="9203" max="9203" width="18.85546875" style="10" customWidth="1"/>
    <col min="9204" max="9204" width="9.85546875" style="10" customWidth="1"/>
    <col min="9205" max="9206" width="6" style="10" customWidth="1"/>
    <col min="9207" max="9207" width="13.7109375" style="10" customWidth="1"/>
    <col min="9208" max="9209" width="15" style="10" customWidth="1"/>
    <col min="9210" max="9210" width="17.5703125" style="10" customWidth="1"/>
    <col min="9211" max="9211" width="9.85546875" style="10" customWidth="1"/>
    <col min="9212" max="9212" width="7.28515625" style="10" customWidth="1"/>
    <col min="9213" max="9213" width="6" style="10" customWidth="1"/>
    <col min="9214" max="9219" width="17.5703125" style="10" customWidth="1"/>
    <col min="9220" max="9362" width="20.140625" style="10" customWidth="1"/>
    <col min="9363" max="9402" width="12.42578125" style="10" customWidth="1"/>
    <col min="9403" max="9403" width="20.140625" style="10" customWidth="1"/>
    <col min="9404" max="9404" width="21.42578125" style="10" customWidth="1"/>
    <col min="9405" max="9405" width="22.7109375" style="10" customWidth="1"/>
    <col min="9406" max="9406" width="13.7109375" style="10" customWidth="1"/>
    <col min="9407" max="9407" width="15" style="10" customWidth="1"/>
    <col min="9408" max="9410" width="17.5703125" style="10" customWidth="1"/>
    <col min="9411" max="9411" width="16.28515625" style="10" customWidth="1"/>
    <col min="9412" max="9412" width="15" style="10" customWidth="1"/>
    <col min="9413" max="9414" width="12.42578125" style="10" customWidth="1"/>
    <col min="9415" max="9416" width="17.5703125" style="10" customWidth="1"/>
    <col min="9417" max="9417" width="7.28515625" style="10" customWidth="1"/>
    <col min="9418" max="9418" width="21.42578125" style="10" customWidth="1"/>
    <col min="9419" max="9419" width="17.5703125" style="10" customWidth="1"/>
    <col min="9420" max="9420" width="20.140625" style="10" customWidth="1"/>
    <col min="9421" max="9421" width="16.28515625" style="10" customWidth="1"/>
    <col min="9422" max="9422" width="17.5703125" style="10" customWidth="1"/>
    <col min="9423" max="9423" width="6" style="10" customWidth="1"/>
    <col min="9424" max="9425" width="18.85546875" style="10" customWidth="1"/>
    <col min="9426" max="9427" width="20.140625" style="10" customWidth="1"/>
    <col min="9428" max="9428" width="6" style="10" customWidth="1"/>
    <col min="9429" max="9429" width="12.42578125" style="10" customWidth="1"/>
    <col min="9430" max="9430" width="18.85546875" style="10" customWidth="1"/>
    <col min="9431" max="9432" width="15" style="10" customWidth="1"/>
    <col min="9433" max="9433" width="7.28515625" style="10" customWidth="1"/>
    <col min="9434" max="9434" width="11.140625" style="10" customWidth="1"/>
    <col min="9435" max="9435" width="13.7109375" style="10" customWidth="1"/>
    <col min="9436" max="9436" width="18.85546875" style="10" customWidth="1"/>
    <col min="9437" max="9437" width="17.5703125" style="10" customWidth="1"/>
    <col min="9438" max="9438" width="25.28515625" style="10" customWidth="1"/>
    <col min="9439" max="9439" width="20.140625" style="10" customWidth="1"/>
    <col min="9440" max="9440" width="15" style="10" customWidth="1"/>
    <col min="9441" max="9441" width="17.5703125" style="10" customWidth="1"/>
    <col min="9442" max="9442" width="16.28515625" style="10" customWidth="1"/>
    <col min="9443" max="9444" width="15" style="10" customWidth="1"/>
    <col min="9445" max="9445" width="17.5703125" style="10" customWidth="1"/>
    <col min="9446" max="9446" width="20.140625" style="10" customWidth="1"/>
    <col min="9447" max="9447" width="16.28515625" style="10" customWidth="1"/>
    <col min="9448" max="9449" width="25.28515625" style="10" customWidth="1"/>
    <col min="9450" max="9450" width="18.85546875" style="10" customWidth="1"/>
    <col min="9451" max="9452" width="20.140625" style="10" customWidth="1"/>
    <col min="9453" max="9453" width="11.140625" style="10" customWidth="1"/>
    <col min="9454" max="9454" width="29.140625" style="10" customWidth="1"/>
    <col min="9455" max="9455" width="34.28515625" style="10" customWidth="1"/>
    <col min="9456" max="9457" width="9.85546875" style="10" customWidth="1"/>
    <col min="9458" max="9458" width="17.5703125" style="10" customWidth="1"/>
    <col min="9459" max="9459" width="18.85546875" style="10" customWidth="1"/>
    <col min="9460" max="9460" width="9.85546875" style="10" customWidth="1"/>
    <col min="9461" max="9462" width="6" style="10" customWidth="1"/>
    <col min="9463" max="9463" width="13.7109375" style="10" customWidth="1"/>
    <col min="9464" max="9465" width="15" style="10" customWidth="1"/>
    <col min="9466" max="9466" width="17.5703125" style="10" customWidth="1"/>
    <col min="9467" max="9467" width="9.85546875" style="10" customWidth="1"/>
    <col min="9468" max="9468" width="7.28515625" style="10" customWidth="1"/>
    <col min="9469" max="9469" width="6" style="10" customWidth="1"/>
    <col min="9470" max="9475" width="17.5703125" style="10" customWidth="1"/>
    <col min="9476" max="9618" width="20.140625" style="10" customWidth="1"/>
    <col min="9619" max="9658" width="12.42578125" style="10" customWidth="1"/>
    <col min="9659" max="9659" width="20.140625" style="10" customWidth="1"/>
    <col min="9660" max="9660" width="21.42578125" style="10" customWidth="1"/>
    <col min="9661" max="9661" width="22.7109375" style="10" customWidth="1"/>
    <col min="9662" max="9662" width="13.7109375" style="10" customWidth="1"/>
    <col min="9663" max="9663" width="15" style="10" customWidth="1"/>
    <col min="9664" max="9666" width="17.5703125" style="10" customWidth="1"/>
    <col min="9667" max="9667" width="16.28515625" style="10" customWidth="1"/>
    <col min="9668" max="9668" width="15" style="10" customWidth="1"/>
    <col min="9669" max="9670" width="12.42578125" style="10" customWidth="1"/>
    <col min="9671" max="9672" width="17.5703125" style="10" customWidth="1"/>
    <col min="9673" max="9673" width="7.28515625" style="10" customWidth="1"/>
    <col min="9674" max="9674" width="21.42578125" style="10" customWidth="1"/>
    <col min="9675" max="9675" width="17.5703125" style="10" customWidth="1"/>
    <col min="9676" max="9676" width="20.140625" style="10" customWidth="1"/>
    <col min="9677" max="9677" width="16.28515625" style="10" customWidth="1"/>
    <col min="9678" max="9678" width="17.5703125" style="10" customWidth="1"/>
    <col min="9679" max="9679" width="6" style="10" customWidth="1"/>
    <col min="9680" max="9681" width="18.85546875" style="10" customWidth="1"/>
    <col min="9682" max="9683" width="20.140625" style="10" customWidth="1"/>
    <col min="9684" max="9684" width="6" style="10" customWidth="1"/>
    <col min="9685" max="9685" width="12.42578125" style="10" customWidth="1"/>
    <col min="9686" max="9686" width="18.85546875" style="10" customWidth="1"/>
    <col min="9687" max="9688" width="15" style="10" customWidth="1"/>
    <col min="9689" max="9689" width="7.28515625" style="10" customWidth="1"/>
    <col min="9690" max="9690" width="11.140625" style="10" customWidth="1"/>
    <col min="9691" max="9691" width="13.7109375" style="10" customWidth="1"/>
    <col min="9692" max="9692" width="18.85546875" style="10" customWidth="1"/>
    <col min="9693" max="9693" width="17.5703125" style="10" customWidth="1"/>
    <col min="9694" max="9694" width="25.28515625" style="10" customWidth="1"/>
    <col min="9695" max="9695" width="20.140625" style="10" customWidth="1"/>
    <col min="9696" max="9696" width="15" style="10" customWidth="1"/>
    <col min="9697" max="9697" width="17.5703125" style="10" customWidth="1"/>
    <col min="9698" max="9698" width="16.28515625" style="10" customWidth="1"/>
    <col min="9699" max="9700" width="15" style="10" customWidth="1"/>
    <col min="9701" max="9701" width="17.5703125" style="10" customWidth="1"/>
    <col min="9702" max="9702" width="20.140625" style="10" customWidth="1"/>
    <col min="9703" max="9703" width="16.28515625" style="10" customWidth="1"/>
    <col min="9704" max="9705" width="25.28515625" style="10" customWidth="1"/>
    <col min="9706" max="9706" width="18.85546875" style="10" customWidth="1"/>
    <col min="9707" max="9708" width="20.140625" style="10" customWidth="1"/>
    <col min="9709" max="9709" width="11.140625" style="10" customWidth="1"/>
    <col min="9710" max="9710" width="29.140625" style="10" customWidth="1"/>
    <col min="9711" max="9711" width="34.28515625" style="10" customWidth="1"/>
    <col min="9712" max="9713" width="9.85546875" style="10" customWidth="1"/>
    <col min="9714" max="9714" width="17.5703125" style="10" customWidth="1"/>
    <col min="9715" max="9715" width="18.85546875" style="10" customWidth="1"/>
    <col min="9716" max="9716" width="9.85546875" style="10" customWidth="1"/>
    <col min="9717" max="9718" width="6" style="10" customWidth="1"/>
    <col min="9719" max="9719" width="13.7109375" style="10" customWidth="1"/>
    <col min="9720" max="9721" width="15" style="10" customWidth="1"/>
    <col min="9722" max="9722" width="17.5703125" style="10" customWidth="1"/>
    <col min="9723" max="9723" width="9.85546875" style="10" customWidth="1"/>
    <col min="9724" max="9724" width="7.28515625" style="10" customWidth="1"/>
    <col min="9725" max="9725" width="6" style="10" customWidth="1"/>
    <col min="9726" max="9731" width="17.5703125" style="10" customWidth="1"/>
    <col min="9732" max="9874" width="20.140625" style="10" customWidth="1"/>
    <col min="9875" max="9914" width="12.42578125" style="10" customWidth="1"/>
    <col min="9915" max="9915" width="20.140625" style="10" customWidth="1"/>
    <col min="9916" max="9916" width="21.42578125" style="10" customWidth="1"/>
    <col min="9917" max="9917" width="22.7109375" style="10" customWidth="1"/>
    <col min="9918" max="9918" width="13.7109375" style="10" customWidth="1"/>
    <col min="9919" max="9919" width="15" style="10" customWidth="1"/>
    <col min="9920" max="9922" width="17.5703125" style="10" customWidth="1"/>
    <col min="9923" max="9923" width="16.28515625" style="10" customWidth="1"/>
    <col min="9924" max="9924" width="15" style="10" customWidth="1"/>
    <col min="9925" max="9926" width="12.42578125" style="10" customWidth="1"/>
    <col min="9927" max="9928" width="17.5703125" style="10" customWidth="1"/>
    <col min="9929" max="9929" width="7.28515625" style="10" customWidth="1"/>
    <col min="9930" max="9930" width="21.42578125" style="10" customWidth="1"/>
    <col min="9931" max="9931" width="17.5703125" style="10" customWidth="1"/>
    <col min="9932" max="9932" width="20.140625" style="10" customWidth="1"/>
    <col min="9933" max="9933" width="16.28515625" style="10" customWidth="1"/>
    <col min="9934" max="9934" width="17.5703125" style="10" customWidth="1"/>
    <col min="9935" max="9935" width="6" style="10" customWidth="1"/>
    <col min="9936" max="9937" width="18.85546875" style="10" customWidth="1"/>
    <col min="9938" max="9939" width="20.140625" style="10" customWidth="1"/>
    <col min="9940" max="9940" width="6" style="10" customWidth="1"/>
    <col min="9941" max="9941" width="12.42578125" style="10" customWidth="1"/>
    <col min="9942" max="9942" width="18.85546875" style="10" customWidth="1"/>
    <col min="9943" max="9944" width="15" style="10" customWidth="1"/>
    <col min="9945" max="9945" width="7.28515625" style="10" customWidth="1"/>
    <col min="9946" max="9946" width="11.140625" style="10" customWidth="1"/>
    <col min="9947" max="9947" width="13.7109375" style="10" customWidth="1"/>
    <col min="9948" max="9948" width="18.85546875" style="10" customWidth="1"/>
    <col min="9949" max="9949" width="17.5703125" style="10" customWidth="1"/>
    <col min="9950" max="9950" width="25.28515625" style="10" customWidth="1"/>
    <col min="9951" max="9951" width="20.140625" style="10" customWidth="1"/>
    <col min="9952" max="9952" width="15" style="10" customWidth="1"/>
    <col min="9953" max="9953" width="17.5703125" style="10" customWidth="1"/>
    <col min="9954" max="9954" width="16.28515625" style="10" customWidth="1"/>
    <col min="9955" max="9956" width="15" style="10" customWidth="1"/>
    <col min="9957" max="9957" width="17.5703125" style="10" customWidth="1"/>
    <col min="9958" max="9958" width="20.140625" style="10" customWidth="1"/>
    <col min="9959" max="9959" width="16.28515625" style="10" customWidth="1"/>
    <col min="9960" max="9961" width="25.28515625" style="10" customWidth="1"/>
    <col min="9962" max="9962" width="18.85546875" style="10" customWidth="1"/>
    <col min="9963" max="9964" width="20.140625" style="10" customWidth="1"/>
    <col min="9965" max="9965" width="11.140625" style="10" customWidth="1"/>
    <col min="9966" max="9966" width="29.140625" style="10" customWidth="1"/>
    <col min="9967" max="9967" width="34.28515625" style="10" customWidth="1"/>
    <col min="9968" max="9969" width="9.85546875" style="10" customWidth="1"/>
    <col min="9970" max="9970" width="17.5703125" style="10" customWidth="1"/>
    <col min="9971" max="9971" width="18.85546875" style="10" customWidth="1"/>
    <col min="9972" max="9972" width="9.85546875" style="10" customWidth="1"/>
    <col min="9973" max="9974" width="6" style="10" customWidth="1"/>
    <col min="9975" max="9975" width="13.7109375" style="10" customWidth="1"/>
    <col min="9976" max="9977" width="15" style="10" customWidth="1"/>
    <col min="9978" max="9978" width="17.5703125" style="10" customWidth="1"/>
    <col min="9979" max="9979" width="9.85546875" style="10" customWidth="1"/>
    <col min="9980" max="9980" width="7.28515625" style="10" customWidth="1"/>
    <col min="9981" max="9981" width="6" style="10" customWidth="1"/>
    <col min="9982" max="9987" width="17.5703125" style="10" customWidth="1"/>
    <col min="9988" max="10130" width="20.140625" style="10" customWidth="1"/>
    <col min="10131" max="10170" width="12.42578125" style="10" customWidth="1"/>
    <col min="10171" max="10171" width="20.140625" style="10" customWidth="1"/>
    <col min="10172" max="10172" width="21.42578125" style="10" customWidth="1"/>
    <col min="10173" max="10173" width="22.7109375" style="10" customWidth="1"/>
    <col min="10174" max="10174" width="13.7109375" style="10" customWidth="1"/>
    <col min="10175" max="10175" width="15" style="10" customWidth="1"/>
    <col min="10176" max="10178" width="17.5703125" style="10" customWidth="1"/>
    <col min="10179" max="10179" width="16.28515625" style="10" customWidth="1"/>
    <col min="10180" max="10180" width="15" style="10" customWidth="1"/>
    <col min="10181" max="10182" width="12.42578125" style="10" customWidth="1"/>
    <col min="10183" max="10184" width="17.5703125" style="10" customWidth="1"/>
    <col min="10185" max="10185" width="7.28515625" style="10" customWidth="1"/>
    <col min="10186" max="10186" width="21.42578125" style="10" customWidth="1"/>
    <col min="10187" max="10187" width="17.5703125" style="10" customWidth="1"/>
    <col min="10188" max="10188" width="20.140625" style="10" customWidth="1"/>
    <col min="10189" max="10189" width="16.28515625" style="10" customWidth="1"/>
    <col min="10190" max="10190" width="17.5703125" style="10" customWidth="1"/>
    <col min="10191" max="10191" width="6" style="10" customWidth="1"/>
    <col min="10192" max="10193" width="18.85546875" style="10" customWidth="1"/>
    <col min="10194" max="10195" width="20.140625" style="10" customWidth="1"/>
    <col min="10196" max="10196" width="6" style="10" customWidth="1"/>
    <col min="10197" max="10197" width="12.42578125" style="10" customWidth="1"/>
    <col min="10198" max="10198" width="18.85546875" style="10" customWidth="1"/>
    <col min="10199" max="10200" width="15" style="10" customWidth="1"/>
    <col min="10201" max="10201" width="7.28515625" style="10" customWidth="1"/>
    <col min="10202" max="10202" width="11.140625" style="10" customWidth="1"/>
    <col min="10203" max="10203" width="13.7109375" style="10" customWidth="1"/>
    <col min="10204" max="10204" width="18.85546875" style="10" customWidth="1"/>
    <col min="10205" max="10205" width="17.5703125" style="10" customWidth="1"/>
    <col min="10206" max="10206" width="25.28515625" style="10" customWidth="1"/>
    <col min="10207" max="10207" width="20.140625" style="10" customWidth="1"/>
    <col min="10208" max="10208" width="15" style="10" customWidth="1"/>
    <col min="10209" max="10209" width="17.5703125" style="10" customWidth="1"/>
    <col min="10210" max="10210" width="16.28515625" style="10" customWidth="1"/>
    <col min="10211" max="10212" width="15" style="10" customWidth="1"/>
    <col min="10213" max="10213" width="17.5703125" style="10" customWidth="1"/>
    <col min="10214" max="10214" width="20.140625" style="10" customWidth="1"/>
    <col min="10215" max="10215" width="16.28515625" style="10" customWidth="1"/>
    <col min="10216" max="10217" width="25.28515625" style="10" customWidth="1"/>
    <col min="10218" max="10218" width="18.85546875" style="10" customWidth="1"/>
    <col min="10219" max="10220" width="20.140625" style="10" customWidth="1"/>
    <col min="10221" max="10221" width="11.140625" style="10" customWidth="1"/>
    <col min="10222" max="10222" width="29.140625" style="10" customWidth="1"/>
    <col min="10223" max="10223" width="34.28515625" style="10" customWidth="1"/>
    <col min="10224" max="10225" width="9.85546875" style="10" customWidth="1"/>
    <col min="10226" max="10226" width="17.5703125" style="10" customWidth="1"/>
    <col min="10227" max="10227" width="18.85546875" style="10" customWidth="1"/>
    <col min="10228" max="10228" width="9.85546875" style="10" customWidth="1"/>
    <col min="10229" max="10230" width="6" style="10" customWidth="1"/>
    <col min="10231" max="10231" width="13.7109375" style="10" customWidth="1"/>
    <col min="10232" max="10233" width="15" style="10" customWidth="1"/>
    <col min="10234" max="10234" width="17.5703125" style="10" customWidth="1"/>
    <col min="10235" max="10235" width="9.85546875" style="10" customWidth="1"/>
    <col min="10236" max="10236" width="7.28515625" style="10" customWidth="1"/>
    <col min="10237" max="10237" width="6" style="10" customWidth="1"/>
    <col min="10238" max="10243" width="17.5703125" style="10" customWidth="1"/>
    <col min="10244" max="10386" width="20.140625" style="10" customWidth="1"/>
    <col min="10387" max="10426" width="12.42578125" style="10" customWidth="1"/>
    <col min="10427" max="10427" width="20.140625" style="10" customWidth="1"/>
    <col min="10428" max="10428" width="21.42578125" style="10" customWidth="1"/>
    <col min="10429" max="10429" width="22.7109375" style="10" customWidth="1"/>
    <col min="10430" max="10430" width="13.7109375" style="10" customWidth="1"/>
    <col min="10431" max="10431" width="15" style="10" customWidth="1"/>
    <col min="10432" max="10434" width="17.5703125" style="10" customWidth="1"/>
    <col min="10435" max="10435" width="16.28515625" style="10" customWidth="1"/>
    <col min="10436" max="10436" width="15" style="10" customWidth="1"/>
    <col min="10437" max="10438" width="12.42578125" style="10" customWidth="1"/>
    <col min="10439" max="10440" width="17.5703125" style="10" customWidth="1"/>
    <col min="10441" max="10441" width="7.28515625" style="10" customWidth="1"/>
    <col min="10442" max="10442" width="21.42578125" style="10" customWidth="1"/>
    <col min="10443" max="10443" width="17.5703125" style="10" customWidth="1"/>
    <col min="10444" max="10444" width="20.140625" style="10" customWidth="1"/>
    <col min="10445" max="10445" width="16.28515625" style="10" customWidth="1"/>
    <col min="10446" max="10446" width="17.5703125" style="10" customWidth="1"/>
    <col min="10447" max="10447" width="6" style="10" customWidth="1"/>
    <col min="10448" max="10449" width="18.85546875" style="10" customWidth="1"/>
    <col min="10450" max="10451" width="20.140625" style="10" customWidth="1"/>
    <col min="10452" max="10452" width="6" style="10" customWidth="1"/>
    <col min="10453" max="10453" width="12.42578125" style="10" customWidth="1"/>
    <col min="10454" max="10454" width="18.85546875" style="10" customWidth="1"/>
    <col min="10455" max="10456" width="15" style="10" customWidth="1"/>
    <col min="10457" max="10457" width="7.28515625" style="10" customWidth="1"/>
    <col min="10458" max="10458" width="11.140625" style="10" customWidth="1"/>
    <col min="10459" max="10459" width="13.7109375" style="10" customWidth="1"/>
    <col min="10460" max="10460" width="18.85546875" style="10" customWidth="1"/>
    <col min="10461" max="10461" width="17.5703125" style="10" customWidth="1"/>
    <col min="10462" max="10462" width="25.28515625" style="10" customWidth="1"/>
    <col min="10463" max="10463" width="20.140625" style="10" customWidth="1"/>
    <col min="10464" max="10464" width="15" style="10" customWidth="1"/>
    <col min="10465" max="10465" width="17.5703125" style="10" customWidth="1"/>
    <col min="10466" max="10466" width="16.28515625" style="10" customWidth="1"/>
    <col min="10467" max="10468" width="15" style="10" customWidth="1"/>
    <col min="10469" max="10469" width="17.5703125" style="10" customWidth="1"/>
    <col min="10470" max="10470" width="20.140625" style="10" customWidth="1"/>
    <col min="10471" max="10471" width="16.28515625" style="10" customWidth="1"/>
    <col min="10472" max="10473" width="25.28515625" style="10" customWidth="1"/>
    <col min="10474" max="10474" width="18.85546875" style="10" customWidth="1"/>
    <col min="10475" max="10476" width="20.140625" style="10" customWidth="1"/>
    <col min="10477" max="10477" width="11.140625" style="10" customWidth="1"/>
    <col min="10478" max="10478" width="29.140625" style="10" customWidth="1"/>
    <col min="10479" max="10479" width="34.28515625" style="10" customWidth="1"/>
    <col min="10480" max="10481" width="9.85546875" style="10" customWidth="1"/>
    <col min="10482" max="10482" width="17.5703125" style="10" customWidth="1"/>
    <col min="10483" max="10483" width="18.85546875" style="10" customWidth="1"/>
    <col min="10484" max="10484" width="9.85546875" style="10" customWidth="1"/>
    <col min="10485" max="10486" width="6" style="10" customWidth="1"/>
    <col min="10487" max="10487" width="13.7109375" style="10" customWidth="1"/>
    <col min="10488" max="10489" width="15" style="10" customWidth="1"/>
    <col min="10490" max="10490" width="17.5703125" style="10" customWidth="1"/>
    <col min="10491" max="10491" width="9.85546875" style="10" customWidth="1"/>
    <col min="10492" max="10492" width="7.28515625" style="10" customWidth="1"/>
    <col min="10493" max="10493" width="6" style="10" customWidth="1"/>
    <col min="10494" max="10499" width="17.5703125" style="10" customWidth="1"/>
    <col min="10500" max="10642" width="20.140625" style="10" customWidth="1"/>
    <col min="10643" max="10682" width="12.42578125" style="10" customWidth="1"/>
    <col min="10683" max="10683" width="20.140625" style="10" customWidth="1"/>
    <col min="10684" max="10684" width="21.42578125" style="10" customWidth="1"/>
    <col min="10685" max="10685" width="22.7109375" style="10" customWidth="1"/>
    <col min="10686" max="10686" width="13.7109375" style="10" customWidth="1"/>
    <col min="10687" max="10687" width="15" style="10" customWidth="1"/>
    <col min="10688" max="10690" width="17.5703125" style="10" customWidth="1"/>
    <col min="10691" max="10691" width="16.28515625" style="10" customWidth="1"/>
    <col min="10692" max="10692" width="15" style="10" customWidth="1"/>
    <col min="10693" max="10694" width="12.42578125" style="10" customWidth="1"/>
    <col min="10695" max="10696" width="17.5703125" style="10" customWidth="1"/>
    <col min="10697" max="10697" width="7.28515625" style="10" customWidth="1"/>
    <col min="10698" max="10698" width="21.42578125" style="10" customWidth="1"/>
    <col min="10699" max="10699" width="17.5703125" style="10" customWidth="1"/>
    <col min="10700" max="10700" width="20.140625" style="10" customWidth="1"/>
    <col min="10701" max="10701" width="16.28515625" style="10" customWidth="1"/>
    <col min="10702" max="10702" width="17.5703125" style="10" customWidth="1"/>
    <col min="10703" max="10703" width="6" style="10" customWidth="1"/>
    <col min="10704" max="10705" width="18.85546875" style="10" customWidth="1"/>
    <col min="10706" max="10707" width="20.140625" style="10" customWidth="1"/>
    <col min="10708" max="10708" width="6" style="10" customWidth="1"/>
    <col min="10709" max="10709" width="12.42578125" style="10" customWidth="1"/>
    <col min="10710" max="10710" width="18.85546875" style="10" customWidth="1"/>
    <col min="10711" max="10712" width="15" style="10" customWidth="1"/>
    <col min="10713" max="10713" width="7.28515625" style="10" customWidth="1"/>
    <col min="10714" max="10714" width="11.140625" style="10" customWidth="1"/>
    <col min="10715" max="10715" width="13.7109375" style="10" customWidth="1"/>
    <col min="10716" max="10716" width="18.85546875" style="10" customWidth="1"/>
    <col min="10717" max="10717" width="17.5703125" style="10" customWidth="1"/>
    <col min="10718" max="10718" width="25.28515625" style="10" customWidth="1"/>
    <col min="10719" max="10719" width="20.140625" style="10" customWidth="1"/>
    <col min="10720" max="10720" width="15" style="10" customWidth="1"/>
    <col min="10721" max="10721" width="17.5703125" style="10" customWidth="1"/>
    <col min="10722" max="10722" width="16.28515625" style="10" customWidth="1"/>
    <col min="10723" max="10724" width="15" style="10" customWidth="1"/>
    <col min="10725" max="10725" width="17.5703125" style="10" customWidth="1"/>
    <col min="10726" max="10726" width="20.140625" style="10" customWidth="1"/>
    <col min="10727" max="10727" width="16.28515625" style="10" customWidth="1"/>
    <col min="10728" max="10729" width="25.28515625" style="10" customWidth="1"/>
    <col min="10730" max="10730" width="18.85546875" style="10" customWidth="1"/>
    <col min="10731" max="10732" width="20.140625" style="10" customWidth="1"/>
    <col min="10733" max="10733" width="11.140625" style="10" customWidth="1"/>
    <col min="10734" max="10734" width="29.140625" style="10" customWidth="1"/>
    <col min="10735" max="10735" width="34.28515625" style="10" customWidth="1"/>
    <col min="10736" max="10737" width="9.85546875" style="10" customWidth="1"/>
    <col min="10738" max="10738" width="17.5703125" style="10" customWidth="1"/>
    <col min="10739" max="10739" width="18.85546875" style="10" customWidth="1"/>
    <col min="10740" max="10740" width="9.85546875" style="10" customWidth="1"/>
    <col min="10741" max="10742" width="6" style="10" customWidth="1"/>
    <col min="10743" max="10743" width="13.7109375" style="10" customWidth="1"/>
    <col min="10744" max="10745" width="15" style="10" customWidth="1"/>
    <col min="10746" max="10746" width="17.5703125" style="10" customWidth="1"/>
    <col min="10747" max="10747" width="9.85546875" style="10" customWidth="1"/>
    <col min="10748" max="10748" width="7.28515625" style="10" customWidth="1"/>
    <col min="10749" max="10749" width="6" style="10" customWidth="1"/>
    <col min="10750" max="10755" width="17.5703125" style="10" customWidth="1"/>
    <col min="10756" max="10898" width="20.140625" style="10" customWidth="1"/>
    <col min="10899" max="10938" width="12.42578125" style="10" customWidth="1"/>
    <col min="10939" max="10939" width="20.140625" style="10" customWidth="1"/>
    <col min="10940" max="10940" width="21.42578125" style="10" customWidth="1"/>
    <col min="10941" max="10941" width="22.7109375" style="10" customWidth="1"/>
    <col min="10942" max="10942" width="13.7109375" style="10" customWidth="1"/>
    <col min="10943" max="10943" width="15" style="10" customWidth="1"/>
    <col min="10944" max="10946" width="17.5703125" style="10" customWidth="1"/>
    <col min="10947" max="10947" width="16.28515625" style="10" customWidth="1"/>
    <col min="10948" max="10948" width="15" style="10" customWidth="1"/>
    <col min="10949" max="10950" width="12.42578125" style="10" customWidth="1"/>
    <col min="10951" max="10952" width="17.5703125" style="10" customWidth="1"/>
    <col min="10953" max="10953" width="7.28515625" style="10" customWidth="1"/>
    <col min="10954" max="10954" width="21.42578125" style="10" customWidth="1"/>
    <col min="10955" max="10955" width="17.5703125" style="10" customWidth="1"/>
    <col min="10956" max="10956" width="20.140625" style="10" customWidth="1"/>
    <col min="10957" max="10957" width="16.28515625" style="10" customWidth="1"/>
    <col min="10958" max="10958" width="17.5703125" style="10" customWidth="1"/>
    <col min="10959" max="10959" width="6" style="10" customWidth="1"/>
    <col min="10960" max="10961" width="18.85546875" style="10" customWidth="1"/>
    <col min="10962" max="10963" width="20.140625" style="10" customWidth="1"/>
    <col min="10964" max="10964" width="6" style="10" customWidth="1"/>
    <col min="10965" max="10965" width="12.42578125" style="10" customWidth="1"/>
    <col min="10966" max="10966" width="18.85546875" style="10" customWidth="1"/>
    <col min="10967" max="10968" width="15" style="10" customWidth="1"/>
    <col min="10969" max="10969" width="7.28515625" style="10" customWidth="1"/>
    <col min="10970" max="10970" width="11.140625" style="10" customWidth="1"/>
    <col min="10971" max="10971" width="13.7109375" style="10" customWidth="1"/>
    <col min="10972" max="10972" width="18.85546875" style="10" customWidth="1"/>
    <col min="10973" max="10973" width="17.5703125" style="10" customWidth="1"/>
    <col min="10974" max="10974" width="25.28515625" style="10" customWidth="1"/>
    <col min="10975" max="10975" width="20.140625" style="10" customWidth="1"/>
    <col min="10976" max="10976" width="15" style="10" customWidth="1"/>
    <col min="10977" max="10977" width="17.5703125" style="10" customWidth="1"/>
    <col min="10978" max="10978" width="16.28515625" style="10" customWidth="1"/>
    <col min="10979" max="10980" width="15" style="10" customWidth="1"/>
    <col min="10981" max="10981" width="17.5703125" style="10" customWidth="1"/>
    <col min="10982" max="10982" width="20.140625" style="10" customWidth="1"/>
    <col min="10983" max="10983" width="16.28515625" style="10" customWidth="1"/>
    <col min="10984" max="10985" width="25.28515625" style="10" customWidth="1"/>
    <col min="10986" max="10986" width="18.85546875" style="10" customWidth="1"/>
    <col min="10987" max="10988" width="20.140625" style="10" customWidth="1"/>
    <col min="10989" max="10989" width="11.140625" style="10" customWidth="1"/>
    <col min="10990" max="10990" width="29.140625" style="10" customWidth="1"/>
    <col min="10991" max="10991" width="34.28515625" style="10" customWidth="1"/>
    <col min="10992" max="10993" width="9.85546875" style="10" customWidth="1"/>
    <col min="10994" max="10994" width="17.5703125" style="10" customWidth="1"/>
    <col min="10995" max="10995" width="18.85546875" style="10" customWidth="1"/>
    <col min="10996" max="10996" width="9.85546875" style="10" customWidth="1"/>
    <col min="10997" max="10998" width="6" style="10" customWidth="1"/>
    <col min="10999" max="10999" width="13.7109375" style="10" customWidth="1"/>
    <col min="11000" max="11001" width="15" style="10" customWidth="1"/>
    <col min="11002" max="11002" width="17.5703125" style="10" customWidth="1"/>
    <col min="11003" max="11003" width="9.85546875" style="10" customWidth="1"/>
    <col min="11004" max="11004" width="7.28515625" style="10" customWidth="1"/>
    <col min="11005" max="11005" width="6" style="10" customWidth="1"/>
    <col min="11006" max="11011" width="17.5703125" style="10" customWidth="1"/>
    <col min="11012" max="11154" width="20.140625" style="10" customWidth="1"/>
    <col min="11155" max="11194" width="12.42578125" style="10" customWidth="1"/>
    <col min="11195" max="11195" width="20.140625" style="10" customWidth="1"/>
    <col min="11196" max="11196" width="21.42578125" style="10" customWidth="1"/>
    <col min="11197" max="11197" width="22.7109375" style="10" customWidth="1"/>
    <col min="11198" max="11198" width="13.7109375" style="10" customWidth="1"/>
    <col min="11199" max="11199" width="15" style="10" customWidth="1"/>
    <col min="11200" max="11202" width="17.5703125" style="10" customWidth="1"/>
    <col min="11203" max="11203" width="16.28515625" style="10" customWidth="1"/>
    <col min="11204" max="11204" width="15" style="10" customWidth="1"/>
    <col min="11205" max="11206" width="12.42578125" style="10" customWidth="1"/>
    <col min="11207" max="11208" width="17.5703125" style="10" customWidth="1"/>
    <col min="11209" max="11209" width="7.28515625" style="10" customWidth="1"/>
    <col min="11210" max="11210" width="21.42578125" style="10" customWidth="1"/>
    <col min="11211" max="11211" width="17.5703125" style="10" customWidth="1"/>
    <col min="11212" max="11212" width="20.140625" style="10" customWidth="1"/>
    <col min="11213" max="11213" width="16.28515625" style="10" customWidth="1"/>
    <col min="11214" max="11214" width="17.5703125" style="10" customWidth="1"/>
    <col min="11215" max="11215" width="6" style="10" customWidth="1"/>
    <col min="11216" max="11217" width="18.85546875" style="10" customWidth="1"/>
    <col min="11218" max="11219" width="20.140625" style="10" customWidth="1"/>
    <col min="11220" max="11220" width="6" style="10" customWidth="1"/>
    <col min="11221" max="11221" width="12.42578125" style="10" customWidth="1"/>
    <col min="11222" max="11222" width="18.85546875" style="10" customWidth="1"/>
    <col min="11223" max="11224" width="15" style="10" customWidth="1"/>
    <col min="11225" max="11225" width="7.28515625" style="10" customWidth="1"/>
    <col min="11226" max="11226" width="11.140625" style="10" customWidth="1"/>
    <col min="11227" max="11227" width="13.7109375" style="10" customWidth="1"/>
    <col min="11228" max="11228" width="18.85546875" style="10" customWidth="1"/>
    <col min="11229" max="11229" width="17.5703125" style="10" customWidth="1"/>
    <col min="11230" max="11230" width="25.28515625" style="10" customWidth="1"/>
    <col min="11231" max="11231" width="20.140625" style="10" customWidth="1"/>
    <col min="11232" max="11232" width="15" style="10" customWidth="1"/>
    <col min="11233" max="11233" width="17.5703125" style="10" customWidth="1"/>
    <col min="11234" max="11234" width="16.28515625" style="10" customWidth="1"/>
    <col min="11235" max="11236" width="15" style="10" customWidth="1"/>
    <col min="11237" max="11237" width="17.5703125" style="10" customWidth="1"/>
    <col min="11238" max="11238" width="20.140625" style="10" customWidth="1"/>
    <col min="11239" max="11239" width="16.28515625" style="10" customWidth="1"/>
    <col min="11240" max="11241" width="25.28515625" style="10" customWidth="1"/>
    <col min="11242" max="11242" width="18.85546875" style="10" customWidth="1"/>
    <col min="11243" max="11244" width="20.140625" style="10" customWidth="1"/>
    <col min="11245" max="11245" width="11.140625" style="10" customWidth="1"/>
    <col min="11246" max="11246" width="29.140625" style="10" customWidth="1"/>
    <col min="11247" max="11247" width="34.28515625" style="10" customWidth="1"/>
    <col min="11248" max="11249" width="9.85546875" style="10" customWidth="1"/>
    <col min="11250" max="11250" width="17.5703125" style="10" customWidth="1"/>
    <col min="11251" max="11251" width="18.85546875" style="10" customWidth="1"/>
    <col min="11252" max="11252" width="9.85546875" style="10" customWidth="1"/>
    <col min="11253" max="11254" width="6" style="10" customWidth="1"/>
    <col min="11255" max="11255" width="13.7109375" style="10" customWidth="1"/>
    <col min="11256" max="11257" width="15" style="10" customWidth="1"/>
    <col min="11258" max="11258" width="17.5703125" style="10" customWidth="1"/>
    <col min="11259" max="11259" width="9.85546875" style="10" customWidth="1"/>
    <col min="11260" max="11260" width="7.28515625" style="10" customWidth="1"/>
    <col min="11261" max="11261" width="6" style="10" customWidth="1"/>
    <col min="11262" max="11267" width="17.5703125" style="10" customWidth="1"/>
    <col min="11268" max="11410" width="20.140625" style="10" customWidth="1"/>
    <col min="11411" max="11450" width="12.42578125" style="10" customWidth="1"/>
    <col min="11451" max="11451" width="20.140625" style="10" customWidth="1"/>
    <col min="11452" max="11452" width="21.42578125" style="10" customWidth="1"/>
    <col min="11453" max="11453" width="22.7109375" style="10" customWidth="1"/>
    <col min="11454" max="11454" width="13.7109375" style="10" customWidth="1"/>
    <col min="11455" max="11455" width="15" style="10" customWidth="1"/>
    <col min="11456" max="11458" width="17.5703125" style="10" customWidth="1"/>
    <col min="11459" max="11459" width="16.28515625" style="10" customWidth="1"/>
    <col min="11460" max="11460" width="15" style="10" customWidth="1"/>
    <col min="11461" max="11462" width="12.42578125" style="10" customWidth="1"/>
    <col min="11463" max="11464" width="17.5703125" style="10" customWidth="1"/>
    <col min="11465" max="11465" width="7.28515625" style="10" customWidth="1"/>
    <col min="11466" max="11466" width="21.42578125" style="10" customWidth="1"/>
    <col min="11467" max="11467" width="17.5703125" style="10" customWidth="1"/>
    <col min="11468" max="11468" width="20.140625" style="10" customWidth="1"/>
    <col min="11469" max="11469" width="16.28515625" style="10" customWidth="1"/>
    <col min="11470" max="11470" width="17.5703125" style="10" customWidth="1"/>
    <col min="11471" max="11471" width="6" style="10" customWidth="1"/>
    <col min="11472" max="11473" width="18.85546875" style="10" customWidth="1"/>
    <col min="11474" max="11475" width="20.140625" style="10" customWidth="1"/>
    <col min="11476" max="11476" width="6" style="10" customWidth="1"/>
    <col min="11477" max="11477" width="12.42578125" style="10" customWidth="1"/>
    <col min="11478" max="11478" width="18.85546875" style="10" customWidth="1"/>
    <col min="11479" max="11480" width="15" style="10" customWidth="1"/>
    <col min="11481" max="11481" width="7.28515625" style="10" customWidth="1"/>
    <col min="11482" max="11482" width="11.140625" style="10" customWidth="1"/>
    <col min="11483" max="11483" width="13.7109375" style="10" customWidth="1"/>
    <col min="11484" max="11484" width="18.85546875" style="10" customWidth="1"/>
    <col min="11485" max="11485" width="17.5703125" style="10" customWidth="1"/>
    <col min="11486" max="11486" width="25.28515625" style="10" customWidth="1"/>
    <col min="11487" max="11487" width="20.140625" style="10" customWidth="1"/>
    <col min="11488" max="11488" width="15" style="10" customWidth="1"/>
    <col min="11489" max="11489" width="17.5703125" style="10" customWidth="1"/>
    <col min="11490" max="11490" width="16.28515625" style="10" customWidth="1"/>
    <col min="11491" max="11492" width="15" style="10" customWidth="1"/>
    <col min="11493" max="11493" width="17.5703125" style="10" customWidth="1"/>
    <col min="11494" max="11494" width="20.140625" style="10" customWidth="1"/>
    <col min="11495" max="11495" width="16.28515625" style="10" customWidth="1"/>
    <col min="11496" max="11497" width="25.28515625" style="10" customWidth="1"/>
    <col min="11498" max="11498" width="18.85546875" style="10" customWidth="1"/>
    <col min="11499" max="11500" width="20.140625" style="10" customWidth="1"/>
    <col min="11501" max="11501" width="11.140625" style="10" customWidth="1"/>
    <col min="11502" max="11502" width="29.140625" style="10" customWidth="1"/>
    <col min="11503" max="11503" width="34.28515625" style="10" customWidth="1"/>
    <col min="11504" max="11505" width="9.85546875" style="10" customWidth="1"/>
    <col min="11506" max="11506" width="17.5703125" style="10" customWidth="1"/>
    <col min="11507" max="11507" width="18.85546875" style="10" customWidth="1"/>
    <col min="11508" max="11508" width="9.85546875" style="10" customWidth="1"/>
    <col min="11509" max="11510" width="6" style="10" customWidth="1"/>
    <col min="11511" max="11511" width="13.7109375" style="10" customWidth="1"/>
    <col min="11512" max="11513" width="15" style="10" customWidth="1"/>
    <col min="11514" max="11514" width="17.5703125" style="10" customWidth="1"/>
    <col min="11515" max="11515" width="9.85546875" style="10" customWidth="1"/>
    <col min="11516" max="11516" width="7.28515625" style="10" customWidth="1"/>
    <col min="11517" max="11517" width="6" style="10" customWidth="1"/>
    <col min="11518" max="11523" width="17.5703125" style="10" customWidth="1"/>
    <col min="11524" max="11666" width="20.140625" style="10" customWidth="1"/>
    <col min="11667" max="11706" width="12.42578125" style="10" customWidth="1"/>
    <col min="11707" max="11707" width="20.140625" style="10" customWidth="1"/>
    <col min="11708" max="11708" width="21.42578125" style="10" customWidth="1"/>
    <col min="11709" max="11709" width="22.7109375" style="10" customWidth="1"/>
    <col min="11710" max="11710" width="13.7109375" style="10" customWidth="1"/>
    <col min="11711" max="11711" width="15" style="10" customWidth="1"/>
    <col min="11712" max="11714" width="17.5703125" style="10" customWidth="1"/>
    <col min="11715" max="11715" width="16.28515625" style="10" customWidth="1"/>
    <col min="11716" max="11716" width="15" style="10" customWidth="1"/>
    <col min="11717" max="11718" width="12.42578125" style="10" customWidth="1"/>
    <col min="11719" max="11720" width="17.5703125" style="10" customWidth="1"/>
    <col min="11721" max="11721" width="7.28515625" style="10" customWidth="1"/>
    <col min="11722" max="11722" width="21.42578125" style="10" customWidth="1"/>
    <col min="11723" max="11723" width="17.5703125" style="10" customWidth="1"/>
    <col min="11724" max="11724" width="20.140625" style="10" customWidth="1"/>
    <col min="11725" max="11725" width="16.28515625" style="10" customWidth="1"/>
    <col min="11726" max="11726" width="17.5703125" style="10" customWidth="1"/>
    <col min="11727" max="11727" width="6" style="10" customWidth="1"/>
    <col min="11728" max="11729" width="18.85546875" style="10" customWidth="1"/>
    <col min="11730" max="11731" width="20.140625" style="10" customWidth="1"/>
    <col min="11732" max="11732" width="6" style="10" customWidth="1"/>
    <col min="11733" max="11733" width="12.42578125" style="10" customWidth="1"/>
    <col min="11734" max="11734" width="18.85546875" style="10" customWidth="1"/>
    <col min="11735" max="11736" width="15" style="10" customWidth="1"/>
    <col min="11737" max="11737" width="7.28515625" style="10" customWidth="1"/>
    <col min="11738" max="11738" width="11.140625" style="10" customWidth="1"/>
    <col min="11739" max="11739" width="13.7109375" style="10" customWidth="1"/>
    <col min="11740" max="11740" width="18.85546875" style="10" customWidth="1"/>
    <col min="11741" max="11741" width="17.5703125" style="10" customWidth="1"/>
    <col min="11742" max="11742" width="25.28515625" style="10" customWidth="1"/>
    <col min="11743" max="11743" width="20.140625" style="10" customWidth="1"/>
    <col min="11744" max="11744" width="15" style="10" customWidth="1"/>
    <col min="11745" max="11745" width="17.5703125" style="10" customWidth="1"/>
    <col min="11746" max="11746" width="16.28515625" style="10" customWidth="1"/>
    <col min="11747" max="11748" width="15" style="10" customWidth="1"/>
    <col min="11749" max="11749" width="17.5703125" style="10" customWidth="1"/>
    <col min="11750" max="11750" width="20.140625" style="10" customWidth="1"/>
    <col min="11751" max="11751" width="16.28515625" style="10" customWidth="1"/>
    <col min="11752" max="11753" width="25.28515625" style="10" customWidth="1"/>
    <col min="11754" max="11754" width="18.85546875" style="10" customWidth="1"/>
    <col min="11755" max="11756" width="20.140625" style="10" customWidth="1"/>
    <col min="11757" max="11757" width="11.140625" style="10" customWidth="1"/>
    <col min="11758" max="11758" width="29.140625" style="10" customWidth="1"/>
    <col min="11759" max="11759" width="34.28515625" style="10" customWidth="1"/>
    <col min="11760" max="11761" width="9.85546875" style="10" customWidth="1"/>
    <col min="11762" max="11762" width="17.5703125" style="10" customWidth="1"/>
    <col min="11763" max="11763" width="18.85546875" style="10" customWidth="1"/>
    <col min="11764" max="11764" width="9.85546875" style="10" customWidth="1"/>
    <col min="11765" max="11766" width="6" style="10" customWidth="1"/>
    <col min="11767" max="11767" width="13.7109375" style="10" customWidth="1"/>
    <col min="11768" max="11769" width="15" style="10" customWidth="1"/>
    <col min="11770" max="11770" width="17.5703125" style="10" customWidth="1"/>
    <col min="11771" max="11771" width="9.85546875" style="10" customWidth="1"/>
    <col min="11772" max="11772" width="7.28515625" style="10" customWidth="1"/>
    <col min="11773" max="11773" width="6" style="10" customWidth="1"/>
    <col min="11774" max="11779" width="17.5703125" style="10" customWidth="1"/>
    <col min="11780" max="11922" width="20.140625" style="10" customWidth="1"/>
    <col min="11923" max="11962" width="12.42578125" style="10" customWidth="1"/>
    <col min="11963" max="11963" width="20.140625" style="10" customWidth="1"/>
    <col min="11964" max="11964" width="21.42578125" style="10" customWidth="1"/>
    <col min="11965" max="11965" width="22.7109375" style="10" customWidth="1"/>
    <col min="11966" max="11966" width="13.7109375" style="10" customWidth="1"/>
    <col min="11967" max="11967" width="15" style="10" customWidth="1"/>
    <col min="11968" max="11970" width="17.5703125" style="10" customWidth="1"/>
    <col min="11971" max="11971" width="16.28515625" style="10" customWidth="1"/>
    <col min="11972" max="11972" width="15" style="10" customWidth="1"/>
    <col min="11973" max="11974" width="12.42578125" style="10" customWidth="1"/>
    <col min="11975" max="11976" width="17.5703125" style="10" customWidth="1"/>
    <col min="11977" max="11977" width="7.28515625" style="10" customWidth="1"/>
    <col min="11978" max="11978" width="21.42578125" style="10" customWidth="1"/>
    <col min="11979" max="11979" width="17.5703125" style="10" customWidth="1"/>
    <col min="11980" max="11980" width="20.140625" style="10" customWidth="1"/>
    <col min="11981" max="11981" width="16.28515625" style="10" customWidth="1"/>
    <col min="11982" max="11982" width="17.5703125" style="10" customWidth="1"/>
    <col min="11983" max="11983" width="6" style="10" customWidth="1"/>
    <col min="11984" max="11985" width="18.85546875" style="10" customWidth="1"/>
    <col min="11986" max="11987" width="20.140625" style="10" customWidth="1"/>
    <col min="11988" max="11988" width="6" style="10" customWidth="1"/>
    <col min="11989" max="11989" width="12.42578125" style="10" customWidth="1"/>
    <col min="11990" max="11990" width="18.85546875" style="10" customWidth="1"/>
    <col min="11991" max="11992" width="15" style="10" customWidth="1"/>
    <col min="11993" max="11993" width="7.28515625" style="10" customWidth="1"/>
    <col min="11994" max="11994" width="11.140625" style="10" customWidth="1"/>
    <col min="11995" max="11995" width="13.7109375" style="10" customWidth="1"/>
    <col min="11996" max="11996" width="18.85546875" style="10" customWidth="1"/>
    <col min="11997" max="11997" width="17.5703125" style="10" customWidth="1"/>
    <col min="11998" max="11998" width="25.28515625" style="10" customWidth="1"/>
    <col min="11999" max="11999" width="20.140625" style="10" customWidth="1"/>
    <col min="12000" max="12000" width="15" style="10" customWidth="1"/>
    <col min="12001" max="12001" width="17.5703125" style="10" customWidth="1"/>
    <col min="12002" max="12002" width="16.28515625" style="10" customWidth="1"/>
    <col min="12003" max="12004" width="15" style="10" customWidth="1"/>
    <col min="12005" max="12005" width="17.5703125" style="10" customWidth="1"/>
    <col min="12006" max="12006" width="20.140625" style="10" customWidth="1"/>
    <col min="12007" max="12007" width="16.28515625" style="10" customWidth="1"/>
    <col min="12008" max="12009" width="25.28515625" style="10" customWidth="1"/>
    <col min="12010" max="12010" width="18.85546875" style="10" customWidth="1"/>
    <col min="12011" max="12012" width="20.140625" style="10" customWidth="1"/>
    <col min="12013" max="12013" width="11.140625" style="10" customWidth="1"/>
    <col min="12014" max="12014" width="29.140625" style="10" customWidth="1"/>
    <col min="12015" max="12015" width="34.28515625" style="10" customWidth="1"/>
    <col min="12016" max="12017" width="9.85546875" style="10" customWidth="1"/>
    <col min="12018" max="12018" width="17.5703125" style="10" customWidth="1"/>
    <col min="12019" max="12019" width="18.85546875" style="10" customWidth="1"/>
    <col min="12020" max="12020" width="9.85546875" style="10" customWidth="1"/>
    <col min="12021" max="12022" width="6" style="10" customWidth="1"/>
    <col min="12023" max="12023" width="13.7109375" style="10" customWidth="1"/>
    <col min="12024" max="12025" width="15" style="10" customWidth="1"/>
    <col min="12026" max="12026" width="17.5703125" style="10" customWidth="1"/>
    <col min="12027" max="12027" width="9.85546875" style="10" customWidth="1"/>
    <col min="12028" max="12028" width="7.28515625" style="10" customWidth="1"/>
    <col min="12029" max="12029" width="6" style="10" customWidth="1"/>
    <col min="12030" max="12035" width="17.5703125" style="10" customWidth="1"/>
    <col min="12036" max="12178" width="20.140625" style="10" customWidth="1"/>
    <col min="12179" max="12218" width="12.42578125" style="10" customWidth="1"/>
    <col min="12219" max="12219" width="20.140625" style="10" customWidth="1"/>
    <col min="12220" max="12220" width="21.42578125" style="10" customWidth="1"/>
    <col min="12221" max="12221" width="22.7109375" style="10" customWidth="1"/>
    <col min="12222" max="12222" width="13.7109375" style="10" customWidth="1"/>
    <col min="12223" max="12223" width="15" style="10" customWidth="1"/>
    <col min="12224" max="12226" width="17.5703125" style="10" customWidth="1"/>
    <col min="12227" max="12227" width="16.28515625" style="10" customWidth="1"/>
    <col min="12228" max="12228" width="15" style="10" customWidth="1"/>
    <col min="12229" max="12230" width="12.42578125" style="10" customWidth="1"/>
    <col min="12231" max="12232" width="17.5703125" style="10" customWidth="1"/>
    <col min="12233" max="12233" width="7.28515625" style="10" customWidth="1"/>
    <col min="12234" max="12234" width="21.42578125" style="10" customWidth="1"/>
    <col min="12235" max="12235" width="17.5703125" style="10" customWidth="1"/>
    <col min="12236" max="12236" width="20.140625" style="10" customWidth="1"/>
    <col min="12237" max="12237" width="16.28515625" style="10" customWidth="1"/>
    <col min="12238" max="12238" width="17.5703125" style="10" customWidth="1"/>
    <col min="12239" max="12239" width="6" style="10" customWidth="1"/>
    <col min="12240" max="12241" width="18.85546875" style="10" customWidth="1"/>
    <col min="12242" max="12243" width="20.140625" style="10" customWidth="1"/>
    <col min="12244" max="12244" width="6" style="10" customWidth="1"/>
    <col min="12245" max="12245" width="12.42578125" style="10" customWidth="1"/>
    <col min="12246" max="12246" width="18.85546875" style="10" customWidth="1"/>
    <col min="12247" max="12248" width="15" style="10" customWidth="1"/>
    <col min="12249" max="12249" width="7.28515625" style="10" customWidth="1"/>
    <col min="12250" max="12250" width="11.140625" style="10" customWidth="1"/>
    <col min="12251" max="12251" width="13.7109375" style="10" customWidth="1"/>
    <col min="12252" max="12252" width="18.85546875" style="10" customWidth="1"/>
    <col min="12253" max="12253" width="17.5703125" style="10" customWidth="1"/>
    <col min="12254" max="12254" width="25.28515625" style="10" customWidth="1"/>
    <col min="12255" max="12255" width="20.140625" style="10" customWidth="1"/>
    <col min="12256" max="12256" width="15" style="10" customWidth="1"/>
    <col min="12257" max="12257" width="17.5703125" style="10" customWidth="1"/>
    <col min="12258" max="12258" width="16.28515625" style="10" customWidth="1"/>
    <col min="12259" max="12260" width="15" style="10" customWidth="1"/>
    <col min="12261" max="12261" width="17.5703125" style="10" customWidth="1"/>
    <col min="12262" max="12262" width="20.140625" style="10" customWidth="1"/>
    <col min="12263" max="12263" width="16.28515625" style="10" customWidth="1"/>
    <col min="12264" max="12265" width="25.28515625" style="10" customWidth="1"/>
    <col min="12266" max="12266" width="18.85546875" style="10" customWidth="1"/>
    <col min="12267" max="12268" width="20.140625" style="10" customWidth="1"/>
    <col min="12269" max="12269" width="11.140625" style="10" customWidth="1"/>
    <col min="12270" max="12270" width="29.140625" style="10" customWidth="1"/>
    <col min="12271" max="12271" width="34.28515625" style="10" customWidth="1"/>
    <col min="12272" max="12273" width="9.85546875" style="10" customWidth="1"/>
    <col min="12274" max="12274" width="17.5703125" style="10" customWidth="1"/>
    <col min="12275" max="12275" width="18.85546875" style="10" customWidth="1"/>
    <col min="12276" max="12276" width="9.85546875" style="10" customWidth="1"/>
    <col min="12277" max="12278" width="6" style="10" customWidth="1"/>
    <col min="12279" max="12279" width="13.7109375" style="10" customWidth="1"/>
    <col min="12280" max="12281" width="15" style="10" customWidth="1"/>
    <col min="12282" max="12282" width="17.5703125" style="10" customWidth="1"/>
    <col min="12283" max="12283" width="9.85546875" style="10" customWidth="1"/>
    <col min="12284" max="12284" width="7.28515625" style="10" customWidth="1"/>
    <col min="12285" max="12285" width="6" style="10" customWidth="1"/>
    <col min="12286" max="12291" width="17.5703125" style="10" customWidth="1"/>
    <col min="12292" max="12434" width="20.140625" style="10" customWidth="1"/>
    <col min="12435" max="12474" width="12.42578125" style="10" customWidth="1"/>
    <col min="12475" max="12475" width="20.140625" style="10" customWidth="1"/>
    <col min="12476" max="12476" width="21.42578125" style="10" customWidth="1"/>
    <col min="12477" max="12477" width="22.7109375" style="10" customWidth="1"/>
    <col min="12478" max="12478" width="13.7109375" style="10" customWidth="1"/>
    <col min="12479" max="12479" width="15" style="10" customWidth="1"/>
    <col min="12480" max="12482" width="17.5703125" style="10" customWidth="1"/>
    <col min="12483" max="12483" width="16.28515625" style="10" customWidth="1"/>
    <col min="12484" max="12484" width="15" style="10" customWidth="1"/>
    <col min="12485" max="12486" width="12.42578125" style="10" customWidth="1"/>
    <col min="12487" max="12488" width="17.5703125" style="10" customWidth="1"/>
    <col min="12489" max="12489" width="7.28515625" style="10" customWidth="1"/>
    <col min="12490" max="12490" width="21.42578125" style="10" customWidth="1"/>
    <col min="12491" max="12491" width="17.5703125" style="10" customWidth="1"/>
    <col min="12492" max="12492" width="20.140625" style="10" customWidth="1"/>
    <col min="12493" max="12493" width="16.28515625" style="10" customWidth="1"/>
    <col min="12494" max="12494" width="17.5703125" style="10" customWidth="1"/>
    <col min="12495" max="12495" width="6" style="10" customWidth="1"/>
    <col min="12496" max="12497" width="18.85546875" style="10" customWidth="1"/>
    <col min="12498" max="12499" width="20.140625" style="10" customWidth="1"/>
    <col min="12500" max="12500" width="6" style="10" customWidth="1"/>
    <col min="12501" max="12501" width="12.42578125" style="10" customWidth="1"/>
    <col min="12502" max="12502" width="18.85546875" style="10" customWidth="1"/>
    <col min="12503" max="12504" width="15" style="10" customWidth="1"/>
    <col min="12505" max="12505" width="7.28515625" style="10" customWidth="1"/>
    <col min="12506" max="12506" width="11.140625" style="10" customWidth="1"/>
    <col min="12507" max="12507" width="13.7109375" style="10" customWidth="1"/>
    <col min="12508" max="12508" width="18.85546875" style="10" customWidth="1"/>
    <col min="12509" max="12509" width="17.5703125" style="10" customWidth="1"/>
    <col min="12510" max="12510" width="25.28515625" style="10" customWidth="1"/>
    <col min="12511" max="12511" width="20.140625" style="10" customWidth="1"/>
    <col min="12512" max="12512" width="15" style="10" customWidth="1"/>
    <col min="12513" max="12513" width="17.5703125" style="10" customWidth="1"/>
    <col min="12514" max="12514" width="16.28515625" style="10" customWidth="1"/>
    <col min="12515" max="12516" width="15" style="10" customWidth="1"/>
    <col min="12517" max="12517" width="17.5703125" style="10" customWidth="1"/>
    <col min="12518" max="12518" width="20.140625" style="10" customWidth="1"/>
    <col min="12519" max="12519" width="16.28515625" style="10" customWidth="1"/>
    <col min="12520" max="12521" width="25.28515625" style="10" customWidth="1"/>
    <col min="12522" max="12522" width="18.85546875" style="10" customWidth="1"/>
    <col min="12523" max="12524" width="20.140625" style="10" customWidth="1"/>
    <col min="12525" max="12525" width="11.140625" style="10" customWidth="1"/>
    <col min="12526" max="12526" width="29.140625" style="10" customWidth="1"/>
    <col min="12527" max="12527" width="34.28515625" style="10" customWidth="1"/>
    <col min="12528" max="12529" width="9.85546875" style="10" customWidth="1"/>
    <col min="12530" max="12530" width="17.5703125" style="10" customWidth="1"/>
    <col min="12531" max="12531" width="18.85546875" style="10" customWidth="1"/>
    <col min="12532" max="12532" width="9.85546875" style="10" customWidth="1"/>
    <col min="12533" max="12534" width="6" style="10" customWidth="1"/>
    <col min="12535" max="12535" width="13.7109375" style="10" customWidth="1"/>
    <col min="12536" max="12537" width="15" style="10" customWidth="1"/>
    <col min="12538" max="12538" width="17.5703125" style="10" customWidth="1"/>
    <col min="12539" max="12539" width="9.85546875" style="10" customWidth="1"/>
    <col min="12540" max="12540" width="7.28515625" style="10" customWidth="1"/>
    <col min="12541" max="12541" width="6" style="10" customWidth="1"/>
    <col min="12542" max="12547" width="17.5703125" style="10" customWidth="1"/>
    <col min="12548" max="12690" width="20.140625" style="10" customWidth="1"/>
    <col min="12691" max="12730" width="12.42578125" style="10" customWidth="1"/>
    <col min="12731" max="12731" width="20.140625" style="10" customWidth="1"/>
    <col min="12732" max="12732" width="21.42578125" style="10" customWidth="1"/>
    <col min="12733" max="12733" width="22.7109375" style="10" customWidth="1"/>
    <col min="12734" max="12734" width="13.7109375" style="10" customWidth="1"/>
    <col min="12735" max="12735" width="15" style="10" customWidth="1"/>
    <col min="12736" max="12738" width="17.5703125" style="10" customWidth="1"/>
    <col min="12739" max="12739" width="16.28515625" style="10" customWidth="1"/>
    <col min="12740" max="12740" width="15" style="10" customWidth="1"/>
    <col min="12741" max="12742" width="12.42578125" style="10" customWidth="1"/>
    <col min="12743" max="12744" width="17.5703125" style="10" customWidth="1"/>
    <col min="12745" max="12745" width="7.28515625" style="10" customWidth="1"/>
    <col min="12746" max="12746" width="21.42578125" style="10" customWidth="1"/>
    <col min="12747" max="12747" width="17.5703125" style="10" customWidth="1"/>
    <col min="12748" max="12748" width="20.140625" style="10" customWidth="1"/>
    <col min="12749" max="12749" width="16.28515625" style="10" customWidth="1"/>
    <col min="12750" max="12750" width="17.5703125" style="10" customWidth="1"/>
    <col min="12751" max="12751" width="6" style="10" customWidth="1"/>
    <col min="12752" max="12753" width="18.85546875" style="10" customWidth="1"/>
    <col min="12754" max="12755" width="20.140625" style="10" customWidth="1"/>
    <col min="12756" max="12756" width="6" style="10" customWidth="1"/>
    <col min="12757" max="12757" width="12.42578125" style="10" customWidth="1"/>
    <col min="12758" max="12758" width="18.85546875" style="10" customWidth="1"/>
    <col min="12759" max="12760" width="15" style="10" customWidth="1"/>
    <col min="12761" max="12761" width="7.28515625" style="10" customWidth="1"/>
    <col min="12762" max="12762" width="11.140625" style="10" customWidth="1"/>
    <col min="12763" max="12763" width="13.7109375" style="10" customWidth="1"/>
    <col min="12764" max="12764" width="18.85546875" style="10" customWidth="1"/>
    <col min="12765" max="12765" width="17.5703125" style="10" customWidth="1"/>
    <col min="12766" max="12766" width="25.28515625" style="10" customWidth="1"/>
    <col min="12767" max="12767" width="20.140625" style="10" customWidth="1"/>
    <col min="12768" max="12768" width="15" style="10" customWidth="1"/>
    <col min="12769" max="12769" width="17.5703125" style="10" customWidth="1"/>
    <col min="12770" max="12770" width="16.28515625" style="10" customWidth="1"/>
    <col min="12771" max="12772" width="15" style="10" customWidth="1"/>
    <col min="12773" max="12773" width="17.5703125" style="10" customWidth="1"/>
    <col min="12774" max="12774" width="20.140625" style="10" customWidth="1"/>
    <col min="12775" max="12775" width="16.28515625" style="10" customWidth="1"/>
    <col min="12776" max="12777" width="25.28515625" style="10" customWidth="1"/>
    <col min="12778" max="12778" width="18.85546875" style="10" customWidth="1"/>
    <col min="12779" max="12780" width="20.140625" style="10" customWidth="1"/>
    <col min="12781" max="12781" width="11.140625" style="10" customWidth="1"/>
    <col min="12782" max="12782" width="29.140625" style="10" customWidth="1"/>
    <col min="12783" max="12783" width="34.28515625" style="10" customWidth="1"/>
    <col min="12784" max="12785" width="9.85546875" style="10" customWidth="1"/>
    <col min="12786" max="12786" width="17.5703125" style="10" customWidth="1"/>
    <col min="12787" max="12787" width="18.85546875" style="10" customWidth="1"/>
    <col min="12788" max="12788" width="9.85546875" style="10" customWidth="1"/>
    <col min="12789" max="12790" width="6" style="10" customWidth="1"/>
    <col min="12791" max="12791" width="13.7109375" style="10" customWidth="1"/>
    <col min="12792" max="12793" width="15" style="10" customWidth="1"/>
    <col min="12794" max="12794" width="17.5703125" style="10" customWidth="1"/>
    <col min="12795" max="12795" width="9.85546875" style="10" customWidth="1"/>
    <col min="12796" max="12796" width="7.28515625" style="10" customWidth="1"/>
    <col min="12797" max="12797" width="6" style="10" customWidth="1"/>
    <col min="12798" max="12803" width="17.5703125" style="10" customWidth="1"/>
    <col min="12804" max="12946" width="20.140625" style="10" customWidth="1"/>
    <col min="12947" max="12986" width="12.42578125" style="10" customWidth="1"/>
    <col min="12987" max="12987" width="20.140625" style="10" customWidth="1"/>
    <col min="12988" max="12988" width="21.42578125" style="10" customWidth="1"/>
    <col min="12989" max="12989" width="22.7109375" style="10" customWidth="1"/>
    <col min="12990" max="12990" width="13.7109375" style="10" customWidth="1"/>
    <col min="12991" max="12991" width="15" style="10" customWidth="1"/>
    <col min="12992" max="12994" width="17.5703125" style="10" customWidth="1"/>
    <col min="12995" max="12995" width="16.28515625" style="10" customWidth="1"/>
    <col min="12996" max="12996" width="15" style="10" customWidth="1"/>
    <col min="12997" max="12998" width="12.42578125" style="10" customWidth="1"/>
    <col min="12999" max="13000" width="17.5703125" style="10" customWidth="1"/>
    <col min="13001" max="13001" width="7.28515625" style="10" customWidth="1"/>
    <col min="13002" max="13002" width="21.42578125" style="10" customWidth="1"/>
    <col min="13003" max="13003" width="17.5703125" style="10" customWidth="1"/>
    <col min="13004" max="13004" width="20.140625" style="10" customWidth="1"/>
    <col min="13005" max="13005" width="16.28515625" style="10" customWidth="1"/>
    <col min="13006" max="13006" width="17.5703125" style="10" customWidth="1"/>
    <col min="13007" max="13007" width="6" style="10" customWidth="1"/>
    <col min="13008" max="13009" width="18.85546875" style="10" customWidth="1"/>
    <col min="13010" max="13011" width="20.140625" style="10" customWidth="1"/>
    <col min="13012" max="13012" width="6" style="10" customWidth="1"/>
    <col min="13013" max="13013" width="12.42578125" style="10" customWidth="1"/>
    <col min="13014" max="13014" width="18.85546875" style="10" customWidth="1"/>
    <col min="13015" max="13016" width="15" style="10" customWidth="1"/>
    <col min="13017" max="13017" width="7.28515625" style="10" customWidth="1"/>
    <col min="13018" max="13018" width="11.140625" style="10" customWidth="1"/>
    <col min="13019" max="13019" width="13.7109375" style="10" customWidth="1"/>
    <col min="13020" max="13020" width="18.85546875" style="10" customWidth="1"/>
    <col min="13021" max="13021" width="17.5703125" style="10" customWidth="1"/>
    <col min="13022" max="13022" width="25.28515625" style="10" customWidth="1"/>
    <col min="13023" max="13023" width="20.140625" style="10" customWidth="1"/>
    <col min="13024" max="13024" width="15" style="10" customWidth="1"/>
    <col min="13025" max="13025" width="17.5703125" style="10" customWidth="1"/>
    <col min="13026" max="13026" width="16.28515625" style="10" customWidth="1"/>
    <col min="13027" max="13028" width="15" style="10" customWidth="1"/>
    <col min="13029" max="13029" width="17.5703125" style="10" customWidth="1"/>
    <col min="13030" max="13030" width="20.140625" style="10" customWidth="1"/>
    <col min="13031" max="13031" width="16.28515625" style="10" customWidth="1"/>
    <col min="13032" max="13033" width="25.28515625" style="10" customWidth="1"/>
    <col min="13034" max="13034" width="18.85546875" style="10" customWidth="1"/>
    <col min="13035" max="13036" width="20.140625" style="10" customWidth="1"/>
    <col min="13037" max="13037" width="11.140625" style="10" customWidth="1"/>
    <col min="13038" max="13038" width="29.140625" style="10" customWidth="1"/>
    <col min="13039" max="13039" width="34.28515625" style="10" customWidth="1"/>
    <col min="13040" max="13041" width="9.85546875" style="10" customWidth="1"/>
    <col min="13042" max="13042" width="17.5703125" style="10" customWidth="1"/>
    <col min="13043" max="13043" width="18.85546875" style="10" customWidth="1"/>
    <col min="13044" max="13044" width="9.85546875" style="10" customWidth="1"/>
    <col min="13045" max="13046" width="6" style="10" customWidth="1"/>
    <col min="13047" max="13047" width="13.7109375" style="10" customWidth="1"/>
    <col min="13048" max="13049" width="15" style="10" customWidth="1"/>
    <col min="13050" max="13050" width="17.5703125" style="10" customWidth="1"/>
    <col min="13051" max="13051" width="9.85546875" style="10" customWidth="1"/>
    <col min="13052" max="13052" width="7.28515625" style="10" customWidth="1"/>
    <col min="13053" max="13053" width="6" style="10" customWidth="1"/>
    <col min="13054" max="13059" width="17.5703125" style="10" customWidth="1"/>
    <col min="13060" max="13202" width="20.140625" style="10" customWidth="1"/>
    <col min="13203" max="13242" width="12.42578125" style="10" customWidth="1"/>
    <col min="13243" max="13243" width="20.140625" style="10" customWidth="1"/>
    <col min="13244" max="13244" width="21.42578125" style="10" customWidth="1"/>
    <col min="13245" max="13245" width="22.7109375" style="10" customWidth="1"/>
    <col min="13246" max="13246" width="13.7109375" style="10" customWidth="1"/>
    <col min="13247" max="13247" width="15" style="10" customWidth="1"/>
    <col min="13248" max="13250" width="17.5703125" style="10" customWidth="1"/>
    <col min="13251" max="13251" width="16.28515625" style="10" customWidth="1"/>
    <col min="13252" max="13252" width="15" style="10" customWidth="1"/>
    <col min="13253" max="13254" width="12.42578125" style="10" customWidth="1"/>
    <col min="13255" max="13256" width="17.5703125" style="10" customWidth="1"/>
    <col min="13257" max="13257" width="7.28515625" style="10" customWidth="1"/>
    <col min="13258" max="13258" width="21.42578125" style="10" customWidth="1"/>
    <col min="13259" max="13259" width="17.5703125" style="10" customWidth="1"/>
    <col min="13260" max="13260" width="20.140625" style="10" customWidth="1"/>
    <col min="13261" max="13261" width="16.28515625" style="10" customWidth="1"/>
    <col min="13262" max="13262" width="17.5703125" style="10" customWidth="1"/>
    <col min="13263" max="13263" width="6" style="10" customWidth="1"/>
    <col min="13264" max="13265" width="18.85546875" style="10" customWidth="1"/>
    <col min="13266" max="13267" width="20.140625" style="10" customWidth="1"/>
    <col min="13268" max="13268" width="6" style="10" customWidth="1"/>
    <col min="13269" max="13269" width="12.42578125" style="10" customWidth="1"/>
    <col min="13270" max="13270" width="18.85546875" style="10" customWidth="1"/>
    <col min="13271" max="13272" width="15" style="10" customWidth="1"/>
    <col min="13273" max="13273" width="7.28515625" style="10" customWidth="1"/>
    <col min="13274" max="13274" width="11.140625" style="10" customWidth="1"/>
    <col min="13275" max="13275" width="13.7109375" style="10" customWidth="1"/>
    <col min="13276" max="13276" width="18.85546875" style="10" customWidth="1"/>
    <col min="13277" max="13277" width="17.5703125" style="10" customWidth="1"/>
    <col min="13278" max="13278" width="25.28515625" style="10" customWidth="1"/>
    <col min="13279" max="13279" width="20.140625" style="10" customWidth="1"/>
    <col min="13280" max="13280" width="15" style="10" customWidth="1"/>
    <col min="13281" max="13281" width="17.5703125" style="10" customWidth="1"/>
    <col min="13282" max="13282" width="16.28515625" style="10" customWidth="1"/>
    <col min="13283" max="13284" width="15" style="10" customWidth="1"/>
    <col min="13285" max="13285" width="17.5703125" style="10" customWidth="1"/>
    <col min="13286" max="13286" width="20.140625" style="10" customWidth="1"/>
    <col min="13287" max="13287" width="16.28515625" style="10" customWidth="1"/>
    <col min="13288" max="13289" width="25.28515625" style="10" customWidth="1"/>
    <col min="13290" max="13290" width="18.85546875" style="10" customWidth="1"/>
    <col min="13291" max="13292" width="20.140625" style="10" customWidth="1"/>
    <col min="13293" max="13293" width="11.140625" style="10" customWidth="1"/>
    <col min="13294" max="13294" width="29.140625" style="10" customWidth="1"/>
    <col min="13295" max="13295" width="34.28515625" style="10" customWidth="1"/>
    <col min="13296" max="13297" width="9.85546875" style="10" customWidth="1"/>
    <col min="13298" max="13298" width="17.5703125" style="10" customWidth="1"/>
    <col min="13299" max="13299" width="18.85546875" style="10" customWidth="1"/>
    <col min="13300" max="13300" width="9.85546875" style="10" customWidth="1"/>
    <col min="13301" max="13302" width="6" style="10" customWidth="1"/>
    <col min="13303" max="13303" width="13.7109375" style="10" customWidth="1"/>
    <col min="13304" max="13305" width="15" style="10" customWidth="1"/>
    <col min="13306" max="13306" width="17.5703125" style="10" customWidth="1"/>
    <col min="13307" max="13307" width="9.85546875" style="10" customWidth="1"/>
    <col min="13308" max="13308" width="7.28515625" style="10" customWidth="1"/>
    <col min="13309" max="13309" width="6" style="10" customWidth="1"/>
    <col min="13310" max="13315" width="17.5703125" style="10" customWidth="1"/>
    <col min="13316" max="13458" width="20.140625" style="10" customWidth="1"/>
    <col min="13459" max="13498" width="12.42578125" style="10" customWidth="1"/>
    <col min="13499" max="13499" width="20.140625" style="10" customWidth="1"/>
    <col min="13500" max="13500" width="21.42578125" style="10" customWidth="1"/>
    <col min="13501" max="13501" width="22.7109375" style="10" customWidth="1"/>
    <col min="13502" max="13502" width="13.7109375" style="10" customWidth="1"/>
    <col min="13503" max="13503" width="15" style="10" customWidth="1"/>
    <col min="13504" max="13506" width="17.5703125" style="10" customWidth="1"/>
    <col min="13507" max="13507" width="16.28515625" style="10" customWidth="1"/>
    <col min="13508" max="13508" width="15" style="10" customWidth="1"/>
    <col min="13509" max="13510" width="12.42578125" style="10" customWidth="1"/>
    <col min="13511" max="13512" width="17.5703125" style="10" customWidth="1"/>
    <col min="13513" max="13513" width="7.28515625" style="10" customWidth="1"/>
    <col min="13514" max="13514" width="21.42578125" style="10" customWidth="1"/>
    <col min="13515" max="13515" width="17.5703125" style="10" customWidth="1"/>
    <col min="13516" max="13516" width="20.140625" style="10" customWidth="1"/>
    <col min="13517" max="13517" width="16.28515625" style="10" customWidth="1"/>
    <col min="13518" max="13518" width="17.5703125" style="10" customWidth="1"/>
    <col min="13519" max="13519" width="6" style="10" customWidth="1"/>
    <col min="13520" max="13521" width="18.85546875" style="10" customWidth="1"/>
    <col min="13522" max="13523" width="20.140625" style="10" customWidth="1"/>
    <col min="13524" max="13524" width="6" style="10" customWidth="1"/>
    <col min="13525" max="13525" width="12.42578125" style="10" customWidth="1"/>
    <col min="13526" max="13526" width="18.85546875" style="10" customWidth="1"/>
    <col min="13527" max="13528" width="15" style="10" customWidth="1"/>
    <col min="13529" max="13529" width="7.28515625" style="10" customWidth="1"/>
    <col min="13530" max="13530" width="11.140625" style="10" customWidth="1"/>
    <col min="13531" max="13531" width="13.7109375" style="10" customWidth="1"/>
    <col min="13532" max="13532" width="18.85546875" style="10" customWidth="1"/>
    <col min="13533" max="13533" width="17.5703125" style="10" customWidth="1"/>
    <col min="13534" max="13534" width="25.28515625" style="10" customWidth="1"/>
    <col min="13535" max="13535" width="20.140625" style="10" customWidth="1"/>
    <col min="13536" max="13536" width="15" style="10" customWidth="1"/>
    <col min="13537" max="13537" width="17.5703125" style="10" customWidth="1"/>
    <col min="13538" max="13538" width="16.28515625" style="10" customWidth="1"/>
    <col min="13539" max="13540" width="15" style="10" customWidth="1"/>
    <col min="13541" max="13541" width="17.5703125" style="10" customWidth="1"/>
    <col min="13542" max="13542" width="20.140625" style="10" customWidth="1"/>
    <col min="13543" max="13543" width="16.28515625" style="10" customWidth="1"/>
    <col min="13544" max="13545" width="25.28515625" style="10" customWidth="1"/>
    <col min="13546" max="13546" width="18.85546875" style="10" customWidth="1"/>
    <col min="13547" max="13548" width="20.140625" style="10" customWidth="1"/>
    <col min="13549" max="13549" width="11.140625" style="10" customWidth="1"/>
    <col min="13550" max="13550" width="29.140625" style="10" customWidth="1"/>
    <col min="13551" max="13551" width="34.28515625" style="10" customWidth="1"/>
    <col min="13552" max="13553" width="9.85546875" style="10" customWidth="1"/>
    <col min="13554" max="13554" width="17.5703125" style="10" customWidth="1"/>
    <col min="13555" max="13555" width="18.85546875" style="10" customWidth="1"/>
    <col min="13556" max="13556" width="9.85546875" style="10" customWidth="1"/>
    <col min="13557" max="13558" width="6" style="10" customWidth="1"/>
    <col min="13559" max="13559" width="13.7109375" style="10" customWidth="1"/>
    <col min="13560" max="13561" width="15" style="10" customWidth="1"/>
    <col min="13562" max="13562" width="17.5703125" style="10" customWidth="1"/>
    <col min="13563" max="13563" width="9.85546875" style="10" customWidth="1"/>
    <col min="13564" max="13564" width="7.28515625" style="10" customWidth="1"/>
    <col min="13565" max="13565" width="6" style="10" customWidth="1"/>
    <col min="13566" max="13571" width="17.5703125" style="10" customWidth="1"/>
    <col min="13572" max="13714" width="20.140625" style="10" customWidth="1"/>
    <col min="13715" max="13754" width="12.42578125" style="10" customWidth="1"/>
    <col min="13755" max="13755" width="20.140625" style="10" customWidth="1"/>
    <col min="13756" max="13756" width="21.42578125" style="10" customWidth="1"/>
    <col min="13757" max="13757" width="22.7109375" style="10" customWidth="1"/>
    <col min="13758" max="13758" width="13.7109375" style="10" customWidth="1"/>
    <col min="13759" max="13759" width="15" style="10" customWidth="1"/>
    <col min="13760" max="13762" width="17.5703125" style="10" customWidth="1"/>
    <col min="13763" max="13763" width="16.28515625" style="10" customWidth="1"/>
    <col min="13764" max="13764" width="15" style="10" customWidth="1"/>
    <col min="13765" max="13766" width="12.42578125" style="10" customWidth="1"/>
    <col min="13767" max="13768" width="17.5703125" style="10" customWidth="1"/>
    <col min="13769" max="13769" width="7.28515625" style="10" customWidth="1"/>
    <col min="13770" max="13770" width="21.42578125" style="10" customWidth="1"/>
    <col min="13771" max="13771" width="17.5703125" style="10" customWidth="1"/>
    <col min="13772" max="13772" width="20.140625" style="10" customWidth="1"/>
    <col min="13773" max="13773" width="16.28515625" style="10" customWidth="1"/>
    <col min="13774" max="13774" width="17.5703125" style="10" customWidth="1"/>
    <col min="13775" max="13775" width="6" style="10" customWidth="1"/>
    <col min="13776" max="13777" width="18.85546875" style="10" customWidth="1"/>
    <col min="13778" max="13779" width="20.140625" style="10" customWidth="1"/>
    <col min="13780" max="13780" width="6" style="10" customWidth="1"/>
    <col min="13781" max="13781" width="12.42578125" style="10" customWidth="1"/>
    <col min="13782" max="13782" width="18.85546875" style="10" customWidth="1"/>
    <col min="13783" max="13784" width="15" style="10" customWidth="1"/>
    <col min="13785" max="13785" width="7.28515625" style="10" customWidth="1"/>
    <col min="13786" max="13786" width="11.140625" style="10" customWidth="1"/>
    <col min="13787" max="13787" width="13.7109375" style="10" customWidth="1"/>
    <col min="13788" max="13788" width="18.85546875" style="10" customWidth="1"/>
    <col min="13789" max="13789" width="17.5703125" style="10" customWidth="1"/>
    <col min="13790" max="13790" width="25.28515625" style="10" customWidth="1"/>
    <col min="13791" max="13791" width="20.140625" style="10" customWidth="1"/>
    <col min="13792" max="13792" width="15" style="10" customWidth="1"/>
    <col min="13793" max="13793" width="17.5703125" style="10" customWidth="1"/>
    <col min="13794" max="13794" width="16.28515625" style="10" customWidth="1"/>
    <col min="13795" max="13796" width="15" style="10" customWidth="1"/>
    <col min="13797" max="13797" width="17.5703125" style="10" customWidth="1"/>
    <col min="13798" max="13798" width="20.140625" style="10" customWidth="1"/>
    <col min="13799" max="13799" width="16.28515625" style="10" customWidth="1"/>
    <col min="13800" max="13801" width="25.28515625" style="10" customWidth="1"/>
    <col min="13802" max="13802" width="18.85546875" style="10" customWidth="1"/>
    <col min="13803" max="13804" width="20.140625" style="10" customWidth="1"/>
    <col min="13805" max="13805" width="11.140625" style="10" customWidth="1"/>
    <col min="13806" max="13806" width="29.140625" style="10" customWidth="1"/>
    <col min="13807" max="13807" width="34.28515625" style="10" customWidth="1"/>
    <col min="13808" max="13809" width="9.85546875" style="10" customWidth="1"/>
    <col min="13810" max="13810" width="17.5703125" style="10" customWidth="1"/>
    <col min="13811" max="13811" width="18.85546875" style="10" customWidth="1"/>
    <col min="13812" max="13812" width="9.85546875" style="10" customWidth="1"/>
    <col min="13813" max="13814" width="6" style="10" customWidth="1"/>
    <col min="13815" max="13815" width="13.7109375" style="10" customWidth="1"/>
    <col min="13816" max="13817" width="15" style="10" customWidth="1"/>
    <col min="13818" max="13818" width="17.5703125" style="10" customWidth="1"/>
    <col min="13819" max="13819" width="9.85546875" style="10" customWidth="1"/>
    <col min="13820" max="13820" width="7.28515625" style="10" customWidth="1"/>
    <col min="13821" max="13821" width="6" style="10" customWidth="1"/>
    <col min="13822" max="13827" width="17.5703125" style="10" customWidth="1"/>
    <col min="13828" max="13970" width="20.140625" style="10" customWidth="1"/>
    <col min="13971" max="14010" width="12.42578125" style="10" customWidth="1"/>
    <col min="14011" max="14011" width="20.140625" style="10" customWidth="1"/>
    <col min="14012" max="14012" width="21.42578125" style="10" customWidth="1"/>
    <col min="14013" max="14013" width="22.7109375" style="10" customWidth="1"/>
    <col min="14014" max="14014" width="13.7109375" style="10" customWidth="1"/>
    <col min="14015" max="14015" width="15" style="10" customWidth="1"/>
    <col min="14016" max="14018" width="17.5703125" style="10" customWidth="1"/>
    <col min="14019" max="14019" width="16.28515625" style="10" customWidth="1"/>
    <col min="14020" max="14020" width="15" style="10" customWidth="1"/>
    <col min="14021" max="14022" width="12.42578125" style="10" customWidth="1"/>
    <col min="14023" max="14024" width="17.5703125" style="10" customWidth="1"/>
    <col min="14025" max="14025" width="7.28515625" style="10" customWidth="1"/>
    <col min="14026" max="14026" width="21.42578125" style="10" customWidth="1"/>
    <col min="14027" max="14027" width="17.5703125" style="10" customWidth="1"/>
    <col min="14028" max="14028" width="20.140625" style="10" customWidth="1"/>
    <col min="14029" max="14029" width="16.28515625" style="10" customWidth="1"/>
    <col min="14030" max="14030" width="17.5703125" style="10" customWidth="1"/>
    <col min="14031" max="14031" width="6" style="10" customWidth="1"/>
    <col min="14032" max="14033" width="18.85546875" style="10" customWidth="1"/>
    <col min="14034" max="14035" width="20.140625" style="10" customWidth="1"/>
    <col min="14036" max="14036" width="6" style="10" customWidth="1"/>
    <col min="14037" max="14037" width="12.42578125" style="10" customWidth="1"/>
    <col min="14038" max="14038" width="18.85546875" style="10" customWidth="1"/>
    <col min="14039" max="14040" width="15" style="10" customWidth="1"/>
    <col min="14041" max="14041" width="7.28515625" style="10" customWidth="1"/>
    <col min="14042" max="14042" width="11.140625" style="10" customWidth="1"/>
    <col min="14043" max="14043" width="13.7109375" style="10" customWidth="1"/>
    <col min="14044" max="14044" width="18.85546875" style="10" customWidth="1"/>
    <col min="14045" max="14045" width="17.5703125" style="10" customWidth="1"/>
    <col min="14046" max="14046" width="25.28515625" style="10" customWidth="1"/>
    <col min="14047" max="14047" width="20.140625" style="10" customWidth="1"/>
    <col min="14048" max="14048" width="15" style="10" customWidth="1"/>
    <col min="14049" max="14049" width="17.5703125" style="10" customWidth="1"/>
    <col min="14050" max="14050" width="16.28515625" style="10" customWidth="1"/>
    <col min="14051" max="14052" width="15" style="10" customWidth="1"/>
    <col min="14053" max="14053" width="17.5703125" style="10" customWidth="1"/>
    <col min="14054" max="14054" width="20.140625" style="10" customWidth="1"/>
    <col min="14055" max="14055" width="16.28515625" style="10" customWidth="1"/>
    <col min="14056" max="14057" width="25.28515625" style="10" customWidth="1"/>
    <col min="14058" max="14058" width="18.85546875" style="10" customWidth="1"/>
    <col min="14059" max="14060" width="20.140625" style="10" customWidth="1"/>
    <col min="14061" max="14061" width="11.140625" style="10" customWidth="1"/>
    <col min="14062" max="14062" width="29.140625" style="10" customWidth="1"/>
    <col min="14063" max="14063" width="34.28515625" style="10" customWidth="1"/>
    <col min="14064" max="14065" width="9.85546875" style="10" customWidth="1"/>
    <col min="14066" max="14066" width="17.5703125" style="10" customWidth="1"/>
    <col min="14067" max="14067" width="18.85546875" style="10" customWidth="1"/>
    <col min="14068" max="14068" width="9.85546875" style="10" customWidth="1"/>
    <col min="14069" max="14070" width="6" style="10" customWidth="1"/>
    <col min="14071" max="14071" width="13.7109375" style="10" customWidth="1"/>
    <col min="14072" max="14073" width="15" style="10" customWidth="1"/>
    <col min="14074" max="14074" width="17.5703125" style="10" customWidth="1"/>
    <col min="14075" max="14075" width="9.85546875" style="10" customWidth="1"/>
    <col min="14076" max="14076" width="7.28515625" style="10" customWidth="1"/>
    <col min="14077" max="14077" width="6" style="10" customWidth="1"/>
    <col min="14078" max="14083" width="17.5703125" style="10" customWidth="1"/>
    <col min="14084" max="14226" width="20.140625" style="10" customWidth="1"/>
    <col min="14227" max="14266" width="12.42578125" style="10" customWidth="1"/>
    <col min="14267" max="14267" width="20.140625" style="10" customWidth="1"/>
    <col min="14268" max="14268" width="21.42578125" style="10" customWidth="1"/>
    <col min="14269" max="14269" width="22.7109375" style="10" customWidth="1"/>
    <col min="14270" max="14270" width="13.7109375" style="10" customWidth="1"/>
    <col min="14271" max="14271" width="15" style="10" customWidth="1"/>
    <col min="14272" max="14274" width="17.5703125" style="10" customWidth="1"/>
    <col min="14275" max="14275" width="16.28515625" style="10" customWidth="1"/>
    <col min="14276" max="14276" width="15" style="10" customWidth="1"/>
    <col min="14277" max="14278" width="12.42578125" style="10" customWidth="1"/>
    <col min="14279" max="14280" width="17.5703125" style="10" customWidth="1"/>
    <col min="14281" max="14281" width="7.28515625" style="10" customWidth="1"/>
    <col min="14282" max="14282" width="21.42578125" style="10" customWidth="1"/>
    <col min="14283" max="14283" width="17.5703125" style="10" customWidth="1"/>
    <col min="14284" max="14284" width="20.140625" style="10" customWidth="1"/>
    <col min="14285" max="14285" width="16.28515625" style="10" customWidth="1"/>
    <col min="14286" max="14286" width="17.5703125" style="10" customWidth="1"/>
    <col min="14287" max="14287" width="6" style="10" customWidth="1"/>
    <col min="14288" max="14289" width="18.85546875" style="10" customWidth="1"/>
    <col min="14290" max="14291" width="20.140625" style="10" customWidth="1"/>
    <col min="14292" max="14292" width="6" style="10" customWidth="1"/>
    <col min="14293" max="14293" width="12.42578125" style="10" customWidth="1"/>
    <col min="14294" max="14294" width="18.85546875" style="10" customWidth="1"/>
    <col min="14295" max="14296" width="15" style="10" customWidth="1"/>
    <col min="14297" max="14297" width="7.28515625" style="10" customWidth="1"/>
    <col min="14298" max="14298" width="11.140625" style="10" customWidth="1"/>
    <col min="14299" max="14299" width="13.7109375" style="10" customWidth="1"/>
    <col min="14300" max="14300" width="18.85546875" style="10" customWidth="1"/>
    <col min="14301" max="14301" width="17.5703125" style="10" customWidth="1"/>
    <col min="14302" max="14302" width="25.28515625" style="10" customWidth="1"/>
    <col min="14303" max="14303" width="20.140625" style="10" customWidth="1"/>
    <col min="14304" max="14304" width="15" style="10" customWidth="1"/>
    <col min="14305" max="14305" width="17.5703125" style="10" customWidth="1"/>
    <col min="14306" max="14306" width="16.28515625" style="10" customWidth="1"/>
    <col min="14307" max="14308" width="15" style="10" customWidth="1"/>
    <col min="14309" max="14309" width="17.5703125" style="10" customWidth="1"/>
    <col min="14310" max="14310" width="20.140625" style="10" customWidth="1"/>
    <col min="14311" max="14311" width="16.28515625" style="10" customWidth="1"/>
    <col min="14312" max="14313" width="25.28515625" style="10" customWidth="1"/>
    <col min="14314" max="14314" width="18.85546875" style="10" customWidth="1"/>
    <col min="14315" max="14316" width="20.140625" style="10" customWidth="1"/>
    <col min="14317" max="14317" width="11.140625" style="10" customWidth="1"/>
    <col min="14318" max="14318" width="29.140625" style="10" customWidth="1"/>
    <col min="14319" max="14319" width="34.28515625" style="10" customWidth="1"/>
    <col min="14320" max="14321" width="9.85546875" style="10" customWidth="1"/>
    <col min="14322" max="14322" width="17.5703125" style="10" customWidth="1"/>
    <col min="14323" max="14323" width="18.85546875" style="10" customWidth="1"/>
    <col min="14324" max="14324" width="9.85546875" style="10" customWidth="1"/>
    <col min="14325" max="14326" width="6" style="10" customWidth="1"/>
    <col min="14327" max="14327" width="13.7109375" style="10" customWidth="1"/>
    <col min="14328" max="14329" width="15" style="10" customWidth="1"/>
    <col min="14330" max="14330" width="17.5703125" style="10" customWidth="1"/>
    <col min="14331" max="14331" width="9.85546875" style="10" customWidth="1"/>
    <col min="14332" max="14332" width="7.28515625" style="10" customWidth="1"/>
    <col min="14333" max="14333" width="6" style="10" customWidth="1"/>
    <col min="14334" max="14339" width="17.5703125" style="10" customWidth="1"/>
    <col min="14340" max="14482" width="20.140625" style="10" customWidth="1"/>
    <col min="14483" max="14522" width="12.42578125" style="10" customWidth="1"/>
    <col min="14523" max="14523" width="20.140625" style="10" customWidth="1"/>
    <col min="14524" max="14524" width="21.42578125" style="10" customWidth="1"/>
    <col min="14525" max="14525" width="22.7109375" style="10" customWidth="1"/>
    <col min="14526" max="14526" width="13.7109375" style="10" customWidth="1"/>
    <col min="14527" max="14527" width="15" style="10" customWidth="1"/>
    <col min="14528" max="14530" width="17.5703125" style="10" customWidth="1"/>
    <col min="14531" max="14531" width="16.28515625" style="10" customWidth="1"/>
    <col min="14532" max="14532" width="15" style="10" customWidth="1"/>
    <col min="14533" max="14534" width="12.42578125" style="10" customWidth="1"/>
    <col min="14535" max="14536" width="17.5703125" style="10" customWidth="1"/>
    <col min="14537" max="14537" width="7.28515625" style="10" customWidth="1"/>
    <col min="14538" max="14538" width="21.42578125" style="10" customWidth="1"/>
    <col min="14539" max="14539" width="17.5703125" style="10" customWidth="1"/>
    <col min="14540" max="14540" width="20.140625" style="10" customWidth="1"/>
    <col min="14541" max="14541" width="16.28515625" style="10" customWidth="1"/>
    <col min="14542" max="14542" width="17.5703125" style="10" customWidth="1"/>
    <col min="14543" max="14543" width="6" style="10" customWidth="1"/>
    <col min="14544" max="14545" width="18.85546875" style="10" customWidth="1"/>
    <col min="14546" max="14547" width="20.140625" style="10" customWidth="1"/>
    <col min="14548" max="14548" width="6" style="10" customWidth="1"/>
    <col min="14549" max="14549" width="12.42578125" style="10" customWidth="1"/>
    <col min="14550" max="14550" width="18.85546875" style="10" customWidth="1"/>
    <col min="14551" max="14552" width="15" style="10" customWidth="1"/>
    <col min="14553" max="14553" width="7.28515625" style="10" customWidth="1"/>
    <col min="14554" max="14554" width="11.140625" style="10" customWidth="1"/>
    <col min="14555" max="14555" width="13.7109375" style="10" customWidth="1"/>
    <col min="14556" max="14556" width="18.85546875" style="10" customWidth="1"/>
    <col min="14557" max="14557" width="17.5703125" style="10" customWidth="1"/>
    <col min="14558" max="14558" width="25.28515625" style="10" customWidth="1"/>
    <col min="14559" max="14559" width="20.140625" style="10" customWidth="1"/>
    <col min="14560" max="14560" width="15" style="10" customWidth="1"/>
    <col min="14561" max="14561" width="17.5703125" style="10" customWidth="1"/>
    <col min="14562" max="14562" width="16.28515625" style="10" customWidth="1"/>
    <col min="14563" max="14564" width="15" style="10" customWidth="1"/>
    <col min="14565" max="14565" width="17.5703125" style="10" customWidth="1"/>
    <col min="14566" max="14566" width="20.140625" style="10" customWidth="1"/>
    <col min="14567" max="14567" width="16.28515625" style="10" customWidth="1"/>
    <col min="14568" max="14569" width="25.28515625" style="10" customWidth="1"/>
    <col min="14570" max="14570" width="18.85546875" style="10" customWidth="1"/>
    <col min="14571" max="14572" width="20.140625" style="10" customWidth="1"/>
    <col min="14573" max="14573" width="11.140625" style="10" customWidth="1"/>
    <col min="14574" max="14574" width="29.140625" style="10" customWidth="1"/>
    <col min="14575" max="14575" width="34.28515625" style="10" customWidth="1"/>
    <col min="14576" max="14577" width="9.85546875" style="10" customWidth="1"/>
    <col min="14578" max="14578" width="17.5703125" style="10" customWidth="1"/>
    <col min="14579" max="14579" width="18.85546875" style="10" customWidth="1"/>
    <col min="14580" max="14580" width="9.85546875" style="10" customWidth="1"/>
    <col min="14581" max="14582" width="6" style="10" customWidth="1"/>
    <col min="14583" max="14583" width="13.7109375" style="10" customWidth="1"/>
    <col min="14584" max="14585" width="15" style="10" customWidth="1"/>
    <col min="14586" max="14586" width="17.5703125" style="10" customWidth="1"/>
    <col min="14587" max="14587" width="9.85546875" style="10" customWidth="1"/>
    <col min="14588" max="14588" width="7.28515625" style="10" customWidth="1"/>
    <col min="14589" max="14589" width="6" style="10" customWidth="1"/>
    <col min="14590" max="14595" width="17.5703125" style="10" customWidth="1"/>
    <col min="14596" max="14738" width="20.140625" style="10" customWidth="1"/>
    <col min="14739" max="14778" width="12.42578125" style="10" customWidth="1"/>
    <col min="14779" max="14779" width="20.140625" style="10" customWidth="1"/>
    <col min="14780" max="14780" width="21.42578125" style="10" customWidth="1"/>
    <col min="14781" max="14781" width="22.7109375" style="10" customWidth="1"/>
    <col min="14782" max="14782" width="13.7109375" style="10" customWidth="1"/>
    <col min="14783" max="14783" width="15" style="10" customWidth="1"/>
    <col min="14784" max="14786" width="17.5703125" style="10" customWidth="1"/>
    <col min="14787" max="14787" width="16.28515625" style="10" customWidth="1"/>
    <col min="14788" max="14788" width="15" style="10" customWidth="1"/>
    <col min="14789" max="14790" width="12.42578125" style="10" customWidth="1"/>
    <col min="14791" max="14792" width="17.5703125" style="10" customWidth="1"/>
    <col min="14793" max="14793" width="7.28515625" style="10" customWidth="1"/>
    <col min="14794" max="14794" width="21.42578125" style="10" customWidth="1"/>
    <col min="14795" max="14795" width="17.5703125" style="10" customWidth="1"/>
    <col min="14796" max="14796" width="20.140625" style="10" customWidth="1"/>
    <col min="14797" max="14797" width="16.28515625" style="10" customWidth="1"/>
    <col min="14798" max="14798" width="17.5703125" style="10" customWidth="1"/>
    <col min="14799" max="14799" width="6" style="10" customWidth="1"/>
    <col min="14800" max="14801" width="18.85546875" style="10" customWidth="1"/>
    <col min="14802" max="14803" width="20.140625" style="10" customWidth="1"/>
    <col min="14804" max="14804" width="6" style="10" customWidth="1"/>
    <col min="14805" max="14805" width="12.42578125" style="10" customWidth="1"/>
    <col min="14806" max="14806" width="18.85546875" style="10" customWidth="1"/>
    <col min="14807" max="14808" width="15" style="10" customWidth="1"/>
    <col min="14809" max="14809" width="7.28515625" style="10" customWidth="1"/>
    <col min="14810" max="14810" width="11.140625" style="10" customWidth="1"/>
    <col min="14811" max="14811" width="13.7109375" style="10" customWidth="1"/>
    <col min="14812" max="14812" width="18.85546875" style="10" customWidth="1"/>
    <col min="14813" max="14813" width="17.5703125" style="10" customWidth="1"/>
    <col min="14814" max="14814" width="25.28515625" style="10" customWidth="1"/>
    <col min="14815" max="14815" width="20.140625" style="10" customWidth="1"/>
    <col min="14816" max="14816" width="15" style="10" customWidth="1"/>
    <col min="14817" max="14817" width="17.5703125" style="10" customWidth="1"/>
    <col min="14818" max="14818" width="16.28515625" style="10" customWidth="1"/>
    <col min="14819" max="14820" width="15" style="10" customWidth="1"/>
    <col min="14821" max="14821" width="17.5703125" style="10" customWidth="1"/>
    <col min="14822" max="14822" width="20.140625" style="10" customWidth="1"/>
    <col min="14823" max="14823" width="16.28515625" style="10" customWidth="1"/>
    <col min="14824" max="14825" width="25.28515625" style="10" customWidth="1"/>
    <col min="14826" max="14826" width="18.85546875" style="10" customWidth="1"/>
    <col min="14827" max="14828" width="20.140625" style="10" customWidth="1"/>
    <col min="14829" max="14829" width="11.140625" style="10" customWidth="1"/>
    <col min="14830" max="14830" width="29.140625" style="10" customWidth="1"/>
    <col min="14831" max="14831" width="34.28515625" style="10" customWidth="1"/>
    <col min="14832" max="14833" width="9.85546875" style="10" customWidth="1"/>
    <col min="14834" max="14834" width="17.5703125" style="10" customWidth="1"/>
    <col min="14835" max="14835" width="18.85546875" style="10" customWidth="1"/>
    <col min="14836" max="14836" width="9.85546875" style="10" customWidth="1"/>
    <col min="14837" max="14838" width="6" style="10" customWidth="1"/>
    <col min="14839" max="14839" width="13.7109375" style="10" customWidth="1"/>
    <col min="14840" max="14841" width="15" style="10" customWidth="1"/>
    <col min="14842" max="14842" width="17.5703125" style="10" customWidth="1"/>
    <col min="14843" max="14843" width="9.85546875" style="10" customWidth="1"/>
    <col min="14844" max="14844" width="7.28515625" style="10" customWidth="1"/>
    <col min="14845" max="14845" width="6" style="10" customWidth="1"/>
    <col min="14846" max="14851" width="17.5703125" style="10" customWidth="1"/>
    <col min="14852" max="14994" width="20.140625" style="10" customWidth="1"/>
    <col min="14995" max="15034" width="12.42578125" style="10" customWidth="1"/>
    <col min="15035" max="15035" width="20.140625" style="10" customWidth="1"/>
    <col min="15036" max="15036" width="21.42578125" style="10" customWidth="1"/>
    <col min="15037" max="15037" width="22.7109375" style="10" customWidth="1"/>
    <col min="15038" max="15038" width="13.7109375" style="10" customWidth="1"/>
    <col min="15039" max="15039" width="15" style="10" customWidth="1"/>
    <col min="15040" max="15042" width="17.5703125" style="10" customWidth="1"/>
    <col min="15043" max="15043" width="16.28515625" style="10" customWidth="1"/>
    <col min="15044" max="15044" width="15" style="10" customWidth="1"/>
    <col min="15045" max="15046" width="12.42578125" style="10" customWidth="1"/>
    <col min="15047" max="15048" width="17.5703125" style="10" customWidth="1"/>
    <col min="15049" max="15049" width="7.28515625" style="10" customWidth="1"/>
    <col min="15050" max="15050" width="21.42578125" style="10" customWidth="1"/>
    <col min="15051" max="15051" width="17.5703125" style="10" customWidth="1"/>
    <col min="15052" max="15052" width="20.140625" style="10" customWidth="1"/>
    <col min="15053" max="15053" width="16.28515625" style="10" customWidth="1"/>
    <col min="15054" max="15054" width="17.5703125" style="10" customWidth="1"/>
    <col min="15055" max="15055" width="6" style="10" customWidth="1"/>
    <col min="15056" max="15057" width="18.85546875" style="10" customWidth="1"/>
    <col min="15058" max="15059" width="20.140625" style="10" customWidth="1"/>
    <col min="15060" max="15060" width="6" style="10" customWidth="1"/>
    <col min="15061" max="15061" width="12.42578125" style="10" customWidth="1"/>
    <col min="15062" max="15062" width="18.85546875" style="10" customWidth="1"/>
    <col min="15063" max="15064" width="15" style="10" customWidth="1"/>
    <col min="15065" max="15065" width="7.28515625" style="10" customWidth="1"/>
    <col min="15066" max="15066" width="11.140625" style="10" customWidth="1"/>
    <col min="15067" max="15067" width="13.7109375" style="10" customWidth="1"/>
    <col min="15068" max="15068" width="18.85546875" style="10" customWidth="1"/>
    <col min="15069" max="15069" width="17.5703125" style="10" customWidth="1"/>
    <col min="15070" max="15070" width="25.28515625" style="10" customWidth="1"/>
    <col min="15071" max="15071" width="20.140625" style="10" customWidth="1"/>
    <col min="15072" max="15072" width="15" style="10" customWidth="1"/>
    <col min="15073" max="15073" width="17.5703125" style="10" customWidth="1"/>
    <col min="15074" max="15074" width="16.28515625" style="10" customWidth="1"/>
    <col min="15075" max="15076" width="15" style="10" customWidth="1"/>
    <col min="15077" max="15077" width="17.5703125" style="10" customWidth="1"/>
    <col min="15078" max="15078" width="20.140625" style="10" customWidth="1"/>
    <col min="15079" max="15079" width="16.28515625" style="10" customWidth="1"/>
    <col min="15080" max="15081" width="25.28515625" style="10" customWidth="1"/>
    <col min="15082" max="15082" width="18.85546875" style="10" customWidth="1"/>
    <col min="15083" max="15084" width="20.140625" style="10" customWidth="1"/>
    <col min="15085" max="15085" width="11.140625" style="10" customWidth="1"/>
    <col min="15086" max="15086" width="29.140625" style="10" customWidth="1"/>
    <col min="15087" max="15087" width="34.28515625" style="10" customWidth="1"/>
    <col min="15088" max="15089" width="9.85546875" style="10" customWidth="1"/>
    <col min="15090" max="15090" width="17.5703125" style="10" customWidth="1"/>
    <col min="15091" max="15091" width="18.85546875" style="10" customWidth="1"/>
    <col min="15092" max="15092" width="9.85546875" style="10" customWidth="1"/>
    <col min="15093" max="15094" width="6" style="10" customWidth="1"/>
    <col min="15095" max="15095" width="13.7109375" style="10" customWidth="1"/>
    <col min="15096" max="15097" width="15" style="10" customWidth="1"/>
    <col min="15098" max="15098" width="17.5703125" style="10" customWidth="1"/>
    <col min="15099" max="15099" width="9.85546875" style="10" customWidth="1"/>
    <col min="15100" max="15100" width="7.28515625" style="10" customWidth="1"/>
    <col min="15101" max="15101" width="6" style="10" customWidth="1"/>
    <col min="15102" max="15107" width="17.5703125" style="10" customWidth="1"/>
    <col min="15108" max="15250" width="20.140625" style="10" customWidth="1"/>
    <col min="15251" max="15290" width="12.42578125" style="10" customWidth="1"/>
    <col min="15291" max="15291" width="20.140625" style="10" customWidth="1"/>
    <col min="15292" max="15292" width="21.42578125" style="10" customWidth="1"/>
    <col min="15293" max="15293" width="22.7109375" style="10" customWidth="1"/>
    <col min="15294" max="15294" width="13.7109375" style="10" customWidth="1"/>
    <col min="15295" max="15295" width="15" style="10" customWidth="1"/>
    <col min="15296" max="15298" width="17.5703125" style="10" customWidth="1"/>
    <col min="15299" max="15299" width="16.28515625" style="10" customWidth="1"/>
    <col min="15300" max="15300" width="15" style="10" customWidth="1"/>
    <col min="15301" max="15302" width="12.42578125" style="10" customWidth="1"/>
    <col min="15303" max="15304" width="17.5703125" style="10" customWidth="1"/>
    <col min="15305" max="15305" width="7.28515625" style="10" customWidth="1"/>
    <col min="15306" max="15306" width="21.42578125" style="10" customWidth="1"/>
    <col min="15307" max="15307" width="17.5703125" style="10" customWidth="1"/>
    <col min="15308" max="15308" width="20.140625" style="10" customWidth="1"/>
    <col min="15309" max="15309" width="16.28515625" style="10" customWidth="1"/>
    <col min="15310" max="15310" width="17.5703125" style="10" customWidth="1"/>
    <col min="15311" max="15311" width="6" style="10" customWidth="1"/>
    <col min="15312" max="15313" width="18.85546875" style="10" customWidth="1"/>
    <col min="15314" max="15315" width="20.140625" style="10" customWidth="1"/>
    <col min="15316" max="15316" width="6" style="10" customWidth="1"/>
    <col min="15317" max="15317" width="12.42578125" style="10" customWidth="1"/>
    <col min="15318" max="15318" width="18.85546875" style="10" customWidth="1"/>
    <col min="15319" max="15320" width="15" style="10" customWidth="1"/>
    <col min="15321" max="15321" width="7.28515625" style="10" customWidth="1"/>
    <col min="15322" max="15322" width="11.140625" style="10" customWidth="1"/>
    <col min="15323" max="15323" width="13.7109375" style="10" customWidth="1"/>
    <col min="15324" max="15324" width="18.85546875" style="10" customWidth="1"/>
    <col min="15325" max="15325" width="17.5703125" style="10" customWidth="1"/>
    <col min="15326" max="15326" width="25.28515625" style="10" customWidth="1"/>
    <col min="15327" max="15327" width="20.140625" style="10" customWidth="1"/>
    <col min="15328" max="15328" width="15" style="10" customWidth="1"/>
    <col min="15329" max="15329" width="17.5703125" style="10" customWidth="1"/>
    <col min="15330" max="15330" width="16.28515625" style="10" customWidth="1"/>
    <col min="15331" max="15332" width="15" style="10" customWidth="1"/>
    <col min="15333" max="15333" width="17.5703125" style="10" customWidth="1"/>
    <col min="15334" max="15334" width="20.140625" style="10" customWidth="1"/>
    <col min="15335" max="15335" width="16.28515625" style="10" customWidth="1"/>
    <col min="15336" max="15337" width="25.28515625" style="10" customWidth="1"/>
    <col min="15338" max="15338" width="18.85546875" style="10" customWidth="1"/>
    <col min="15339" max="15340" width="20.140625" style="10" customWidth="1"/>
    <col min="15341" max="15341" width="11.140625" style="10" customWidth="1"/>
    <col min="15342" max="15342" width="29.140625" style="10" customWidth="1"/>
    <col min="15343" max="15343" width="34.28515625" style="10" customWidth="1"/>
    <col min="15344" max="15345" width="9.85546875" style="10" customWidth="1"/>
    <col min="15346" max="15346" width="17.5703125" style="10" customWidth="1"/>
    <col min="15347" max="15347" width="18.85546875" style="10" customWidth="1"/>
    <col min="15348" max="15348" width="9.85546875" style="10" customWidth="1"/>
    <col min="15349" max="15350" width="6" style="10" customWidth="1"/>
    <col min="15351" max="15351" width="13.7109375" style="10" customWidth="1"/>
    <col min="15352" max="15353" width="15" style="10" customWidth="1"/>
    <col min="15354" max="15354" width="17.5703125" style="10" customWidth="1"/>
    <col min="15355" max="15355" width="9.85546875" style="10" customWidth="1"/>
    <col min="15356" max="15356" width="7.28515625" style="10" customWidth="1"/>
    <col min="15357" max="15357" width="6" style="10" customWidth="1"/>
    <col min="15358" max="15363" width="17.5703125" style="10" customWidth="1"/>
    <col min="15364" max="15506" width="20.140625" style="10" customWidth="1"/>
    <col min="15507" max="15546" width="12.42578125" style="10" customWidth="1"/>
    <col min="15547" max="15547" width="20.140625" style="10" customWidth="1"/>
    <col min="15548" max="15548" width="21.42578125" style="10" customWidth="1"/>
    <col min="15549" max="15549" width="22.7109375" style="10" customWidth="1"/>
    <col min="15550" max="15550" width="13.7109375" style="10" customWidth="1"/>
    <col min="15551" max="15551" width="15" style="10" customWidth="1"/>
    <col min="15552" max="15554" width="17.5703125" style="10" customWidth="1"/>
    <col min="15555" max="15555" width="16.28515625" style="10" customWidth="1"/>
    <col min="15556" max="15556" width="15" style="10" customWidth="1"/>
    <col min="15557" max="15558" width="12.42578125" style="10" customWidth="1"/>
    <col min="15559" max="15560" width="17.5703125" style="10" customWidth="1"/>
    <col min="15561" max="15561" width="7.28515625" style="10" customWidth="1"/>
    <col min="15562" max="15562" width="21.42578125" style="10" customWidth="1"/>
    <col min="15563" max="15563" width="17.5703125" style="10" customWidth="1"/>
    <col min="15564" max="15564" width="20.140625" style="10" customWidth="1"/>
    <col min="15565" max="15565" width="16.28515625" style="10" customWidth="1"/>
    <col min="15566" max="15566" width="17.5703125" style="10" customWidth="1"/>
    <col min="15567" max="15567" width="6" style="10" customWidth="1"/>
    <col min="15568" max="15569" width="18.85546875" style="10" customWidth="1"/>
    <col min="15570" max="15571" width="20.140625" style="10" customWidth="1"/>
    <col min="15572" max="15572" width="6" style="10" customWidth="1"/>
    <col min="15573" max="15573" width="12.42578125" style="10" customWidth="1"/>
    <col min="15574" max="15574" width="18.85546875" style="10" customWidth="1"/>
    <col min="15575" max="15576" width="15" style="10" customWidth="1"/>
    <col min="15577" max="15577" width="7.28515625" style="10" customWidth="1"/>
    <col min="15578" max="15578" width="11.140625" style="10" customWidth="1"/>
    <col min="15579" max="15579" width="13.7109375" style="10" customWidth="1"/>
    <col min="15580" max="15580" width="18.85546875" style="10" customWidth="1"/>
    <col min="15581" max="15581" width="17.5703125" style="10" customWidth="1"/>
    <col min="15582" max="15582" width="25.28515625" style="10" customWidth="1"/>
    <col min="15583" max="15583" width="20.140625" style="10" customWidth="1"/>
    <col min="15584" max="15584" width="15" style="10" customWidth="1"/>
    <col min="15585" max="15585" width="17.5703125" style="10" customWidth="1"/>
    <col min="15586" max="15586" width="16.28515625" style="10" customWidth="1"/>
    <col min="15587" max="15588" width="15" style="10" customWidth="1"/>
    <col min="15589" max="15589" width="17.5703125" style="10" customWidth="1"/>
    <col min="15590" max="15590" width="20.140625" style="10" customWidth="1"/>
    <col min="15591" max="15591" width="16.28515625" style="10" customWidth="1"/>
    <col min="15592" max="15593" width="25.28515625" style="10" customWidth="1"/>
    <col min="15594" max="15594" width="18.85546875" style="10" customWidth="1"/>
    <col min="15595" max="15596" width="20.140625" style="10" customWidth="1"/>
    <col min="15597" max="15597" width="11.140625" style="10" customWidth="1"/>
    <col min="15598" max="15598" width="29.140625" style="10" customWidth="1"/>
    <col min="15599" max="15599" width="34.28515625" style="10" customWidth="1"/>
    <col min="15600" max="15601" width="9.85546875" style="10" customWidth="1"/>
    <col min="15602" max="15602" width="17.5703125" style="10" customWidth="1"/>
    <col min="15603" max="15603" width="18.85546875" style="10" customWidth="1"/>
    <col min="15604" max="15604" width="9.85546875" style="10" customWidth="1"/>
    <col min="15605" max="15606" width="6" style="10" customWidth="1"/>
    <col min="15607" max="15607" width="13.7109375" style="10" customWidth="1"/>
    <col min="15608" max="15609" width="15" style="10" customWidth="1"/>
    <col min="15610" max="15610" width="17.5703125" style="10" customWidth="1"/>
    <col min="15611" max="15611" width="9.85546875" style="10" customWidth="1"/>
    <col min="15612" max="15612" width="7.28515625" style="10" customWidth="1"/>
    <col min="15613" max="15613" width="6" style="10" customWidth="1"/>
    <col min="15614" max="15619" width="17.5703125" style="10" customWidth="1"/>
    <col min="15620" max="15762" width="20.140625" style="10" customWidth="1"/>
    <col min="15763" max="15802" width="12.42578125" style="10" customWidth="1"/>
    <col min="15803" max="15803" width="20.140625" style="10" customWidth="1"/>
    <col min="15804" max="15804" width="21.42578125" style="10" customWidth="1"/>
    <col min="15805" max="15805" width="22.7109375" style="10" customWidth="1"/>
    <col min="15806" max="15806" width="13.7109375" style="10" customWidth="1"/>
    <col min="15807" max="15807" width="15" style="10" customWidth="1"/>
    <col min="15808" max="15810" width="17.5703125" style="10" customWidth="1"/>
    <col min="15811" max="15811" width="16.28515625" style="10" customWidth="1"/>
    <col min="15812" max="15812" width="15" style="10" customWidth="1"/>
    <col min="15813" max="15814" width="12.42578125" style="10" customWidth="1"/>
    <col min="15815" max="15816" width="17.5703125" style="10" customWidth="1"/>
    <col min="15817" max="15817" width="7.28515625" style="10" customWidth="1"/>
    <col min="15818" max="15818" width="21.42578125" style="10" customWidth="1"/>
    <col min="15819" max="15819" width="17.5703125" style="10" customWidth="1"/>
    <col min="15820" max="15820" width="20.140625" style="10" customWidth="1"/>
    <col min="15821" max="15821" width="16.28515625" style="10" customWidth="1"/>
    <col min="15822" max="15822" width="17.5703125" style="10" customWidth="1"/>
    <col min="15823" max="15823" width="6" style="10" customWidth="1"/>
    <col min="15824" max="15825" width="18.85546875" style="10" customWidth="1"/>
    <col min="15826" max="15827" width="20.140625" style="10" customWidth="1"/>
    <col min="15828" max="15828" width="6" style="10" customWidth="1"/>
    <col min="15829" max="15829" width="12.42578125" style="10" customWidth="1"/>
    <col min="15830" max="15830" width="18.85546875" style="10" customWidth="1"/>
    <col min="15831" max="15832" width="15" style="10" customWidth="1"/>
    <col min="15833" max="15833" width="7.28515625" style="10" customWidth="1"/>
    <col min="15834" max="15834" width="11.140625" style="10" customWidth="1"/>
    <col min="15835" max="15835" width="13.7109375" style="10" customWidth="1"/>
    <col min="15836" max="15836" width="18.85546875" style="10" customWidth="1"/>
    <col min="15837" max="15837" width="17.5703125" style="10" customWidth="1"/>
    <col min="15838" max="15838" width="25.28515625" style="10" customWidth="1"/>
    <col min="15839" max="15839" width="20.140625" style="10" customWidth="1"/>
    <col min="15840" max="15840" width="15" style="10" customWidth="1"/>
    <col min="15841" max="15841" width="17.5703125" style="10" customWidth="1"/>
    <col min="15842" max="15842" width="16.28515625" style="10" customWidth="1"/>
    <col min="15843" max="15844" width="15" style="10" customWidth="1"/>
    <col min="15845" max="15845" width="17.5703125" style="10" customWidth="1"/>
    <col min="15846" max="15846" width="20.140625" style="10" customWidth="1"/>
    <col min="15847" max="15847" width="16.28515625" style="10" customWidth="1"/>
    <col min="15848" max="15849" width="25.28515625" style="10" customWidth="1"/>
    <col min="15850" max="15850" width="18.85546875" style="10" customWidth="1"/>
    <col min="15851" max="15852" width="20.140625" style="10" customWidth="1"/>
    <col min="15853" max="15853" width="11.140625" style="10" customWidth="1"/>
    <col min="15854" max="15854" width="29.140625" style="10" customWidth="1"/>
    <col min="15855" max="15855" width="34.28515625" style="10" customWidth="1"/>
    <col min="15856" max="15857" width="9.85546875" style="10" customWidth="1"/>
    <col min="15858" max="15858" width="17.5703125" style="10" customWidth="1"/>
    <col min="15859" max="15859" width="18.85546875" style="10" customWidth="1"/>
    <col min="15860" max="15860" width="9.85546875" style="10" customWidth="1"/>
    <col min="15861" max="15862" width="6" style="10" customWidth="1"/>
    <col min="15863" max="15863" width="13.7109375" style="10" customWidth="1"/>
    <col min="15864" max="15865" width="15" style="10" customWidth="1"/>
    <col min="15866" max="15866" width="17.5703125" style="10" customWidth="1"/>
    <col min="15867" max="15867" width="9.85546875" style="10" customWidth="1"/>
    <col min="15868" max="15868" width="7.28515625" style="10" customWidth="1"/>
    <col min="15869" max="15869" width="6" style="10" customWidth="1"/>
    <col min="15870" max="15875" width="17.5703125" style="10" customWidth="1"/>
    <col min="15876" max="16018" width="20.140625" style="10" customWidth="1"/>
    <col min="16019" max="16058" width="12.42578125" style="10" customWidth="1"/>
    <col min="16059" max="16059" width="20.140625" style="10" customWidth="1"/>
    <col min="16060" max="16060" width="21.42578125" style="10" customWidth="1"/>
    <col min="16061" max="16061" width="22.7109375" style="10" customWidth="1"/>
    <col min="16062" max="16062" width="13.7109375" style="10" customWidth="1"/>
    <col min="16063" max="16063" width="15" style="10" customWidth="1"/>
    <col min="16064" max="16066" width="17.5703125" style="10" customWidth="1"/>
    <col min="16067" max="16067" width="16.28515625" style="10" customWidth="1"/>
    <col min="16068" max="16068" width="15" style="10" customWidth="1"/>
    <col min="16069" max="16070" width="12.42578125" style="10" customWidth="1"/>
    <col min="16071" max="16072" width="17.5703125" style="10" customWidth="1"/>
    <col min="16073" max="16073" width="7.28515625" style="10" customWidth="1"/>
    <col min="16074" max="16074" width="21.42578125" style="10" customWidth="1"/>
    <col min="16075" max="16075" width="17.5703125" style="10" customWidth="1"/>
    <col min="16076" max="16076" width="20.140625" style="10" customWidth="1"/>
    <col min="16077" max="16077" width="16.28515625" style="10" customWidth="1"/>
    <col min="16078" max="16078" width="17.5703125" style="10" customWidth="1"/>
    <col min="16079" max="16079" width="6" style="10" customWidth="1"/>
    <col min="16080" max="16081" width="18.85546875" style="10" customWidth="1"/>
    <col min="16082" max="16083" width="20.140625" style="10" customWidth="1"/>
    <col min="16084" max="16084" width="6" style="10" customWidth="1"/>
    <col min="16085" max="16085" width="12.42578125" style="10" customWidth="1"/>
    <col min="16086" max="16086" width="18.85546875" style="10" customWidth="1"/>
    <col min="16087" max="16088" width="15" style="10" customWidth="1"/>
    <col min="16089" max="16089" width="7.28515625" style="10" customWidth="1"/>
    <col min="16090" max="16090" width="11.140625" style="10" customWidth="1"/>
    <col min="16091" max="16091" width="13.7109375" style="10" customWidth="1"/>
    <col min="16092" max="16092" width="18.85546875" style="10" customWidth="1"/>
    <col min="16093" max="16093" width="17.5703125" style="10" customWidth="1"/>
    <col min="16094" max="16094" width="25.28515625" style="10" customWidth="1"/>
    <col min="16095" max="16095" width="20.140625" style="10" customWidth="1"/>
    <col min="16096" max="16096" width="15" style="10" customWidth="1"/>
    <col min="16097" max="16097" width="17.5703125" style="10" customWidth="1"/>
    <col min="16098" max="16098" width="16.28515625" style="10" customWidth="1"/>
    <col min="16099" max="16100" width="15" style="10" customWidth="1"/>
    <col min="16101" max="16101" width="17.5703125" style="10" customWidth="1"/>
    <col min="16102" max="16102" width="20.140625" style="10" customWidth="1"/>
    <col min="16103" max="16103" width="16.28515625" style="10" customWidth="1"/>
    <col min="16104" max="16105" width="25.28515625" style="10" customWidth="1"/>
    <col min="16106" max="16106" width="18.85546875" style="10" customWidth="1"/>
    <col min="16107" max="16108" width="20.140625" style="10" customWidth="1"/>
    <col min="16109" max="16109" width="11.140625" style="10" customWidth="1"/>
    <col min="16110" max="16110" width="29.140625" style="10" customWidth="1"/>
    <col min="16111" max="16111" width="34.28515625" style="10" customWidth="1"/>
    <col min="16112" max="16113" width="9.85546875" style="10" customWidth="1"/>
    <col min="16114" max="16114" width="17.5703125" style="10" customWidth="1"/>
    <col min="16115" max="16115" width="18.85546875" style="10" customWidth="1"/>
    <col min="16116" max="16116" width="9.85546875" style="10" customWidth="1"/>
    <col min="16117" max="16118" width="6" style="10" customWidth="1"/>
    <col min="16119" max="16119" width="13.7109375" style="10" customWidth="1"/>
    <col min="16120" max="16121" width="15" style="10" customWidth="1"/>
    <col min="16122" max="16122" width="17.5703125" style="10" customWidth="1"/>
    <col min="16123" max="16123" width="9.85546875" style="10" customWidth="1"/>
    <col min="16124" max="16124" width="7.28515625" style="10" customWidth="1"/>
    <col min="16125" max="16125" width="6" style="10" customWidth="1"/>
    <col min="16126" max="16131" width="17.5703125" style="10" customWidth="1"/>
    <col min="16132" max="16274" width="20.140625" style="10" customWidth="1"/>
    <col min="16275" max="16384" width="12.42578125" style="10" customWidth="1"/>
  </cols>
  <sheetData>
    <row r="1" spans="1:186" s="45" customFormat="1" ht="14.25" x14ac:dyDescent="0.2">
      <c r="B1" s="141">
        <f ca="1">WORKDAY(TODAY(),1,$W$160:$W$544)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88" t="s">
        <v>0</v>
      </c>
      <c r="X1" s="89"/>
      <c r="Y1" s="90"/>
      <c r="Z1" s="90"/>
      <c r="AA1" s="90"/>
      <c r="AB1" s="88" t="s">
        <v>1</v>
      </c>
      <c r="AC1" s="37"/>
      <c r="AD1" s="37"/>
      <c r="AE1" s="37"/>
      <c r="AF1" s="40"/>
      <c r="AG1" s="37"/>
      <c r="AH1" s="37"/>
      <c r="AI1" s="148" t="s">
        <v>2</v>
      </c>
      <c r="AJ1" s="37"/>
      <c r="AK1" s="37"/>
      <c r="AL1" s="148" t="s">
        <v>3</v>
      </c>
      <c r="AM1" s="42"/>
      <c r="AN1" s="46">
        <v>1</v>
      </c>
      <c r="AO1" s="46">
        <v>2</v>
      </c>
      <c r="AP1" s="46">
        <v>6</v>
      </c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</row>
    <row r="2" spans="1:186" s="45" customFormat="1" ht="14.25" x14ac:dyDescent="0.2">
      <c r="B2" s="142" t="s">
        <v>90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0"/>
      <c r="T2" s="41"/>
      <c r="U2" s="51"/>
      <c r="V2" s="51"/>
      <c r="W2" s="52"/>
      <c r="X2" s="53"/>
      <c r="Y2" s="39"/>
      <c r="Z2" s="51"/>
      <c r="AA2" s="51"/>
      <c r="AB2" s="39"/>
      <c r="AC2" s="39"/>
      <c r="AD2" s="39"/>
      <c r="AE2" s="51"/>
      <c r="AF2" s="54"/>
      <c r="AG2" s="51"/>
      <c r="AH2" s="46"/>
      <c r="AI2" s="92"/>
      <c r="AJ2" s="46"/>
      <c r="AK2" s="46"/>
      <c r="AL2" s="92"/>
      <c r="AM2" s="53"/>
      <c r="AN2" s="53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</row>
    <row r="3" spans="1:186" s="45" customFormat="1" ht="14.25" x14ac:dyDescent="0.2">
      <c r="A3" s="55"/>
      <c r="B3" s="142" t="s">
        <v>112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0"/>
      <c r="T3" s="41"/>
      <c r="U3" s="51"/>
      <c r="V3" s="51"/>
      <c r="W3" s="52"/>
      <c r="X3" s="53"/>
      <c r="Y3" s="39"/>
      <c r="Z3" s="51"/>
      <c r="AA3" s="51"/>
      <c r="AB3" s="39"/>
      <c r="AC3" s="39"/>
      <c r="AD3" s="39"/>
      <c r="AE3" s="51"/>
      <c r="AF3" s="54"/>
      <c r="AG3" s="51"/>
      <c r="AH3" s="46"/>
      <c r="AI3" s="92" t="s">
        <v>5</v>
      </c>
      <c r="AJ3" s="46"/>
      <c r="AK3" s="46"/>
      <c r="AL3" s="91"/>
      <c r="AM3" s="53"/>
      <c r="AN3" s="53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</row>
    <row r="4" spans="1:186" s="45" customFormat="1" ht="13.15" customHeight="1" x14ac:dyDescent="0.25">
      <c r="A4" s="86" t="s">
        <v>88</v>
      </c>
      <c r="B4" s="84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0"/>
      <c r="T4" s="41"/>
      <c r="U4" s="51"/>
      <c r="V4" s="51"/>
      <c r="W4" s="51"/>
      <c r="X4" s="53"/>
      <c r="Y4" s="39"/>
      <c r="Z4" s="51"/>
      <c r="AA4" s="51"/>
      <c r="AB4" s="39"/>
      <c r="AC4" s="39"/>
      <c r="AD4" s="39"/>
      <c r="AE4" s="51"/>
      <c r="AF4" s="54"/>
      <c r="AG4" s="51"/>
      <c r="AH4" s="46"/>
      <c r="AI4" s="46"/>
      <c r="AJ4" s="46"/>
      <c r="AK4" s="46"/>
      <c r="AL4" s="46"/>
      <c r="AM4" s="53"/>
      <c r="AN4" s="53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</row>
    <row r="5" spans="1:186" s="45" customFormat="1" ht="15" x14ac:dyDescent="0.25">
      <c r="A5" s="87" t="s">
        <v>109</v>
      </c>
      <c r="B5" s="57"/>
      <c r="C5" s="57"/>
      <c r="D5" s="57"/>
      <c r="E5" s="58"/>
      <c r="F5" s="59"/>
      <c r="G5" s="59"/>
      <c r="H5" s="59"/>
      <c r="I5" s="60"/>
      <c r="J5" s="61"/>
      <c r="K5" s="62"/>
      <c r="L5" s="62"/>
      <c r="M5" s="63"/>
      <c r="N5" s="63"/>
      <c r="O5" s="64"/>
      <c r="P5" s="65"/>
      <c r="Q5" s="65"/>
      <c r="R5" s="66"/>
      <c r="S5" s="67"/>
      <c r="T5" s="68"/>
      <c r="U5" s="66"/>
      <c r="V5" s="66"/>
      <c r="W5" s="66"/>
      <c r="X5" s="69"/>
      <c r="Y5" s="66"/>
      <c r="Z5" s="66"/>
      <c r="AA5" s="66"/>
      <c r="AB5" s="66"/>
      <c r="AC5" s="66"/>
      <c r="AD5" s="66"/>
      <c r="AE5" s="66"/>
      <c r="AF5" s="66"/>
      <c r="AG5" s="66"/>
      <c r="AH5" s="46"/>
      <c r="AI5" s="92" t="s">
        <v>113</v>
      </c>
      <c r="AJ5" s="46"/>
      <c r="AK5" s="46"/>
      <c r="AL5" s="44"/>
      <c r="AM5" s="53"/>
      <c r="AN5" s="53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</row>
    <row r="6" spans="1:186" s="45" customFormat="1" ht="12.75" x14ac:dyDescent="0.2">
      <c r="A6" s="121" t="s">
        <v>81</v>
      </c>
      <c r="B6" s="139">
        <v>2</v>
      </c>
      <c r="C6" s="139">
        <f t="shared" ref="C6:T6" si="0">(B6+1)</f>
        <v>3</v>
      </c>
      <c r="D6" s="139">
        <f t="shared" si="0"/>
        <v>4</v>
      </c>
      <c r="E6" s="140">
        <f t="shared" si="0"/>
        <v>5</v>
      </c>
      <c r="F6" s="139">
        <f t="shared" si="0"/>
        <v>6</v>
      </c>
      <c r="G6" s="139">
        <f t="shared" si="0"/>
        <v>7</v>
      </c>
      <c r="H6" s="139">
        <f t="shared" si="0"/>
        <v>8</v>
      </c>
      <c r="I6" s="139">
        <f t="shared" si="0"/>
        <v>9</v>
      </c>
      <c r="J6" s="139">
        <f t="shared" si="0"/>
        <v>10</v>
      </c>
      <c r="K6" s="139">
        <f t="shared" si="0"/>
        <v>11</v>
      </c>
      <c r="L6" s="139">
        <f t="shared" si="0"/>
        <v>12</v>
      </c>
      <c r="M6" s="139">
        <f t="shared" si="0"/>
        <v>13</v>
      </c>
      <c r="N6" s="139">
        <f t="shared" si="0"/>
        <v>14</v>
      </c>
      <c r="O6" s="139">
        <f t="shared" si="0"/>
        <v>15</v>
      </c>
      <c r="P6" s="139">
        <f t="shared" si="0"/>
        <v>16</v>
      </c>
      <c r="Q6" s="139">
        <f t="shared" si="0"/>
        <v>17</v>
      </c>
      <c r="R6" s="139">
        <f t="shared" si="0"/>
        <v>18</v>
      </c>
      <c r="S6" s="139">
        <f t="shared" si="0"/>
        <v>19</v>
      </c>
      <c r="T6" s="139">
        <f t="shared" si="0"/>
        <v>20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56"/>
      <c r="AJ6" s="37"/>
      <c r="AK6" s="37"/>
      <c r="AL6" s="37"/>
      <c r="AM6" s="42"/>
      <c r="AN6" s="42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</row>
    <row r="7" spans="1:186" s="45" customFormat="1" ht="14.25" x14ac:dyDescent="0.15">
      <c r="A7" s="143">
        <v>43388</v>
      </c>
      <c r="B7" s="103" t="s">
        <v>7</v>
      </c>
      <c r="C7" s="103" t="s">
        <v>8</v>
      </c>
      <c r="D7" s="122" t="s">
        <v>9</v>
      </c>
      <c r="E7" s="123" t="s">
        <v>9</v>
      </c>
      <c r="F7" s="122" t="s">
        <v>9</v>
      </c>
      <c r="G7" s="122" t="s">
        <v>9</v>
      </c>
      <c r="H7" s="122" t="s">
        <v>9</v>
      </c>
      <c r="I7" s="124" t="s">
        <v>10</v>
      </c>
      <c r="J7" s="124" t="s">
        <v>10</v>
      </c>
      <c r="K7" s="124" t="s">
        <v>10</v>
      </c>
      <c r="L7" s="124" t="s">
        <v>10</v>
      </c>
      <c r="M7" s="125" t="s">
        <v>10</v>
      </c>
      <c r="N7" s="126" t="s">
        <v>11</v>
      </c>
      <c r="O7" s="127" t="s">
        <v>12</v>
      </c>
      <c r="P7" s="103" t="s">
        <v>13</v>
      </c>
      <c r="Q7" s="128" t="s">
        <v>14</v>
      </c>
      <c r="R7" s="128" t="s">
        <v>14</v>
      </c>
      <c r="S7" s="129" t="s">
        <v>15</v>
      </c>
      <c r="T7" s="130" t="s">
        <v>15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6"/>
      <c r="AI7" s="56"/>
      <c r="AJ7" s="46"/>
      <c r="AK7" s="46"/>
      <c r="AL7" s="43"/>
      <c r="AM7" s="53"/>
      <c r="AN7" s="53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</row>
    <row r="8" spans="1:186" s="45" customFormat="1" ht="12.75" x14ac:dyDescent="0.15">
      <c r="A8" s="135" t="s">
        <v>82</v>
      </c>
      <c r="B8" s="103" t="s">
        <v>16</v>
      </c>
      <c r="C8" s="103" t="s">
        <v>17</v>
      </c>
      <c r="D8" s="131" t="s">
        <v>18</v>
      </c>
      <c r="E8" s="132" t="s">
        <v>19</v>
      </c>
      <c r="F8" s="103" t="s">
        <v>19</v>
      </c>
      <c r="G8" s="103" t="s">
        <v>19</v>
      </c>
      <c r="H8" s="103" t="s">
        <v>19</v>
      </c>
      <c r="I8" s="133"/>
      <c r="J8" s="133" t="s">
        <v>6</v>
      </c>
      <c r="K8" s="134" t="s">
        <v>20</v>
      </c>
      <c r="L8" s="134" t="s">
        <v>20</v>
      </c>
      <c r="M8" s="126" t="s">
        <v>19</v>
      </c>
      <c r="N8" s="126" t="s">
        <v>21</v>
      </c>
      <c r="O8" s="127"/>
      <c r="P8" s="103"/>
      <c r="Q8" s="103"/>
      <c r="R8" s="128"/>
      <c r="S8" s="129" t="s">
        <v>22</v>
      </c>
      <c r="T8" s="130" t="s">
        <v>6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6"/>
      <c r="AI8" s="46"/>
      <c r="AJ8" s="46"/>
      <c r="AK8" s="46"/>
      <c r="AL8" s="46"/>
      <c r="AM8" s="53"/>
      <c r="AN8" s="53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</row>
    <row r="9" spans="1:186" s="45" customFormat="1" ht="14.25" x14ac:dyDescent="0.2">
      <c r="A9" s="143">
        <v>43402</v>
      </c>
      <c r="B9" s="145" t="s">
        <v>86</v>
      </c>
      <c r="C9" s="136"/>
      <c r="D9" s="103"/>
      <c r="E9" s="132" t="s">
        <v>23</v>
      </c>
      <c r="F9" s="103" t="s">
        <v>24</v>
      </c>
      <c r="G9" s="103" t="s">
        <v>24</v>
      </c>
      <c r="H9" s="103" t="s">
        <v>24</v>
      </c>
      <c r="I9" s="133" t="s">
        <v>25</v>
      </c>
      <c r="J9" s="133" t="s">
        <v>26</v>
      </c>
      <c r="K9" s="134" t="s">
        <v>27</v>
      </c>
      <c r="L9" s="134" t="s">
        <v>27</v>
      </c>
      <c r="M9" s="126" t="s">
        <v>28</v>
      </c>
      <c r="N9" s="103" t="s">
        <v>24</v>
      </c>
      <c r="O9" s="127"/>
      <c r="P9" s="103"/>
      <c r="Q9" s="103"/>
      <c r="R9" s="128"/>
      <c r="S9" s="129" t="s">
        <v>29</v>
      </c>
      <c r="T9" s="130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6"/>
      <c r="AI9" s="46"/>
      <c r="AJ9" s="46"/>
      <c r="AK9" s="46"/>
      <c r="AL9" s="46"/>
      <c r="AM9" s="53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</row>
    <row r="10" spans="1:186" s="45" customFormat="1" ht="12.75" x14ac:dyDescent="0.15">
      <c r="A10" s="135" t="s">
        <v>111</v>
      </c>
      <c r="B10" s="103" t="s">
        <v>89</v>
      </c>
      <c r="C10" s="103" t="s">
        <v>30</v>
      </c>
      <c r="D10" s="131" t="s">
        <v>31</v>
      </c>
      <c r="E10" s="132" t="s">
        <v>32</v>
      </c>
      <c r="F10" s="103" t="s">
        <v>33</v>
      </c>
      <c r="G10" s="103" t="s">
        <v>34</v>
      </c>
      <c r="H10" s="103" t="s">
        <v>35</v>
      </c>
      <c r="I10" s="133" t="s">
        <v>36</v>
      </c>
      <c r="J10" s="133" t="s">
        <v>20</v>
      </c>
      <c r="K10" s="103" t="s">
        <v>37</v>
      </c>
      <c r="L10" s="103" t="s">
        <v>38</v>
      </c>
      <c r="M10" s="103" t="s">
        <v>39</v>
      </c>
      <c r="N10" s="126" t="s">
        <v>40</v>
      </c>
      <c r="O10" s="127"/>
      <c r="P10" s="103" t="s">
        <v>41</v>
      </c>
      <c r="Q10" s="103" t="s">
        <v>53</v>
      </c>
      <c r="R10" s="128"/>
      <c r="S10" s="129"/>
      <c r="T10" s="130"/>
      <c r="U10" s="37"/>
      <c r="V10" s="40"/>
      <c r="W10" s="116" t="s">
        <v>42</v>
      </c>
      <c r="X10" s="117" t="s">
        <v>4</v>
      </c>
      <c r="Y10" s="116" t="s">
        <v>43</v>
      </c>
      <c r="Z10" s="116" t="s">
        <v>44</v>
      </c>
      <c r="AA10" s="116" t="s">
        <v>45</v>
      </c>
      <c r="AB10" s="116" t="s">
        <v>46</v>
      </c>
      <c r="AC10" s="118" t="s">
        <v>46</v>
      </c>
      <c r="AD10" s="116" t="s">
        <v>47</v>
      </c>
      <c r="AE10" s="116" t="s">
        <v>48</v>
      </c>
      <c r="AF10" s="119" t="s">
        <v>49</v>
      </c>
      <c r="AG10" s="116" t="s">
        <v>49</v>
      </c>
      <c r="AH10" s="46"/>
      <c r="AI10" s="56"/>
      <c r="AJ10" s="70"/>
      <c r="AK10" s="46"/>
      <c r="AL10" s="43"/>
      <c r="AM10" s="53"/>
      <c r="AN10" s="53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</row>
    <row r="11" spans="1:186" s="45" customFormat="1" ht="14.25" x14ac:dyDescent="0.2">
      <c r="A11" s="144">
        <v>45976</v>
      </c>
      <c r="B11" s="103" t="s">
        <v>50</v>
      </c>
      <c r="C11" s="103" t="s">
        <v>50</v>
      </c>
      <c r="D11" s="133"/>
      <c r="E11" s="132"/>
      <c r="F11" s="137"/>
      <c r="G11" s="137" t="s">
        <v>51</v>
      </c>
      <c r="H11" s="137"/>
      <c r="I11" s="136"/>
      <c r="J11" s="133" t="s">
        <v>27</v>
      </c>
      <c r="K11" s="132"/>
      <c r="L11" s="132"/>
      <c r="M11" s="138"/>
      <c r="N11" s="138"/>
      <c r="O11" s="127"/>
      <c r="P11" s="103" t="s">
        <v>50</v>
      </c>
      <c r="Q11" s="130"/>
      <c r="R11" s="128" t="s">
        <v>50</v>
      </c>
      <c r="S11" s="129"/>
      <c r="T11" s="130"/>
      <c r="U11" s="39"/>
      <c r="V11" s="40"/>
      <c r="W11" s="116"/>
      <c r="X11" s="117"/>
      <c r="Y11" s="116" t="s">
        <v>50</v>
      </c>
      <c r="Z11" s="116" t="s">
        <v>52</v>
      </c>
      <c r="AA11" s="120"/>
      <c r="AB11" s="116" t="s">
        <v>50</v>
      </c>
      <c r="AC11" s="118" t="s">
        <v>53</v>
      </c>
      <c r="AD11" s="116" t="s">
        <v>50</v>
      </c>
      <c r="AE11" s="116"/>
      <c r="AF11" s="119" t="s">
        <v>54</v>
      </c>
      <c r="AG11" s="116" t="s">
        <v>54</v>
      </c>
      <c r="AH11" s="37"/>
      <c r="AI11" s="72" t="s">
        <v>80</v>
      </c>
      <c r="AJ11" s="73"/>
      <c r="AK11" s="37"/>
      <c r="AL11" s="195" t="s">
        <v>85</v>
      </c>
      <c r="AM11" s="195"/>
      <c r="AN11" s="195"/>
      <c r="AO11" s="195"/>
      <c r="AP11" s="195"/>
      <c r="AQ11" s="195"/>
      <c r="AR11" s="195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</row>
    <row r="12" spans="1:186" ht="14.25" x14ac:dyDescent="0.2">
      <c r="A12" s="89">
        <f>A9</f>
        <v>43402</v>
      </c>
      <c r="B12" s="19">
        <f ca="1">IF(A12&lt;=TODAY(),C12+P12,IF(AND(A12&gt;TODAY(),A12&lt;=$B$1),IF(VLOOKUP(TODAY(),$A$10:$D$5000,4,FALSE)=0,"n.d",C12+P12),"n.d"))</f>
        <v>10000</v>
      </c>
      <c r="C12" s="147">
        <v>10000</v>
      </c>
      <c r="D12" s="15">
        <f ca="1">IF(A12&lt;$B$1,VLOOKUP(A12,[1]DI!$A$4:$B$15000,2,FALSE),0)</f>
        <v>6.4000000000000001E-2</v>
      </c>
      <c r="E12" s="16">
        <f t="shared" ref="E12:E75" ca="1" si="1">ROUND(((1+D12)^(1/252)),8)</f>
        <v>1.0002462000000001</v>
      </c>
      <c r="F12" s="16">
        <v>1</v>
      </c>
      <c r="G12" s="16">
        <f>F12</f>
        <v>1</v>
      </c>
      <c r="H12" s="16">
        <f t="shared" ref="H12:H75" si="2">ROUND(F12/G12,8)</f>
        <v>1</v>
      </c>
      <c r="I12" s="146">
        <v>3.7999999999999999E-2</v>
      </c>
      <c r="J12" s="85">
        <f>AD160</f>
        <v>43402</v>
      </c>
      <c r="K12" s="21">
        <v>0</v>
      </c>
      <c r="L12" s="21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1">
        <v>0</v>
      </c>
      <c r="P12" s="16">
        <f t="shared" ref="P12:P75" si="5">TRUNC(((N12-1)*C12),8)</f>
        <v>0</v>
      </c>
      <c r="Q12" s="3">
        <f t="shared" ref="Q12:Q75" si="6">IF($O12&gt;0,VLOOKUP($O12,$W$12:$AC$150,7),0)</f>
        <v>0</v>
      </c>
      <c r="R12" s="16">
        <f t="shared" ref="R12:R75" si="7">IF(Q12&gt;0,TRUNC(Q12*C$12,8),0)</f>
        <v>0</v>
      </c>
      <c r="S12" s="22" t="str">
        <f>AF12</f>
        <v>J=</v>
      </c>
      <c r="T12" s="34">
        <f>AG12</f>
        <v>43420</v>
      </c>
      <c r="U12" s="3"/>
      <c r="V12" s="23"/>
      <c r="W12" s="106">
        <v>0</v>
      </c>
      <c r="X12" s="107">
        <f t="shared" ref="X12:X44" si="8">AD160</f>
        <v>43402</v>
      </c>
      <c r="Y12" s="97">
        <f>C12</f>
        <v>10000</v>
      </c>
      <c r="Z12" s="97"/>
      <c r="AA12" s="98">
        <v>0</v>
      </c>
      <c r="AB12" s="97">
        <v>0</v>
      </c>
      <c r="AC12" s="108">
        <v>0</v>
      </c>
      <c r="AD12" s="98">
        <v>0</v>
      </c>
      <c r="AE12" s="106">
        <v>0</v>
      </c>
      <c r="AF12" s="109" t="s">
        <v>55</v>
      </c>
      <c r="AG12" s="104">
        <f t="shared" ref="AG12:AG44" si="9">X13</f>
        <v>43420</v>
      </c>
      <c r="AH12" s="2"/>
      <c r="AI12" s="155" t="s">
        <v>56</v>
      </c>
      <c r="AJ12" s="151" t="s">
        <v>83</v>
      </c>
      <c r="AK12" s="6"/>
      <c r="AL12" s="76" t="s">
        <v>42</v>
      </c>
      <c r="AM12" s="77" t="s">
        <v>58</v>
      </c>
      <c r="AN12" s="77" t="s">
        <v>59</v>
      </c>
      <c r="AO12" s="76" t="s">
        <v>54</v>
      </c>
      <c r="AP12" s="78" t="s">
        <v>60</v>
      </c>
      <c r="AQ12" s="76" t="s">
        <v>54</v>
      </c>
      <c r="AR12" s="78" t="s">
        <v>60</v>
      </c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ht="14.25" x14ac:dyDescent="0.2">
      <c r="A13" s="42">
        <f t="shared" ref="A13:A76" si="10">(A12+1)</f>
        <v>43403</v>
      </c>
      <c r="B13" s="19">
        <f ca="1">IF(A13&lt;=TODAY(),C13+P13,IF(AND(A13&gt;TODAY(),A13&lt;=$B$1),IF(VLOOKUP(TODAY(),$A$10:$D$5000,4,FALSE)=0,"n.d",C13+P13),"n.d"))</f>
        <v>10003.942459989999</v>
      </c>
      <c r="C13" s="16">
        <f t="shared" ref="C13:C76" si="11">(C12-R12)</f>
        <v>10000</v>
      </c>
      <c r="D13" s="15">
        <f ca="1">IF(A13&lt;$B$1,VLOOKUP(A13,[1]DI!$A$4:$B$15000,2,FALSE),0)</f>
        <v>6.4000000000000001E-2</v>
      </c>
      <c r="E13" s="16">
        <f t="shared" ca="1" si="1"/>
        <v>1.0002462000000001</v>
      </c>
      <c r="F13" s="16">
        <f ca="1">(TRUNC(PRODUCT($E$12:$E12),16))</f>
        <v>1.0002462000000001</v>
      </c>
      <c r="G13" s="16">
        <f t="shared" ref="G13:G76" si="12">IF(O12&gt;0,F12,G12)</f>
        <v>1</v>
      </c>
      <c r="H13" s="16">
        <f t="shared" ca="1" si="2"/>
        <v>1.0002462000000001</v>
      </c>
      <c r="I13" s="15">
        <f t="shared" ref="I13:I76" si="13">I12</f>
        <v>3.7999999999999999E-2</v>
      </c>
      <c r="J13" s="34">
        <f t="shared" ref="J13:J76" si="14">IF(O12&gt;0,VLOOKUP(O12,W$12:AG$150,2),J12)</f>
        <v>43402</v>
      </c>
      <c r="K13" s="2">
        <f t="shared" ref="K13:K76" si="15">IF(A13&gt;J13,IF(NETWORKDAYS(J13,A13,$W$160:$W$544)-1=0,1,NETWORKDAYS(J13,A13,$W$160:$W$544)-1),0)</f>
        <v>1</v>
      </c>
      <c r="L13" s="21">
        <f t="shared" ref="L13:L76" si="16">IF(AND(K13=1,K12=1),1,IF(K13&gt;0,IF(K13=K12,K13+1,K13),0))</f>
        <v>1</v>
      </c>
      <c r="M13" s="14">
        <f t="shared" si="3"/>
        <v>1.00014801</v>
      </c>
      <c r="N13" s="14">
        <f t="shared" ca="1" si="4"/>
        <v>1.0003942459999999</v>
      </c>
      <c r="O13" s="21">
        <f t="shared" ref="O13:O76" si="17">IF(VLOOKUP(A13,X$12:AE$150,8)=VLOOKUP(A12,X$12:AE$150,8),0,VLOOKUP(A13,X$12:AE$150,8))</f>
        <v>0</v>
      </c>
      <c r="P13" s="16">
        <f t="shared" ca="1" si="5"/>
        <v>3.9424599900000001</v>
      </c>
      <c r="Q13" s="24">
        <f t="shared" si="6"/>
        <v>0</v>
      </c>
      <c r="R13" s="16">
        <f t="shared" si="7"/>
        <v>0</v>
      </c>
      <c r="S13" s="4" t="str">
        <f t="shared" ref="S13:S76" si="18">IF(O12&gt;0,VLOOKUP(O12,W$12:AG$150,10),S12)</f>
        <v>J=</v>
      </c>
      <c r="T13" s="34">
        <f t="shared" ref="T13:T76" si="19">IF(O12&gt;0,VLOOKUP(O12,W$12:AG$150,11),T12)</f>
        <v>43420</v>
      </c>
      <c r="U13" s="3"/>
      <c r="V13" s="4"/>
      <c r="W13" s="106">
        <f t="shared" ref="W13:W76" si="20">W12+1</f>
        <v>1</v>
      </c>
      <c r="X13" s="107">
        <f t="shared" si="8"/>
        <v>43420</v>
      </c>
      <c r="Y13" s="97">
        <f t="shared" ref="Y13:Y44" si="21">(Y12-AB13)</f>
        <v>10000</v>
      </c>
      <c r="Z13" s="98">
        <f t="shared" ref="Z13:Z44" si="22">NETWORKDAYS(X12,X13,W$160:W$444)-1</f>
        <v>12</v>
      </c>
      <c r="AA13" s="97">
        <f>ROUND((ROUND(((1+0.038)^(Z13/252)),9)-1)*Y12,2)</f>
        <v>17.78</v>
      </c>
      <c r="AB13" s="110">
        <f t="shared" ref="AB13:AB44" si="23">TRUNC(Y$12*AC13,6)</f>
        <v>0</v>
      </c>
      <c r="AC13" s="108">
        <v>0</v>
      </c>
      <c r="AD13" s="98">
        <v>0</v>
      </c>
      <c r="AE13" s="106">
        <f t="shared" ref="AE13:AE76" si="24">AE12+1</f>
        <v>1</v>
      </c>
      <c r="AF13" s="109" t="s">
        <v>55</v>
      </c>
      <c r="AG13" s="104">
        <f t="shared" si="9"/>
        <v>43451</v>
      </c>
      <c r="AH13" s="2"/>
      <c r="AI13" s="156" t="s">
        <v>61</v>
      </c>
      <c r="AJ13" s="156" t="s">
        <v>62</v>
      </c>
      <c r="AK13" s="6"/>
      <c r="AL13" s="79">
        <v>1</v>
      </c>
      <c r="AM13" s="80">
        <f t="shared" ref="AM13:AM44" si="25">AC161</f>
        <v>43419</v>
      </c>
      <c r="AN13" s="80">
        <f t="shared" ref="AN13:AN44" si="26">AD161</f>
        <v>43420</v>
      </c>
      <c r="AO13" s="79"/>
      <c r="AP13" s="81">
        <f t="shared" ref="AP13:AP44" ca="1" si="27">IF(TODAY()&lt;$AN13,"-",VLOOKUP($AN13,$A$12:$R$7318,18))</f>
        <v>0</v>
      </c>
      <c r="AQ13" s="82" t="s">
        <v>45</v>
      </c>
      <c r="AR13" s="81">
        <f t="shared" ref="AR13:AR44" ca="1" si="28">IF(TODAY()&lt;$AN13,"-",VLOOKUP($AN13,$A$12:$R$7318,16))</f>
        <v>47.412269999999999</v>
      </c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ht="14.25" x14ac:dyDescent="0.2">
      <c r="A14" s="42">
        <f t="shared" si="10"/>
        <v>43404</v>
      </c>
      <c r="B14" s="19">
        <f t="shared" ref="B14:B77" ca="1" si="29">IF(A14&lt;=TODAY(),C14+P14,IF(AND(A14&gt;TODAY(),A14&lt;=$B$1),IF(VLOOKUP(TODAY(),$A$10:$D$5000,4,FALSE)=0,"n.d",C14+P14),"n.d"))</f>
        <v>10007.88647999</v>
      </c>
      <c r="C14" s="16">
        <f t="shared" si="11"/>
        <v>10000</v>
      </c>
      <c r="D14" s="15">
        <f ca="1">IF(A14&lt;$B$1,VLOOKUP(A14,[1]DI!$A$4:$B$15000,2,FALSE),0)</f>
        <v>6.4000000000000001E-2</v>
      </c>
      <c r="E14" s="16">
        <f t="shared" ca="1" si="1"/>
        <v>1.0002462000000001</v>
      </c>
      <c r="F14" s="16">
        <f ca="1">(TRUNC(PRODUCT($E$12:$E13),16))</f>
        <v>1.0004924606144401</v>
      </c>
      <c r="G14" s="16">
        <f t="shared" si="12"/>
        <v>1</v>
      </c>
      <c r="H14" s="16">
        <f t="shared" ca="1" si="2"/>
        <v>1.00049246</v>
      </c>
      <c r="I14" s="15">
        <f t="shared" si="13"/>
        <v>3.7999999999999999E-2</v>
      </c>
      <c r="J14" s="34">
        <f t="shared" si="14"/>
        <v>43402</v>
      </c>
      <c r="K14" s="2">
        <f t="shared" si="15"/>
        <v>2</v>
      </c>
      <c r="L14" s="21">
        <f t="shared" si="16"/>
        <v>2</v>
      </c>
      <c r="M14" s="14">
        <f t="shared" si="3"/>
        <v>1.000296042</v>
      </c>
      <c r="N14" s="14">
        <f t="shared" ca="1" si="4"/>
        <v>1.0007886479999999</v>
      </c>
      <c r="O14" s="21">
        <f t="shared" si="17"/>
        <v>0</v>
      </c>
      <c r="P14" s="16">
        <f t="shared" ca="1" si="5"/>
        <v>7.8864799899999998</v>
      </c>
      <c r="Q14" s="24">
        <f t="shared" si="6"/>
        <v>0</v>
      </c>
      <c r="R14" s="16">
        <f t="shared" si="7"/>
        <v>0</v>
      </c>
      <c r="S14" s="4" t="str">
        <f t="shared" si="18"/>
        <v>J=</v>
      </c>
      <c r="T14" s="34">
        <f t="shared" si="19"/>
        <v>43420</v>
      </c>
      <c r="U14" s="3"/>
      <c r="V14" s="4"/>
      <c r="W14" s="106">
        <f t="shared" si="20"/>
        <v>2</v>
      </c>
      <c r="X14" s="107">
        <f t="shared" si="8"/>
        <v>43451</v>
      </c>
      <c r="Y14" s="97">
        <f t="shared" si="21"/>
        <v>10000</v>
      </c>
      <c r="Z14" s="98">
        <f t="shared" si="22"/>
        <v>21</v>
      </c>
      <c r="AA14" s="97">
        <f t="shared" ref="AA14:AA44" si="30">ROUND((ROUND(((1+0.038)^(Z14/252)),9)-1)*Y13,2)</f>
        <v>31.13</v>
      </c>
      <c r="AB14" s="110">
        <f t="shared" si="23"/>
        <v>0</v>
      </c>
      <c r="AC14" s="108">
        <v>0</v>
      </c>
      <c r="AD14" s="97">
        <f t="shared" ref="AD14:AD44" si="31">(AA14+AB14)</f>
        <v>31.13</v>
      </c>
      <c r="AE14" s="106">
        <f t="shared" si="24"/>
        <v>2</v>
      </c>
      <c r="AF14" s="109" t="s">
        <v>55</v>
      </c>
      <c r="AG14" s="104">
        <f t="shared" si="9"/>
        <v>43480</v>
      </c>
      <c r="AH14" s="2"/>
      <c r="AI14" s="156" t="s">
        <v>64</v>
      </c>
      <c r="AJ14" s="157" t="s">
        <v>84</v>
      </c>
      <c r="AK14" s="6"/>
      <c r="AL14" s="79">
        <f>AL13+1</f>
        <v>2</v>
      </c>
      <c r="AM14" s="80">
        <f t="shared" si="25"/>
        <v>43449</v>
      </c>
      <c r="AN14" s="80">
        <f t="shared" si="26"/>
        <v>43451</v>
      </c>
      <c r="AO14" s="79"/>
      <c r="AP14" s="81">
        <f t="shared" ca="1" si="27"/>
        <v>0</v>
      </c>
      <c r="AQ14" s="82" t="s">
        <v>45</v>
      </c>
      <c r="AR14" s="81">
        <f t="shared" ca="1" si="28"/>
        <v>83.119009989999995</v>
      </c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ht="14.25" x14ac:dyDescent="0.2">
      <c r="A15" s="42">
        <f t="shared" si="10"/>
        <v>43405</v>
      </c>
      <c r="B15" s="19">
        <f t="shared" ca="1" si="29"/>
        <v>10011.83203999</v>
      </c>
      <c r="C15" s="16">
        <f t="shared" si="11"/>
        <v>10000</v>
      </c>
      <c r="D15" s="15">
        <f ca="1">IF(A15&lt;$B$1,VLOOKUP(A15,[1]DI!$A$4:$B$15000,2,FALSE),0)</f>
        <v>6.4000000000000001E-2</v>
      </c>
      <c r="E15" s="16">
        <f t="shared" ca="1" si="1"/>
        <v>1.0002462000000001</v>
      </c>
      <c r="F15" s="16">
        <f ca="1">(TRUNC(PRODUCT($E$12:$E14),16))</f>
        <v>1.0007387818582401</v>
      </c>
      <c r="G15" s="16">
        <f t="shared" si="12"/>
        <v>1</v>
      </c>
      <c r="H15" s="16">
        <f t="shared" ca="1" si="2"/>
        <v>1.00073878</v>
      </c>
      <c r="I15" s="15">
        <f t="shared" si="13"/>
        <v>3.7999999999999999E-2</v>
      </c>
      <c r="J15" s="34">
        <f t="shared" si="14"/>
        <v>43402</v>
      </c>
      <c r="K15" s="2">
        <f t="shared" si="15"/>
        <v>3</v>
      </c>
      <c r="L15" s="21">
        <f t="shared" si="16"/>
        <v>3</v>
      </c>
      <c r="M15" s="14">
        <f t="shared" si="3"/>
        <v>1.0004440960000001</v>
      </c>
      <c r="N15" s="14">
        <f t="shared" ca="1" si="4"/>
        <v>1.0011832039999999</v>
      </c>
      <c r="O15" s="21">
        <f t="shared" si="17"/>
        <v>0</v>
      </c>
      <c r="P15" s="16">
        <f t="shared" ca="1" si="5"/>
        <v>11.83203999</v>
      </c>
      <c r="Q15" s="24">
        <f t="shared" si="6"/>
        <v>0</v>
      </c>
      <c r="R15" s="16">
        <f t="shared" si="7"/>
        <v>0</v>
      </c>
      <c r="S15" s="4" t="str">
        <f t="shared" si="18"/>
        <v>J=</v>
      </c>
      <c r="T15" s="34">
        <f t="shared" si="19"/>
        <v>43420</v>
      </c>
      <c r="U15" s="3"/>
      <c r="V15" s="4"/>
      <c r="W15" s="106">
        <f t="shared" si="20"/>
        <v>3</v>
      </c>
      <c r="X15" s="107">
        <f t="shared" si="8"/>
        <v>43480</v>
      </c>
      <c r="Y15" s="97">
        <f t="shared" si="21"/>
        <v>10000</v>
      </c>
      <c r="Z15" s="98">
        <f t="shared" si="22"/>
        <v>19</v>
      </c>
      <c r="AA15" s="97">
        <f t="shared" si="30"/>
        <v>28.16</v>
      </c>
      <c r="AB15" s="110">
        <f t="shared" si="23"/>
        <v>0</v>
      </c>
      <c r="AC15" s="108">
        <v>0</v>
      </c>
      <c r="AD15" s="97">
        <f t="shared" si="31"/>
        <v>28.16</v>
      </c>
      <c r="AE15" s="106">
        <f t="shared" si="24"/>
        <v>3</v>
      </c>
      <c r="AF15" s="109" t="s">
        <v>55</v>
      </c>
      <c r="AG15" s="104">
        <f t="shared" si="9"/>
        <v>43511</v>
      </c>
      <c r="AH15" s="2"/>
      <c r="AI15" s="156" t="s">
        <v>57</v>
      </c>
      <c r="AJ15" s="157" t="s">
        <v>66</v>
      </c>
      <c r="AK15" s="6"/>
      <c r="AL15" s="79">
        <f t="shared" ref="AL15:AL44" si="32">AL14+1</f>
        <v>3</v>
      </c>
      <c r="AM15" s="80">
        <f t="shared" si="25"/>
        <v>43480</v>
      </c>
      <c r="AN15" s="80">
        <f t="shared" si="26"/>
        <v>43480</v>
      </c>
      <c r="AO15" s="79"/>
      <c r="AP15" s="81">
        <f t="shared" ca="1" si="27"/>
        <v>0</v>
      </c>
      <c r="AQ15" s="82" t="s">
        <v>45</v>
      </c>
      <c r="AR15" s="81">
        <f t="shared" ca="1" si="28"/>
        <v>75.173230000000004</v>
      </c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ht="14.25" x14ac:dyDescent="0.2">
      <c r="A16" s="42">
        <f t="shared" si="10"/>
        <v>43406</v>
      </c>
      <c r="B16" s="19">
        <f t="shared" ca="1" si="29"/>
        <v>10015.779149989999</v>
      </c>
      <c r="C16" s="16">
        <f t="shared" si="11"/>
        <v>10000</v>
      </c>
      <c r="D16" s="15">
        <f ca="1">IF(A16&lt;$B$1,VLOOKUP(A16,[1]DI!$A$4:$B$15000,2,FALSE),0)</f>
        <v>0</v>
      </c>
      <c r="E16" s="16">
        <f t="shared" ca="1" si="1"/>
        <v>1</v>
      </c>
      <c r="F16" s="16">
        <f ca="1">(TRUNC(PRODUCT($E$12:$E15),16))</f>
        <v>1.0009851637463401</v>
      </c>
      <c r="G16" s="16">
        <f t="shared" si="12"/>
        <v>1</v>
      </c>
      <c r="H16" s="16">
        <f t="shared" ca="1" si="2"/>
        <v>1.0009851599999999</v>
      </c>
      <c r="I16" s="15">
        <f t="shared" si="13"/>
        <v>3.7999999999999999E-2</v>
      </c>
      <c r="J16" s="34">
        <f t="shared" si="14"/>
        <v>43402</v>
      </c>
      <c r="K16" s="2">
        <f t="shared" si="15"/>
        <v>3</v>
      </c>
      <c r="L16" s="21">
        <f t="shared" si="16"/>
        <v>4</v>
      </c>
      <c r="M16" s="14">
        <f t="shared" si="3"/>
        <v>1.0005921719999999</v>
      </c>
      <c r="N16" s="14">
        <f t="shared" ca="1" si="4"/>
        <v>1.0015779149999999</v>
      </c>
      <c r="O16" s="21">
        <f t="shared" si="17"/>
        <v>0</v>
      </c>
      <c r="P16" s="16">
        <f t="shared" ca="1" si="5"/>
        <v>15.779149990000001</v>
      </c>
      <c r="Q16" s="24">
        <f t="shared" si="6"/>
        <v>0</v>
      </c>
      <c r="R16" s="16">
        <f t="shared" si="7"/>
        <v>0</v>
      </c>
      <c r="S16" s="4" t="str">
        <f t="shared" si="18"/>
        <v>J=</v>
      </c>
      <c r="T16" s="34">
        <f t="shared" si="19"/>
        <v>43420</v>
      </c>
      <c r="U16" s="3"/>
      <c r="V16" s="4"/>
      <c r="W16" s="106">
        <f t="shared" si="20"/>
        <v>4</v>
      </c>
      <c r="X16" s="107">
        <f t="shared" si="8"/>
        <v>43511</v>
      </c>
      <c r="Y16" s="97">
        <f t="shared" si="21"/>
        <v>10000</v>
      </c>
      <c r="Z16" s="98">
        <f t="shared" si="22"/>
        <v>23</v>
      </c>
      <c r="AA16" s="97">
        <f t="shared" si="30"/>
        <v>34.1</v>
      </c>
      <c r="AB16" s="110">
        <f t="shared" si="23"/>
        <v>0</v>
      </c>
      <c r="AC16" s="108">
        <v>0</v>
      </c>
      <c r="AD16" s="97">
        <f t="shared" si="31"/>
        <v>34.1</v>
      </c>
      <c r="AE16" s="106">
        <f t="shared" si="24"/>
        <v>4</v>
      </c>
      <c r="AF16" s="109" t="s">
        <v>55</v>
      </c>
      <c r="AG16" s="104">
        <f t="shared" si="9"/>
        <v>43539</v>
      </c>
      <c r="AH16" s="2"/>
      <c r="AI16" s="156" t="s">
        <v>67</v>
      </c>
      <c r="AJ16" s="157" t="str">
        <f>B$9</f>
        <v>MNGN12</v>
      </c>
      <c r="AK16" s="6"/>
      <c r="AL16" s="79">
        <f t="shared" si="32"/>
        <v>4</v>
      </c>
      <c r="AM16" s="80">
        <f t="shared" si="25"/>
        <v>43511</v>
      </c>
      <c r="AN16" s="80">
        <f t="shared" si="26"/>
        <v>43511</v>
      </c>
      <c r="AO16" s="79"/>
      <c r="AP16" s="81">
        <f t="shared" ca="1" si="27"/>
        <v>0</v>
      </c>
      <c r="AQ16" s="82" t="s">
        <v>45</v>
      </c>
      <c r="AR16" s="81">
        <f t="shared" ca="1" si="28"/>
        <v>91.071009989999993</v>
      </c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ht="14.25" x14ac:dyDescent="0.2">
      <c r="A17" s="42">
        <f t="shared" si="10"/>
        <v>43407</v>
      </c>
      <c r="B17" s="19">
        <f t="shared" ca="1" si="29"/>
        <v>10015.779149989999</v>
      </c>
      <c r="C17" s="16">
        <f t="shared" si="11"/>
        <v>10000</v>
      </c>
      <c r="D17" s="15">
        <f ca="1">IF(A17&lt;$B$1,VLOOKUP(A17,[1]DI!$A$4:$B$15000,2,FALSE),0)</f>
        <v>0</v>
      </c>
      <c r="E17" s="16">
        <f t="shared" ca="1" si="1"/>
        <v>1</v>
      </c>
      <c r="F17" s="16">
        <f ca="1">(TRUNC(PRODUCT($E$12:$E16),16))</f>
        <v>1.0009851637463401</v>
      </c>
      <c r="G17" s="16">
        <f t="shared" si="12"/>
        <v>1</v>
      </c>
      <c r="H17" s="16">
        <f t="shared" ca="1" si="2"/>
        <v>1.0009851599999999</v>
      </c>
      <c r="I17" s="15">
        <f t="shared" si="13"/>
        <v>3.7999999999999999E-2</v>
      </c>
      <c r="J17" s="34">
        <f t="shared" si="14"/>
        <v>43402</v>
      </c>
      <c r="K17" s="2">
        <f t="shared" si="15"/>
        <v>3</v>
      </c>
      <c r="L17" s="21">
        <f t="shared" si="16"/>
        <v>4</v>
      </c>
      <c r="M17" s="14">
        <f t="shared" si="3"/>
        <v>1.0005921719999999</v>
      </c>
      <c r="N17" s="14">
        <f t="shared" ca="1" si="4"/>
        <v>1.0015779149999999</v>
      </c>
      <c r="O17" s="21">
        <f t="shared" si="17"/>
        <v>0</v>
      </c>
      <c r="P17" s="16">
        <f t="shared" ca="1" si="5"/>
        <v>15.779149990000001</v>
      </c>
      <c r="Q17" s="24">
        <f t="shared" si="6"/>
        <v>0</v>
      </c>
      <c r="R17" s="16">
        <f t="shared" si="7"/>
        <v>0</v>
      </c>
      <c r="S17" s="4" t="str">
        <f t="shared" si="18"/>
        <v>J=</v>
      </c>
      <c r="T17" s="34">
        <f t="shared" si="19"/>
        <v>43420</v>
      </c>
      <c r="U17" s="3"/>
      <c r="V17" s="4"/>
      <c r="W17" s="106">
        <f t="shared" si="20"/>
        <v>5</v>
      </c>
      <c r="X17" s="107">
        <f t="shared" si="8"/>
        <v>43539</v>
      </c>
      <c r="Y17" s="97">
        <f t="shared" si="21"/>
        <v>10000</v>
      </c>
      <c r="Z17" s="98">
        <f t="shared" si="22"/>
        <v>18</v>
      </c>
      <c r="AA17" s="97">
        <f t="shared" si="30"/>
        <v>26.68</v>
      </c>
      <c r="AB17" s="110">
        <f t="shared" si="23"/>
        <v>0</v>
      </c>
      <c r="AC17" s="108">
        <v>0</v>
      </c>
      <c r="AD17" s="97">
        <f t="shared" si="31"/>
        <v>26.68</v>
      </c>
      <c r="AE17" s="106">
        <f t="shared" si="24"/>
        <v>5</v>
      </c>
      <c r="AF17" s="109" t="s">
        <v>55</v>
      </c>
      <c r="AG17" s="104">
        <f t="shared" si="9"/>
        <v>43570</v>
      </c>
      <c r="AH17" s="2"/>
      <c r="AI17" s="155" t="s">
        <v>54</v>
      </c>
      <c r="AJ17" s="149">
        <v>67</v>
      </c>
      <c r="AK17" s="6"/>
      <c r="AL17" s="79">
        <f t="shared" si="32"/>
        <v>5</v>
      </c>
      <c r="AM17" s="80">
        <f t="shared" si="25"/>
        <v>43539</v>
      </c>
      <c r="AN17" s="80">
        <f t="shared" si="26"/>
        <v>43539</v>
      </c>
      <c r="AO17" s="79"/>
      <c r="AP17" s="81">
        <f t="shared" ca="1" si="27"/>
        <v>0</v>
      </c>
      <c r="AQ17" s="82" t="s">
        <v>45</v>
      </c>
      <c r="AR17" s="81">
        <f t="shared" ca="1" si="28"/>
        <v>71.202719999999999</v>
      </c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ht="14.25" x14ac:dyDescent="0.2">
      <c r="A18" s="42">
        <f t="shared" si="10"/>
        <v>43408</v>
      </c>
      <c r="B18" s="19">
        <f t="shared" ca="1" si="29"/>
        <v>10015.779149989999</v>
      </c>
      <c r="C18" s="16">
        <f t="shared" si="11"/>
        <v>10000</v>
      </c>
      <c r="D18" s="15">
        <f ca="1">IF(A18&lt;$B$1,VLOOKUP(A18,[1]DI!$A$4:$B$15000,2,FALSE),0)</f>
        <v>0</v>
      </c>
      <c r="E18" s="16">
        <f t="shared" ca="1" si="1"/>
        <v>1</v>
      </c>
      <c r="F18" s="16">
        <f ca="1">(TRUNC(PRODUCT($E$12:$E17),16))</f>
        <v>1.0009851637463401</v>
      </c>
      <c r="G18" s="16">
        <f t="shared" si="12"/>
        <v>1</v>
      </c>
      <c r="H18" s="16">
        <f t="shared" ca="1" si="2"/>
        <v>1.0009851599999999</v>
      </c>
      <c r="I18" s="15">
        <f t="shared" si="13"/>
        <v>3.7999999999999999E-2</v>
      </c>
      <c r="J18" s="34">
        <f t="shared" si="14"/>
        <v>43402</v>
      </c>
      <c r="K18" s="2">
        <f t="shared" si="15"/>
        <v>3</v>
      </c>
      <c r="L18" s="21">
        <f t="shared" si="16"/>
        <v>4</v>
      </c>
      <c r="M18" s="14">
        <f t="shared" si="3"/>
        <v>1.0005921719999999</v>
      </c>
      <c r="N18" s="14">
        <f t="shared" ca="1" si="4"/>
        <v>1.0015779149999999</v>
      </c>
      <c r="O18" s="21">
        <f t="shared" si="17"/>
        <v>0</v>
      </c>
      <c r="P18" s="16">
        <f t="shared" ca="1" si="5"/>
        <v>15.779149990000001</v>
      </c>
      <c r="Q18" s="24">
        <f t="shared" si="6"/>
        <v>0</v>
      </c>
      <c r="R18" s="16">
        <f t="shared" si="7"/>
        <v>0</v>
      </c>
      <c r="S18" s="4" t="str">
        <f t="shared" si="18"/>
        <v>J=</v>
      </c>
      <c r="T18" s="34">
        <f t="shared" si="19"/>
        <v>43420</v>
      </c>
      <c r="U18" s="3"/>
      <c r="V18" s="4"/>
      <c r="W18" s="106">
        <f t="shared" si="20"/>
        <v>6</v>
      </c>
      <c r="X18" s="107">
        <f t="shared" si="8"/>
        <v>43570</v>
      </c>
      <c r="Y18" s="97">
        <f t="shared" si="21"/>
        <v>10000</v>
      </c>
      <c r="Z18" s="98">
        <f t="shared" si="22"/>
        <v>21</v>
      </c>
      <c r="AA18" s="97">
        <f t="shared" si="30"/>
        <v>31.13</v>
      </c>
      <c r="AB18" s="110">
        <f t="shared" si="23"/>
        <v>0</v>
      </c>
      <c r="AC18" s="108">
        <v>0</v>
      </c>
      <c r="AD18" s="97">
        <f t="shared" si="31"/>
        <v>31.13</v>
      </c>
      <c r="AE18" s="106">
        <f t="shared" si="24"/>
        <v>6</v>
      </c>
      <c r="AF18" s="109" t="s">
        <v>55</v>
      </c>
      <c r="AG18" s="104">
        <f t="shared" si="9"/>
        <v>43600</v>
      </c>
      <c r="AH18" s="2"/>
      <c r="AI18" s="156" t="s">
        <v>4</v>
      </c>
      <c r="AJ18" s="158">
        <f>VLOOKUP(AJ17,W1:X150,2)</f>
        <v>45427</v>
      </c>
      <c r="AK18" s="6"/>
      <c r="AL18" s="79">
        <f t="shared" si="32"/>
        <v>6</v>
      </c>
      <c r="AM18" s="80">
        <f t="shared" si="25"/>
        <v>43570</v>
      </c>
      <c r="AN18" s="80">
        <f t="shared" si="26"/>
        <v>43570</v>
      </c>
      <c r="AO18" s="79"/>
      <c r="AP18" s="81">
        <f t="shared" ca="1" si="27"/>
        <v>0</v>
      </c>
      <c r="AQ18" s="82" t="s">
        <v>45</v>
      </c>
      <c r="AR18" s="81">
        <f t="shared" ca="1" si="28"/>
        <v>83.119009989999995</v>
      </c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ht="14.25" x14ac:dyDescent="0.2">
      <c r="A19" s="42">
        <f t="shared" si="10"/>
        <v>43409</v>
      </c>
      <c r="B19" s="19">
        <f t="shared" ca="1" si="29"/>
        <v>10015.779149989999</v>
      </c>
      <c r="C19" s="16">
        <f t="shared" si="11"/>
        <v>10000</v>
      </c>
      <c r="D19" s="15">
        <f ca="1">IF(A19&lt;$B$1,VLOOKUP(A19,[1]DI!$A$4:$B$15000,2,FALSE),0)</f>
        <v>6.4000000000000001E-2</v>
      </c>
      <c r="E19" s="16">
        <f t="shared" ca="1" si="1"/>
        <v>1.0002462000000001</v>
      </c>
      <c r="F19" s="16">
        <f ca="1">(TRUNC(PRODUCT($E$12:$E18),16))</f>
        <v>1.0009851637463401</v>
      </c>
      <c r="G19" s="16">
        <f t="shared" si="12"/>
        <v>1</v>
      </c>
      <c r="H19" s="16">
        <f t="shared" ca="1" si="2"/>
        <v>1.0009851599999999</v>
      </c>
      <c r="I19" s="15">
        <f t="shared" si="13"/>
        <v>3.7999999999999999E-2</v>
      </c>
      <c r="J19" s="34">
        <f t="shared" si="14"/>
        <v>43402</v>
      </c>
      <c r="K19" s="2">
        <f t="shared" si="15"/>
        <v>4</v>
      </c>
      <c r="L19" s="21">
        <f t="shared" si="16"/>
        <v>4</v>
      </c>
      <c r="M19" s="14">
        <f t="shared" si="3"/>
        <v>1.0005921719999999</v>
      </c>
      <c r="N19" s="14">
        <f t="shared" ca="1" si="4"/>
        <v>1.0015779149999999</v>
      </c>
      <c r="O19" s="21">
        <f t="shared" si="17"/>
        <v>0</v>
      </c>
      <c r="P19" s="16">
        <f t="shared" ca="1" si="5"/>
        <v>15.779149990000001</v>
      </c>
      <c r="Q19" s="24">
        <f t="shared" si="6"/>
        <v>0</v>
      </c>
      <c r="R19" s="16">
        <f t="shared" si="7"/>
        <v>0</v>
      </c>
      <c r="S19" s="4" t="str">
        <f t="shared" si="18"/>
        <v>J=</v>
      </c>
      <c r="T19" s="34">
        <f t="shared" si="19"/>
        <v>43420</v>
      </c>
      <c r="U19" s="3"/>
      <c r="V19" s="4"/>
      <c r="W19" s="106">
        <f t="shared" si="20"/>
        <v>7</v>
      </c>
      <c r="X19" s="107">
        <f t="shared" si="8"/>
        <v>43600</v>
      </c>
      <c r="Y19" s="97">
        <f t="shared" si="21"/>
        <v>10000</v>
      </c>
      <c r="Z19" s="98">
        <f t="shared" si="22"/>
        <v>20</v>
      </c>
      <c r="AA19" s="97">
        <f t="shared" si="30"/>
        <v>29.64</v>
      </c>
      <c r="AB19" s="110">
        <f t="shared" si="23"/>
        <v>0</v>
      </c>
      <c r="AC19" s="108">
        <v>0</v>
      </c>
      <c r="AD19" s="97">
        <f t="shared" si="31"/>
        <v>29.64</v>
      </c>
      <c r="AE19" s="106">
        <f t="shared" si="24"/>
        <v>7</v>
      </c>
      <c r="AF19" s="109" t="s">
        <v>69</v>
      </c>
      <c r="AG19" s="104">
        <f t="shared" si="9"/>
        <v>43633</v>
      </c>
      <c r="AH19" s="2"/>
      <c r="AI19" s="156" t="s">
        <v>54</v>
      </c>
      <c r="AJ19" s="157" t="s">
        <v>68</v>
      </c>
      <c r="AK19" s="6"/>
      <c r="AL19" s="79">
        <f t="shared" si="32"/>
        <v>7</v>
      </c>
      <c r="AM19" s="80">
        <f t="shared" si="25"/>
        <v>43600</v>
      </c>
      <c r="AN19" s="80">
        <f t="shared" si="26"/>
        <v>43600</v>
      </c>
      <c r="AO19" s="79"/>
      <c r="AP19" s="81">
        <f t="shared" ca="1" si="27"/>
        <v>0</v>
      </c>
      <c r="AQ19" s="82" t="s">
        <v>45</v>
      </c>
      <c r="AR19" s="81">
        <f t="shared" ca="1" si="28"/>
        <v>79.145290000000003</v>
      </c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4.25" x14ac:dyDescent="0.2">
      <c r="A20" s="42">
        <f t="shared" si="10"/>
        <v>43410</v>
      </c>
      <c r="B20" s="19">
        <f t="shared" ca="1" si="29"/>
        <v>10019.72791999</v>
      </c>
      <c r="C20" s="16">
        <f t="shared" si="11"/>
        <v>10000</v>
      </c>
      <c r="D20" s="15">
        <f ca="1">IF(A20&lt;$B$1,VLOOKUP(A20,[1]DI!$A$4:$B$15000,2,FALSE),0)</f>
        <v>6.4000000000000001E-2</v>
      </c>
      <c r="E20" s="16">
        <f t="shared" ca="1" si="1"/>
        <v>1.0002462000000001</v>
      </c>
      <c r="F20" s="16">
        <f ca="1">(TRUNC(PRODUCT($E$12:$E19),16))</f>
        <v>1.0012316062936499</v>
      </c>
      <c r="G20" s="16">
        <f t="shared" si="12"/>
        <v>1</v>
      </c>
      <c r="H20" s="16">
        <f t="shared" ca="1" si="2"/>
        <v>1.00123161</v>
      </c>
      <c r="I20" s="15">
        <f t="shared" si="13"/>
        <v>3.7999999999999999E-2</v>
      </c>
      <c r="J20" s="34">
        <f t="shared" si="14"/>
        <v>43402</v>
      </c>
      <c r="K20" s="2">
        <f t="shared" si="15"/>
        <v>5</v>
      </c>
      <c r="L20" s="21">
        <f t="shared" si="16"/>
        <v>5</v>
      </c>
      <c r="M20" s="14">
        <f t="shared" si="3"/>
        <v>1.0007402700000001</v>
      </c>
      <c r="N20" s="14">
        <f t="shared" ca="1" si="4"/>
        <v>1.0019727919999999</v>
      </c>
      <c r="O20" s="21">
        <f t="shared" si="17"/>
        <v>0</v>
      </c>
      <c r="P20" s="16">
        <f t="shared" ca="1" si="5"/>
        <v>19.72791999</v>
      </c>
      <c r="Q20" s="24">
        <f t="shared" si="6"/>
        <v>0</v>
      </c>
      <c r="R20" s="16">
        <f t="shared" si="7"/>
        <v>0</v>
      </c>
      <c r="S20" s="4" t="str">
        <f t="shared" si="18"/>
        <v>J=</v>
      </c>
      <c r="T20" s="34">
        <f t="shared" si="19"/>
        <v>43420</v>
      </c>
      <c r="U20" s="3"/>
      <c r="V20" s="4"/>
      <c r="W20" s="106">
        <f t="shared" si="20"/>
        <v>8</v>
      </c>
      <c r="X20" s="107">
        <f t="shared" si="8"/>
        <v>43633</v>
      </c>
      <c r="Y20" s="97">
        <f t="shared" si="21"/>
        <v>8600</v>
      </c>
      <c r="Z20" s="98">
        <f t="shared" si="22"/>
        <v>23</v>
      </c>
      <c r="AA20" s="97">
        <f t="shared" si="30"/>
        <v>34.1</v>
      </c>
      <c r="AB20" s="110">
        <f t="shared" si="23"/>
        <v>1400</v>
      </c>
      <c r="AC20" s="108">
        <v>0.14000000000000001</v>
      </c>
      <c r="AD20" s="97">
        <f t="shared" si="31"/>
        <v>1434.1</v>
      </c>
      <c r="AE20" s="106">
        <f t="shared" si="24"/>
        <v>8</v>
      </c>
      <c r="AF20" s="109" t="s">
        <v>69</v>
      </c>
      <c r="AG20" s="104">
        <f t="shared" si="9"/>
        <v>43661</v>
      </c>
      <c r="AH20" s="2"/>
      <c r="AI20" s="156" t="s">
        <v>70</v>
      </c>
      <c r="AJ20" s="159">
        <f>VLOOKUP(AJ$18,$A$12:$R$7318,18)</f>
        <v>0</v>
      </c>
      <c r="AK20" s="6"/>
      <c r="AL20" s="79">
        <f t="shared" si="32"/>
        <v>8</v>
      </c>
      <c r="AM20" s="80">
        <f t="shared" si="25"/>
        <v>43631</v>
      </c>
      <c r="AN20" s="80">
        <f t="shared" si="26"/>
        <v>43633</v>
      </c>
      <c r="AO20" s="79" t="s">
        <v>63</v>
      </c>
      <c r="AP20" s="81">
        <f t="shared" ca="1" si="27"/>
        <v>1400</v>
      </c>
      <c r="AQ20" s="82" t="s">
        <v>45</v>
      </c>
      <c r="AR20" s="81">
        <f t="shared" ca="1" si="28"/>
        <v>91.071009989999993</v>
      </c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ht="14.25" x14ac:dyDescent="0.2">
      <c r="A21" s="42">
        <f t="shared" si="10"/>
        <v>43411</v>
      </c>
      <c r="B21" s="19">
        <f t="shared" ca="1" si="29"/>
        <v>10023.67811999</v>
      </c>
      <c r="C21" s="16">
        <f t="shared" si="11"/>
        <v>10000</v>
      </c>
      <c r="D21" s="15">
        <f ca="1">IF(A21&lt;$B$1,VLOOKUP(A21,[1]DI!$A$4:$B$15000,2,FALSE),0)</f>
        <v>6.4000000000000001E-2</v>
      </c>
      <c r="E21" s="16">
        <f t="shared" ca="1" si="1"/>
        <v>1.0002462000000001</v>
      </c>
      <c r="F21" s="16">
        <f ca="1">(TRUNC(PRODUCT($E$12:$E20),16))</f>
        <v>1.00147810951512</v>
      </c>
      <c r="G21" s="16">
        <f t="shared" si="12"/>
        <v>1</v>
      </c>
      <c r="H21" s="16">
        <f t="shared" ca="1" si="2"/>
        <v>1.0014781100000001</v>
      </c>
      <c r="I21" s="15">
        <f t="shared" si="13"/>
        <v>3.7999999999999999E-2</v>
      </c>
      <c r="J21" s="34">
        <f t="shared" si="14"/>
        <v>43402</v>
      </c>
      <c r="K21" s="2">
        <f t="shared" si="15"/>
        <v>6</v>
      </c>
      <c r="L21" s="21">
        <f t="shared" si="16"/>
        <v>6</v>
      </c>
      <c r="M21" s="14">
        <f t="shared" si="3"/>
        <v>1.000888389</v>
      </c>
      <c r="N21" s="14">
        <f t="shared" ca="1" si="4"/>
        <v>1.0023678119999999</v>
      </c>
      <c r="O21" s="21">
        <f t="shared" si="17"/>
        <v>0</v>
      </c>
      <c r="P21" s="16">
        <f t="shared" ca="1" si="5"/>
        <v>23.678119989999999</v>
      </c>
      <c r="Q21" s="24">
        <f t="shared" si="6"/>
        <v>0</v>
      </c>
      <c r="R21" s="16">
        <f t="shared" si="7"/>
        <v>0</v>
      </c>
      <c r="S21" s="4" t="str">
        <f t="shared" si="18"/>
        <v>J=</v>
      </c>
      <c r="T21" s="34">
        <f t="shared" si="19"/>
        <v>43420</v>
      </c>
      <c r="U21" s="3"/>
      <c r="V21" s="4"/>
      <c r="W21" s="106">
        <f t="shared" si="20"/>
        <v>9</v>
      </c>
      <c r="X21" s="107">
        <f t="shared" si="8"/>
        <v>43661</v>
      </c>
      <c r="Y21" s="97">
        <f t="shared" si="21"/>
        <v>8600</v>
      </c>
      <c r="Z21" s="98">
        <f t="shared" si="22"/>
        <v>19</v>
      </c>
      <c r="AA21" s="97">
        <f t="shared" si="30"/>
        <v>24.22</v>
      </c>
      <c r="AB21" s="110">
        <f t="shared" si="23"/>
        <v>0</v>
      </c>
      <c r="AC21" s="108">
        <v>0</v>
      </c>
      <c r="AD21" s="97">
        <f t="shared" si="31"/>
        <v>24.22</v>
      </c>
      <c r="AE21" s="106">
        <f t="shared" si="24"/>
        <v>9</v>
      </c>
      <c r="AF21" s="109" t="s">
        <v>55</v>
      </c>
      <c r="AG21" s="104">
        <f t="shared" si="9"/>
        <v>43692</v>
      </c>
      <c r="AH21" s="2"/>
      <c r="AI21" s="156" t="s">
        <v>54</v>
      </c>
      <c r="AJ21" s="157" t="s">
        <v>13</v>
      </c>
      <c r="AK21" s="6"/>
      <c r="AL21" s="79">
        <f t="shared" si="32"/>
        <v>9</v>
      </c>
      <c r="AM21" s="80">
        <f t="shared" si="25"/>
        <v>43661</v>
      </c>
      <c r="AN21" s="80">
        <f t="shared" si="26"/>
        <v>43661</v>
      </c>
      <c r="AO21" s="79" t="s">
        <v>63</v>
      </c>
      <c r="AP21" s="81">
        <f t="shared" ca="1" si="27"/>
        <v>0</v>
      </c>
      <c r="AQ21" s="82" t="s">
        <v>45</v>
      </c>
      <c r="AR21" s="81">
        <f t="shared" ca="1" si="28"/>
        <v>64.648977799999997</v>
      </c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ht="14.25" x14ac:dyDescent="0.2">
      <c r="A22" s="42">
        <f t="shared" si="10"/>
        <v>43412</v>
      </c>
      <c r="B22" s="19">
        <f t="shared" ca="1" si="29"/>
        <v>10027.62989</v>
      </c>
      <c r="C22" s="16">
        <f t="shared" si="11"/>
        <v>10000</v>
      </c>
      <c r="D22" s="15">
        <f ca="1">IF(A22&lt;$B$1,VLOOKUP(A22,[1]DI!$A$4:$B$15000,2,FALSE),0)</f>
        <v>6.4000000000000001E-2</v>
      </c>
      <c r="E22" s="16">
        <f t="shared" ca="1" si="1"/>
        <v>1.0002462000000001</v>
      </c>
      <c r="F22" s="16">
        <f ca="1">(TRUNC(PRODUCT($E$12:$E21),16))</f>
        <v>1.0017246734256799</v>
      </c>
      <c r="G22" s="16">
        <f t="shared" si="12"/>
        <v>1</v>
      </c>
      <c r="H22" s="16">
        <f t="shared" ca="1" si="2"/>
        <v>1.00172467</v>
      </c>
      <c r="I22" s="15">
        <f t="shared" si="13"/>
        <v>3.7999999999999999E-2</v>
      </c>
      <c r="J22" s="34">
        <f t="shared" si="14"/>
        <v>43402</v>
      </c>
      <c r="K22" s="2">
        <f t="shared" si="15"/>
        <v>7</v>
      </c>
      <c r="L22" s="21">
        <f t="shared" si="16"/>
        <v>7</v>
      </c>
      <c r="M22" s="14">
        <f t="shared" si="3"/>
        <v>1.001036531</v>
      </c>
      <c r="N22" s="14">
        <f t="shared" ca="1" si="4"/>
        <v>1.002762989</v>
      </c>
      <c r="O22" s="21">
        <f t="shared" si="17"/>
        <v>0</v>
      </c>
      <c r="P22" s="16">
        <f t="shared" ca="1" si="5"/>
        <v>27.62989</v>
      </c>
      <c r="Q22" s="24">
        <f t="shared" si="6"/>
        <v>0</v>
      </c>
      <c r="R22" s="16">
        <f t="shared" si="7"/>
        <v>0</v>
      </c>
      <c r="S22" s="4" t="str">
        <f t="shared" si="18"/>
        <v>J=</v>
      </c>
      <c r="T22" s="34">
        <f t="shared" si="19"/>
        <v>43420</v>
      </c>
      <c r="U22" s="3"/>
      <c r="V22" s="4"/>
      <c r="W22" s="106">
        <f t="shared" si="20"/>
        <v>10</v>
      </c>
      <c r="X22" s="107">
        <f t="shared" si="8"/>
        <v>43692</v>
      </c>
      <c r="Y22" s="97">
        <f t="shared" si="21"/>
        <v>8600</v>
      </c>
      <c r="Z22" s="98">
        <f t="shared" si="22"/>
        <v>23</v>
      </c>
      <c r="AA22" s="97">
        <f t="shared" si="30"/>
        <v>29.32</v>
      </c>
      <c r="AB22" s="110">
        <f t="shared" si="23"/>
        <v>0</v>
      </c>
      <c r="AC22" s="108">
        <v>0</v>
      </c>
      <c r="AD22" s="97">
        <f t="shared" si="31"/>
        <v>29.32</v>
      </c>
      <c r="AE22" s="106">
        <f t="shared" si="24"/>
        <v>10</v>
      </c>
      <c r="AF22" s="109" t="s">
        <v>55</v>
      </c>
      <c r="AG22" s="104">
        <f t="shared" si="9"/>
        <v>43724</v>
      </c>
      <c r="AH22" s="2"/>
      <c r="AI22" s="156" t="s">
        <v>70</v>
      </c>
      <c r="AJ22" s="159">
        <f ca="1">VLOOKUP(AJ$18,$A$12:$R$7318,16)</f>
        <v>55.585364470000002</v>
      </c>
      <c r="AK22" s="6"/>
      <c r="AL22" s="79">
        <f t="shared" si="32"/>
        <v>10</v>
      </c>
      <c r="AM22" s="80">
        <f t="shared" si="25"/>
        <v>43692</v>
      </c>
      <c r="AN22" s="80">
        <f t="shared" si="26"/>
        <v>43692</v>
      </c>
      <c r="AO22" s="79" t="s">
        <v>63</v>
      </c>
      <c r="AP22" s="81">
        <f t="shared" ca="1" si="27"/>
        <v>0</v>
      </c>
      <c r="AQ22" s="82" t="s">
        <v>45</v>
      </c>
      <c r="AR22" s="81">
        <f t="shared" ca="1" si="28"/>
        <v>76.699615989999998</v>
      </c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ht="14.25" x14ac:dyDescent="0.2">
      <c r="A23" s="42">
        <f t="shared" si="10"/>
        <v>43413</v>
      </c>
      <c r="B23" s="19">
        <f t="shared" ca="1" si="29"/>
        <v>10031.58328999</v>
      </c>
      <c r="C23" s="16">
        <f t="shared" si="11"/>
        <v>10000</v>
      </c>
      <c r="D23" s="15">
        <f ca="1">IF(A23&lt;$B$1,VLOOKUP(A23,[1]DI!$A$4:$B$15000,2,FALSE),0)</f>
        <v>6.4000000000000001E-2</v>
      </c>
      <c r="E23" s="16">
        <f t="shared" ca="1" si="1"/>
        <v>1.0002462000000001</v>
      </c>
      <c r="F23" s="16">
        <f ca="1">(TRUNC(PRODUCT($E$12:$E22),16))</f>
        <v>1.00197129804028</v>
      </c>
      <c r="G23" s="16">
        <f t="shared" si="12"/>
        <v>1</v>
      </c>
      <c r="H23" s="16">
        <f t="shared" ca="1" si="2"/>
        <v>1.0019712999999999</v>
      </c>
      <c r="I23" s="15">
        <f t="shared" si="13"/>
        <v>3.7999999999999999E-2</v>
      </c>
      <c r="J23" s="34">
        <f t="shared" si="14"/>
        <v>43402</v>
      </c>
      <c r="K23" s="2">
        <f t="shared" si="15"/>
        <v>8</v>
      </c>
      <c r="L23" s="21">
        <f t="shared" si="16"/>
        <v>8</v>
      </c>
      <c r="M23" s="14">
        <f t="shared" si="3"/>
        <v>1.001184694</v>
      </c>
      <c r="N23" s="14">
        <f t="shared" ca="1" si="4"/>
        <v>1.0031583289999999</v>
      </c>
      <c r="O23" s="21">
        <f t="shared" si="17"/>
        <v>0</v>
      </c>
      <c r="P23" s="16">
        <f t="shared" ca="1" si="5"/>
        <v>31.583289990000001</v>
      </c>
      <c r="Q23" s="24">
        <f t="shared" si="6"/>
        <v>0</v>
      </c>
      <c r="R23" s="16">
        <f t="shared" si="7"/>
        <v>0</v>
      </c>
      <c r="S23" s="4" t="str">
        <f t="shared" si="18"/>
        <v>J=</v>
      </c>
      <c r="T23" s="34">
        <f t="shared" si="19"/>
        <v>43420</v>
      </c>
      <c r="U23" s="3"/>
      <c r="V23" s="4"/>
      <c r="W23" s="106">
        <f t="shared" si="20"/>
        <v>11</v>
      </c>
      <c r="X23" s="107">
        <f t="shared" si="8"/>
        <v>43724</v>
      </c>
      <c r="Y23" s="97">
        <f t="shared" si="21"/>
        <v>8600</v>
      </c>
      <c r="Z23" s="98">
        <f t="shared" si="22"/>
        <v>22</v>
      </c>
      <c r="AA23" s="97">
        <f t="shared" si="30"/>
        <v>28.05</v>
      </c>
      <c r="AB23" s="110">
        <f>TRUNC(Y$12*AC23,6)</f>
        <v>0</v>
      </c>
      <c r="AC23" s="108">
        <v>0</v>
      </c>
      <c r="AD23" s="97">
        <f t="shared" si="31"/>
        <v>28.05</v>
      </c>
      <c r="AE23" s="106">
        <f t="shared" si="24"/>
        <v>11</v>
      </c>
      <c r="AF23" s="109" t="s">
        <v>55</v>
      </c>
      <c r="AG23" s="104">
        <f t="shared" si="9"/>
        <v>43753</v>
      </c>
      <c r="AH23" s="2"/>
      <c r="AI23" s="151" t="s">
        <v>71</v>
      </c>
      <c r="AJ23" s="160">
        <v>10000</v>
      </c>
      <c r="AK23" s="2"/>
      <c r="AL23" s="79">
        <f t="shared" si="32"/>
        <v>11</v>
      </c>
      <c r="AM23" s="80">
        <f t="shared" si="25"/>
        <v>43723</v>
      </c>
      <c r="AN23" s="80">
        <f t="shared" si="26"/>
        <v>43724</v>
      </c>
      <c r="AO23" s="79" t="s">
        <v>63</v>
      </c>
      <c r="AP23" s="81">
        <f t="shared" ca="1" si="27"/>
        <v>0</v>
      </c>
      <c r="AQ23" s="82" t="s">
        <v>45</v>
      </c>
      <c r="AR23" s="81">
        <f t="shared" ca="1" si="28"/>
        <v>71.335632599999997</v>
      </c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4.25" x14ac:dyDescent="0.2">
      <c r="A24" s="42">
        <f t="shared" si="10"/>
        <v>43414</v>
      </c>
      <c r="B24" s="19">
        <f t="shared" ca="1" si="29"/>
        <v>10035.538159989999</v>
      </c>
      <c r="C24" s="16">
        <f t="shared" si="11"/>
        <v>10000</v>
      </c>
      <c r="D24" s="15">
        <f ca="1">IF(A24&lt;$B$1,VLOOKUP(A24,[1]DI!$A$4:$B$15000,2,FALSE),0)</f>
        <v>0</v>
      </c>
      <c r="E24" s="16">
        <f t="shared" ca="1" si="1"/>
        <v>1</v>
      </c>
      <c r="F24" s="16">
        <f ca="1">(TRUNC(PRODUCT($E$12:$E23),16))</f>
        <v>1.00221798337386</v>
      </c>
      <c r="G24" s="16">
        <f t="shared" si="12"/>
        <v>1</v>
      </c>
      <c r="H24" s="16">
        <f t="shared" ca="1" si="2"/>
        <v>1.00221798</v>
      </c>
      <c r="I24" s="15">
        <f t="shared" si="13"/>
        <v>3.7999999999999999E-2</v>
      </c>
      <c r="J24" s="34">
        <f t="shared" si="14"/>
        <v>43402</v>
      </c>
      <c r="K24" s="2">
        <f t="shared" si="15"/>
        <v>8</v>
      </c>
      <c r="L24" s="21">
        <f t="shared" si="16"/>
        <v>9</v>
      </c>
      <c r="M24" s="14">
        <f t="shared" si="3"/>
        <v>1.0013328800000001</v>
      </c>
      <c r="N24" s="14">
        <f t="shared" ca="1" si="4"/>
        <v>1.0035538159999999</v>
      </c>
      <c r="O24" s="21">
        <f t="shared" si="17"/>
        <v>0</v>
      </c>
      <c r="P24" s="16">
        <f t="shared" ca="1" si="5"/>
        <v>35.538159989999997</v>
      </c>
      <c r="Q24" s="24">
        <f t="shared" si="6"/>
        <v>0</v>
      </c>
      <c r="R24" s="16">
        <f t="shared" si="7"/>
        <v>0</v>
      </c>
      <c r="S24" s="4" t="str">
        <f t="shared" si="18"/>
        <v>J=</v>
      </c>
      <c r="T24" s="34">
        <f t="shared" si="19"/>
        <v>43420</v>
      </c>
      <c r="U24" s="3"/>
      <c r="V24" s="4"/>
      <c r="W24" s="106">
        <f t="shared" si="20"/>
        <v>12</v>
      </c>
      <c r="X24" s="107">
        <f t="shared" si="8"/>
        <v>43753</v>
      </c>
      <c r="Y24" s="97">
        <f t="shared" si="21"/>
        <v>8600</v>
      </c>
      <c r="Z24" s="98">
        <f t="shared" si="22"/>
        <v>21</v>
      </c>
      <c r="AA24" s="97">
        <f t="shared" si="30"/>
        <v>26.77</v>
      </c>
      <c r="AB24" s="110">
        <f t="shared" si="23"/>
        <v>0</v>
      </c>
      <c r="AC24" s="108">
        <v>0</v>
      </c>
      <c r="AD24" s="97">
        <f t="shared" si="31"/>
        <v>26.77</v>
      </c>
      <c r="AE24" s="106">
        <f t="shared" si="24"/>
        <v>12</v>
      </c>
      <c r="AF24" s="109" t="s">
        <v>69</v>
      </c>
      <c r="AG24" s="104">
        <f t="shared" si="9"/>
        <v>43787</v>
      </c>
      <c r="AH24" s="2"/>
      <c r="AI24" s="157" t="s">
        <v>72</v>
      </c>
      <c r="AJ24" s="161">
        <f ca="1">(AJ20+AJ22)*AJ23</f>
        <v>555853.64470000006</v>
      </c>
      <c r="AK24" s="2"/>
      <c r="AL24" s="79">
        <f t="shared" si="32"/>
        <v>12</v>
      </c>
      <c r="AM24" s="80">
        <f t="shared" si="25"/>
        <v>43753</v>
      </c>
      <c r="AN24" s="80">
        <f t="shared" si="26"/>
        <v>43753</v>
      </c>
      <c r="AO24" s="79" t="s">
        <v>63</v>
      </c>
      <c r="AP24" s="81">
        <f t="shared" ca="1" si="27"/>
        <v>0</v>
      </c>
      <c r="AQ24" s="82" t="s">
        <v>45</v>
      </c>
      <c r="AR24" s="81">
        <f t="shared" ca="1" si="28"/>
        <v>65.149781590000003</v>
      </c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ht="14.25" x14ac:dyDescent="0.2">
      <c r="A25" s="42">
        <f t="shared" si="10"/>
        <v>43415</v>
      </c>
      <c r="B25" s="19">
        <f t="shared" ca="1" si="29"/>
        <v>10035.538159989999</v>
      </c>
      <c r="C25" s="16">
        <f t="shared" si="11"/>
        <v>10000</v>
      </c>
      <c r="D25" s="15">
        <f ca="1">IF(A25&lt;$B$1,VLOOKUP(A25,[1]DI!$A$4:$B$15000,2,FALSE),0)</f>
        <v>0</v>
      </c>
      <c r="E25" s="16">
        <f t="shared" ca="1" si="1"/>
        <v>1</v>
      </c>
      <c r="F25" s="16">
        <f ca="1">(TRUNC(PRODUCT($E$12:$E24),16))</f>
        <v>1.00221798337386</v>
      </c>
      <c r="G25" s="16">
        <f t="shared" si="12"/>
        <v>1</v>
      </c>
      <c r="H25" s="16">
        <f t="shared" ca="1" si="2"/>
        <v>1.00221798</v>
      </c>
      <c r="I25" s="15">
        <f t="shared" si="13"/>
        <v>3.7999999999999999E-2</v>
      </c>
      <c r="J25" s="34">
        <f t="shared" si="14"/>
        <v>43402</v>
      </c>
      <c r="K25" s="2">
        <f t="shared" si="15"/>
        <v>8</v>
      </c>
      <c r="L25" s="21">
        <f t="shared" si="16"/>
        <v>9</v>
      </c>
      <c r="M25" s="14">
        <f t="shared" si="3"/>
        <v>1.0013328800000001</v>
      </c>
      <c r="N25" s="14">
        <f t="shared" ca="1" si="4"/>
        <v>1.0035538159999999</v>
      </c>
      <c r="O25" s="21">
        <f t="shared" si="17"/>
        <v>0</v>
      </c>
      <c r="P25" s="16">
        <f t="shared" ca="1" si="5"/>
        <v>35.538159989999997</v>
      </c>
      <c r="Q25" s="24">
        <f t="shared" si="6"/>
        <v>0</v>
      </c>
      <c r="R25" s="16">
        <f t="shared" si="7"/>
        <v>0</v>
      </c>
      <c r="S25" s="4" t="str">
        <f t="shared" si="18"/>
        <v>J=</v>
      </c>
      <c r="T25" s="34">
        <f t="shared" si="19"/>
        <v>43420</v>
      </c>
      <c r="U25" s="3"/>
      <c r="V25" s="4"/>
      <c r="W25" s="106">
        <f t="shared" si="20"/>
        <v>13</v>
      </c>
      <c r="X25" s="107">
        <f t="shared" si="8"/>
        <v>43787</v>
      </c>
      <c r="Y25" s="97">
        <f t="shared" si="21"/>
        <v>7850</v>
      </c>
      <c r="Z25" s="98">
        <f t="shared" si="22"/>
        <v>23</v>
      </c>
      <c r="AA25" s="97">
        <f t="shared" si="30"/>
        <v>29.32</v>
      </c>
      <c r="AB25" s="110">
        <f t="shared" si="23"/>
        <v>750</v>
      </c>
      <c r="AC25" s="108">
        <v>7.4999999999999997E-2</v>
      </c>
      <c r="AD25" s="97">
        <f t="shared" si="31"/>
        <v>779.32</v>
      </c>
      <c r="AE25" s="106">
        <f t="shared" si="24"/>
        <v>13</v>
      </c>
      <c r="AF25" s="109" t="s">
        <v>69</v>
      </c>
      <c r="AG25" s="104">
        <f t="shared" si="9"/>
        <v>43815</v>
      </c>
      <c r="AH25" s="2"/>
      <c r="AI25" s="157" t="s">
        <v>87</v>
      </c>
      <c r="AJ25" s="159">
        <f>VLOOKUP(AJ$18+1,$A$12:$R$7000,3)</f>
        <v>3932.5</v>
      </c>
      <c r="AK25" s="2"/>
      <c r="AL25" s="79">
        <f t="shared" si="32"/>
        <v>13</v>
      </c>
      <c r="AM25" s="80">
        <f t="shared" si="25"/>
        <v>43784</v>
      </c>
      <c r="AN25" s="80">
        <f t="shared" si="26"/>
        <v>43787</v>
      </c>
      <c r="AO25" s="79" t="s">
        <v>63</v>
      </c>
      <c r="AP25" s="81">
        <f t="shared" ca="1" si="27"/>
        <v>750</v>
      </c>
      <c r="AQ25" s="82" t="s">
        <v>45</v>
      </c>
      <c r="AR25" s="81">
        <f t="shared" ca="1" si="28"/>
        <v>69.045667589999994</v>
      </c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ht="14.25" x14ac:dyDescent="0.2">
      <c r="A26" s="42">
        <f t="shared" si="10"/>
        <v>43416</v>
      </c>
      <c r="B26" s="19">
        <f t="shared" ca="1" si="29"/>
        <v>10035.538159989999</v>
      </c>
      <c r="C26" s="16">
        <f t="shared" si="11"/>
        <v>10000</v>
      </c>
      <c r="D26" s="15">
        <f ca="1">IF(A26&lt;$B$1,VLOOKUP(A26,[1]DI!$A$4:$B$15000,2,FALSE),0)</f>
        <v>6.4000000000000001E-2</v>
      </c>
      <c r="E26" s="16">
        <f t="shared" ca="1" si="1"/>
        <v>1.0002462000000001</v>
      </c>
      <c r="F26" s="16">
        <f ca="1">(TRUNC(PRODUCT($E$12:$E25),16))</f>
        <v>1.00221798337386</v>
      </c>
      <c r="G26" s="16">
        <f t="shared" si="12"/>
        <v>1</v>
      </c>
      <c r="H26" s="16">
        <f t="shared" ca="1" si="2"/>
        <v>1.00221798</v>
      </c>
      <c r="I26" s="15">
        <f t="shared" si="13"/>
        <v>3.7999999999999999E-2</v>
      </c>
      <c r="J26" s="34">
        <f t="shared" si="14"/>
        <v>43402</v>
      </c>
      <c r="K26" s="2">
        <f t="shared" si="15"/>
        <v>9</v>
      </c>
      <c r="L26" s="21">
        <f t="shared" si="16"/>
        <v>9</v>
      </c>
      <c r="M26" s="14">
        <f t="shared" si="3"/>
        <v>1.0013328800000001</v>
      </c>
      <c r="N26" s="14">
        <f t="shared" ca="1" si="4"/>
        <v>1.0035538159999999</v>
      </c>
      <c r="O26" s="21">
        <f t="shared" si="17"/>
        <v>0</v>
      </c>
      <c r="P26" s="16">
        <f t="shared" ca="1" si="5"/>
        <v>35.538159989999997</v>
      </c>
      <c r="Q26" s="24">
        <f t="shared" si="6"/>
        <v>0</v>
      </c>
      <c r="R26" s="16">
        <f t="shared" si="7"/>
        <v>0</v>
      </c>
      <c r="S26" s="4" t="str">
        <f t="shared" si="18"/>
        <v>J=</v>
      </c>
      <c r="T26" s="34">
        <f t="shared" si="19"/>
        <v>43420</v>
      </c>
      <c r="U26" s="3"/>
      <c r="V26" s="4"/>
      <c r="W26" s="106">
        <f t="shared" si="20"/>
        <v>14</v>
      </c>
      <c r="X26" s="107">
        <f t="shared" si="8"/>
        <v>43815</v>
      </c>
      <c r="Y26" s="97">
        <f t="shared" si="21"/>
        <v>7850</v>
      </c>
      <c r="Z26" s="98">
        <f t="shared" si="22"/>
        <v>20</v>
      </c>
      <c r="AA26" s="97">
        <f t="shared" si="30"/>
        <v>23.27</v>
      </c>
      <c r="AB26" s="110">
        <f t="shared" si="23"/>
        <v>0</v>
      </c>
      <c r="AC26" s="108">
        <v>0</v>
      </c>
      <c r="AD26" s="97">
        <f t="shared" si="31"/>
        <v>23.27</v>
      </c>
      <c r="AE26" s="106">
        <f t="shared" si="24"/>
        <v>14</v>
      </c>
      <c r="AF26" s="109" t="s">
        <v>55</v>
      </c>
      <c r="AG26" s="104">
        <f t="shared" si="9"/>
        <v>43845</v>
      </c>
      <c r="AH26" s="2"/>
      <c r="AI26" s="162" t="s">
        <v>73</v>
      </c>
      <c r="AJ26" s="163">
        <f>(AJ23*AJ25)</f>
        <v>39325000</v>
      </c>
      <c r="AK26" s="2"/>
      <c r="AL26" s="79">
        <f t="shared" si="32"/>
        <v>14</v>
      </c>
      <c r="AM26" s="80">
        <f t="shared" si="25"/>
        <v>43814</v>
      </c>
      <c r="AN26" s="80">
        <f t="shared" si="26"/>
        <v>43815</v>
      </c>
      <c r="AO26" s="79" t="s">
        <v>63</v>
      </c>
      <c r="AP26" s="81">
        <f t="shared" ca="1" si="27"/>
        <v>0</v>
      </c>
      <c r="AQ26" s="82" t="s">
        <v>45</v>
      </c>
      <c r="AR26" s="81">
        <f t="shared" ca="1" si="28"/>
        <v>52.919448340000002</v>
      </c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ht="14.25" x14ac:dyDescent="0.2">
      <c r="A27" s="42">
        <f t="shared" si="10"/>
        <v>43417</v>
      </c>
      <c r="B27" s="19">
        <f t="shared" ca="1" si="29"/>
        <v>10039.494669989999</v>
      </c>
      <c r="C27" s="16">
        <f t="shared" si="11"/>
        <v>10000</v>
      </c>
      <c r="D27" s="15">
        <f ca="1">IF(A27&lt;$B$1,VLOOKUP(A27,[1]DI!$A$4:$B$15000,2,FALSE),0)</f>
        <v>6.4000000000000001E-2</v>
      </c>
      <c r="E27" s="16">
        <f t="shared" ca="1" si="1"/>
        <v>1.0002462000000001</v>
      </c>
      <c r="F27" s="16">
        <f ca="1">(TRUNC(PRODUCT($E$12:$E26),16))</f>
        <v>1.00246472944137</v>
      </c>
      <c r="G27" s="16">
        <f t="shared" si="12"/>
        <v>1</v>
      </c>
      <c r="H27" s="16">
        <f t="shared" ca="1" si="2"/>
        <v>1.00246473</v>
      </c>
      <c r="I27" s="15">
        <f t="shared" si="13"/>
        <v>3.7999999999999999E-2</v>
      </c>
      <c r="J27" s="34">
        <f t="shared" si="14"/>
        <v>43402</v>
      </c>
      <c r="K27" s="2">
        <f t="shared" si="15"/>
        <v>10</v>
      </c>
      <c r="L27" s="21">
        <f t="shared" si="16"/>
        <v>10</v>
      </c>
      <c r="M27" s="14">
        <f t="shared" si="3"/>
        <v>1.0014810869999999</v>
      </c>
      <c r="N27" s="14">
        <f t="shared" ca="1" si="4"/>
        <v>1.003949467</v>
      </c>
      <c r="O27" s="21">
        <f t="shared" si="17"/>
        <v>0</v>
      </c>
      <c r="P27" s="16">
        <f t="shared" ca="1" si="5"/>
        <v>39.494669989999998</v>
      </c>
      <c r="Q27" s="24">
        <f t="shared" si="6"/>
        <v>0</v>
      </c>
      <c r="R27" s="16">
        <f t="shared" si="7"/>
        <v>0</v>
      </c>
      <c r="S27" s="4" t="str">
        <f t="shared" si="18"/>
        <v>J=</v>
      </c>
      <c r="T27" s="34">
        <f t="shared" si="19"/>
        <v>43420</v>
      </c>
      <c r="U27" s="3"/>
      <c r="V27" s="4"/>
      <c r="W27" s="106">
        <f t="shared" si="20"/>
        <v>15</v>
      </c>
      <c r="X27" s="107">
        <f t="shared" si="8"/>
        <v>43845</v>
      </c>
      <c r="Y27" s="97">
        <f t="shared" si="21"/>
        <v>7850</v>
      </c>
      <c r="Z27" s="98">
        <f t="shared" si="22"/>
        <v>20</v>
      </c>
      <c r="AA27" s="97">
        <f t="shared" si="30"/>
        <v>23.27</v>
      </c>
      <c r="AB27" s="110">
        <f t="shared" si="23"/>
        <v>0</v>
      </c>
      <c r="AC27" s="108">
        <v>0</v>
      </c>
      <c r="AD27" s="97">
        <f t="shared" si="31"/>
        <v>23.27</v>
      </c>
      <c r="AE27" s="106">
        <f t="shared" si="24"/>
        <v>15</v>
      </c>
      <c r="AF27" s="109" t="s">
        <v>55</v>
      </c>
      <c r="AG27" s="104">
        <f t="shared" si="9"/>
        <v>43878</v>
      </c>
      <c r="AH27" s="2"/>
      <c r="AI27" s="155"/>
      <c r="AJ27" s="155"/>
      <c r="AK27" s="2"/>
      <c r="AL27" s="79">
        <f t="shared" si="32"/>
        <v>15</v>
      </c>
      <c r="AM27" s="80">
        <f t="shared" si="25"/>
        <v>43845</v>
      </c>
      <c r="AN27" s="80">
        <f t="shared" si="26"/>
        <v>43845</v>
      </c>
      <c r="AO27" s="79" t="s">
        <v>63</v>
      </c>
      <c r="AP27" s="81">
        <f t="shared" ca="1" si="27"/>
        <v>0</v>
      </c>
      <c r="AQ27" s="82" t="s">
        <v>45</v>
      </c>
      <c r="AR27" s="81">
        <f t="shared" ca="1" si="28"/>
        <v>50.223248089999998</v>
      </c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ht="14.25" x14ac:dyDescent="0.2">
      <c r="A28" s="42">
        <f t="shared" si="10"/>
        <v>43418</v>
      </c>
      <c r="B28" s="19">
        <f t="shared" ca="1" si="29"/>
        <v>10043.45274999</v>
      </c>
      <c r="C28" s="16">
        <f t="shared" si="11"/>
        <v>10000</v>
      </c>
      <c r="D28" s="15">
        <f ca="1">IF(A28&lt;$B$1,VLOOKUP(A28,[1]DI!$A$4:$B$15000,2,FALSE),0)</f>
        <v>6.4000000000000001E-2</v>
      </c>
      <c r="E28" s="16">
        <f t="shared" ca="1" si="1"/>
        <v>1.0002462000000001</v>
      </c>
      <c r="F28" s="16">
        <f ca="1">(TRUNC(PRODUCT($E$12:$E27),16))</f>
        <v>1.0027115362577499</v>
      </c>
      <c r="G28" s="16">
        <f t="shared" si="12"/>
        <v>1</v>
      </c>
      <c r="H28" s="16">
        <f t="shared" ca="1" si="2"/>
        <v>1.00271154</v>
      </c>
      <c r="I28" s="15">
        <f t="shared" si="13"/>
        <v>3.7999999999999999E-2</v>
      </c>
      <c r="J28" s="34">
        <f t="shared" si="14"/>
        <v>43402</v>
      </c>
      <c r="K28" s="2">
        <f t="shared" si="15"/>
        <v>11</v>
      </c>
      <c r="L28" s="21">
        <f t="shared" si="16"/>
        <v>11</v>
      </c>
      <c r="M28" s="14">
        <f t="shared" si="3"/>
        <v>1.0016293169999999</v>
      </c>
      <c r="N28" s="14">
        <f t="shared" ca="1" si="4"/>
        <v>1.0043452749999999</v>
      </c>
      <c r="O28" s="21">
        <f t="shared" si="17"/>
        <v>0</v>
      </c>
      <c r="P28" s="16">
        <f t="shared" ca="1" si="5"/>
        <v>43.452749990000001</v>
      </c>
      <c r="Q28" s="24">
        <f t="shared" si="6"/>
        <v>0</v>
      </c>
      <c r="R28" s="16">
        <f t="shared" si="7"/>
        <v>0</v>
      </c>
      <c r="S28" s="4" t="str">
        <f t="shared" si="18"/>
        <v>J=</v>
      </c>
      <c r="T28" s="34">
        <f t="shared" si="19"/>
        <v>43420</v>
      </c>
      <c r="U28" s="3"/>
      <c r="V28" s="4"/>
      <c r="W28" s="106">
        <f t="shared" si="20"/>
        <v>16</v>
      </c>
      <c r="X28" s="107">
        <f t="shared" si="8"/>
        <v>43878</v>
      </c>
      <c r="Y28" s="97">
        <f t="shared" si="21"/>
        <v>7850</v>
      </c>
      <c r="Z28" s="98">
        <f t="shared" si="22"/>
        <v>23</v>
      </c>
      <c r="AA28" s="97">
        <f t="shared" si="30"/>
        <v>26.77</v>
      </c>
      <c r="AB28" s="110">
        <f t="shared" si="23"/>
        <v>0</v>
      </c>
      <c r="AC28" s="108">
        <v>0</v>
      </c>
      <c r="AD28" s="97">
        <f t="shared" si="31"/>
        <v>26.77</v>
      </c>
      <c r="AE28" s="106">
        <f t="shared" si="24"/>
        <v>16</v>
      </c>
      <c r="AF28" s="109" t="s">
        <v>55</v>
      </c>
      <c r="AG28" s="104">
        <f t="shared" si="9"/>
        <v>43906</v>
      </c>
      <c r="AH28" s="2"/>
      <c r="AI28" s="149" t="s">
        <v>120</v>
      </c>
      <c r="AJ28" s="150">
        <v>45061</v>
      </c>
      <c r="AL28" s="79">
        <f t="shared" si="32"/>
        <v>16</v>
      </c>
      <c r="AM28" s="80">
        <f t="shared" si="25"/>
        <v>43876</v>
      </c>
      <c r="AN28" s="80">
        <f t="shared" si="26"/>
        <v>43878</v>
      </c>
      <c r="AO28" s="79" t="s">
        <v>63</v>
      </c>
      <c r="AP28" s="81">
        <f t="shared" ca="1" si="27"/>
        <v>0</v>
      </c>
      <c r="AQ28" s="82" t="s">
        <v>45</v>
      </c>
      <c r="AR28" s="81">
        <f t="shared" ca="1" si="28"/>
        <v>57.257578150000001</v>
      </c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ht="14.25" x14ac:dyDescent="0.2">
      <c r="A29" s="42">
        <f t="shared" si="10"/>
        <v>43419</v>
      </c>
      <c r="B29" s="19">
        <f t="shared" ca="1" si="29"/>
        <v>10047.412270000001</v>
      </c>
      <c r="C29" s="16">
        <f t="shared" si="11"/>
        <v>10000</v>
      </c>
      <c r="D29" s="15">
        <f ca="1">IF(A29&lt;$B$1,VLOOKUP(A29,[1]DI!$A$4:$B$15000,2,FALSE),0)</f>
        <v>0</v>
      </c>
      <c r="E29" s="16">
        <f t="shared" ca="1" si="1"/>
        <v>1</v>
      </c>
      <c r="F29" s="16">
        <f ca="1">(TRUNC(PRODUCT($E$12:$E28),16))</f>
        <v>1.00295840383798</v>
      </c>
      <c r="G29" s="16">
        <f t="shared" si="12"/>
        <v>1</v>
      </c>
      <c r="H29" s="16">
        <f t="shared" ca="1" si="2"/>
        <v>1.0029584</v>
      </c>
      <c r="I29" s="15">
        <f t="shared" si="13"/>
        <v>3.7999999999999999E-2</v>
      </c>
      <c r="J29" s="34">
        <f t="shared" si="14"/>
        <v>43402</v>
      </c>
      <c r="K29" s="2">
        <f t="shared" si="15"/>
        <v>11</v>
      </c>
      <c r="L29" s="21">
        <f t="shared" si="16"/>
        <v>12</v>
      </c>
      <c r="M29" s="14">
        <f t="shared" si="3"/>
        <v>1.0017775680000001</v>
      </c>
      <c r="N29" s="14">
        <f t="shared" ca="1" si="4"/>
        <v>1.004741227</v>
      </c>
      <c r="O29" s="21">
        <f t="shared" si="17"/>
        <v>0</v>
      </c>
      <c r="P29" s="16">
        <f t="shared" ca="1" si="5"/>
        <v>47.412269999999999</v>
      </c>
      <c r="Q29" s="24">
        <f t="shared" si="6"/>
        <v>0</v>
      </c>
      <c r="R29" s="16">
        <f t="shared" si="7"/>
        <v>0</v>
      </c>
      <c r="S29" s="4" t="str">
        <f t="shared" si="18"/>
        <v>J=</v>
      </c>
      <c r="T29" s="34">
        <f t="shared" si="19"/>
        <v>43420</v>
      </c>
      <c r="U29" s="3"/>
      <c r="V29" s="4"/>
      <c r="W29" s="106">
        <f t="shared" si="20"/>
        <v>17</v>
      </c>
      <c r="X29" s="107">
        <f t="shared" si="8"/>
        <v>43906</v>
      </c>
      <c r="Y29" s="97">
        <f t="shared" si="21"/>
        <v>7850</v>
      </c>
      <c r="Z29" s="98">
        <f t="shared" si="22"/>
        <v>18</v>
      </c>
      <c r="AA29" s="97">
        <f t="shared" si="30"/>
        <v>20.94</v>
      </c>
      <c r="AB29" s="110">
        <f t="shared" si="23"/>
        <v>0</v>
      </c>
      <c r="AC29" s="108">
        <v>0</v>
      </c>
      <c r="AD29" s="97">
        <f t="shared" si="31"/>
        <v>20.94</v>
      </c>
      <c r="AE29" s="106">
        <f t="shared" si="24"/>
        <v>17</v>
      </c>
      <c r="AF29" s="109" t="s">
        <v>55</v>
      </c>
      <c r="AG29" s="104">
        <f t="shared" si="9"/>
        <v>43936</v>
      </c>
      <c r="AH29" s="2"/>
      <c r="AI29" s="151" t="s">
        <v>121</v>
      </c>
      <c r="AJ29" s="150">
        <v>45065</v>
      </c>
      <c r="AL29" s="79">
        <f t="shared" si="32"/>
        <v>17</v>
      </c>
      <c r="AM29" s="80">
        <f t="shared" si="25"/>
        <v>43905</v>
      </c>
      <c r="AN29" s="80">
        <f t="shared" si="26"/>
        <v>43906</v>
      </c>
      <c r="AO29" s="79" t="s">
        <v>63</v>
      </c>
      <c r="AP29" s="81">
        <f t="shared" ca="1" si="27"/>
        <v>0</v>
      </c>
      <c r="AQ29" s="82" t="s">
        <v>45</v>
      </c>
      <c r="AR29" s="81">
        <f t="shared" ca="1" si="28"/>
        <v>43.833968239999997</v>
      </c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ht="14.25" x14ac:dyDescent="0.2">
      <c r="A30" s="42">
        <f t="shared" si="10"/>
        <v>43420</v>
      </c>
      <c r="B30" s="19">
        <f t="shared" ca="1" si="29"/>
        <v>10047.412270000001</v>
      </c>
      <c r="C30" s="16">
        <f t="shared" si="11"/>
        <v>10000</v>
      </c>
      <c r="D30" s="15">
        <f ca="1">IF(A30&lt;$B$1,VLOOKUP(A30,[1]DI!$A$4:$B$15000,2,FALSE),0)</f>
        <v>6.4000000000000001E-2</v>
      </c>
      <c r="E30" s="16">
        <f t="shared" ca="1" si="1"/>
        <v>1.0002462000000001</v>
      </c>
      <c r="F30" s="16">
        <f ca="1">(TRUNC(PRODUCT($E$12:$E29),16))</f>
        <v>1.00295840383798</v>
      </c>
      <c r="G30" s="16">
        <f t="shared" si="12"/>
        <v>1</v>
      </c>
      <c r="H30" s="16">
        <f t="shared" ca="1" si="2"/>
        <v>1.0029584</v>
      </c>
      <c r="I30" s="15">
        <f t="shared" si="13"/>
        <v>3.7999999999999999E-2</v>
      </c>
      <c r="J30" s="34">
        <f t="shared" si="14"/>
        <v>43402</v>
      </c>
      <c r="K30" s="2">
        <f t="shared" si="15"/>
        <v>12</v>
      </c>
      <c r="L30" s="21">
        <f t="shared" si="16"/>
        <v>12</v>
      </c>
      <c r="M30" s="14">
        <f t="shared" si="3"/>
        <v>1.0017775680000001</v>
      </c>
      <c r="N30" s="14">
        <f t="shared" ca="1" si="4"/>
        <v>1.004741227</v>
      </c>
      <c r="O30" s="21">
        <f t="shared" si="17"/>
        <v>1</v>
      </c>
      <c r="P30" s="16">
        <f t="shared" ca="1" si="5"/>
        <v>47.412269999999999</v>
      </c>
      <c r="Q30" s="24">
        <f t="shared" si="6"/>
        <v>0</v>
      </c>
      <c r="R30" s="16">
        <f t="shared" si="7"/>
        <v>0</v>
      </c>
      <c r="S30" s="4" t="str">
        <f t="shared" si="18"/>
        <v>J=</v>
      </c>
      <c r="T30" s="34">
        <f t="shared" si="19"/>
        <v>43420</v>
      </c>
      <c r="U30" s="3"/>
      <c r="V30" s="4"/>
      <c r="W30" s="106">
        <f t="shared" si="20"/>
        <v>18</v>
      </c>
      <c r="X30" s="107">
        <f t="shared" si="8"/>
        <v>43936</v>
      </c>
      <c r="Y30" s="97">
        <f t="shared" si="21"/>
        <v>7850</v>
      </c>
      <c r="Z30" s="98">
        <f t="shared" si="22"/>
        <v>21</v>
      </c>
      <c r="AA30" s="97">
        <f t="shared" si="30"/>
        <v>24.44</v>
      </c>
      <c r="AB30" s="110">
        <f t="shared" si="23"/>
        <v>0</v>
      </c>
      <c r="AC30" s="108">
        <v>0</v>
      </c>
      <c r="AD30" s="97">
        <f t="shared" si="31"/>
        <v>24.44</v>
      </c>
      <c r="AE30" s="106">
        <f t="shared" si="24"/>
        <v>18</v>
      </c>
      <c r="AF30" s="109" t="s">
        <v>55</v>
      </c>
      <c r="AG30" s="104">
        <f t="shared" si="9"/>
        <v>43966</v>
      </c>
      <c r="AH30" s="2"/>
      <c r="AI30" s="151" t="s">
        <v>122</v>
      </c>
      <c r="AJ30" s="152">
        <f ca="1">AJ24</f>
        <v>555853.64470000006</v>
      </c>
      <c r="AL30" s="79">
        <f t="shared" si="32"/>
        <v>18</v>
      </c>
      <c r="AM30" s="80">
        <f t="shared" si="25"/>
        <v>43936</v>
      </c>
      <c r="AN30" s="80">
        <f t="shared" si="26"/>
        <v>43936</v>
      </c>
      <c r="AO30" s="79" t="s">
        <v>63</v>
      </c>
      <c r="AP30" s="81">
        <f t="shared" ca="1" si="27"/>
        <v>0</v>
      </c>
      <c r="AQ30" s="82" t="s">
        <v>45</v>
      </c>
      <c r="AR30" s="81">
        <f t="shared" ca="1" si="28"/>
        <v>48.447837149999998</v>
      </c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ht="14.25" x14ac:dyDescent="0.2">
      <c r="A31" s="42">
        <f t="shared" si="10"/>
        <v>43421</v>
      </c>
      <c r="B31" s="19">
        <f t="shared" ca="1" si="29"/>
        <v>10003.942459989999</v>
      </c>
      <c r="C31" s="16">
        <f t="shared" si="11"/>
        <v>10000</v>
      </c>
      <c r="D31" s="15">
        <f ca="1">IF(A31&lt;$B$1,VLOOKUP(A31,[1]DI!$A$4:$B$15000,2,FALSE),0)</f>
        <v>0</v>
      </c>
      <c r="E31" s="16">
        <f t="shared" ca="1" si="1"/>
        <v>1</v>
      </c>
      <c r="F31" s="16">
        <f ca="1">(TRUNC(PRODUCT($E$12:$E30),16))</f>
        <v>1.00320533219701</v>
      </c>
      <c r="G31" s="16">
        <f t="shared" ca="1" si="12"/>
        <v>1.00295840383798</v>
      </c>
      <c r="H31" s="16">
        <f t="shared" ca="1" si="2"/>
        <v>1.0002462000000001</v>
      </c>
      <c r="I31" s="15">
        <f t="shared" si="13"/>
        <v>3.7999999999999999E-2</v>
      </c>
      <c r="J31" s="34">
        <f t="shared" si="14"/>
        <v>43420</v>
      </c>
      <c r="K31" s="2">
        <f t="shared" si="15"/>
        <v>1</v>
      </c>
      <c r="L31" s="21">
        <f t="shared" si="16"/>
        <v>1</v>
      </c>
      <c r="M31" s="14">
        <f t="shared" si="3"/>
        <v>1.00014801</v>
      </c>
      <c r="N31" s="14">
        <f t="shared" ca="1" si="4"/>
        <v>1.0003942459999999</v>
      </c>
      <c r="O31" s="21">
        <f t="shared" si="17"/>
        <v>0</v>
      </c>
      <c r="P31" s="16">
        <f t="shared" ca="1" si="5"/>
        <v>3.9424599900000001</v>
      </c>
      <c r="Q31" s="24">
        <f t="shared" si="6"/>
        <v>0</v>
      </c>
      <c r="R31" s="16">
        <f t="shared" si="7"/>
        <v>0</v>
      </c>
      <c r="S31" s="4" t="str">
        <f t="shared" si="18"/>
        <v>J=</v>
      </c>
      <c r="T31" s="34">
        <f t="shared" si="19"/>
        <v>43451</v>
      </c>
      <c r="U31" s="3"/>
      <c r="V31" s="4"/>
      <c r="W31" s="106">
        <f t="shared" si="20"/>
        <v>19</v>
      </c>
      <c r="X31" s="107">
        <f t="shared" si="8"/>
        <v>43966</v>
      </c>
      <c r="Y31" s="97">
        <f t="shared" si="21"/>
        <v>7850</v>
      </c>
      <c r="Z31" s="98">
        <f t="shared" si="22"/>
        <v>20</v>
      </c>
      <c r="AA31" s="97">
        <f t="shared" si="30"/>
        <v>23.27</v>
      </c>
      <c r="AB31" s="110">
        <f t="shared" si="23"/>
        <v>0</v>
      </c>
      <c r="AC31" s="108">
        <v>0</v>
      </c>
      <c r="AD31" s="97">
        <f t="shared" si="31"/>
        <v>23.27</v>
      </c>
      <c r="AE31" s="106">
        <f t="shared" si="24"/>
        <v>19</v>
      </c>
      <c r="AF31" s="109" t="s">
        <v>69</v>
      </c>
      <c r="AG31" s="104">
        <f t="shared" si="9"/>
        <v>43997</v>
      </c>
      <c r="AH31" s="2"/>
      <c r="AI31" s="151" t="s">
        <v>123</v>
      </c>
      <c r="AJ31" s="152">
        <f ca="1">0.02*AJ30</f>
        <v>11117.072894000001</v>
      </c>
      <c r="AL31" s="79">
        <f t="shared" si="32"/>
        <v>19</v>
      </c>
      <c r="AM31" s="80">
        <f t="shared" si="25"/>
        <v>43966</v>
      </c>
      <c r="AN31" s="80">
        <f t="shared" si="26"/>
        <v>43966</v>
      </c>
      <c r="AO31" s="79" t="s">
        <v>63</v>
      </c>
      <c r="AP31" s="81">
        <f t="shared" ca="1" si="27"/>
        <v>0</v>
      </c>
      <c r="AQ31" s="82" t="s">
        <v>45</v>
      </c>
      <c r="AR31" s="81">
        <f t="shared" ca="1" si="28"/>
        <v>44.338134490000002</v>
      </c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ht="14.25" x14ac:dyDescent="0.2">
      <c r="A32" s="42">
        <f t="shared" si="10"/>
        <v>43422</v>
      </c>
      <c r="B32" s="19">
        <f t="shared" ca="1" si="29"/>
        <v>10003.942459989999</v>
      </c>
      <c r="C32" s="16">
        <f t="shared" si="11"/>
        <v>10000</v>
      </c>
      <c r="D32" s="15">
        <f ca="1">IF(A32&lt;$B$1,VLOOKUP(A32,[1]DI!$A$4:$B$15000,2,FALSE),0)</f>
        <v>0</v>
      </c>
      <c r="E32" s="16">
        <f t="shared" ca="1" si="1"/>
        <v>1</v>
      </c>
      <c r="F32" s="16">
        <f ca="1">(TRUNC(PRODUCT($E$12:$E31),16))</f>
        <v>1.00320533219701</v>
      </c>
      <c r="G32" s="16">
        <f t="shared" ca="1" si="12"/>
        <v>1.00295840383798</v>
      </c>
      <c r="H32" s="16">
        <f t="shared" ca="1" si="2"/>
        <v>1.0002462000000001</v>
      </c>
      <c r="I32" s="15">
        <f t="shared" si="13"/>
        <v>3.7999999999999999E-2</v>
      </c>
      <c r="J32" s="34">
        <f t="shared" si="14"/>
        <v>43420</v>
      </c>
      <c r="K32" s="2">
        <f t="shared" si="15"/>
        <v>1</v>
      </c>
      <c r="L32" s="21">
        <f t="shared" si="16"/>
        <v>1</v>
      </c>
      <c r="M32" s="14">
        <f t="shared" si="3"/>
        <v>1.00014801</v>
      </c>
      <c r="N32" s="14">
        <f t="shared" ca="1" si="4"/>
        <v>1.0003942459999999</v>
      </c>
      <c r="O32" s="21">
        <f t="shared" si="17"/>
        <v>0</v>
      </c>
      <c r="P32" s="16">
        <f t="shared" ca="1" si="5"/>
        <v>3.9424599900000001</v>
      </c>
      <c r="Q32" s="24">
        <f t="shared" si="6"/>
        <v>0</v>
      </c>
      <c r="R32" s="16">
        <f t="shared" si="7"/>
        <v>0</v>
      </c>
      <c r="S32" s="4" t="str">
        <f t="shared" si="18"/>
        <v>J=</v>
      </c>
      <c r="T32" s="34">
        <f t="shared" si="19"/>
        <v>43451</v>
      </c>
      <c r="U32" s="3"/>
      <c r="V32" s="4"/>
      <c r="W32" s="106">
        <f t="shared" si="20"/>
        <v>20</v>
      </c>
      <c r="X32" s="107">
        <f t="shared" si="8"/>
        <v>43997</v>
      </c>
      <c r="Y32" s="97">
        <f t="shared" si="21"/>
        <v>7150</v>
      </c>
      <c r="Z32" s="98">
        <f t="shared" si="22"/>
        <v>20</v>
      </c>
      <c r="AA32" s="97">
        <f t="shared" si="30"/>
        <v>23.27</v>
      </c>
      <c r="AB32" s="110">
        <f t="shared" si="23"/>
        <v>700</v>
      </c>
      <c r="AC32" s="108">
        <v>7.0000000000000007E-2</v>
      </c>
      <c r="AD32" s="97">
        <f t="shared" si="31"/>
        <v>723.27</v>
      </c>
      <c r="AE32" s="106">
        <f t="shared" si="24"/>
        <v>20</v>
      </c>
      <c r="AF32" s="109" t="s">
        <v>55</v>
      </c>
      <c r="AG32" s="104">
        <f t="shared" si="9"/>
        <v>44027</v>
      </c>
      <c r="AH32" s="2"/>
      <c r="AI32" s="151" t="s">
        <v>124</v>
      </c>
      <c r="AJ32" s="152">
        <f ca="1">(AJ29-AJ28)/30*0.01*AJ30</f>
        <v>741.13819293333336</v>
      </c>
      <c r="AL32" s="79">
        <f t="shared" si="32"/>
        <v>20</v>
      </c>
      <c r="AM32" s="80">
        <f t="shared" si="25"/>
        <v>43997</v>
      </c>
      <c r="AN32" s="80">
        <f t="shared" si="26"/>
        <v>43997</v>
      </c>
      <c r="AO32" s="79" t="s">
        <v>63</v>
      </c>
      <c r="AP32" s="81">
        <f t="shared" ca="1" si="27"/>
        <v>700</v>
      </c>
      <c r="AQ32" s="82" t="s">
        <v>45</v>
      </c>
      <c r="AR32" s="81">
        <f t="shared" ca="1" si="28"/>
        <v>41.154025349999998</v>
      </c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ht="14.25" x14ac:dyDescent="0.2">
      <c r="A33" s="42">
        <f t="shared" si="10"/>
        <v>43423</v>
      </c>
      <c r="B33" s="19">
        <f t="shared" ca="1" si="29"/>
        <v>10003.942459989999</v>
      </c>
      <c r="C33" s="16">
        <f t="shared" si="11"/>
        <v>10000</v>
      </c>
      <c r="D33" s="15">
        <f ca="1">IF(A33&lt;$B$1,VLOOKUP(A33,[1]DI!$A$4:$B$15000,2,FALSE),0)</f>
        <v>6.4000000000000001E-2</v>
      </c>
      <c r="E33" s="16">
        <f t="shared" ca="1" si="1"/>
        <v>1.0002462000000001</v>
      </c>
      <c r="F33" s="16">
        <f ca="1">(TRUNC(PRODUCT($E$12:$E32),16))</f>
        <v>1.00320533219701</v>
      </c>
      <c r="G33" s="16">
        <f t="shared" ca="1" si="12"/>
        <v>1.00295840383798</v>
      </c>
      <c r="H33" s="16">
        <f t="shared" ca="1" si="2"/>
        <v>1.0002462000000001</v>
      </c>
      <c r="I33" s="15">
        <f t="shared" si="13"/>
        <v>3.7999999999999999E-2</v>
      </c>
      <c r="J33" s="34">
        <f t="shared" si="14"/>
        <v>43420</v>
      </c>
      <c r="K33" s="2">
        <f t="shared" si="15"/>
        <v>1</v>
      </c>
      <c r="L33" s="21">
        <f t="shared" si="16"/>
        <v>1</v>
      </c>
      <c r="M33" s="14">
        <f t="shared" si="3"/>
        <v>1.00014801</v>
      </c>
      <c r="N33" s="14">
        <f t="shared" ca="1" si="4"/>
        <v>1.0003942459999999</v>
      </c>
      <c r="O33" s="21">
        <f t="shared" si="17"/>
        <v>0</v>
      </c>
      <c r="P33" s="16">
        <f t="shared" ca="1" si="5"/>
        <v>3.9424599900000001</v>
      </c>
      <c r="Q33" s="24">
        <f t="shared" si="6"/>
        <v>0</v>
      </c>
      <c r="R33" s="16">
        <f t="shared" si="7"/>
        <v>0</v>
      </c>
      <c r="S33" s="4" t="str">
        <f t="shared" si="18"/>
        <v>J=</v>
      </c>
      <c r="T33" s="34">
        <f t="shared" si="19"/>
        <v>43451</v>
      </c>
      <c r="U33" s="3"/>
      <c r="V33" s="4"/>
      <c r="W33" s="106">
        <f t="shared" si="20"/>
        <v>21</v>
      </c>
      <c r="X33" s="107">
        <f t="shared" si="8"/>
        <v>44027</v>
      </c>
      <c r="Y33" s="97">
        <f t="shared" si="21"/>
        <v>7150</v>
      </c>
      <c r="Z33" s="98">
        <f t="shared" si="22"/>
        <v>22</v>
      </c>
      <c r="AA33" s="97">
        <f t="shared" si="30"/>
        <v>23.32</v>
      </c>
      <c r="AB33" s="110">
        <f t="shared" si="23"/>
        <v>0</v>
      </c>
      <c r="AC33" s="108">
        <v>0</v>
      </c>
      <c r="AD33" s="97">
        <f t="shared" si="31"/>
        <v>23.32</v>
      </c>
      <c r="AE33" s="106">
        <f t="shared" si="24"/>
        <v>21</v>
      </c>
      <c r="AF33" s="109" t="s">
        <v>55</v>
      </c>
      <c r="AG33" s="104">
        <f t="shared" si="9"/>
        <v>44060</v>
      </c>
      <c r="AH33" s="2"/>
      <c r="AI33" s="151" t="s">
        <v>125</v>
      </c>
      <c r="AJ33" s="153">
        <f ca="1">(VLOOKUP(AJ29,A12:N2589,14)-1)*AJ30</f>
        <v>1728.5819913615717</v>
      </c>
      <c r="AL33" s="79">
        <f t="shared" si="32"/>
        <v>21</v>
      </c>
      <c r="AM33" s="80">
        <f t="shared" si="25"/>
        <v>44027</v>
      </c>
      <c r="AN33" s="80">
        <f t="shared" si="26"/>
        <v>44027</v>
      </c>
      <c r="AO33" s="79" t="s">
        <v>63</v>
      </c>
      <c r="AP33" s="81">
        <f t="shared" ca="1" si="27"/>
        <v>0</v>
      </c>
      <c r="AQ33" s="82" t="s">
        <v>45</v>
      </c>
      <c r="AR33" s="81">
        <f t="shared" ca="1" si="28"/>
        <v>37.278419739999997</v>
      </c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ht="14.25" x14ac:dyDescent="0.2">
      <c r="A34" s="42">
        <f t="shared" si="10"/>
        <v>43424</v>
      </c>
      <c r="B34" s="19">
        <f t="shared" ca="1" si="29"/>
        <v>10007.88647999</v>
      </c>
      <c r="C34" s="16">
        <f t="shared" si="11"/>
        <v>10000</v>
      </c>
      <c r="D34" s="15">
        <f ca="1">IF(A34&lt;$B$1,VLOOKUP(A34,[1]DI!$A$4:$B$15000,2,FALSE),0)</f>
        <v>6.4000000000000001E-2</v>
      </c>
      <c r="E34" s="16">
        <f t="shared" ca="1" si="1"/>
        <v>1.0002462000000001</v>
      </c>
      <c r="F34" s="16">
        <f ca="1">(TRUNC(PRODUCT($E$12:$E33),16))</f>
        <v>1.0034523213497899</v>
      </c>
      <c r="G34" s="16">
        <f t="shared" ca="1" si="12"/>
        <v>1.00295840383798</v>
      </c>
      <c r="H34" s="16">
        <f t="shared" ca="1" si="2"/>
        <v>1.00049246</v>
      </c>
      <c r="I34" s="15">
        <f t="shared" si="13"/>
        <v>3.7999999999999999E-2</v>
      </c>
      <c r="J34" s="34">
        <f t="shared" si="14"/>
        <v>43420</v>
      </c>
      <c r="K34" s="2">
        <f t="shared" si="15"/>
        <v>2</v>
      </c>
      <c r="L34" s="21">
        <f t="shared" si="16"/>
        <v>2</v>
      </c>
      <c r="M34" s="14">
        <f t="shared" si="3"/>
        <v>1.000296042</v>
      </c>
      <c r="N34" s="14">
        <f t="shared" ca="1" si="4"/>
        <v>1.0007886479999999</v>
      </c>
      <c r="O34" s="21">
        <f t="shared" si="17"/>
        <v>0</v>
      </c>
      <c r="P34" s="16">
        <f t="shared" ca="1" si="5"/>
        <v>7.8864799899999998</v>
      </c>
      <c r="Q34" s="24">
        <f t="shared" si="6"/>
        <v>0</v>
      </c>
      <c r="R34" s="16">
        <f t="shared" si="7"/>
        <v>0</v>
      </c>
      <c r="S34" s="4" t="str">
        <f t="shared" si="18"/>
        <v>J=</v>
      </c>
      <c r="T34" s="34">
        <f t="shared" si="19"/>
        <v>43451</v>
      </c>
      <c r="U34" s="3"/>
      <c r="V34" s="4"/>
      <c r="W34" s="106">
        <f t="shared" si="20"/>
        <v>22</v>
      </c>
      <c r="X34" s="107">
        <f t="shared" si="8"/>
        <v>44060</v>
      </c>
      <c r="Y34" s="97">
        <f t="shared" si="21"/>
        <v>7150</v>
      </c>
      <c r="Z34" s="98">
        <f t="shared" si="22"/>
        <v>23</v>
      </c>
      <c r="AA34" s="97">
        <f t="shared" si="30"/>
        <v>24.38</v>
      </c>
      <c r="AB34" s="110">
        <f t="shared" si="23"/>
        <v>0</v>
      </c>
      <c r="AC34" s="108">
        <v>0</v>
      </c>
      <c r="AD34" s="97">
        <f t="shared" si="31"/>
        <v>24.38</v>
      </c>
      <c r="AE34" s="106">
        <f t="shared" si="24"/>
        <v>22</v>
      </c>
      <c r="AF34" s="109" t="s">
        <v>55</v>
      </c>
      <c r="AG34" s="104">
        <f t="shared" si="9"/>
        <v>44089</v>
      </c>
      <c r="AH34" s="2"/>
      <c r="AI34" s="151" t="s">
        <v>126</v>
      </c>
      <c r="AJ34" s="152">
        <f ca="1">AJ30+AJ31+AJ32+AJ33</f>
        <v>569440.4377782949</v>
      </c>
      <c r="AL34" s="79">
        <f t="shared" si="32"/>
        <v>22</v>
      </c>
      <c r="AM34" s="80">
        <f t="shared" si="25"/>
        <v>44058</v>
      </c>
      <c r="AN34" s="80">
        <f t="shared" si="26"/>
        <v>44060</v>
      </c>
      <c r="AO34" s="79" t="s">
        <v>63</v>
      </c>
      <c r="AP34" s="81">
        <f t="shared" ca="1" si="27"/>
        <v>0</v>
      </c>
      <c r="AQ34" s="82" t="s">
        <v>45</v>
      </c>
      <c r="AR34" s="81">
        <f t="shared" ca="1" si="28"/>
        <v>37.833538599999997</v>
      </c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ht="14.25" x14ac:dyDescent="0.2">
      <c r="A35" s="42">
        <f t="shared" si="10"/>
        <v>43425</v>
      </c>
      <c r="B35" s="19">
        <f t="shared" ca="1" si="29"/>
        <v>10011.83203999</v>
      </c>
      <c r="C35" s="16">
        <f t="shared" si="11"/>
        <v>10000</v>
      </c>
      <c r="D35" s="15">
        <f ca="1">IF(A35&lt;$B$1,VLOOKUP(A35,[1]DI!$A$4:$B$15000,2,FALSE),0)</f>
        <v>6.4000000000000001E-2</v>
      </c>
      <c r="E35" s="16">
        <f t="shared" ca="1" si="1"/>
        <v>1.0002462000000001</v>
      </c>
      <c r="F35" s="16">
        <f ca="1">(TRUNC(PRODUCT($E$12:$E34),16))</f>
        <v>1.00369937131131</v>
      </c>
      <c r="G35" s="16">
        <f t="shared" ca="1" si="12"/>
        <v>1.00295840383798</v>
      </c>
      <c r="H35" s="16">
        <f t="shared" ca="1" si="2"/>
        <v>1.00073878</v>
      </c>
      <c r="I35" s="15">
        <f t="shared" si="13"/>
        <v>3.7999999999999999E-2</v>
      </c>
      <c r="J35" s="34">
        <f t="shared" si="14"/>
        <v>43420</v>
      </c>
      <c r="K35" s="2">
        <f t="shared" si="15"/>
        <v>3</v>
      </c>
      <c r="L35" s="21">
        <f t="shared" si="16"/>
        <v>3</v>
      </c>
      <c r="M35" s="14">
        <f t="shared" si="3"/>
        <v>1.0004440960000001</v>
      </c>
      <c r="N35" s="14">
        <f t="shared" ca="1" si="4"/>
        <v>1.0011832039999999</v>
      </c>
      <c r="O35" s="21">
        <f t="shared" si="17"/>
        <v>0</v>
      </c>
      <c r="P35" s="16">
        <f t="shared" ca="1" si="5"/>
        <v>11.83203999</v>
      </c>
      <c r="Q35" s="24">
        <f t="shared" si="6"/>
        <v>0</v>
      </c>
      <c r="R35" s="16">
        <f t="shared" si="7"/>
        <v>0</v>
      </c>
      <c r="S35" s="4" t="str">
        <f t="shared" si="18"/>
        <v>J=</v>
      </c>
      <c r="T35" s="34">
        <f t="shared" si="19"/>
        <v>43451</v>
      </c>
      <c r="U35" s="3"/>
      <c r="V35" s="4"/>
      <c r="W35" s="106">
        <f t="shared" si="20"/>
        <v>23</v>
      </c>
      <c r="X35" s="107">
        <f t="shared" si="8"/>
        <v>44089</v>
      </c>
      <c r="Y35" s="97">
        <f t="shared" si="21"/>
        <v>7150</v>
      </c>
      <c r="Z35" s="98">
        <f t="shared" si="22"/>
        <v>20</v>
      </c>
      <c r="AA35" s="97">
        <f t="shared" si="30"/>
        <v>21.2</v>
      </c>
      <c r="AB35" s="110">
        <f t="shared" si="23"/>
        <v>0</v>
      </c>
      <c r="AC35" s="108">
        <v>0</v>
      </c>
      <c r="AD35" s="97">
        <f t="shared" si="31"/>
        <v>21.2</v>
      </c>
      <c r="AE35" s="106">
        <f t="shared" si="24"/>
        <v>23</v>
      </c>
      <c r="AF35" s="109" t="s">
        <v>55</v>
      </c>
      <c r="AG35" s="104">
        <f t="shared" si="9"/>
        <v>44119</v>
      </c>
      <c r="AH35" s="2"/>
      <c r="AI35" s="151" t="s">
        <v>127</v>
      </c>
      <c r="AJ35" s="154">
        <f ca="1">AJ34/AJ23</f>
        <v>56.944043777829492</v>
      </c>
      <c r="AL35" s="79">
        <f t="shared" si="32"/>
        <v>23</v>
      </c>
      <c r="AM35" s="80">
        <f t="shared" si="25"/>
        <v>44089</v>
      </c>
      <c r="AN35" s="80">
        <f t="shared" si="26"/>
        <v>44089</v>
      </c>
      <c r="AO35" s="79" t="s">
        <v>63</v>
      </c>
      <c r="AP35" s="81">
        <f t="shared" ca="1" si="27"/>
        <v>0</v>
      </c>
      <c r="AQ35" s="82" t="s">
        <v>45</v>
      </c>
      <c r="AR35" s="81">
        <f t="shared" ca="1" si="28"/>
        <v>31.91516185</v>
      </c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42">
        <f t="shared" si="10"/>
        <v>43426</v>
      </c>
      <c r="B36" s="19">
        <f t="shared" ca="1" si="29"/>
        <v>10015.779149989999</v>
      </c>
      <c r="C36" s="16">
        <f t="shared" si="11"/>
        <v>10000</v>
      </c>
      <c r="D36" s="15">
        <f ca="1">IF(A36&lt;$B$1,VLOOKUP(A36,[1]DI!$A$4:$B$15000,2,FALSE),0)</f>
        <v>6.4000000000000001E-2</v>
      </c>
      <c r="E36" s="16">
        <f t="shared" ca="1" si="1"/>
        <v>1.0002462000000001</v>
      </c>
      <c r="F36" s="16">
        <f ca="1">(TRUNC(PRODUCT($E$12:$E35),16))</f>
        <v>1.00394648209653</v>
      </c>
      <c r="G36" s="16">
        <f t="shared" ca="1" si="12"/>
        <v>1.00295840383798</v>
      </c>
      <c r="H36" s="16">
        <f t="shared" ca="1" si="2"/>
        <v>1.0009851599999999</v>
      </c>
      <c r="I36" s="15">
        <f t="shared" si="13"/>
        <v>3.7999999999999999E-2</v>
      </c>
      <c r="J36" s="34">
        <f t="shared" si="14"/>
        <v>43420</v>
      </c>
      <c r="K36" s="2">
        <f t="shared" si="15"/>
        <v>4</v>
      </c>
      <c r="L36" s="21">
        <f t="shared" si="16"/>
        <v>4</v>
      </c>
      <c r="M36" s="14">
        <f t="shared" si="3"/>
        <v>1.0005921719999999</v>
      </c>
      <c r="N36" s="14">
        <f t="shared" ca="1" si="4"/>
        <v>1.0015779149999999</v>
      </c>
      <c r="O36" s="21">
        <f t="shared" si="17"/>
        <v>0</v>
      </c>
      <c r="P36" s="16">
        <f t="shared" ca="1" si="5"/>
        <v>15.779149990000001</v>
      </c>
      <c r="Q36" s="24">
        <f t="shared" si="6"/>
        <v>0</v>
      </c>
      <c r="R36" s="16">
        <f t="shared" si="7"/>
        <v>0</v>
      </c>
      <c r="S36" s="4" t="str">
        <f t="shared" si="18"/>
        <v>J=</v>
      </c>
      <c r="T36" s="34">
        <f t="shared" si="19"/>
        <v>43451</v>
      </c>
      <c r="U36" s="3"/>
      <c r="V36" s="4"/>
      <c r="W36" s="106">
        <f t="shared" si="20"/>
        <v>24</v>
      </c>
      <c r="X36" s="107">
        <f t="shared" si="8"/>
        <v>44119</v>
      </c>
      <c r="Y36" s="97">
        <f t="shared" si="21"/>
        <v>7150</v>
      </c>
      <c r="Z36" s="98">
        <f t="shared" si="22"/>
        <v>21</v>
      </c>
      <c r="AA36" s="97">
        <f t="shared" si="30"/>
        <v>22.26</v>
      </c>
      <c r="AB36" s="110">
        <f t="shared" si="23"/>
        <v>0</v>
      </c>
      <c r="AC36" s="108">
        <v>0</v>
      </c>
      <c r="AD36" s="97">
        <f t="shared" si="31"/>
        <v>22.26</v>
      </c>
      <c r="AE36" s="106">
        <f t="shared" si="24"/>
        <v>24</v>
      </c>
      <c r="AF36" s="109" t="s">
        <v>69</v>
      </c>
      <c r="AG36" s="104">
        <f t="shared" si="9"/>
        <v>44151</v>
      </c>
      <c r="AH36" s="2"/>
      <c r="AL36" s="79">
        <f t="shared" si="32"/>
        <v>24</v>
      </c>
      <c r="AM36" s="80">
        <f t="shared" si="25"/>
        <v>44119</v>
      </c>
      <c r="AN36" s="80">
        <f t="shared" si="26"/>
        <v>44119</v>
      </c>
      <c r="AO36" s="79" t="s">
        <v>63</v>
      </c>
      <c r="AP36" s="81">
        <f t="shared" ca="1" si="27"/>
        <v>0</v>
      </c>
      <c r="AQ36" s="82" t="s">
        <v>45</v>
      </c>
      <c r="AR36" s="81">
        <f t="shared" ca="1" si="28"/>
        <v>33.514645440000002</v>
      </c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42">
        <f t="shared" si="10"/>
        <v>43427</v>
      </c>
      <c r="B37" s="19">
        <f t="shared" ca="1" si="29"/>
        <v>10019.72791999</v>
      </c>
      <c r="C37" s="16">
        <f t="shared" si="11"/>
        <v>10000</v>
      </c>
      <c r="D37" s="15">
        <f ca="1">IF(A37&lt;$B$1,VLOOKUP(A37,[1]DI!$A$4:$B$15000,2,FALSE),0)</f>
        <v>6.4000000000000001E-2</v>
      </c>
      <c r="E37" s="16">
        <f t="shared" ca="1" si="1"/>
        <v>1.0002462000000001</v>
      </c>
      <c r="F37" s="16">
        <f ca="1">(TRUNC(PRODUCT($E$12:$E36),16))</f>
        <v>1.0041936537204199</v>
      </c>
      <c r="G37" s="16">
        <f t="shared" ca="1" si="12"/>
        <v>1.00295840383798</v>
      </c>
      <c r="H37" s="16">
        <f t="shared" ca="1" si="2"/>
        <v>1.00123161</v>
      </c>
      <c r="I37" s="15">
        <f t="shared" si="13"/>
        <v>3.7999999999999999E-2</v>
      </c>
      <c r="J37" s="34">
        <f t="shared" si="14"/>
        <v>43420</v>
      </c>
      <c r="K37" s="2">
        <f t="shared" si="15"/>
        <v>5</v>
      </c>
      <c r="L37" s="21">
        <f t="shared" si="16"/>
        <v>5</v>
      </c>
      <c r="M37" s="14">
        <f t="shared" si="3"/>
        <v>1.0007402700000001</v>
      </c>
      <c r="N37" s="14">
        <f t="shared" ca="1" si="4"/>
        <v>1.0019727919999999</v>
      </c>
      <c r="O37" s="21">
        <f t="shared" si="17"/>
        <v>0</v>
      </c>
      <c r="P37" s="16">
        <f t="shared" ca="1" si="5"/>
        <v>19.72791999</v>
      </c>
      <c r="Q37" s="24">
        <f t="shared" si="6"/>
        <v>0</v>
      </c>
      <c r="R37" s="16">
        <f t="shared" si="7"/>
        <v>0</v>
      </c>
      <c r="S37" s="4" t="str">
        <f t="shared" si="18"/>
        <v>J=</v>
      </c>
      <c r="T37" s="34">
        <f t="shared" si="19"/>
        <v>43451</v>
      </c>
      <c r="U37" s="3"/>
      <c r="V37" s="4"/>
      <c r="W37" s="106">
        <f t="shared" si="20"/>
        <v>25</v>
      </c>
      <c r="X37" s="107">
        <f t="shared" si="8"/>
        <v>44151</v>
      </c>
      <c r="Y37" s="97">
        <f t="shared" si="21"/>
        <v>7150</v>
      </c>
      <c r="Z37" s="98">
        <f t="shared" si="22"/>
        <v>21</v>
      </c>
      <c r="AA37" s="97">
        <f t="shared" si="30"/>
        <v>22.26</v>
      </c>
      <c r="AB37" s="110">
        <f t="shared" si="23"/>
        <v>0</v>
      </c>
      <c r="AC37" s="108">
        <v>0</v>
      </c>
      <c r="AD37" s="97">
        <f t="shared" si="31"/>
        <v>22.26</v>
      </c>
      <c r="AE37" s="106">
        <f t="shared" si="24"/>
        <v>25</v>
      </c>
      <c r="AF37" s="109" t="s">
        <v>55</v>
      </c>
      <c r="AG37" s="104">
        <f t="shared" si="9"/>
        <v>44180</v>
      </c>
      <c r="AH37" s="2"/>
      <c r="AL37" s="79">
        <f t="shared" si="32"/>
        <v>25</v>
      </c>
      <c r="AM37" s="80">
        <f t="shared" si="25"/>
        <v>44150</v>
      </c>
      <c r="AN37" s="80">
        <f t="shared" si="26"/>
        <v>44151</v>
      </c>
      <c r="AO37" s="79" t="s">
        <v>63</v>
      </c>
      <c r="AP37" s="81">
        <f t="shared" ca="1" si="27"/>
        <v>0</v>
      </c>
      <c r="AQ37" s="82" t="s">
        <v>45</v>
      </c>
      <c r="AR37" s="81">
        <f t="shared" ca="1" si="28"/>
        <v>33.514645440000002</v>
      </c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42">
        <f t="shared" si="10"/>
        <v>43428</v>
      </c>
      <c r="B38" s="19">
        <f t="shared" ca="1" si="29"/>
        <v>10023.67811999</v>
      </c>
      <c r="C38" s="16">
        <f t="shared" si="11"/>
        <v>10000</v>
      </c>
      <c r="D38" s="15">
        <f ca="1">IF(A38&lt;$B$1,VLOOKUP(A38,[1]DI!$A$4:$B$15000,2,FALSE),0)</f>
        <v>0</v>
      </c>
      <c r="E38" s="16">
        <f t="shared" ca="1" si="1"/>
        <v>1</v>
      </c>
      <c r="F38" s="16">
        <f ca="1">(TRUNC(PRODUCT($E$12:$E37),16))</f>
        <v>1.0044408861979599</v>
      </c>
      <c r="G38" s="16">
        <f t="shared" ca="1" si="12"/>
        <v>1.00295840383798</v>
      </c>
      <c r="H38" s="16">
        <f t="shared" ca="1" si="2"/>
        <v>1.0014781100000001</v>
      </c>
      <c r="I38" s="15">
        <f t="shared" si="13"/>
        <v>3.7999999999999999E-2</v>
      </c>
      <c r="J38" s="34">
        <f t="shared" si="14"/>
        <v>43420</v>
      </c>
      <c r="K38" s="2">
        <f t="shared" si="15"/>
        <v>5</v>
      </c>
      <c r="L38" s="21">
        <f t="shared" si="16"/>
        <v>6</v>
      </c>
      <c r="M38" s="14">
        <f t="shared" si="3"/>
        <v>1.000888389</v>
      </c>
      <c r="N38" s="14">
        <f t="shared" ca="1" si="4"/>
        <v>1.0023678119999999</v>
      </c>
      <c r="O38" s="21">
        <f t="shared" si="17"/>
        <v>0</v>
      </c>
      <c r="P38" s="16">
        <f t="shared" ca="1" si="5"/>
        <v>23.678119989999999</v>
      </c>
      <c r="Q38" s="24">
        <f t="shared" si="6"/>
        <v>0</v>
      </c>
      <c r="R38" s="16">
        <f t="shared" si="7"/>
        <v>0</v>
      </c>
      <c r="S38" s="4" t="str">
        <f t="shared" si="18"/>
        <v>J=</v>
      </c>
      <c r="T38" s="34">
        <f t="shared" si="19"/>
        <v>43451</v>
      </c>
      <c r="U38" s="3"/>
      <c r="V38" s="4"/>
      <c r="W38" s="106">
        <f t="shared" si="20"/>
        <v>26</v>
      </c>
      <c r="X38" s="107">
        <f t="shared" si="8"/>
        <v>44180</v>
      </c>
      <c r="Y38" s="97">
        <f t="shared" si="21"/>
        <v>7150</v>
      </c>
      <c r="Z38" s="98">
        <f t="shared" si="22"/>
        <v>21</v>
      </c>
      <c r="AA38" s="97">
        <f t="shared" si="30"/>
        <v>22.26</v>
      </c>
      <c r="AB38" s="110">
        <f t="shared" si="23"/>
        <v>0</v>
      </c>
      <c r="AC38" s="108">
        <v>0</v>
      </c>
      <c r="AD38" s="97">
        <f t="shared" si="31"/>
        <v>22.26</v>
      </c>
      <c r="AE38" s="106">
        <f t="shared" si="24"/>
        <v>26</v>
      </c>
      <c r="AF38" s="109" t="s">
        <v>55</v>
      </c>
      <c r="AG38" s="104">
        <f t="shared" si="9"/>
        <v>44211</v>
      </c>
      <c r="AH38" s="2"/>
      <c r="AL38" s="79">
        <f t="shared" si="32"/>
        <v>26</v>
      </c>
      <c r="AM38" s="80">
        <f t="shared" si="25"/>
        <v>44180</v>
      </c>
      <c r="AN38" s="80">
        <f t="shared" si="26"/>
        <v>44180</v>
      </c>
      <c r="AO38" s="79" t="s">
        <v>63</v>
      </c>
      <c r="AP38" s="81">
        <f t="shared" ca="1" si="27"/>
        <v>0</v>
      </c>
      <c r="AQ38" s="82" t="s">
        <v>45</v>
      </c>
      <c r="AR38" s="81">
        <f t="shared" ca="1" si="28"/>
        <v>33.514645440000002</v>
      </c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42">
        <f t="shared" si="10"/>
        <v>43429</v>
      </c>
      <c r="B39" s="19">
        <f t="shared" ca="1" si="29"/>
        <v>10023.67811999</v>
      </c>
      <c r="C39" s="16">
        <f t="shared" si="11"/>
        <v>10000</v>
      </c>
      <c r="D39" s="15">
        <f ca="1">IF(A39&lt;$B$1,VLOOKUP(A39,[1]DI!$A$4:$B$15000,2,FALSE),0)</f>
        <v>0</v>
      </c>
      <c r="E39" s="16">
        <f t="shared" ca="1" si="1"/>
        <v>1</v>
      </c>
      <c r="F39" s="16">
        <f ca="1">(TRUNC(PRODUCT($E$12:$E38),16))</f>
        <v>1.0044408861979599</v>
      </c>
      <c r="G39" s="16">
        <f t="shared" ca="1" si="12"/>
        <v>1.00295840383798</v>
      </c>
      <c r="H39" s="16">
        <f t="shared" ca="1" si="2"/>
        <v>1.0014781100000001</v>
      </c>
      <c r="I39" s="15">
        <f t="shared" si="13"/>
        <v>3.7999999999999999E-2</v>
      </c>
      <c r="J39" s="34">
        <f t="shared" si="14"/>
        <v>43420</v>
      </c>
      <c r="K39" s="2">
        <f t="shared" si="15"/>
        <v>5</v>
      </c>
      <c r="L39" s="21">
        <f t="shared" si="16"/>
        <v>6</v>
      </c>
      <c r="M39" s="14">
        <f t="shared" si="3"/>
        <v>1.000888389</v>
      </c>
      <c r="N39" s="14">
        <f t="shared" ca="1" si="4"/>
        <v>1.0023678119999999</v>
      </c>
      <c r="O39" s="21">
        <f t="shared" si="17"/>
        <v>0</v>
      </c>
      <c r="P39" s="16">
        <f t="shared" ca="1" si="5"/>
        <v>23.678119989999999</v>
      </c>
      <c r="Q39" s="24">
        <f t="shared" si="6"/>
        <v>0</v>
      </c>
      <c r="R39" s="16">
        <f t="shared" si="7"/>
        <v>0</v>
      </c>
      <c r="S39" s="4" t="str">
        <f t="shared" si="18"/>
        <v>J=</v>
      </c>
      <c r="T39" s="34">
        <f t="shared" si="19"/>
        <v>43451</v>
      </c>
      <c r="U39" s="3"/>
      <c r="V39" s="4"/>
      <c r="W39" s="106">
        <f t="shared" si="20"/>
        <v>27</v>
      </c>
      <c r="X39" s="107">
        <f t="shared" si="8"/>
        <v>44211</v>
      </c>
      <c r="Y39" s="97">
        <f t="shared" si="21"/>
        <v>7150</v>
      </c>
      <c r="Z39" s="98">
        <f t="shared" si="22"/>
        <v>21</v>
      </c>
      <c r="AA39" s="97">
        <f t="shared" si="30"/>
        <v>22.26</v>
      </c>
      <c r="AB39" s="110">
        <f t="shared" si="23"/>
        <v>0</v>
      </c>
      <c r="AC39" s="108">
        <v>0</v>
      </c>
      <c r="AD39" s="97">
        <f t="shared" si="31"/>
        <v>22.26</v>
      </c>
      <c r="AE39" s="106">
        <f t="shared" si="24"/>
        <v>27</v>
      </c>
      <c r="AF39" s="109" t="s">
        <v>55</v>
      </c>
      <c r="AG39" s="104">
        <f t="shared" si="9"/>
        <v>44244</v>
      </c>
      <c r="AH39" s="2"/>
      <c r="AL39" s="79">
        <f t="shared" si="32"/>
        <v>27</v>
      </c>
      <c r="AM39" s="80">
        <f t="shared" si="25"/>
        <v>44211</v>
      </c>
      <c r="AN39" s="80">
        <f t="shared" si="26"/>
        <v>44211</v>
      </c>
      <c r="AO39" s="79" t="s">
        <v>63</v>
      </c>
      <c r="AP39" s="81">
        <f t="shared" ca="1" si="27"/>
        <v>0</v>
      </c>
      <c r="AQ39" s="82" t="s">
        <v>45</v>
      </c>
      <c r="AR39" s="81">
        <f t="shared" ca="1" si="28"/>
        <v>33.514645440000002</v>
      </c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42">
        <f t="shared" si="10"/>
        <v>43430</v>
      </c>
      <c r="B40" s="19">
        <f t="shared" ca="1" si="29"/>
        <v>10023.67811999</v>
      </c>
      <c r="C40" s="16">
        <f t="shared" si="11"/>
        <v>10000</v>
      </c>
      <c r="D40" s="15">
        <f ca="1">IF(A40&lt;$B$1,VLOOKUP(A40,[1]DI!$A$4:$B$15000,2,FALSE),0)</f>
        <v>6.4000000000000001E-2</v>
      </c>
      <c r="E40" s="16">
        <f t="shared" ca="1" si="1"/>
        <v>1.0002462000000001</v>
      </c>
      <c r="F40" s="16">
        <f ca="1">(TRUNC(PRODUCT($E$12:$E39),16))</f>
        <v>1.0044408861979599</v>
      </c>
      <c r="G40" s="16">
        <f t="shared" ca="1" si="12"/>
        <v>1.00295840383798</v>
      </c>
      <c r="H40" s="16">
        <f t="shared" ca="1" si="2"/>
        <v>1.0014781100000001</v>
      </c>
      <c r="I40" s="15">
        <f t="shared" si="13"/>
        <v>3.7999999999999999E-2</v>
      </c>
      <c r="J40" s="34">
        <f t="shared" si="14"/>
        <v>43420</v>
      </c>
      <c r="K40" s="2">
        <f t="shared" si="15"/>
        <v>6</v>
      </c>
      <c r="L40" s="21">
        <f t="shared" si="16"/>
        <v>6</v>
      </c>
      <c r="M40" s="14">
        <f t="shared" si="3"/>
        <v>1.000888389</v>
      </c>
      <c r="N40" s="14">
        <f t="shared" ca="1" si="4"/>
        <v>1.0023678119999999</v>
      </c>
      <c r="O40" s="21">
        <f t="shared" si="17"/>
        <v>0</v>
      </c>
      <c r="P40" s="16">
        <f t="shared" ca="1" si="5"/>
        <v>23.678119989999999</v>
      </c>
      <c r="Q40" s="24">
        <f t="shared" si="6"/>
        <v>0</v>
      </c>
      <c r="R40" s="16">
        <f t="shared" si="7"/>
        <v>0</v>
      </c>
      <c r="S40" s="4" t="str">
        <f t="shared" si="18"/>
        <v>J=</v>
      </c>
      <c r="T40" s="34">
        <f t="shared" si="19"/>
        <v>43451</v>
      </c>
      <c r="U40" s="3"/>
      <c r="V40" s="4"/>
      <c r="W40" s="106">
        <f t="shared" si="20"/>
        <v>28</v>
      </c>
      <c r="X40" s="107">
        <f t="shared" si="8"/>
        <v>44244</v>
      </c>
      <c r="Y40" s="97">
        <f t="shared" si="21"/>
        <v>7150</v>
      </c>
      <c r="Z40" s="98">
        <f t="shared" si="22"/>
        <v>21</v>
      </c>
      <c r="AA40" s="97">
        <f t="shared" si="30"/>
        <v>22.26</v>
      </c>
      <c r="AB40" s="110">
        <f t="shared" si="23"/>
        <v>0</v>
      </c>
      <c r="AC40" s="108">
        <v>0</v>
      </c>
      <c r="AD40" s="97">
        <f t="shared" si="31"/>
        <v>22.26</v>
      </c>
      <c r="AE40" s="106">
        <f t="shared" si="24"/>
        <v>28</v>
      </c>
      <c r="AF40" s="109" t="s">
        <v>55</v>
      </c>
      <c r="AG40" s="104">
        <f t="shared" si="9"/>
        <v>44270</v>
      </c>
      <c r="AH40" s="2"/>
      <c r="AL40" s="79">
        <f t="shared" si="32"/>
        <v>28</v>
      </c>
      <c r="AM40" s="80">
        <f t="shared" si="25"/>
        <v>44242</v>
      </c>
      <c r="AN40" s="80">
        <f t="shared" si="26"/>
        <v>44244</v>
      </c>
      <c r="AO40" s="79" t="s">
        <v>63</v>
      </c>
      <c r="AP40" s="81">
        <f t="shared" ca="1" si="27"/>
        <v>0</v>
      </c>
      <c r="AQ40" s="82" t="s">
        <v>45</v>
      </c>
      <c r="AR40" s="81">
        <f t="shared" ca="1" si="28"/>
        <v>33.514645440000002</v>
      </c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ht="14.25" x14ac:dyDescent="0.2">
      <c r="A41" s="42">
        <f t="shared" si="10"/>
        <v>43431</v>
      </c>
      <c r="B41" s="19">
        <f t="shared" ca="1" si="29"/>
        <v>10027.62989</v>
      </c>
      <c r="C41" s="16">
        <f t="shared" si="11"/>
        <v>10000</v>
      </c>
      <c r="D41" s="15">
        <f ca="1">IF(A41&lt;$B$1,VLOOKUP(A41,[1]DI!$A$4:$B$15000,2,FALSE),0)</f>
        <v>6.4000000000000001E-2</v>
      </c>
      <c r="E41" s="16">
        <f t="shared" ca="1" si="1"/>
        <v>1.0002462000000001</v>
      </c>
      <c r="F41" s="16">
        <f ca="1">(TRUNC(PRODUCT($E$12:$E40),16))</f>
        <v>1.00468817954415</v>
      </c>
      <c r="G41" s="16">
        <f t="shared" ca="1" si="12"/>
        <v>1.00295840383798</v>
      </c>
      <c r="H41" s="16">
        <f t="shared" ca="1" si="2"/>
        <v>1.00172467</v>
      </c>
      <c r="I41" s="15">
        <f t="shared" si="13"/>
        <v>3.7999999999999999E-2</v>
      </c>
      <c r="J41" s="34">
        <f t="shared" si="14"/>
        <v>43420</v>
      </c>
      <c r="K41" s="2">
        <f t="shared" si="15"/>
        <v>7</v>
      </c>
      <c r="L41" s="21">
        <f t="shared" si="16"/>
        <v>7</v>
      </c>
      <c r="M41" s="14">
        <f t="shared" si="3"/>
        <v>1.001036531</v>
      </c>
      <c r="N41" s="14">
        <f t="shared" ca="1" si="4"/>
        <v>1.002762989</v>
      </c>
      <c r="O41" s="21">
        <f t="shared" si="17"/>
        <v>0</v>
      </c>
      <c r="P41" s="16">
        <f t="shared" ca="1" si="5"/>
        <v>27.62989</v>
      </c>
      <c r="Q41" s="24">
        <f t="shared" si="6"/>
        <v>0</v>
      </c>
      <c r="R41" s="16">
        <f t="shared" si="7"/>
        <v>0</v>
      </c>
      <c r="S41" s="4" t="str">
        <f t="shared" si="18"/>
        <v>J=</v>
      </c>
      <c r="T41" s="34">
        <f t="shared" si="19"/>
        <v>43451</v>
      </c>
      <c r="U41" s="3"/>
      <c r="V41" s="4"/>
      <c r="W41" s="106">
        <f t="shared" si="20"/>
        <v>29</v>
      </c>
      <c r="X41" s="107">
        <f t="shared" si="8"/>
        <v>44270</v>
      </c>
      <c r="Y41" s="97">
        <f t="shared" si="21"/>
        <v>7150</v>
      </c>
      <c r="Z41" s="98">
        <f t="shared" si="22"/>
        <v>18</v>
      </c>
      <c r="AA41" s="97">
        <f t="shared" si="30"/>
        <v>19.07</v>
      </c>
      <c r="AB41" s="110">
        <f t="shared" si="23"/>
        <v>0</v>
      </c>
      <c r="AC41" s="108">
        <v>0</v>
      </c>
      <c r="AD41" s="97">
        <f t="shared" si="31"/>
        <v>19.07</v>
      </c>
      <c r="AE41" s="106">
        <f t="shared" si="24"/>
        <v>29</v>
      </c>
      <c r="AF41" s="109" t="s">
        <v>55</v>
      </c>
      <c r="AG41" s="104">
        <f t="shared" si="9"/>
        <v>44301</v>
      </c>
      <c r="AH41" s="2"/>
      <c r="AI41" s="193" t="s">
        <v>74</v>
      </c>
      <c r="AJ41" s="194"/>
      <c r="AK41" s="2"/>
      <c r="AL41" s="79">
        <f t="shared" si="32"/>
        <v>29</v>
      </c>
      <c r="AM41" s="80">
        <f t="shared" si="25"/>
        <v>44270</v>
      </c>
      <c r="AN41" s="80">
        <f t="shared" si="26"/>
        <v>44270</v>
      </c>
      <c r="AO41" s="79" t="s">
        <v>63</v>
      </c>
      <c r="AP41" s="81">
        <f t="shared" ca="1" si="27"/>
        <v>0</v>
      </c>
      <c r="AQ41" s="82" t="s">
        <v>45</v>
      </c>
      <c r="AR41" s="81">
        <f t="shared" ca="1" si="28"/>
        <v>28.717224250000001</v>
      </c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ht="14.25" x14ac:dyDescent="0.2">
      <c r="A42" s="42">
        <f t="shared" si="10"/>
        <v>43432</v>
      </c>
      <c r="B42" s="19">
        <f t="shared" ca="1" si="29"/>
        <v>10031.58328999</v>
      </c>
      <c r="C42" s="16">
        <f t="shared" si="11"/>
        <v>10000</v>
      </c>
      <c r="D42" s="15">
        <f ca="1">IF(A42&lt;$B$1,VLOOKUP(A42,[1]DI!$A$4:$B$15000,2,FALSE),0)</f>
        <v>6.4000000000000001E-2</v>
      </c>
      <c r="E42" s="16">
        <f t="shared" ca="1" si="1"/>
        <v>1.0002462000000001</v>
      </c>
      <c r="F42" s="16">
        <f ca="1">(TRUNC(PRODUCT($E$12:$E41),16))</f>
        <v>1.0049355337739501</v>
      </c>
      <c r="G42" s="16">
        <f t="shared" ca="1" si="12"/>
        <v>1.00295840383798</v>
      </c>
      <c r="H42" s="16">
        <f t="shared" ca="1" si="2"/>
        <v>1.0019712999999999</v>
      </c>
      <c r="I42" s="15">
        <f t="shared" si="13"/>
        <v>3.7999999999999999E-2</v>
      </c>
      <c r="J42" s="34">
        <f t="shared" si="14"/>
        <v>43420</v>
      </c>
      <c r="K42" s="2">
        <f t="shared" si="15"/>
        <v>8</v>
      </c>
      <c r="L42" s="21">
        <f t="shared" si="16"/>
        <v>8</v>
      </c>
      <c r="M42" s="14">
        <f t="shared" si="3"/>
        <v>1.001184694</v>
      </c>
      <c r="N42" s="14">
        <f t="shared" ca="1" si="4"/>
        <v>1.0031583289999999</v>
      </c>
      <c r="O42" s="21">
        <f t="shared" si="17"/>
        <v>0</v>
      </c>
      <c r="P42" s="16">
        <f t="shared" ca="1" si="5"/>
        <v>31.583289990000001</v>
      </c>
      <c r="Q42" s="24">
        <f t="shared" si="6"/>
        <v>0</v>
      </c>
      <c r="R42" s="16">
        <f t="shared" si="7"/>
        <v>0</v>
      </c>
      <c r="S42" s="4" t="str">
        <f t="shared" si="18"/>
        <v>J=</v>
      </c>
      <c r="T42" s="34">
        <f t="shared" si="19"/>
        <v>43451</v>
      </c>
      <c r="U42" s="3"/>
      <c r="V42" s="4"/>
      <c r="W42" s="106">
        <f t="shared" si="20"/>
        <v>30</v>
      </c>
      <c r="X42" s="107">
        <f t="shared" si="8"/>
        <v>44301</v>
      </c>
      <c r="Y42" s="97">
        <f t="shared" si="21"/>
        <v>7150</v>
      </c>
      <c r="Z42" s="98">
        <f t="shared" si="22"/>
        <v>22</v>
      </c>
      <c r="AA42" s="97">
        <f t="shared" si="30"/>
        <v>23.32</v>
      </c>
      <c r="AB42" s="110">
        <f t="shared" si="23"/>
        <v>0</v>
      </c>
      <c r="AC42" s="108">
        <v>0</v>
      </c>
      <c r="AD42" s="97">
        <f t="shared" si="31"/>
        <v>23.32</v>
      </c>
      <c r="AE42" s="106">
        <f t="shared" si="24"/>
        <v>30</v>
      </c>
      <c r="AF42" s="109" t="s">
        <v>55</v>
      </c>
      <c r="AG42" s="104">
        <f t="shared" si="9"/>
        <v>44333</v>
      </c>
      <c r="AH42" s="2"/>
      <c r="AI42" s="156" t="s">
        <v>56</v>
      </c>
      <c r="AJ42" s="191" t="str">
        <f>AJ$12</f>
        <v>MINORGAN IND E COM DE FERTILIZANTES S.A.</v>
      </c>
      <c r="AK42" s="2"/>
      <c r="AL42" s="79">
        <f t="shared" si="32"/>
        <v>30</v>
      </c>
      <c r="AM42" s="80">
        <f t="shared" si="25"/>
        <v>44301</v>
      </c>
      <c r="AN42" s="80">
        <f t="shared" si="26"/>
        <v>44301</v>
      </c>
      <c r="AO42" s="79" t="s">
        <v>63</v>
      </c>
      <c r="AP42" s="81">
        <f t="shared" ca="1" si="27"/>
        <v>0</v>
      </c>
      <c r="AQ42" s="82" t="s">
        <v>45</v>
      </c>
      <c r="AR42" s="81">
        <f t="shared" ca="1" si="28"/>
        <v>39.0878917</v>
      </c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ht="14.25" x14ac:dyDescent="0.2">
      <c r="A43" s="42">
        <f t="shared" si="10"/>
        <v>43433</v>
      </c>
      <c r="B43" s="19">
        <f t="shared" ca="1" si="29"/>
        <v>10035.538159989999</v>
      </c>
      <c r="C43" s="16">
        <f t="shared" si="11"/>
        <v>10000</v>
      </c>
      <c r="D43" s="15">
        <f ca="1">IF(A43&lt;$B$1,VLOOKUP(A43,[1]DI!$A$4:$B$15000,2,FALSE),0)</f>
        <v>6.4000000000000001E-2</v>
      </c>
      <c r="E43" s="16">
        <f t="shared" ca="1" si="1"/>
        <v>1.0002462000000001</v>
      </c>
      <c r="F43" s="16">
        <f ca="1">(TRUNC(PRODUCT($E$12:$E42),16))</f>
        <v>1.00518294890237</v>
      </c>
      <c r="G43" s="16">
        <f t="shared" ca="1" si="12"/>
        <v>1.00295840383798</v>
      </c>
      <c r="H43" s="16">
        <f t="shared" ca="1" si="2"/>
        <v>1.00221798</v>
      </c>
      <c r="I43" s="15">
        <f t="shared" si="13"/>
        <v>3.7999999999999999E-2</v>
      </c>
      <c r="J43" s="34">
        <f t="shared" si="14"/>
        <v>43420</v>
      </c>
      <c r="K43" s="2">
        <f t="shared" si="15"/>
        <v>9</v>
      </c>
      <c r="L43" s="21">
        <f t="shared" si="16"/>
        <v>9</v>
      </c>
      <c r="M43" s="14">
        <f t="shared" si="3"/>
        <v>1.0013328800000001</v>
      </c>
      <c r="N43" s="14">
        <f t="shared" ca="1" si="4"/>
        <v>1.0035538159999999</v>
      </c>
      <c r="O43" s="21">
        <f t="shared" si="17"/>
        <v>0</v>
      </c>
      <c r="P43" s="16">
        <f t="shared" ca="1" si="5"/>
        <v>35.538159989999997</v>
      </c>
      <c r="Q43" s="24">
        <f t="shared" si="6"/>
        <v>0</v>
      </c>
      <c r="R43" s="16">
        <f t="shared" si="7"/>
        <v>0</v>
      </c>
      <c r="S43" s="4" t="str">
        <f t="shared" si="18"/>
        <v>J=</v>
      </c>
      <c r="T43" s="34">
        <f t="shared" si="19"/>
        <v>43451</v>
      </c>
      <c r="U43" s="3"/>
      <c r="V43" s="4"/>
      <c r="W43" s="106">
        <f t="shared" si="20"/>
        <v>31</v>
      </c>
      <c r="X43" s="107">
        <f t="shared" si="8"/>
        <v>44333</v>
      </c>
      <c r="Y43" s="97">
        <f t="shared" si="21"/>
        <v>7150</v>
      </c>
      <c r="Z43" s="98">
        <f t="shared" si="22"/>
        <v>21</v>
      </c>
      <c r="AA43" s="97">
        <f t="shared" si="30"/>
        <v>22.26</v>
      </c>
      <c r="AB43" s="110">
        <f t="shared" si="23"/>
        <v>0</v>
      </c>
      <c r="AC43" s="108">
        <v>0</v>
      </c>
      <c r="AD43" s="97">
        <f t="shared" si="31"/>
        <v>22.26</v>
      </c>
      <c r="AE43" s="106">
        <f t="shared" si="24"/>
        <v>31</v>
      </c>
      <c r="AF43" s="109" t="s">
        <v>69</v>
      </c>
      <c r="AG43" s="104">
        <f t="shared" si="9"/>
        <v>44362</v>
      </c>
      <c r="AH43" s="2"/>
      <c r="AI43" s="156" t="s">
        <v>61</v>
      </c>
      <c r="AJ43" s="156" t="s">
        <v>62</v>
      </c>
      <c r="AK43" s="2"/>
      <c r="AL43" s="79">
        <f t="shared" si="32"/>
        <v>31</v>
      </c>
      <c r="AM43" s="80">
        <f t="shared" si="25"/>
        <v>44331</v>
      </c>
      <c r="AN43" s="80">
        <f t="shared" si="26"/>
        <v>44333</v>
      </c>
      <c r="AO43" s="79" t="s">
        <v>63</v>
      </c>
      <c r="AP43" s="81">
        <f t="shared" ca="1" si="27"/>
        <v>0</v>
      </c>
      <c r="AQ43" s="82" t="s">
        <v>45</v>
      </c>
      <c r="AR43" s="81">
        <f t="shared" ca="1" si="28"/>
        <v>39.359534500000002</v>
      </c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ht="14.25" x14ac:dyDescent="0.2">
      <c r="A44" s="42">
        <f t="shared" si="10"/>
        <v>43434</v>
      </c>
      <c r="B44" s="19">
        <f t="shared" ca="1" si="29"/>
        <v>10039.494669989999</v>
      </c>
      <c r="C44" s="16">
        <f t="shared" si="11"/>
        <v>10000</v>
      </c>
      <c r="D44" s="15">
        <f ca="1">IF(A44&lt;$B$1,VLOOKUP(A44,[1]DI!$A$4:$B$15000,2,FALSE),0)</f>
        <v>6.4000000000000001E-2</v>
      </c>
      <c r="E44" s="16">
        <f t="shared" ca="1" si="1"/>
        <v>1.0002462000000001</v>
      </c>
      <c r="F44" s="16">
        <f ca="1">(TRUNC(PRODUCT($E$12:$E43),16))</f>
        <v>1.0054304249443899</v>
      </c>
      <c r="G44" s="16">
        <f t="shared" ca="1" si="12"/>
        <v>1.00295840383798</v>
      </c>
      <c r="H44" s="16">
        <f t="shared" ca="1" si="2"/>
        <v>1.00246473</v>
      </c>
      <c r="I44" s="15">
        <f t="shared" si="13"/>
        <v>3.7999999999999999E-2</v>
      </c>
      <c r="J44" s="34">
        <f t="shared" si="14"/>
        <v>43420</v>
      </c>
      <c r="K44" s="2">
        <f t="shared" si="15"/>
        <v>10</v>
      </c>
      <c r="L44" s="21">
        <f t="shared" si="16"/>
        <v>10</v>
      </c>
      <c r="M44" s="14">
        <f t="shared" si="3"/>
        <v>1.0014810869999999</v>
      </c>
      <c r="N44" s="14">
        <f t="shared" ca="1" si="4"/>
        <v>1.003949467</v>
      </c>
      <c r="O44" s="21">
        <f t="shared" si="17"/>
        <v>0</v>
      </c>
      <c r="P44" s="16">
        <f t="shared" ca="1" si="5"/>
        <v>39.494669989999998</v>
      </c>
      <c r="Q44" s="24">
        <f t="shared" si="6"/>
        <v>0</v>
      </c>
      <c r="R44" s="16">
        <f t="shared" si="7"/>
        <v>0</v>
      </c>
      <c r="S44" s="4" t="str">
        <f t="shared" si="18"/>
        <v>J=</v>
      </c>
      <c r="T44" s="34">
        <f t="shared" si="19"/>
        <v>43451</v>
      </c>
      <c r="U44" s="3"/>
      <c r="V44" s="4"/>
      <c r="W44" s="106">
        <f t="shared" si="20"/>
        <v>32</v>
      </c>
      <c r="X44" s="107">
        <f t="shared" si="8"/>
        <v>44362</v>
      </c>
      <c r="Y44" s="97">
        <f t="shared" si="21"/>
        <v>6935.5</v>
      </c>
      <c r="Z44" s="98">
        <f t="shared" si="22"/>
        <v>20</v>
      </c>
      <c r="AA44" s="97">
        <f t="shared" si="30"/>
        <v>21.2</v>
      </c>
      <c r="AB44" s="110">
        <f t="shared" si="23"/>
        <v>214.5</v>
      </c>
      <c r="AC44" s="108">
        <v>2.145E-2</v>
      </c>
      <c r="AD44" s="97">
        <f t="shared" si="31"/>
        <v>235.7</v>
      </c>
      <c r="AE44" s="106">
        <f t="shared" si="24"/>
        <v>32</v>
      </c>
      <c r="AF44" s="109" t="s">
        <v>55</v>
      </c>
      <c r="AG44" s="104">
        <f t="shared" si="9"/>
        <v>44392</v>
      </c>
      <c r="AH44" s="2"/>
      <c r="AI44" s="156" t="s">
        <v>64</v>
      </c>
      <c r="AJ44" s="157" t="s">
        <v>65</v>
      </c>
      <c r="AK44" s="2"/>
      <c r="AL44" s="79">
        <f t="shared" si="32"/>
        <v>32</v>
      </c>
      <c r="AM44" s="80">
        <f t="shared" si="25"/>
        <v>44362</v>
      </c>
      <c r="AN44" s="80">
        <f t="shared" si="26"/>
        <v>44362</v>
      </c>
      <c r="AO44" s="79" t="s">
        <v>63</v>
      </c>
      <c r="AP44" s="81">
        <f t="shared" ca="1" si="27"/>
        <v>214.5</v>
      </c>
      <c r="AQ44" s="82" t="s">
        <v>45</v>
      </c>
      <c r="AR44" s="81">
        <f t="shared" ca="1" si="28"/>
        <v>40.25017424</v>
      </c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ht="14.25" x14ac:dyDescent="0.2">
      <c r="A45" s="42">
        <f t="shared" si="10"/>
        <v>43435</v>
      </c>
      <c r="B45" s="19">
        <f t="shared" ca="1" si="29"/>
        <v>10043.45274999</v>
      </c>
      <c r="C45" s="16">
        <f t="shared" si="11"/>
        <v>10000</v>
      </c>
      <c r="D45" s="15">
        <f ca="1">IF(A45&lt;$B$1,VLOOKUP(A45,[1]DI!$A$4:$B$15000,2,FALSE),0)</f>
        <v>0</v>
      </c>
      <c r="E45" s="16">
        <f t="shared" ca="1" si="1"/>
        <v>1</v>
      </c>
      <c r="F45" s="16">
        <f ca="1">(TRUNC(PRODUCT($E$12:$E44),16))</f>
        <v>1.00567796191501</v>
      </c>
      <c r="G45" s="16">
        <f t="shared" ca="1" si="12"/>
        <v>1.00295840383798</v>
      </c>
      <c r="H45" s="16">
        <f t="shared" ca="1" si="2"/>
        <v>1.00271154</v>
      </c>
      <c r="I45" s="15">
        <f t="shared" si="13"/>
        <v>3.7999999999999999E-2</v>
      </c>
      <c r="J45" s="34">
        <f t="shared" si="14"/>
        <v>43420</v>
      </c>
      <c r="K45" s="2">
        <f t="shared" si="15"/>
        <v>10</v>
      </c>
      <c r="L45" s="21">
        <f t="shared" si="16"/>
        <v>11</v>
      </c>
      <c r="M45" s="14">
        <f t="shared" si="3"/>
        <v>1.0016293169999999</v>
      </c>
      <c r="N45" s="14">
        <f t="shared" ca="1" si="4"/>
        <v>1.0043452749999999</v>
      </c>
      <c r="O45" s="21">
        <f t="shared" si="17"/>
        <v>0</v>
      </c>
      <c r="P45" s="16">
        <f t="shared" ca="1" si="5"/>
        <v>43.452749990000001</v>
      </c>
      <c r="Q45" s="24">
        <f t="shared" si="6"/>
        <v>0</v>
      </c>
      <c r="R45" s="16">
        <f t="shared" si="7"/>
        <v>0</v>
      </c>
      <c r="S45" s="4" t="str">
        <f t="shared" si="18"/>
        <v>J=</v>
      </c>
      <c r="T45" s="34">
        <f t="shared" si="19"/>
        <v>43451</v>
      </c>
      <c r="U45" s="3"/>
      <c r="V45" s="4"/>
      <c r="W45" s="106">
        <f t="shared" si="20"/>
        <v>33</v>
      </c>
      <c r="X45" s="107">
        <f t="shared" ref="X45:X67" si="33">AD193</f>
        <v>44392</v>
      </c>
      <c r="Y45" s="97">
        <f t="shared" ref="Y45:Y67" si="34">(Y44-AB45)</f>
        <v>6935.5</v>
      </c>
      <c r="Z45" s="98">
        <f t="shared" ref="Z45:Z67" si="35">NETWORKDAYS(X44,X45,W$160:W$444)-1</f>
        <v>22</v>
      </c>
      <c r="AA45" s="97">
        <f>ROUND((ROUND(((1+0.07)^(Z45/252)),9)-1)*Y44,2)</f>
        <v>41.09</v>
      </c>
      <c r="AB45" s="110">
        <f t="shared" ref="AB45:AB67" si="36">TRUNC(Y$12*AC45,6)</f>
        <v>0</v>
      </c>
      <c r="AC45" s="108">
        <v>0</v>
      </c>
      <c r="AD45" s="97">
        <f t="shared" ref="AD45:AD67" si="37">(AA45+AB45)</f>
        <v>41.09</v>
      </c>
      <c r="AE45" s="106">
        <f t="shared" si="24"/>
        <v>33</v>
      </c>
      <c r="AF45" s="109" t="s">
        <v>55</v>
      </c>
      <c r="AG45" s="104">
        <f t="shared" ref="AG45:AG67" si="38">X46</f>
        <v>44424</v>
      </c>
      <c r="AH45" s="2"/>
      <c r="AI45" s="156" t="s">
        <v>57</v>
      </c>
      <c r="AJ45" s="157" t="s">
        <v>66</v>
      </c>
      <c r="AK45" s="2"/>
      <c r="AL45" s="79">
        <f t="shared" ref="AL45:AL97" si="39">AL44+1</f>
        <v>33</v>
      </c>
      <c r="AM45" s="80">
        <f t="shared" ref="AM45:AM68" si="40">AC193</f>
        <v>44392</v>
      </c>
      <c r="AN45" s="80">
        <f t="shared" ref="AN45:AN68" si="41">AD193</f>
        <v>44392</v>
      </c>
      <c r="AO45" s="79" t="s">
        <v>63</v>
      </c>
      <c r="AP45" s="81">
        <f t="shared" ref="AP45:AP68" ca="1" si="42">IF(TODAY()&lt;$AN45,"-",VLOOKUP($AN45,$A$12:$R$7318,18))</f>
        <v>0</v>
      </c>
      <c r="AQ45" s="82" t="s">
        <v>45</v>
      </c>
      <c r="AR45" s="81">
        <f t="shared" ref="AR45:AR68" ca="1" si="43">IF(TODAY()&lt;$AN45,"-",VLOOKUP($AN45,$A$12:$R$7318,16))</f>
        <v>65.495546829999995</v>
      </c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ht="14.25" x14ac:dyDescent="0.2">
      <c r="A46" s="42">
        <f t="shared" si="10"/>
        <v>43436</v>
      </c>
      <c r="B46" s="19">
        <f t="shared" ca="1" si="29"/>
        <v>10043.45274999</v>
      </c>
      <c r="C46" s="16">
        <f t="shared" si="11"/>
        <v>10000</v>
      </c>
      <c r="D46" s="15">
        <f ca="1">IF(A46&lt;$B$1,VLOOKUP(A46,[1]DI!$A$4:$B$15000,2,FALSE),0)</f>
        <v>0</v>
      </c>
      <c r="E46" s="16">
        <f t="shared" ca="1" si="1"/>
        <v>1</v>
      </c>
      <c r="F46" s="16">
        <f ca="1">(TRUNC(PRODUCT($E$12:$E45),16))</f>
        <v>1.00567796191501</v>
      </c>
      <c r="G46" s="16">
        <f t="shared" ca="1" si="12"/>
        <v>1.00295840383798</v>
      </c>
      <c r="H46" s="16">
        <f t="shared" ca="1" si="2"/>
        <v>1.00271154</v>
      </c>
      <c r="I46" s="15">
        <f t="shared" si="13"/>
        <v>3.7999999999999999E-2</v>
      </c>
      <c r="J46" s="34">
        <f t="shared" si="14"/>
        <v>43420</v>
      </c>
      <c r="K46" s="2">
        <f t="shared" si="15"/>
        <v>10</v>
      </c>
      <c r="L46" s="21">
        <f t="shared" si="16"/>
        <v>11</v>
      </c>
      <c r="M46" s="14">
        <f t="shared" si="3"/>
        <v>1.0016293169999999</v>
      </c>
      <c r="N46" s="14">
        <f t="shared" ca="1" si="4"/>
        <v>1.0043452749999999</v>
      </c>
      <c r="O46" s="21">
        <f t="shared" si="17"/>
        <v>0</v>
      </c>
      <c r="P46" s="16">
        <f t="shared" ca="1" si="5"/>
        <v>43.452749990000001</v>
      </c>
      <c r="Q46" s="24">
        <f t="shared" si="6"/>
        <v>0</v>
      </c>
      <c r="R46" s="16">
        <f t="shared" si="7"/>
        <v>0</v>
      </c>
      <c r="S46" s="4" t="str">
        <f t="shared" si="18"/>
        <v>J=</v>
      </c>
      <c r="T46" s="34">
        <f t="shared" si="19"/>
        <v>43451</v>
      </c>
      <c r="U46" s="3"/>
      <c r="V46" s="4"/>
      <c r="W46" s="106">
        <f t="shared" si="20"/>
        <v>34</v>
      </c>
      <c r="X46" s="107">
        <f t="shared" si="33"/>
        <v>44424</v>
      </c>
      <c r="Y46" s="97">
        <f t="shared" si="34"/>
        <v>6935.5</v>
      </c>
      <c r="Z46" s="98">
        <f t="shared" si="35"/>
        <v>22</v>
      </c>
      <c r="AA46" s="97">
        <f t="shared" ref="AA46:AA67" si="44">ROUND((ROUND(((1+0.07)^(Z46/252)),9)-1)*Y45,2)</f>
        <v>41.09</v>
      </c>
      <c r="AB46" s="110">
        <f t="shared" si="36"/>
        <v>0</v>
      </c>
      <c r="AC46" s="108">
        <v>0</v>
      </c>
      <c r="AD46" s="97">
        <f t="shared" si="37"/>
        <v>41.09</v>
      </c>
      <c r="AE46" s="106">
        <f t="shared" si="24"/>
        <v>34</v>
      </c>
      <c r="AF46" s="109" t="s">
        <v>55</v>
      </c>
      <c r="AG46" s="104">
        <f t="shared" si="38"/>
        <v>44454</v>
      </c>
      <c r="AH46" s="2"/>
      <c r="AI46" s="156" t="s">
        <v>67</v>
      </c>
      <c r="AJ46" s="157" t="str">
        <f>B$9</f>
        <v>MNGN12</v>
      </c>
      <c r="AK46" s="2"/>
      <c r="AL46" s="79">
        <f t="shared" si="39"/>
        <v>34</v>
      </c>
      <c r="AM46" s="80">
        <f t="shared" si="40"/>
        <v>44423</v>
      </c>
      <c r="AN46" s="80">
        <f t="shared" si="41"/>
        <v>44424</v>
      </c>
      <c r="AO46" s="79" t="s">
        <v>63</v>
      </c>
      <c r="AP46" s="81">
        <f t="shared" ca="1" si="42"/>
        <v>0</v>
      </c>
      <c r="AQ46" s="82" t="s">
        <v>45</v>
      </c>
      <c r="AR46" s="81">
        <f t="shared" ca="1" si="43"/>
        <v>67.755895629999998</v>
      </c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ht="14.25" x14ac:dyDescent="0.2">
      <c r="A47" s="42">
        <f t="shared" si="10"/>
        <v>43437</v>
      </c>
      <c r="B47" s="19">
        <f t="shared" ca="1" si="29"/>
        <v>10043.45274999</v>
      </c>
      <c r="C47" s="16">
        <f t="shared" si="11"/>
        <v>10000</v>
      </c>
      <c r="D47" s="15">
        <f ca="1">IF(A47&lt;$B$1,VLOOKUP(A47,[1]DI!$A$4:$B$15000,2,FALSE),0)</f>
        <v>6.4000000000000001E-2</v>
      </c>
      <c r="E47" s="16">
        <f t="shared" ca="1" si="1"/>
        <v>1.0002462000000001</v>
      </c>
      <c r="F47" s="16">
        <f ca="1">(TRUNC(PRODUCT($E$12:$E46),16))</f>
        <v>1.00567796191501</v>
      </c>
      <c r="G47" s="16">
        <f t="shared" ca="1" si="12"/>
        <v>1.00295840383798</v>
      </c>
      <c r="H47" s="16">
        <f t="shared" ca="1" si="2"/>
        <v>1.00271154</v>
      </c>
      <c r="I47" s="15">
        <f t="shared" si="13"/>
        <v>3.7999999999999999E-2</v>
      </c>
      <c r="J47" s="34">
        <f t="shared" si="14"/>
        <v>43420</v>
      </c>
      <c r="K47" s="2">
        <f t="shared" si="15"/>
        <v>11</v>
      </c>
      <c r="L47" s="21">
        <f t="shared" si="16"/>
        <v>11</v>
      </c>
      <c r="M47" s="14">
        <f t="shared" si="3"/>
        <v>1.0016293169999999</v>
      </c>
      <c r="N47" s="14">
        <f t="shared" ca="1" si="4"/>
        <v>1.0043452749999999</v>
      </c>
      <c r="O47" s="21">
        <f t="shared" si="17"/>
        <v>0</v>
      </c>
      <c r="P47" s="16">
        <f t="shared" ca="1" si="5"/>
        <v>43.452749990000001</v>
      </c>
      <c r="Q47" s="24">
        <f t="shared" si="6"/>
        <v>0</v>
      </c>
      <c r="R47" s="16">
        <f t="shared" si="7"/>
        <v>0</v>
      </c>
      <c r="S47" s="4" t="str">
        <f t="shared" si="18"/>
        <v>J=</v>
      </c>
      <c r="T47" s="34">
        <f t="shared" si="19"/>
        <v>43451</v>
      </c>
      <c r="U47" s="3"/>
      <c r="V47" s="4"/>
      <c r="W47" s="106">
        <f t="shared" si="20"/>
        <v>35</v>
      </c>
      <c r="X47" s="107">
        <f t="shared" si="33"/>
        <v>44454</v>
      </c>
      <c r="Y47" s="97">
        <f t="shared" si="34"/>
        <v>6935.5</v>
      </c>
      <c r="Z47" s="98">
        <f t="shared" si="35"/>
        <v>21</v>
      </c>
      <c r="AA47" s="97">
        <f t="shared" si="44"/>
        <v>39.21</v>
      </c>
      <c r="AB47" s="110">
        <f t="shared" si="36"/>
        <v>0</v>
      </c>
      <c r="AC47" s="108">
        <v>0</v>
      </c>
      <c r="AD47" s="97">
        <f t="shared" si="37"/>
        <v>39.21</v>
      </c>
      <c r="AE47" s="106">
        <f t="shared" si="24"/>
        <v>35</v>
      </c>
      <c r="AF47" s="109" t="s">
        <v>55</v>
      </c>
      <c r="AG47" s="104">
        <f t="shared" si="38"/>
        <v>44484</v>
      </c>
      <c r="AH47" s="2"/>
      <c r="AI47" s="156" t="s">
        <v>4</v>
      </c>
      <c r="AJ47" s="158">
        <v>45518</v>
      </c>
      <c r="AK47" s="2"/>
      <c r="AL47" s="79">
        <f t="shared" si="39"/>
        <v>35</v>
      </c>
      <c r="AM47" s="80">
        <f t="shared" si="40"/>
        <v>44454</v>
      </c>
      <c r="AN47" s="80">
        <f t="shared" si="41"/>
        <v>44454</v>
      </c>
      <c r="AO47" s="79" t="s">
        <v>63</v>
      </c>
      <c r="AP47" s="81">
        <f t="shared" ca="1" si="42"/>
        <v>0</v>
      </c>
      <c r="AQ47" s="82" t="s">
        <v>45</v>
      </c>
      <c r="AR47" s="81">
        <f t="shared" ca="1" si="43"/>
        <v>68.463836790000002</v>
      </c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ht="14.25" x14ac:dyDescent="0.2">
      <c r="A48" s="42">
        <f t="shared" si="10"/>
        <v>43438</v>
      </c>
      <c r="B48" s="19">
        <f t="shared" ca="1" si="29"/>
        <v>10047.412270000001</v>
      </c>
      <c r="C48" s="16">
        <f t="shared" si="11"/>
        <v>10000</v>
      </c>
      <c r="D48" s="15">
        <f ca="1">IF(A48&lt;$B$1,VLOOKUP(A48,[1]DI!$A$4:$B$15000,2,FALSE),0)</f>
        <v>6.4000000000000001E-2</v>
      </c>
      <c r="E48" s="16">
        <f t="shared" ca="1" si="1"/>
        <v>1.0002462000000001</v>
      </c>
      <c r="F48" s="16">
        <f ca="1">(TRUNC(PRODUCT($E$12:$E47),16))</f>
        <v>1.00592555982923</v>
      </c>
      <c r="G48" s="16">
        <f t="shared" ca="1" si="12"/>
        <v>1.00295840383798</v>
      </c>
      <c r="H48" s="16">
        <f t="shared" ca="1" si="2"/>
        <v>1.0029584</v>
      </c>
      <c r="I48" s="15">
        <f t="shared" si="13"/>
        <v>3.7999999999999999E-2</v>
      </c>
      <c r="J48" s="34">
        <f t="shared" si="14"/>
        <v>43420</v>
      </c>
      <c r="K48" s="2">
        <f t="shared" si="15"/>
        <v>12</v>
      </c>
      <c r="L48" s="21">
        <f t="shared" si="16"/>
        <v>12</v>
      </c>
      <c r="M48" s="14">
        <f t="shared" si="3"/>
        <v>1.0017775680000001</v>
      </c>
      <c r="N48" s="14">
        <f t="shared" ca="1" si="4"/>
        <v>1.004741227</v>
      </c>
      <c r="O48" s="21">
        <f t="shared" si="17"/>
        <v>0</v>
      </c>
      <c r="P48" s="16">
        <f t="shared" ca="1" si="5"/>
        <v>47.412269999999999</v>
      </c>
      <c r="Q48" s="24">
        <f t="shared" si="6"/>
        <v>0</v>
      </c>
      <c r="R48" s="16">
        <f t="shared" si="7"/>
        <v>0</v>
      </c>
      <c r="S48" s="4" t="str">
        <f t="shared" si="18"/>
        <v>J=</v>
      </c>
      <c r="T48" s="34">
        <f t="shared" si="19"/>
        <v>43451</v>
      </c>
      <c r="U48" s="3"/>
      <c r="V48" s="4"/>
      <c r="W48" s="106">
        <f t="shared" si="20"/>
        <v>36</v>
      </c>
      <c r="X48" s="107">
        <f t="shared" si="33"/>
        <v>44484</v>
      </c>
      <c r="Y48" s="97">
        <f t="shared" si="34"/>
        <v>6935.5</v>
      </c>
      <c r="Z48" s="98">
        <f t="shared" si="35"/>
        <v>21</v>
      </c>
      <c r="AA48" s="97">
        <f t="shared" si="44"/>
        <v>39.21</v>
      </c>
      <c r="AB48" s="110">
        <f t="shared" si="36"/>
        <v>0</v>
      </c>
      <c r="AC48" s="108">
        <v>0</v>
      </c>
      <c r="AD48" s="97">
        <f t="shared" si="37"/>
        <v>39.21</v>
      </c>
      <c r="AE48" s="106">
        <f t="shared" si="24"/>
        <v>36</v>
      </c>
      <c r="AF48" s="109" t="s">
        <v>69</v>
      </c>
      <c r="AG48" s="104">
        <f t="shared" si="38"/>
        <v>44516</v>
      </c>
      <c r="AH48" s="2"/>
      <c r="AI48" s="151" t="s">
        <v>71</v>
      </c>
      <c r="AJ48" s="160">
        <v>10000</v>
      </c>
      <c r="AK48" s="2"/>
      <c r="AL48" s="79">
        <f t="shared" si="39"/>
        <v>36</v>
      </c>
      <c r="AM48" s="80">
        <f t="shared" si="40"/>
        <v>44484</v>
      </c>
      <c r="AN48" s="80">
        <f t="shared" si="41"/>
        <v>44484</v>
      </c>
      <c r="AO48" s="79" t="s">
        <v>63</v>
      </c>
      <c r="AP48" s="81">
        <f t="shared" ca="1" si="42"/>
        <v>0</v>
      </c>
      <c r="AQ48" s="82" t="s">
        <v>45</v>
      </c>
      <c r="AR48" s="81">
        <f t="shared" ca="1" si="43"/>
        <v>72.41116968</v>
      </c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ht="14.25" x14ac:dyDescent="0.2">
      <c r="A49" s="42">
        <f t="shared" si="10"/>
        <v>43439</v>
      </c>
      <c r="B49" s="19">
        <f t="shared" ca="1" si="29"/>
        <v>10051.37343999</v>
      </c>
      <c r="C49" s="16">
        <f t="shared" si="11"/>
        <v>10000</v>
      </c>
      <c r="D49" s="15">
        <f ca="1">IF(A49&lt;$B$1,VLOOKUP(A49,[1]DI!$A$4:$B$15000,2,FALSE),0)</f>
        <v>6.4000000000000001E-2</v>
      </c>
      <c r="E49" s="16">
        <f t="shared" ca="1" si="1"/>
        <v>1.0002462000000001</v>
      </c>
      <c r="F49" s="16">
        <f ca="1">(TRUNC(PRODUCT($E$12:$E48),16))</f>
        <v>1.00617321870206</v>
      </c>
      <c r="G49" s="16">
        <f t="shared" ca="1" si="12"/>
        <v>1.00295840383798</v>
      </c>
      <c r="H49" s="16">
        <f t="shared" ca="1" si="2"/>
        <v>1.0032053299999999</v>
      </c>
      <c r="I49" s="15">
        <f t="shared" si="13"/>
        <v>3.7999999999999999E-2</v>
      </c>
      <c r="J49" s="34">
        <f t="shared" si="14"/>
        <v>43420</v>
      </c>
      <c r="K49" s="2">
        <f t="shared" si="15"/>
        <v>13</v>
      </c>
      <c r="L49" s="21">
        <f t="shared" si="16"/>
        <v>13</v>
      </c>
      <c r="M49" s="14">
        <f t="shared" si="3"/>
        <v>1.001925841</v>
      </c>
      <c r="N49" s="14">
        <f t="shared" ca="1" si="4"/>
        <v>1.005137344</v>
      </c>
      <c r="O49" s="21">
        <f t="shared" si="17"/>
        <v>0</v>
      </c>
      <c r="P49" s="16">
        <f t="shared" ca="1" si="5"/>
        <v>51.373439990000001</v>
      </c>
      <c r="Q49" s="24">
        <f t="shared" si="6"/>
        <v>0</v>
      </c>
      <c r="R49" s="16">
        <f t="shared" si="7"/>
        <v>0</v>
      </c>
      <c r="S49" s="4" t="str">
        <f t="shared" si="18"/>
        <v>J=</v>
      </c>
      <c r="T49" s="34">
        <f t="shared" si="19"/>
        <v>43451</v>
      </c>
      <c r="U49" s="3"/>
      <c r="V49" s="4"/>
      <c r="W49" s="106">
        <f t="shared" si="20"/>
        <v>37</v>
      </c>
      <c r="X49" s="107">
        <f t="shared" si="33"/>
        <v>44516</v>
      </c>
      <c r="Y49" s="97">
        <f t="shared" si="34"/>
        <v>6435</v>
      </c>
      <c r="Z49" s="98">
        <f t="shared" si="35"/>
        <v>20</v>
      </c>
      <c r="AA49" s="97">
        <f t="shared" si="44"/>
        <v>37.340000000000003</v>
      </c>
      <c r="AB49" s="110">
        <f t="shared" si="36"/>
        <v>500.5</v>
      </c>
      <c r="AC49" s="108">
        <v>5.0049999999999997E-2</v>
      </c>
      <c r="AD49" s="97">
        <f t="shared" si="37"/>
        <v>537.84</v>
      </c>
      <c r="AE49" s="106">
        <f t="shared" si="24"/>
        <v>37</v>
      </c>
      <c r="AF49" s="109" t="s">
        <v>55</v>
      </c>
      <c r="AG49" s="104">
        <f t="shared" si="38"/>
        <v>44545</v>
      </c>
      <c r="AH49" s="2"/>
      <c r="AI49" s="156" t="s">
        <v>54</v>
      </c>
      <c r="AJ49" s="157" t="s">
        <v>75</v>
      </c>
      <c r="AK49" s="2"/>
      <c r="AL49" s="79">
        <f t="shared" si="39"/>
        <v>37</v>
      </c>
      <c r="AM49" s="80">
        <f t="shared" si="40"/>
        <v>44515</v>
      </c>
      <c r="AN49" s="80">
        <f t="shared" si="41"/>
        <v>44516</v>
      </c>
      <c r="AO49" s="79" t="s">
        <v>63</v>
      </c>
      <c r="AP49" s="81">
        <f t="shared" ca="1" si="42"/>
        <v>500.5</v>
      </c>
      <c r="AQ49" s="82" t="s">
        <v>45</v>
      </c>
      <c r="AR49" s="81">
        <f t="shared" ca="1" si="43"/>
        <v>74.741497679999995</v>
      </c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ht="14.25" x14ac:dyDescent="0.2">
      <c r="A50" s="42">
        <f t="shared" si="10"/>
        <v>43440</v>
      </c>
      <c r="B50" s="19">
        <f t="shared" ca="1" si="29"/>
        <v>10055.33616999</v>
      </c>
      <c r="C50" s="16">
        <f t="shared" si="11"/>
        <v>10000</v>
      </c>
      <c r="D50" s="15">
        <f ca="1">IF(A50&lt;$B$1,VLOOKUP(A50,[1]DI!$A$4:$B$15000,2,FALSE),0)</f>
        <v>6.4000000000000001E-2</v>
      </c>
      <c r="E50" s="16">
        <f t="shared" ca="1" si="1"/>
        <v>1.0002462000000001</v>
      </c>
      <c r="F50" s="16">
        <f ca="1">(TRUNC(PRODUCT($E$12:$E49),16))</f>
        <v>1.0064209385485099</v>
      </c>
      <c r="G50" s="16">
        <f t="shared" ca="1" si="12"/>
        <v>1.00295840383798</v>
      </c>
      <c r="H50" s="16">
        <f t="shared" ca="1" si="2"/>
        <v>1.0034523200000001</v>
      </c>
      <c r="I50" s="15">
        <f t="shared" si="13"/>
        <v>3.7999999999999999E-2</v>
      </c>
      <c r="J50" s="34">
        <f t="shared" si="14"/>
        <v>43420</v>
      </c>
      <c r="K50" s="2">
        <f t="shared" si="15"/>
        <v>14</v>
      </c>
      <c r="L50" s="21">
        <f t="shared" si="16"/>
        <v>14</v>
      </c>
      <c r="M50" s="14">
        <f t="shared" si="3"/>
        <v>1.0020741360000001</v>
      </c>
      <c r="N50" s="14">
        <f t="shared" ca="1" si="4"/>
        <v>1.005533617</v>
      </c>
      <c r="O50" s="21">
        <f t="shared" si="17"/>
        <v>0</v>
      </c>
      <c r="P50" s="16">
        <f t="shared" ca="1" si="5"/>
        <v>55.336169990000002</v>
      </c>
      <c r="Q50" s="24">
        <f t="shared" si="6"/>
        <v>0</v>
      </c>
      <c r="R50" s="16">
        <f t="shared" si="7"/>
        <v>0</v>
      </c>
      <c r="S50" s="4" t="str">
        <f t="shared" si="18"/>
        <v>J=</v>
      </c>
      <c r="T50" s="34">
        <f t="shared" si="19"/>
        <v>43451</v>
      </c>
      <c r="U50" s="3"/>
      <c r="V50" s="4"/>
      <c r="W50" s="106">
        <f t="shared" si="20"/>
        <v>38</v>
      </c>
      <c r="X50" s="107">
        <f t="shared" si="33"/>
        <v>44545</v>
      </c>
      <c r="Y50" s="97">
        <f t="shared" si="34"/>
        <v>6435</v>
      </c>
      <c r="Z50" s="98">
        <f t="shared" si="35"/>
        <v>21</v>
      </c>
      <c r="AA50" s="97">
        <f t="shared" si="44"/>
        <v>36.380000000000003</v>
      </c>
      <c r="AB50" s="110">
        <f t="shared" si="36"/>
        <v>0</v>
      </c>
      <c r="AC50" s="108">
        <v>0</v>
      </c>
      <c r="AD50" s="97">
        <f t="shared" si="37"/>
        <v>36.380000000000003</v>
      </c>
      <c r="AE50" s="106">
        <f t="shared" si="24"/>
        <v>38</v>
      </c>
      <c r="AF50" s="109" t="s">
        <v>55</v>
      </c>
      <c r="AG50" s="104">
        <f t="shared" si="38"/>
        <v>44578</v>
      </c>
      <c r="AH50" s="2"/>
      <c r="AI50" s="156" t="s">
        <v>70</v>
      </c>
      <c r="AJ50" s="159">
        <f ca="1">VLOOKUP(AJ$47,$A$12:$W$7318,3)</f>
        <v>3636.2754146454167</v>
      </c>
      <c r="AK50" s="2"/>
      <c r="AL50" s="79">
        <f t="shared" si="39"/>
        <v>38</v>
      </c>
      <c r="AM50" s="80">
        <f t="shared" si="40"/>
        <v>44545</v>
      </c>
      <c r="AN50" s="80">
        <f t="shared" si="41"/>
        <v>44545</v>
      </c>
      <c r="AO50" s="79" t="s">
        <v>63</v>
      </c>
      <c r="AP50" s="81">
        <f t="shared" ca="1" si="42"/>
        <v>0</v>
      </c>
      <c r="AQ50" s="82" t="s">
        <v>45</v>
      </c>
      <c r="AR50" s="81">
        <f t="shared" ca="1" si="43"/>
        <v>77.68990943</v>
      </c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ht="14.25" x14ac:dyDescent="0.2">
      <c r="A51" s="42">
        <f t="shared" si="10"/>
        <v>43441</v>
      </c>
      <c r="B51" s="19">
        <f t="shared" ca="1" si="29"/>
        <v>10059.30044999</v>
      </c>
      <c r="C51" s="16">
        <f t="shared" si="11"/>
        <v>10000</v>
      </c>
      <c r="D51" s="15">
        <f ca="1">IF(A51&lt;$B$1,VLOOKUP(A51,[1]DI!$A$4:$B$15000,2,FALSE),0)</f>
        <v>6.4000000000000001E-2</v>
      </c>
      <c r="E51" s="16">
        <f t="shared" ca="1" si="1"/>
        <v>1.0002462000000001</v>
      </c>
      <c r="F51" s="16">
        <f ca="1">(TRUNC(PRODUCT($E$12:$E50),16))</f>
        <v>1.0066687193835799</v>
      </c>
      <c r="G51" s="16">
        <f t="shared" ca="1" si="12"/>
        <v>1.00295840383798</v>
      </c>
      <c r="H51" s="16">
        <f t="shared" ca="1" si="2"/>
        <v>1.0036993700000001</v>
      </c>
      <c r="I51" s="15">
        <f t="shared" si="13"/>
        <v>3.7999999999999999E-2</v>
      </c>
      <c r="J51" s="34">
        <f t="shared" si="14"/>
        <v>43420</v>
      </c>
      <c r="K51" s="2">
        <f t="shared" si="15"/>
        <v>15</v>
      </c>
      <c r="L51" s="21">
        <f t="shared" si="16"/>
        <v>15</v>
      </c>
      <c r="M51" s="14">
        <f t="shared" si="3"/>
        <v>1.0022224529999999</v>
      </c>
      <c r="N51" s="14">
        <f t="shared" ca="1" si="4"/>
        <v>1.0059300449999999</v>
      </c>
      <c r="O51" s="21">
        <f t="shared" si="17"/>
        <v>0</v>
      </c>
      <c r="P51" s="16">
        <f t="shared" ca="1" si="5"/>
        <v>59.300449989999997</v>
      </c>
      <c r="Q51" s="24">
        <f t="shared" si="6"/>
        <v>0</v>
      </c>
      <c r="R51" s="16">
        <f t="shared" si="7"/>
        <v>0</v>
      </c>
      <c r="S51" s="4" t="str">
        <f t="shared" si="18"/>
        <v>J=</v>
      </c>
      <c r="T51" s="34">
        <f t="shared" si="19"/>
        <v>43451</v>
      </c>
      <c r="U51" s="3"/>
      <c r="V51" s="4"/>
      <c r="W51" s="106">
        <f t="shared" si="20"/>
        <v>39</v>
      </c>
      <c r="X51" s="107">
        <f t="shared" si="33"/>
        <v>44578</v>
      </c>
      <c r="Y51" s="97">
        <f t="shared" si="34"/>
        <v>6435</v>
      </c>
      <c r="Z51" s="98">
        <f t="shared" si="35"/>
        <v>23</v>
      </c>
      <c r="AA51" s="97">
        <f t="shared" si="44"/>
        <v>39.86</v>
      </c>
      <c r="AB51" s="110">
        <f t="shared" si="36"/>
        <v>0</v>
      </c>
      <c r="AC51" s="108">
        <v>0</v>
      </c>
      <c r="AD51" s="97">
        <f t="shared" si="37"/>
        <v>39.86</v>
      </c>
      <c r="AE51" s="106">
        <f t="shared" si="24"/>
        <v>39</v>
      </c>
      <c r="AF51" s="109" t="s">
        <v>55</v>
      </c>
      <c r="AG51" s="104">
        <f t="shared" si="38"/>
        <v>44607</v>
      </c>
      <c r="AH51" s="2"/>
      <c r="AI51" s="156" t="s">
        <v>72</v>
      </c>
      <c r="AJ51" s="152">
        <f ca="1">(AJ50*AJ48)</f>
        <v>36362754.14645417</v>
      </c>
      <c r="AK51" s="2"/>
      <c r="AL51" s="79">
        <f t="shared" si="39"/>
        <v>39</v>
      </c>
      <c r="AM51" s="80">
        <f t="shared" si="40"/>
        <v>44576</v>
      </c>
      <c r="AN51" s="80">
        <f t="shared" si="41"/>
        <v>44578</v>
      </c>
      <c r="AO51" s="79" t="s">
        <v>63</v>
      </c>
      <c r="AP51" s="81">
        <f t="shared" ca="1" si="42"/>
        <v>0</v>
      </c>
      <c r="AQ51" s="82" t="s">
        <v>45</v>
      </c>
      <c r="AR51" s="81">
        <f t="shared" ca="1" si="43"/>
        <v>91.807411400000007</v>
      </c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ht="14.25" x14ac:dyDescent="0.2">
      <c r="A52" s="42">
        <f t="shared" si="10"/>
        <v>43442</v>
      </c>
      <c r="B52" s="19">
        <f t="shared" ca="1" si="29"/>
        <v>10063.26628</v>
      </c>
      <c r="C52" s="16">
        <f t="shared" si="11"/>
        <v>10000</v>
      </c>
      <c r="D52" s="15">
        <f ca="1">IF(A52&lt;$B$1,VLOOKUP(A52,[1]DI!$A$4:$B$15000,2,FALSE),0)</f>
        <v>0</v>
      </c>
      <c r="E52" s="16">
        <f t="shared" ca="1" si="1"/>
        <v>1</v>
      </c>
      <c r="F52" s="16">
        <f ca="1">(TRUNC(PRODUCT($E$12:$E51),16))</f>
        <v>1.0069165612222899</v>
      </c>
      <c r="G52" s="16">
        <f t="shared" ca="1" si="12"/>
        <v>1.00295840383798</v>
      </c>
      <c r="H52" s="16">
        <f t="shared" ca="1" si="2"/>
        <v>1.00394648</v>
      </c>
      <c r="I52" s="15">
        <f t="shared" si="13"/>
        <v>3.7999999999999999E-2</v>
      </c>
      <c r="J52" s="34">
        <f t="shared" si="14"/>
        <v>43420</v>
      </c>
      <c r="K52" s="2">
        <f t="shared" si="15"/>
        <v>15</v>
      </c>
      <c r="L52" s="21">
        <f t="shared" si="16"/>
        <v>16</v>
      </c>
      <c r="M52" s="14">
        <f t="shared" si="3"/>
        <v>1.002370792</v>
      </c>
      <c r="N52" s="14">
        <f t="shared" ca="1" si="4"/>
        <v>1.0063266280000001</v>
      </c>
      <c r="O52" s="21">
        <f t="shared" si="17"/>
        <v>0</v>
      </c>
      <c r="P52" s="16">
        <f t="shared" ca="1" si="5"/>
        <v>63.266280000000002</v>
      </c>
      <c r="Q52" s="24">
        <f t="shared" si="6"/>
        <v>0</v>
      </c>
      <c r="R52" s="16">
        <f t="shared" si="7"/>
        <v>0</v>
      </c>
      <c r="S52" s="4" t="str">
        <f t="shared" si="18"/>
        <v>J=</v>
      </c>
      <c r="T52" s="34">
        <f t="shared" si="19"/>
        <v>43451</v>
      </c>
      <c r="U52" s="3"/>
      <c r="V52" s="4"/>
      <c r="W52" s="106">
        <f t="shared" si="20"/>
        <v>40</v>
      </c>
      <c r="X52" s="107">
        <f t="shared" si="33"/>
        <v>44607</v>
      </c>
      <c r="Y52" s="97">
        <f t="shared" si="34"/>
        <v>6435</v>
      </c>
      <c r="Z52" s="98">
        <f t="shared" si="35"/>
        <v>21</v>
      </c>
      <c r="AA52" s="97">
        <f t="shared" si="44"/>
        <v>36.380000000000003</v>
      </c>
      <c r="AB52" s="110">
        <f t="shared" si="36"/>
        <v>0</v>
      </c>
      <c r="AC52" s="108">
        <v>0</v>
      </c>
      <c r="AD52" s="97">
        <f t="shared" si="37"/>
        <v>36.380000000000003</v>
      </c>
      <c r="AE52" s="106">
        <f t="shared" si="24"/>
        <v>40</v>
      </c>
      <c r="AF52" s="109" t="s">
        <v>55</v>
      </c>
      <c r="AG52" s="104">
        <f t="shared" si="38"/>
        <v>44635</v>
      </c>
      <c r="AH52" s="2"/>
      <c r="AI52" s="156" t="s">
        <v>54</v>
      </c>
      <c r="AJ52" s="157" t="s">
        <v>13</v>
      </c>
      <c r="AK52" s="2"/>
      <c r="AL52" s="79">
        <f t="shared" si="39"/>
        <v>40</v>
      </c>
      <c r="AM52" s="80">
        <f t="shared" si="40"/>
        <v>44607</v>
      </c>
      <c r="AN52" s="80">
        <f t="shared" si="41"/>
        <v>44607</v>
      </c>
      <c r="AO52" s="79" t="s">
        <v>63</v>
      </c>
      <c r="AP52" s="81">
        <f t="shared" ca="1" si="42"/>
        <v>0</v>
      </c>
      <c r="AQ52" s="82" t="s">
        <v>45</v>
      </c>
      <c r="AR52" s="81">
        <f t="shared" ca="1" si="43"/>
        <v>86.598027939999994</v>
      </c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ht="14.25" x14ac:dyDescent="0.2">
      <c r="A53" s="42">
        <f t="shared" si="10"/>
        <v>43443</v>
      </c>
      <c r="B53" s="19">
        <f t="shared" ca="1" si="29"/>
        <v>10063.26628</v>
      </c>
      <c r="C53" s="16">
        <f t="shared" si="11"/>
        <v>10000</v>
      </c>
      <c r="D53" s="15">
        <f ca="1">IF(A53&lt;$B$1,VLOOKUP(A53,[1]DI!$A$4:$B$15000,2,FALSE),0)</f>
        <v>0</v>
      </c>
      <c r="E53" s="16">
        <f t="shared" ca="1" si="1"/>
        <v>1</v>
      </c>
      <c r="F53" s="16">
        <f ca="1">(TRUNC(PRODUCT($E$12:$E52),16))</f>
        <v>1.0069165612222899</v>
      </c>
      <c r="G53" s="16">
        <f t="shared" ca="1" si="12"/>
        <v>1.00295840383798</v>
      </c>
      <c r="H53" s="16">
        <f t="shared" ca="1" si="2"/>
        <v>1.00394648</v>
      </c>
      <c r="I53" s="15">
        <f t="shared" si="13"/>
        <v>3.7999999999999999E-2</v>
      </c>
      <c r="J53" s="34">
        <f t="shared" si="14"/>
        <v>43420</v>
      </c>
      <c r="K53" s="2">
        <f t="shared" si="15"/>
        <v>15</v>
      </c>
      <c r="L53" s="21">
        <f t="shared" si="16"/>
        <v>16</v>
      </c>
      <c r="M53" s="14">
        <f t="shared" si="3"/>
        <v>1.002370792</v>
      </c>
      <c r="N53" s="14">
        <f t="shared" ca="1" si="4"/>
        <v>1.0063266280000001</v>
      </c>
      <c r="O53" s="21">
        <f t="shared" si="17"/>
        <v>0</v>
      </c>
      <c r="P53" s="16">
        <f t="shared" ca="1" si="5"/>
        <v>63.266280000000002</v>
      </c>
      <c r="Q53" s="24">
        <f t="shared" si="6"/>
        <v>0</v>
      </c>
      <c r="R53" s="16">
        <f t="shared" si="7"/>
        <v>0</v>
      </c>
      <c r="S53" s="4" t="str">
        <f t="shared" si="18"/>
        <v>J=</v>
      </c>
      <c r="T53" s="34">
        <f t="shared" si="19"/>
        <v>43451</v>
      </c>
      <c r="U53" s="3"/>
      <c r="V53" s="4"/>
      <c r="W53" s="106">
        <f t="shared" si="20"/>
        <v>41</v>
      </c>
      <c r="X53" s="107">
        <f t="shared" si="33"/>
        <v>44635</v>
      </c>
      <c r="Y53" s="97">
        <f t="shared" si="34"/>
        <v>6435</v>
      </c>
      <c r="Z53" s="98">
        <f t="shared" si="35"/>
        <v>18</v>
      </c>
      <c r="AA53" s="97">
        <f t="shared" si="44"/>
        <v>31.17</v>
      </c>
      <c r="AB53" s="110">
        <f t="shared" si="36"/>
        <v>0</v>
      </c>
      <c r="AC53" s="108">
        <v>0</v>
      </c>
      <c r="AD53" s="97">
        <f t="shared" si="37"/>
        <v>31.17</v>
      </c>
      <c r="AE53" s="106">
        <f t="shared" si="24"/>
        <v>41</v>
      </c>
      <c r="AF53" s="109" t="s">
        <v>55</v>
      </c>
      <c r="AG53" s="104">
        <f t="shared" si="38"/>
        <v>44669</v>
      </c>
      <c r="AH53" s="2"/>
      <c r="AI53" s="156" t="s">
        <v>70</v>
      </c>
      <c r="AJ53" s="159">
        <f ca="1">VLOOKUP(AJ$47,$A$12:$W$7318,16)</f>
        <v>154.17815757</v>
      </c>
      <c r="AK53" s="2"/>
      <c r="AL53" s="79">
        <f t="shared" si="39"/>
        <v>41</v>
      </c>
      <c r="AM53" s="80">
        <f t="shared" si="40"/>
        <v>44635</v>
      </c>
      <c r="AN53" s="80">
        <f t="shared" si="41"/>
        <v>44635</v>
      </c>
      <c r="AO53" s="79" t="s">
        <v>63</v>
      </c>
      <c r="AP53" s="81">
        <f t="shared" ca="1" si="42"/>
        <v>0</v>
      </c>
      <c r="AQ53" s="82" t="s">
        <v>45</v>
      </c>
      <c r="AR53" s="81">
        <f t="shared" ca="1" si="43"/>
        <v>78.086041600000001</v>
      </c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ht="14.25" x14ac:dyDescent="0.2">
      <c r="A54" s="42">
        <f t="shared" si="10"/>
        <v>43444</v>
      </c>
      <c r="B54" s="19">
        <f t="shared" ca="1" si="29"/>
        <v>10063.26628</v>
      </c>
      <c r="C54" s="16">
        <f t="shared" si="11"/>
        <v>10000</v>
      </c>
      <c r="D54" s="15">
        <f ca="1">IF(A54&lt;$B$1,VLOOKUP(A54,[1]DI!$A$4:$B$15000,2,FALSE),0)</f>
        <v>6.4000000000000001E-2</v>
      </c>
      <c r="E54" s="16">
        <f t="shared" ca="1" si="1"/>
        <v>1.0002462000000001</v>
      </c>
      <c r="F54" s="16">
        <f ca="1">(TRUNC(PRODUCT($E$12:$E53),16))</f>
        <v>1.0069165612222899</v>
      </c>
      <c r="G54" s="16">
        <f t="shared" ca="1" si="12"/>
        <v>1.00295840383798</v>
      </c>
      <c r="H54" s="16">
        <f t="shared" ca="1" si="2"/>
        <v>1.00394648</v>
      </c>
      <c r="I54" s="15">
        <f t="shared" si="13"/>
        <v>3.7999999999999999E-2</v>
      </c>
      <c r="J54" s="34">
        <f t="shared" si="14"/>
        <v>43420</v>
      </c>
      <c r="K54" s="2">
        <f t="shared" si="15"/>
        <v>16</v>
      </c>
      <c r="L54" s="21">
        <f t="shared" si="16"/>
        <v>16</v>
      </c>
      <c r="M54" s="14">
        <f t="shared" si="3"/>
        <v>1.002370792</v>
      </c>
      <c r="N54" s="14">
        <f t="shared" ca="1" si="4"/>
        <v>1.0063266280000001</v>
      </c>
      <c r="O54" s="21">
        <f t="shared" si="17"/>
        <v>0</v>
      </c>
      <c r="P54" s="16">
        <f t="shared" ca="1" si="5"/>
        <v>63.266280000000002</v>
      </c>
      <c r="Q54" s="24">
        <f t="shared" si="6"/>
        <v>0</v>
      </c>
      <c r="R54" s="16">
        <f t="shared" si="7"/>
        <v>0</v>
      </c>
      <c r="S54" s="4" t="str">
        <f t="shared" si="18"/>
        <v>J=</v>
      </c>
      <c r="T54" s="34">
        <f t="shared" si="19"/>
        <v>43451</v>
      </c>
      <c r="U54" s="3"/>
      <c r="V54" s="4"/>
      <c r="W54" s="106">
        <f t="shared" si="20"/>
        <v>42</v>
      </c>
      <c r="X54" s="107">
        <f t="shared" si="33"/>
        <v>44669</v>
      </c>
      <c r="Y54" s="97">
        <f t="shared" si="34"/>
        <v>6435</v>
      </c>
      <c r="Z54" s="98">
        <f t="shared" si="35"/>
        <v>23</v>
      </c>
      <c r="AA54" s="97">
        <f t="shared" si="44"/>
        <v>39.86</v>
      </c>
      <c r="AB54" s="110">
        <f t="shared" si="36"/>
        <v>0</v>
      </c>
      <c r="AC54" s="108">
        <v>0</v>
      </c>
      <c r="AD54" s="97">
        <f t="shared" si="37"/>
        <v>39.86</v>
      </c>
      <c r="AE54" s="106">
        <f t="shared" si="24"/>
        <v>42</v>
      </c>
      <c r="AF54" s="109" t="s">
        <v>55</v>
      </c>
      <c r="AG54" s="104">
        <f t="shared" si="38"/>
        <v>44697</v>
      </c>
      <c r="AH54" s="2"/>
      <c r="AI54" s="156" t="s">
        <v>72</v>
      </c>
      <c r="AJ54" s="152">
        <f ca="1">(AJ53*AJ48)</f>
        <v>1541781.5756999999</v>
      </c>
      <c r="AK54" s="2"/>
      <c r="AL54" s="79">
        <f t="shared" si="39"/>
        <v>42</v>
      </c>
      <c r="AM54" s="80">
        <f t="shared" si="40"/>
        <v>44666</v>
      </c>
      <c r="AN54" s="80">
        <f t="shared" si="41"/>
        <v>44669</v>
      </c>
      <c r="AO54" s="79" t="s">
        <v>63</v>
      </c>
      <c r="AP54" s="81">
        <f t="shared" ca="1" si="42"/>
        <v>0</v>
      </c>
      <c r="AQ54" s="82" t="s">
        <v>45</v>
      </c>
      <c r="AR54" s="81">
        <f t="shared" ca="1" si="43"/>
        <v>104.84467635999999</v>
      </c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ht="14.25" x14ac:dyDescent="0.2">
      <c r="A55" s="42">
        <f t="shared" si="10"/>
        <v>43445</v>
      </c>
      <c r="B55" s="19">
        <f t="shared" ca="1" si="29"/>
        <v>10067.233669990001</v>
      </c>
      <c r="C55" s="16">
        <f t="shared" si="11"/>
        <v>10000</v>
      </c>
      <c r="D55" s="15">
        <f ca="1">IF(A55&lt;$B$1,VLOOKUP(A55,[1]DI!$A$4:$B$15000,2,FALSE),0)</f>
        <v>6.4000000000000001E-2</v>
      </c>
      <c r="E55" s="16">
        <f t="shared" ca="1" si="1"/>
        <v>1.0002462000000001</v>
      </c>
      <c r="F55" s="16">
        <f ca="1">(TRUNC(PRODUCT($E$12:$E54),16))</f>
        <v>1.00716446407966</v>
      </c>
      <c r="G55" s="16">
        <f t="shared" ca="1" si="12"/>
        <v>1.00295840383798</v>
      </c>
      <c r="H55" s="16">
        <f t="shared" ca="1" si="2"/>
        <v>1.0041936499999999</v>
      </c>
      <c r="I55" s="15">
        <f t="shared" si="13"/>
        <v>3.7999999999999999E-2</v>
      </c>
      <c r="J55" s="34">
        <f t="shared" si="14"/>
        <v>43420</v>
      </c>
      <c r="K55" s="2">
        <f t="shared" si="15"/>
        <v>17</v>
      </c>
      <c r="L55" s="21">
        <f t="shared" si="16"/>
        <v>17</v>
      </c>
      <c r="M55" s="14">
        <f t="shared" si="3"/>
        <v>1.0025191529999999</v>
      </c>
      <c r="N55" s="14">
        <f t="shared" ca="1" si="4"/>
        <v>1.006723367</v>
      </c>
      <c r="O55" s="21">
        <f t="shared" si="17"/>
        <v>0</v>
      </c>
      <c r="P55" s="16">
        <f t="shared" ca="1" si="5"/>
        <v>67.233669989999996</v>
      </c>
      <c r="Q55" s="24">
        <f t="shared" si="6"/>
        <v>0</v>
      </c>
      <c r="R55" s="16">
        <f t="shared" si="7"/>
        <v>0</v>
      </c>
      <c r="S55" s="4" t="str">
        <f t="shared" si="18"/>
        <v>J=</v>
      </c>
      <c r="T55" s="34">
        <f t="shared" si="19"/>
        <v>43451</v>
      </c>
      <c r="U55" s="3"/>
      <c r="V55" s="4"/>
      <c r="W55" s="106">
        <f t="shared" si="20"/>
        <v>43</v>
      </c>
      <c r="X55" s="107">
        <f t="shared" si="33"/>
        <v>44697</v>
      </c>
      <c r="Y55" s="97">
        <f t="shared" si="34"/>
        <v>6435</v>
      </c>
      <c r="Z55" s="98">
        <f t="shared" si="35"/>
        <v>19</v>
      </c>
      <c r="AA55" s="97">
        <f t="shared" si="44"/>
        <v>32.909999999999997</v>
      </c>
      <c r="AB55" s="110">
        <f t="shared" si="36"/>
        <v>0</v>
      </c>
      <c r="AC55" s="108">
        <v>0</v>
      </c>
      <c r="AD55" s="97">
        <f t="shared" si="37"/>
        <v>32.909999999999997</v>
      </c>
      <c r="AE55" s="106">
        <f t="shared" si="24"/>
        <v>43</v>
      </c>
      <c r="AF55" s="109" t="s">
        <v>69</v>
      </c>
      <c r="AG55" s="104">
        <f t="shared" si="38"/>
        <v>44727</v>
      </c>
      <c r="AH55" s="2"/>
      <c r="AI55" s="156" t="s">
        <v>54</v>
      </c>
      <c r="AJ55" s="157" t="s">
        <v>129</v>
      </c>
      <c r="AK55" s="2"/>
      <c r="AL55" s="79">
        <f t="shared" si="39"/>
        <v>43</v>
      </c>
      <c r="AM55" s="80">
        <f t="shared" si="40"/>
        <v>44696</v>
      </c>
      <c r="AN55" s="80">
        <f t="shared" si="41"/>
        <v>44697</v>
      </c>
      <c r="AO55" s="79" t="s">
        <v>63</v>
      </c>
      <c r="AP55" s="81">
        <f t="shared" ca="1" si="42"/>
        <v>0</v>
      </c>
      <c r="AQ55" s="82" t="s">
        <v>45</v>
      </c>
      <c r="AR55" s="81">
        <f t="shared" ca="1" si="43"/>
        <v>88.489087819999995</v>
      </c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4.25" x14ac:dyDescent="0.2">
      <c r="A56" s="42">
        <f t="shared" si="10"/>
        <v>43446</v>
      </c>
      <c r="B56" s="19">
        <f t="shared" ca="1" si="29"/>
        <v>10071.202719999999</v>
      </c>
      <c r="C56" s="16">
        <f t="shared" si="11"/>
        <v>10000</v>
      </c>
      <c r="D56" s="15">
        <f ca="1">IF(A56&lt;$B$1,VLOOKUP(A56,[1]DI!$A$4:$B$15000,2,FALSE),0)</f>
        <v>6.4000000000000001E-2</v>
      </c>
      <c r="E56" s="16">
        <f t="shared" ca="1" si="1"/>
        <v>1.0002462000000001</v>
      </c>
      <c r="F56" s="16">
        <f ca="1">(TRUNC(PRODUCT($E$12:$E55),16))</f>
        <v>1.0074124279707199</v>
      </c>
      <c r="G56" s="16">
        <f t="shared" ca="1" si="12"/>
        <v>1.00295840383798</v>
      </c>
      <c r="H56" s="16">
        <f t="shared" ca="1" si="2"/>
        <v>1.0044408899999999</v>
      </c>
      <c r="I56" s="15">
        <f t="shared" si="13"/>
        <v>3.7999999999999999E-2</v>
      </c>
      <c r="J56" s="34">
        <f t="shared" si="14"/>
        <v>43420</v>
      </c>
      <c r="K56" s="2">
        <f t="shared" si="15"/>
        <v>18</v>
      </c>
      <c r="L56" s="21">
        <f t="shared" si="16"/>
        <v>18</v>
      </c>
      <c r="M56" s="14">
        <f t="shared" si="3"/>
        <v>1.0026675359999999</v>
      </c>
      <c r="N56" s="14">
        <f t="shared" ca="1" si="4"/>
        <v>1.0071202720000001</v>
      </c>
      <c r="O56" s="21">
        <f t="shared" si="17"/>
        <v>0</v>
      </c>
      <c r="P56" s="16">
        <f t="shared" ca="1" si="5"/>
        <v>71.202719999999999</v>
      </c>
      <c r="Q56" s="24">
        <f t="shared" si="6"/>
        <v>0</v>
      </c>
      <c r="R56" s="16">
        <f t="shared" si="7"/>
        <v>0</v>
      </c>
      <c r="S56" s="4" t="str">
        <f t="shared" si="18"/>
        <v>J=</v>
      </c>
      <c r="T56" s="34">
        <f t="shared" si="19"/>
        <v>43451</v>
      </c>
      <c r="U56" s="3"/>
      <c r="V56" s="4"/>
      <c r="W56" s="106">
        <f t="shared" si="20"/>
        <v>44</v>
      </c>
      <c r="X56" s="107">
        <f t="shared" si="33"/>
        <v>44727</v>
      </c>
      <c r="Y56" s="97">
        <f t="shared" si="34"/>
        <v>5720</v>
      </c>
      <c r="Z56" s="98">
        <f t="shared" si="35"/>
        <v>22</v>
      </c>
      <c r="AA56" s="97">
        <f t="shared" si="44"/>
        <v>38.119999999999997</v>
      </c>
      <c r="AB56" s="110">
        <f t="shared" si="36"/>
        <v>715</v>
      </c>
      <c r="AC56" s="108">
        <v>7.1499999999999994E-2</v>
      </c>
      <c r="AD56" s="97">
        <f t="shared" si="37"/>
        <v>753.12</v>
      </c>
      <c r="AE56" s="106">
        <f t="shared" si="24"/>
        <v>44</v>
      </c>
      <c r="AF56" s="109" t="s">
        <v>55</v>
      </c>
      <c r="AG56" s="104">
        <f t="shared" si="38"/>
        <v>44757</v>
      </c>
      <c r="AH56" s="2"/>
      <c r="AI56" s="156" t="s">
        <v>70</v>
      </c>
      <c r="AJ56" s="159">
        <f>VLOOKUP(AJ$47,$A$12:$W$7318,21)</f>
        <v>0</v>
      </c>
      <c r="AK56" s="2"/>
      <c r="AL56" s="79">
        <f t="shared" si="39"/>
        <v>44</v>
      </c>
      <c r="AM56" s="80">
        <f t="shared" si="40"/>
        <v>44727</v>
      </c>
      <c r="AN56" s="80">
        <f t="shared" si="41"/>
        <v>44727</v>
      </c>
      <c r="AO56" s="79" t="s">
        <v>63</v>
      </c>
      <c r="AP56" s="81">
        <f t="shared" ca="1" si="42"/>
        <v>715</v>
      </c>
      <c r="AQ56" s="82" t="s">
        <v>45</v>
      </c>
      <c r="AR56" s="81">
        <f t="shared" ca="1" si="43"/>
        <v>105.78685045</v>
      </c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ht="14.25" x14ac:dyDescent="0.2">
      <c r="A57" s="42">
        <f t="shared" si="10"/>
        <v>43447</v>
      </c>
      <c r="B57" s="19">
        <f t="shared" ca="1" si="29"/>
        <v>10075.17323</v>
      </c>
      <c r="C57" s="16">
        <f t="shared" si="11"/>
        <v>10000</v>
      </c>
      <c r="D57" s="15">
        <f ca="1">IF(A57&lt;$B$1,VLOOKUP(A57,[1]DI!$A$4:$B$15000,2,FALSE),0)</f>
        <v>6.4000000000000001E-2</v>
      </c>
      <c r="E57" s="16">
        <f t="shared" ca="1" si="1"/>
        <v>1.0002462000000001</v>
      </c>
      <c r="F57" s="16">
        <f ca="1">(TRUNC(PRODUCT($E$12:$E56),16))</f>
        <v>1.00766045291048</v>
      </c>
      <c r="G57" s="16">
        <f t="shared" ca="1" si="12"/>
        <v>1.00295840383798</v>
      </c>
      <c r="H57" s="16">
        <f t="shared" ca="1" si="2"/>
        <v>1.00468818</v>
      </c>
      <c r="I57" s="15">
        <f t="shared" si="13"/>
        <v>3.7999999999999999E-2</v>
      </c>
      <c r="J57" s="34">
        <f t="shared" si="14"/>
        <v>43420</v>
      </c>
      <c r="K57" s="2">
        <f t="shared" si="15"/>
        <v>19</v>
      </c>
      <c r="L57" s="21">
        <f t="shared" si="16"/>
        <v>19</v>
      </c>
      <c r="M57" s="14">
        <f t="shared" si="3"/>
        <v>1.0028159409999999</v>
      </c>
      <c r="N57" s="14">
        <f t="shared" ca="1" si="4"/>
        <v>1.0075173230000001</v>
      </c>
      <c r="O57" s="21">
        <f t="shared" si="17"/>
        <v>0</v>
      </c>
      <c r="P57" s="16">
        <f t="shared" ca="1" si="5"/>
        <v>75.173230000000004</v>
      </c>
      <c r="Q57" s="24">
        <f t="shared" si="6"/>
        <v>0</v>
      </c>
      <c r="R57" s="16">
        <f t="shared" si="7"/>
        <v>0</v>
      </c>
      <c r="S57" s="4" t="str">
        <f t="shared" si="18"/>
        <v>J=</v>
      </c>
      <c r="T57" s="34">
        <f t="shared" si="19"/>
        <v>43451</v>
      </c>
      <c r="U57" s="3"/>
      <c r="V57" s="4"/>
      <c r="W57" s="106">
        <f t="shared" si="20"/>
        <v>45</v>
      </c>
      <c r="X57" s="107">
        <f t="shared" si="33"/>
        <v>44757</v>
      </c>
      <c r="Y57" s="97">
        <f t="shared" si="34"/>
        <v>5720</v>
      </c>
      <c r="Z57" s="98">
        <f t="shared" si="35"/>
        <v>21</v>
      </c>
      <c r="AA57" s="97">
        <f t="shared" si="44"/>
        <v>32.340000000000003</v>
      </c>
      <c r="AB57" s="110">
        <f t="shared" si="36"/>
        <v>0</v>
      </c>
      <c r="AC57" s="108">
        <v>0</v>
      </c>
      <c r="AD57" s="97">
        <f t="shared" si="37"/>
        <v>32.340000000000003</v>
      </c>
      <c r="AE57" s="106">
        <f t="shared" si="24"/>
        <v>45</v>
      </c>
      <c r="AF57" s="109" t="s">
        <v>55</v>
      </c>
      <c r="AG57" s="104">
        <f t="shared" si="38"/>
        <v>44788</v>
      </c>
      <c r="AH57" s="2"/>
      <c r="AI57" s="156" t="s">
        <v>72</v>
      </c>
      <c r="AJ57" s="152">
        <f ca="1">(AJ56*AJ51)</f>
        <v>0</v>
      </c>
      <c r="AK57" s="2"/>
      <c r="AL57" s="79">
        <f t="shared" si="39"/>
        <v>45</v>
      </c>
      <c r="AM57" s="80">
        <f t="shared" si="40"/>
        <v>44757</v>
      </c>
      <c r="AN57" s="80">
        <f t="shared" si="41"/>
        <v>44757</v>
      </c>
      <c r="AO57" s="79" t="s">
        <v>63</v>
      </c>
      <c r="AP57" s="81">
        <f t="shared" ca="1" si="42"/>
        <v>0</v>
      </c>
      <c r="AQ57" s="82" t="s">
        <v>45</v>
      </c>
      <c r="AR57" s="81">
        <f t="shared" ca="1" si="43"/>
        <v>91.767252720000002</v>
      </c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ht="14.25" x14ac:dyDescent="0.2">
      <c r="A58" s="42">
        <f t="shared" si="10"/>
        <v>43448</v>
      </c>
      <c r="B58" s="19">
        <f t="shared" ca="1" si="29"/>
        <v>10079.14529</v>
      </c>
      <c r="C58" s="16">
        <f t="shared" si="11"/>
        <v>10000</v>
      </c>
      <c r="D58" s="15">
        <f ca="1">IF(A58&lt;$B$1,VLOOKUP(A58,[1]DI!$A$4:$B$15000,2,FALSE),0)</f>
        <v>6.4000000000000001E-2</v>
      </c>
      <c r="E58" s="16">
        <f t="shared" ca="1" si="1"/>
        <v>1.0002462000000001</v>
      </c>
      <c r="F58" s="16">
        <f ca="1">(TRUNC(PRODUCT($E$12:$E57),16))</f>
        <v>1.0079085389139899</v>
      </c>
      <c r="G58" s="16">
        <f t="shared" ca="1" si="12"/>
        <v>1.00295840383798</v>
      </c>
      <c r="H58" s="16">
        <f t="shared" ca="1" si="2"/>
        <v>1.00493553</v>
      </c>
      <c r="I58" s="15">
        <f t="shared" si="13"/>
        <v>3.7999999999999999E-2</v>
      </c>
      <c r="J58" s="34">
        <f t="shared" si="14"/>
        <v>43420</v>
      </c>
      <c r="K58" s="2">
        <f t="shared" si="15"/>
        <v>20</v>
      </c>
      <c r="L58" s="21">
        <f t="shared" si="16"/>
        <v>20</v>
      </c>
      <c r="M58" s="14">
        <f t="shared" si="3"/>
        <v>1.002964368</v>
      </c>
      <c r="N58" s="14">
        <f t="shared" ca="1" si="4"/>
        <v>1.007914529</v>
      </c>
      <c r="O58" s="21">
        <f t="shared" si="17"/>
        <v>0</v>
      </c>
      <c r="P58" s="16">
        <f t="shared" ca="1" si="5"/>
        <v>79.145290000000003</v>
      </c>
      <c r="Q58" s="24">
        <f t="shared" si="6"/>
        <v>0</v>
      </c>
      <c r="R58" s="16">
        <f t="shared" si="7"/>
        <v>0</v>
      </c>
      <c r="S58" s="4" t="str">
        <f t="shared" si="18"/>
        <v>J=</v>
      </c>
      <c r="T58" s="34">
        <f t="shared" si="19"/>
        <v>43451</v>
      </c>
      <c r="U58" s="3"/>
      <c r="V58" s="4"/>
      <c r="W58" s="106">
        <f t="shared" si="20"/>
        <v>46</v>
      </c>
      <c r="X58" s="107">
        <f t="shared" si="33"/>
        <v>44788</v>
      </c>
      <c r="Y58" s="97">
        <f t="shared" si="34"/>
        <v>5720</v>
      </c>
      <c r="Z58" s="98">
        <f t="shared" si="35"/>
        <v>21</v>
      </c>
      <c r="AA58" s="97">
        <f t="shared" si="44"/>
        <v>32.340000000000003</v>
      </c>
      <c r="AB58" s="110">
        <f t="shared" si="36"/>
        <v>0</v>
      </c>
      <c r="AC58" s="108">
        <v>0</v>
      </c>
      <c r="AD58" s="97">
        <f t="shared" si="37"/>
        <v>32.340000000000003</v>
      </c>
      <c r="AE58" s="106">
        <f t="shared" si="24"/>
        <v>46</v>
      </c>
      <c r="AF58" s="109" t="s">
        <v>55</v>
      </c>
      <c r="AG58" s="104">
        <f t="shared" si="38"/>
        <v>44819</v>
      </c>
      <c r="AH58" s="2"/>
      <c r="AI58" s="156" t="s">
        <v>54</v>
      </c>
      <c r="AJ58" s="157" t="s">
        <v>144</v>
      </c>
      <c r="AK58" s="2"/>
      <c r="AL58" s="79">
        <f t="shared" si="39"/>
        <v>46</v>
      </c>
      <c r="AM58" s="80">
        <f t="shared" si="40"/>
        <v>44788</v>
      </c>
      <c r="AN58" s="80">
        <f t="shared" si="41"/>
        <v>44788</v>
      </c>
      <c r="AO58" s="79" t="s">
        <v>63</v>
      </c>
      <c r="AP58" s="81">
        <f t="shared" ca="1" si="42"/>
        <v>0</v>
      </c>
      <c r="AQ58" s="82" t="s">
        <v>45</v>
      </c>
      <c r="AR58" s="81">
        <f t="shared" ca="1" si="43"/>
        <v>92.581437519999994</v>
      </c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ht="14.25" x14ac:dyDescent="0.2">
      <c r="A59" s="42">
        <f t="shared" si="10"/>
        <v>43449</v>
      </c>
      <c r="B59" s="19">
        <f t="shared" ca="1" si="29"/>
        <v>10083.11900999</v>
      </c>
      <c r="C59" s="16">
        <f t="shared" si="11"/>
        <v>10000</v>
      </c>
      <c r="D59" s="15">
        <f ca="1">IF(A59&lt;$B$1,VLOOKUP(A59,[1]DI!$A$4:$B$15000,2,FALSE),0)</f>
        <v>0</v>
      </c>
      <c r="E59" s="16">
        <f t="shared" ca="1" si="1"/>
        <v>1</v>
      </c>
      <c r="F59" s="16">
        <f ca="1">(TRUNC(PRODUCT($E$12:$E58),16))</f>
        <v>1.0081566859962701</v>
      </c>
      <c r="G59" s="16">
        <f t="shared" ca="1" si="12"/>
        <v>1.00295840383798</v>
      </c>
      <c r="H59" s="16">
        <f t="shared" ca="1" si="2"/>
        <v>1.00518295</v>
      </c>
      <c r="I59" s="15">
        <f t="shared" si="13"/>
        <v>3.7999999999999999E-2</v>
      </c>
      <c r="J59" s="34">
        <f t="shared" si="14"/>
        <v>43420</v>
      </c>
      <c r="K59" s="2">
        <f t="shared" si="15"/>
        <v>20</v>
      </c>
      <c r="L59" s="21">
        <f t="shared" si="16"/>
        <v>21</v>
      </c>
      <c r="M59" s="14">
        <f t="shared" si="3"/>
        <v>1.0031128170000001</v>
      </c>
      <c r="N59" s="14">
        <f t="shared" ca="1" si="4"/>
        <v>1.0083119009999999</v>
      </c>
      <c r="O59" s="21">
        <f t="shared" si="17"/>
        <v>0</v>
      </c>
      <c r="P59" s="16">
        <f t="shared" ca="1" si="5"/>
        <v>83.119009989999995</v>
      </c>
      <c r="Q59" s="24">
        <f t="shared" si="6"/>
        <v>0</v>
      </c>
      <c r="R59" s="16">
        <f t="shared" si="7"/>
        <v>0</v>
      </c>
      <c r="S59" s="4" t="str">
        <f t="shared" si="18"/>
        <v>J=</v>
      </c>
      <c r="T59" s="34">
        <f t="shared" si="19"/>
        <v>43451</v>
      </c>
      <c r="U59" s="3"/>
      <c r="V59" s="4"/>
      <c r="W59" s="106">
        <f t="shared" si="20"/>
        <v>47</v>
      </c>
      <c r="X59" s="107">
        <f t="shared" si="33"/>
        <v>44819</v>
      </c>
      <c r="Y59" s="97">
        <f t="shared" si="34"/>
        <v>5720</v>
      </c>
      <c r="Z59" s="98">
        <f t="shared" si="35"/>
        <v>22</v>
      </c>
      <c r="AA59" s="97">
        <f t="shared" si="44"/>
        <v>33.89</v>
      </c>
      <c r="AB59" s="110">
        <f t="shared" si="36"/>
        <v>0</v>
      </c>
      <c r="AC59" s="108">
        <v>0</v>
      </c>
      <c r="AD59" s="97">
        <f t="shared" si="37"/>
        <v>33.89</v>
      </c>
      <c r="AE59" s="106">
        <f t="shared" si="24"/>
        <v>47</v>
      </c>
      <c r="AF59" s="109" t="s">
        <v>55</v>
      </c>
      <c r="AG59" s="104">
        <f t="shared" si="38"/>
        <v>44851</v>
      </c>
      <c r="AH59" s="2"/>
      <c r="AI59" s="156" t="s">
        <v>70</v>
      </c>
      <c r="AJ59" s="159">
        <f ca="1">VLOOKUP(AJ$47,$A$12:$W$7318,23)</f>
        <v>2.342243634480849</v>
      </c>
      <c r="AK59" s="2"/>
      <c r="AL59" s="79">
        <f t="shared" si="39"/>
        <v>47</v>
      </c>
      <c r="AM59" s="80">
        <f t="shared" si="40"/>
        <v>44819</v>
      </c>
      <c r="AN59" s="80">
        <f t="shared" si="41"/>
        <v>44819</v>
      </c>
      <c r="AO59" s="79" t="s">
        <v>63</v>
      </c>
      <c r="AP59" s="81">
        <f t="shared" ca="1" si="42"/>
        <v>0</v>
      </c>
      <c r="AQ59" s="82" t="s">
        <v>45</v>
      </c>
      <c r="AR59" s="81">
        <f t="shared" ca="1" si="43"/>
        <v>98.520610759999997</v>
      </c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ht="14.25" x14ac:dyDescent="0.2">
      <c r="A60" s="42">
        <f t="shared" si="10"/>
        <v>43450</v>
      </c>
      <c r="B60" s="19">
        <f t="shared" ca="1" si="29"/>
        <v>10083.11900999</v>
      </c>
      <c r="C60" s="16">
        <f t="shared" si="11"/>
        <v>10000</v>
      </c>
      <c r="D60" s="15">
        <f ca="1">IF(A60&lt;$B$1,VLOOKUP(A60,[1]DI!$A$4:$B$15000,2,FALSE),0)</f>
        <v>0</v>
      </c>
      <c r="E60" s="16">
        <f t="shared" ca="1" si="1"/>
        <v>1</v>
      </c>
      <c r="F60" s="16">
        <f ca="1">(TRUNC(PRODUCT($E$12:$E59),16))</f>
        <v>1.0081566859962701</v>
      </c>
      <c r="G60" s="16">
        <f t="shared" ca="1" si="12"/>
        <v>1.00295840383798</v>
      </c>
      <c r="H60" s="16">
        <f t="shared" ca="1" si="2"/>
        <v>1.00518295</v>
      </c>
      <c r="I60" s="15">
        <f t="shared" si="13"/>
        <v>3.7999999999999999E-2</v>
      </c>
      <c r="J60" s="34">
        <f t="shared" si="14"/>
        <v>43420</v>
      </c>
      <c r="K60" s="2">
        <f t="shared" si="15"/>
        <v>20</v>
      </c>
      <c r="L60" s="21">
        <f t="shared" si="16"/>
        <v>21</v>
      </c>
      <c r="M60" s="14">
        <f t="shared" si="3"/>
        <v>1.0031128170000001</v>
      </c>
      <c r="N60" s="14">
        <f t="shared" ca="1" si="4"/>
        <v>1.0083119009999999</v>
      </c>
      <c r="O60" s="21">
        <f t="shared" si="17"/>
        <v>0</v>
      </c>
      <c r="P60" s="16">
        <f t="shared" ca="1" si="5"/>
        <v>83.119009989999995</v>
      </c>
      <c r="Q60" s="24">
        <f t="shared" si="6"/>
        <v>0</v>
      </c>
      <c r="R60" s="16">
        <f t="shared" si="7"/>
        <v>0</v>
      </c>
      <c r="S60" s="4" t="str">
        <f t="shared" si="18"/>
        <v>J=</v>
      </c>
      <c r="T60" s="34">
        <f t="shared" si="19"/>
        <v>43451</v>
      </c>
      <c r="U60" s="3"/>
      <c r="V60" s="4"/>
      <c r="W60" s="106">
        <f t="shared" si="20"/>
        <v>48</v>
      </c>
      <c r="X60" s="107">
        <f t="shared" si="33"/>
        <v>44851</v>
      </c>
      <c r="Y60" s="97">
        <f t="shared" si="34"/>
        <v>5720</v>
      </c>
      <c r="Z60" s="98">
        <f t="shared" si="35"/>
        <v>21</v>
      </c>
      <c r="AA60" s="97">
        <f t="shared" si="44"/>
        <v>32.340000000000003</v>
      </c>
      <c r="AB60" s="110">
        <f t="shared" si="36"/>
        <v>0</v>
      </c>
      <c r="AC60" s="108">
        <v>0</v>
      </c>
      <c r="AD60" s="97">
        <f t="shared" si="37"/>
        <v>32.340000000000003</v>
      </c>
      <c r="AE60" s="106">
        <f t="shared" si="24"/>
        <v>48</v>
      </c>
      <c r="AF60" s="109" t="s">
        <v>69</v>
      </c>
      <c r="AG60" s="104">
        <f t="shared" si="38"/>
        <v>44881</v>
      </c>
      <c r="AH60" s="2"/>
      <c r="AI60" s="156" t="s">
        <v>72</v>
      </c>
      <c r="AJ60" s="152">
        <f ca="1">AJ59*AJ48</f>
        <v>23422.436344808491</v>
      </c>
      <c r="AK60" s="2"/>
      <c r="AL60" s="79">
        <f t="shared" si="39"/>
        <v>48</v>
      </c>
      <c r="AM60" s="80">
        <f t="shared" si="40"/>
        <v>44849</v>
      </c>
      <c r="AN60" s="80">
        <f t="shared" si="41"/>
        <v>44851</v>
      </c>
      <c r="AO60" s="79" t="s">
        <v>63</v>
      </c>
      <c r="AP60" s="81">
        <f t="shared" ca="1" si="42"/>
        <v>0</v>
      </c>
      <c r="AQ60" s="82" t="s">
        <v>45</v>
      </c>
      <c r="AR60" s="81">
        <f t="shared" ca="1" si="43"/>
        <v>94.005774709999997</v>
      </c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ht="14.25" x14ac:dyDescent="0.2">
      <c r="A61" s="42">
        <f t="shared" si="10"/>
        <v>43451</v>
      </c>
      <c r="B61" s="19">
        <f t="shared" ca="1" si="29"/>
        <v>10083.11900999</v>
      </c>
      <c r="C61" s="16">
        <f t="shared" si="11"/>
        <v>10000</v>
      </c>
      <c r="D61" s="15">
        <f ca="1">IF(A61&lt;$B$1,VLOOKUP(A61,[1]DI!$A$4:$B$15000,2,FALSE),0)</f>
        <v>6.4000000000000001E-2</v>
      </c>
      <c r="E61" s="16">
        <f t="shared" ca="1" si="1"/>
        <v>1.0002462000000001</v>
      </c>
      <c r="F61" s="16">
        <f ca="1">(TRUNC(PRODUCT($E$12:$E60),16))</f>
        <v>1.0081566859962701</v>
      </c>
      <c r="G61" s="16">
        <f t="shared" ca="1" si="12"/>
        <v>1.00295840383798</v>
      </c>
      <c r="H61" s="16">
        <f t="shared" ca="1" si="2"/>
        <v>1.00518295</v>
      </c>
      <c r="I61" s="15">
        <f t="shared" si="13"/>
        <v>3.7999999999999999E-2</v>
      </c>
      <c r="J61" s="34">
        <f t="shared" si="14"/>
        <v>43420</v>
      </c>
      <c r="K61" s="2">
        <f t="shared" si="15"/>
        <v>21</v>
      </c>
      <c r="L61" s="21">
        <f t="shared" si="16"/>
        <v>21</v>
      </c>
      <c r="M61" s="14">
        <f t="shared" si="3"/>
        <v>1.0031128170000001</v>
      </c>
      <c r="N61" s="14">
        <f t="shared" ca="1" si="4"/>
        <v>1.0083119009999999</v>
      </c>
      <c r="O61" s="21">
        <f t="shared" si="17"/>
        <v>2</v>
      </c>
      <c r="P61" s="16">
        <f t="shared" ca="1" si="5"/>
        <v>83.119009989999995</v>
      </c>
      <c r="Q61" s="24">
        <f t="shared" si="6"/>
        <v>0</v>
      </c>
      <c r="R61" s="16">
        <f t="shared" si="7"/>
        <v>0</v>
      </c>
      <c r="S61" s="4" t="str">
        <f t="shared" si="18"/>
        <v>J=</v>
      </c>
      <c r="T61" s="34">
        <f t="shared" si="19"/>
        <v>43451</v>
      </c>
      <c r="U61" s="3"/>
      <c r="V61" s="4"/>
      <c r="W61" s="106">
        <f t="shared" si="20"/>
        <v>49</v>
      </c>
      <c r="X61" s="107">
        <f t="shared" si="33"/>
        <v>44881</v>
      </c>
      <c r="Y61" s="97">
        <f t="shared" si="34"/>
        <v>5362.5</v>
      </c>
      <c r="Z61" s="98">
        <f t="shared" si="35"/>
        <v>20</v>
      </c>
      <c r="AA61" s="97">
        <f t="shared" si="44"/>
        <v>30.8</v>
      </c>
      <c r="AB61" s="110">
        <f t="shared" si="36"/>
        <v>357.5</v>
      </c>
      <c r="AC61" s="108">
        <v>3.5749999999999997E-2</v>
      </c>
      <c r="AD61" s="97">
        <f t="shared" si="37"/>
        <v>388.3</v>
      </c>
      <c r="AE61" s="106">
        <f t="shared" si="24"/>
        <v>49</v>
      </c>
      <c r="AF61" s="109" t="s">
        <v>55</v>
      </c>
      <c r="AG61" s="104">
        <f t="shared" si="38"/>
        <v>44910</v>
      </c>
      <c r="AH61" s="2"/>
      <c r="AI61" s="156" t="s">
        <v>54</v>
      </c>
      <c r="AJ61" s="151" t="s">
        <v>7</v>
      </c>
      <c r="AK61" s="2"/>
      <c r="AL61" s="79">
        <f t="shared" si="39"/>
        <v>49</v>
      </c>
      <c r="AM61" s="80">
        <f t="shared" si="40"/>
        <v>44880</v>
      </c>
      <c r="AN61" s="80">
        <f t="shared" si="41"/>
        <v>44881</v>
      </c>
      <c r="AO61" s="79" t="s">
        <v>63</v>
      </c>
      <c r="AP61" s="81">
        <f t="shared" ca="1" si="42"/>
        <v>357.5</v>
      </c>
      <c r="AQ61" s="82" t="s">
        <v>45</v>
      </c>
      <c r="AR61" s="81">
        <f t="shared" ca="1" si="43"/>
        <v>89.494502240000003</v>
      </c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ht="14.25" x14ac:dyDescent="0.2">
      <c r="A62" s="42">
        <f t="shared" si="10"/>
        <v>43452</v>
      </c>
      <c r="B62" s="19">
        <f t="shared" ca="1" si="29"/>
        <v>10003.942459989999</v>
      </c>
      <c r="C62" s="16">
        <f t="shared" si="11"/>
        <v>10000</v>
      </c>
      <c r="D62" s="15">
        <f ca="1">IF(A62&lt;$B$1,VLOOKUP(A62,[1]DI!$A$4:$B$15000,2,FALSE),0)</f>
        <v>6.4000000000000001E-2</v>
      </c>
      <c r="E62" s="16">
        <f t="shared" ca="1" si="1"/>
        <v>1.0002462000000001</v>
      </c>
      <c r="F62" s="16">
        <f ca="1">(TRUNC(PRODUCT($E$12:$E61),16))</f>
        <v>1.00840489417236</v>
      </c>
      <c r="G62" s="16">
        <f t="shared" ca="1" si="12"/>
        <v>1.0081566859962701</v>
      </c>
      <c r="H62" s="16">
        <f t="shared" ca="1" si="2"/>
        <v>1.0002462000000001</v>
      </c>
      <c r="I62" s="15">
        <f t="shared" si="13"/>
        <v>3.7999999999999999E-2</v>
      </c>
      <c r="J62" s="34">
        <f t="shared" si="14"/>
        <v>43451</v>
      </c>
      <c r="K62" s="2">
        <f t="shared" si="15"/>
        <v>1</v>
      </c>
      <c r="L62" s="21">
        <f t="shared" si="16"/>
        <v>1</v>
      </c>
      <c r="M62" s="14">
        <f t="shared" si="3"/>
        <v>1.00014801</v>
      </c>
      <c r="N62" s="14">
        <f t="shared" ca="1" si="4"/>
        <v>1.0003942459999999</v>
      </c>
      <c r="O62" s="21">
        <f t="shared" si="17"/>
        <v>0</v>
      </c>
      <c r="P62" s="16">
        <f t="shared" ca="1" si="5"/>
        <v>3.9424599900000001</v>
      </c>
      <c r="Q62" s="24">
        <f t="shared" si="6"/>
        <v>0</v>
      </c>
      <c r="R62" s="16">
        <f t="shared" si="7"/>
        <v>0</v>
      </c>
      <c r="S62" s="4" t="str">
        <f t="shared" si="18"/>
        <v>J=</v>
      </c>
      <c r="T62" s="34">
        <f t="shared" si="19"/>
        <v>43480</v>
      </c>
      <c r="U62" s="3"/>
      <c r="V62" s="4"/>
      <c r="W62" s="106">
        <f t="shared" si="20"/>
        <v>50</v>
      </c>
      <c r="X62" s="107">
        <f t="shared" si="33"/>
        <v>44910</v>
      </c>
      <c r="Y62" s="97">
        <f t="shared" si="34"/>
        <v>5362.5</v>
      </c>
      <c r="Z62" s="98">
        <f t="shared" si="35"/>
        <v>21</v>
      </c>
      <c r="AA62" s="97">
        <f t="shared" si="44"/>
        <v>30.32</v>
      </c>
      <c r="AB62" s="110">
        <f t="shared" si="36"/>
        <v>0</v>
      </c>
      <c r="AC62" s="108">
        <v>0</v>
      </c>
      <c r="AD62" s="97">
        <f t="shared" si="37"/>
        <v>30.32</v>
      </c>
      <c r="AE62" s="106">
        <f t="shared" si="24"/>
        <v>50</v>
      </c>
      <c r="AF62" s="109" t="s">
        <v>55</v>
      </c>
      <c r="AG62" s="104">
        <f t="shared" si="38"/>
        <v>44942</v>
      </c>
      <c r="AH62" s="2"/>
      <c r="AI62" s="156" t="s">
        <v>70</v>
      </c>
      <c r="AJ62" s="192">
        <f ca="1">(AJ50+AJ53+AJ56+AJ59)</f>
        <v>3792.7958158498977</v>
      </c>
      <c r="AK62" s="2"/>
      <c r="AL62" s="79">
        <f t="shared" si="39"/>
        <v>50</v>
      </c>
      <c r="AM62" s="80">
        <f t="shared" si="40"/>
        <v>44910</v>
      </c>
      <c r="AN62" s="80">
        <f t="shared" si="41"/>
        <v>44910</v>
      </c>
      <c r="AO62" s="79" t="s">
        <v>63</v>
      </c>
      <c r="AP62" s="81">
        <f t="shared" ca="1" si="42"/>
        <v>0</v>
      </c>
      <c r="AQ62" s="82" t="s">
        <v>45</v>
      </c>
      <c r="AR62" s="81">
        <f t="shared" ca="1" si="43"/>
        <v>88.130413790000006</v>
      </c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ht="14.25" x14ac:dyDescent="0.2">
      <c r="A63" s="42">
        <f t="shared" si="10"/>
        <v>43453</v>
      </c>
      <c r="B63" s="19">
        <f t="shared" ca="1" si="29"/>
        <v>10007.88647999</v>
      </c>
      <c r="C63" s="16">
        <f t="shared" si="11"/>
        <v>10000</v>
      </c>
      <c r="D63" s="15">
        <f ca="1">IF(A63&lt;$B$1,VLOOKUP(A63,[1]DI!$A$4:$B$15000,2,FALSE),0)</f>
        <v>6.4000000000000001E-2</v>
      </c>
      <c r="E63" s="16">
        <f t="shared" ca="1" si="1"/>
        <v>1.0002462000000001</v>
      </c>
      <c r="F63" s="16">
        <f ca="1">(TRUNC(PRODUCT($E$12:$E62),16))</f>
        <v>1.0086531634573099</v>
      </c>
      <c r="G63" s="16">
        <f t="shared" ca="1" si="12"/>
        <v>1.0081566859962701</v>
      </c>
      <c r="H63" s="16">
        <f t="shared" ca="1" si="2"/>
        <v>1.00049246</v>
      </c>
      <c r="I63" s="15">
        <f t="shared" si="13"/>
        <v>3.7999999999999999E-2</v>
      </c>
      <c r="J63" s="34">
        <f t="shared" si="14"/>
        <v>43451</v>
      </c>
      <c r="K63" s="2">
        <f t="shared" si="15"/>
        <v>2</v>
      </c>
      <c r="L63" s="21">
        <f t="shared" si="16"/>
        <v>2</v>
      </c>
      <c r="M63" s="14">
        <f t="shared" si="3"/>
        <v>1.000296042</v>
      </c>
      <c r="N63" s="14">
        <f t="shared" ca="1" si="4"/>
        <v>1.0007886479999999</v>
      </c>
      <c r="O63" s="21">
        <f t="shared" si="17"/>
        <v>0</v>
      </c>
      <c r="P63" s="16">
        <f t="shared" ca="1" si="5"/>
        <v>7.8864799899999998</v>
      </c>
      <c r="Q63" s="24">
        <f t="shared" si="6"/>
        <v>0</v>
      </c>
      <c r="R63" s="16">
        <f t="shared" si="7"/>
        <v>0</v>
      </c>
      <c r="S63" s="4" t="str">
        <f t="shared" si="18"/>
        <v>J=</v>
      </c>
      <c r="T63" s="34">
        <f t="shared" si="19"/>
        <v>43480</v>
      </c>
      <c r="U63" s="3"/>
      <c r="V63" s="4"/>
      <c r="W63" s="106">
        <f t="shared" si="20"/>
        <v>51</v>
      </c>
      <c r="X63" s="107">
        <f t="shared" si="33"/>
        <v>44942</v>
      </c>
      <c r="Y63" s="97">
        <f t="shared" si="34"/>
        <v>5362.5</v>
      </c>
      <c r="Z63" s="98">
        <f t="shared" si="35"/>
        <v>22</v>
      </c>
      <c r="AA63" s="97">
        <f t="shared" si="44"/>
        <v>31.77</v>
      </c>
      <c r="AB63" s="110">
        <f t="shared" si="36"/>
        <v>0</v>
      </c>
      <c r="AC63" s="108">
        <v>0</v>
      </c>
      <c r="AD63" s="97">
        <f t="shared" si="37"/>
        <v>31.77</v>
      </c>
      <c r="AE63" s="106">
        <f t="shared" si="24"/>
        <v>51</v>
      </c>
      <c r="AF63" s="109" t="s">
        <v>55</v>
      </c>
      <c r="AG63" s="104">
        <f t="shared" si="38"/>
        <v>44972</v>
      </c>
      <c r="AH63" s="2"/>
      <c r="AI63" s="162" t="s">
        <v>72</v>
      </c>
      <c r="AJ63" s="163">
        <f ca="1">AJ62*AJ48</f>
        <v>37927958.15849898</v>
      </c>
      <c r="AK63" s="2"/>
      <c r="AL63" s="79">
        <f t="shared" si="39"/>
        <v>51</v>
      </c>
      <c r="AM63" s="80">
        <f t="shared" si="40"/>
        <v>44941</v>
      </c>
      <c r="AN63" s="80">
        <f t="shared" si="41"/>
        <v>44942</v>
      </c>
      <c r="AO63" s="79" t="s">
        <v>63</v>
      </c>
      <c r="AP63" s="81">
        <f t="shared" ca="1" si="42"/>
        <v>0</v>
      </c>
      <c r="AQ63" s="82" t="s">
        <v>45</v>
      </c>
      <c r="AR63" s="81">
        <f t="shared" ca="1" si="43"/>
        <v>92.363072579999994</v>
      </c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42">
        <f t="shared" si="10"/>
        <v>43454</v>
      </c>
      <c r="B64" s="19">
        <f t="shared" ca="1" si="29"/>
        <v>10011.83203999</v>
      </c>
      <c r="C64" s="16">
        <f t="shared" si="11"/>
        <v>10000</v>
      </c>
      <c r="D64" s="15">
        <f ca="1">IF(A64&lt;$B$1,VLOOKUP(A64,[1]DI!$A$4:$B$15000,2,FALSE),0)</f>
        <v>6.4000000000000001E-2</v>
      </c>
      <c r="E64" s="16">
        <f t="shared" ca="1" si="1"/>
        <v>1.0002462000000001</v>
      </c>
      <c r="F64" s="16">
        <f ca="1">(TRUNC(PRODUCT($E$12:$E63),16))</f>
        <v>1.00890149386615</v>
      </c>
      <c r="G64" s="16">
        <f t="shared" ca="1" si="12"/>
        <v>1.0081566859962701</v>
      </c>
      <c r="H64" s="16">
        <f t="shared" ca="1" si="2"/>
        <v>1.00073878</v>
      </c>
      <c r="I64" s="15">
        <f t="shared" si="13"/>
        <v>3.7999999999999999E-2</v>
      </c>
      <c r="J64" s="34">
        <f t="shared" si="14"/>
        <v>43451</v>
      </c>
      <c r="K64" s="2">
        <f t="shared" si="15"/>
        <v>3</v>
      </c>
      <c r="L64" s="21">
        <f t="shared" si="16"/>
        <v>3</v>
      </c>
      <c r="M64" s="14">
        <f t="shared" si="3"/>
        <v>1.0004440960000001</v>
      </c>
      <c r="N64" s="14">
        <f t="shared" ca="1" si="4"/>
        <v>1.0011832039999999</v>
      </c>
      <c r="O64" s="21">
        <f t="shared" si="17"/>
        <v>0</v>
      </c>
      <c r="P64" s="16">
        <f t="shared" ca="1" si="5"/>
        <v>11.83203999</v>
      </c>
      <c r="Q64" s="24">
        <f t="shared" si="6"/>
        <v>0</v>
      </c>
      <c r="R64" s="16">
        <f t="shared" si="7"/>
        <v>0</v>
      </c>
      <c r="S64" s="4" t="str">
        <f t="shared" si="18"/>
        <v>J=</v>
      </c>
      <c r="T64" s="34">
        <f t="shared" si="19"/>
        <v>43480</v>
      </c>
      <c r="U64" s="3"/>
      <c r="V64" s="4"/>
      <c r="W64" s="106">
        <f t="shared" si="20"/>
        <v>52</v>
      </c>
      <c r="X64" s="107">
        <f t="shared" si="33"/>
        <v>44972</v>
      </c>
      <c r="Y64" s="97">
        <f t="shared" si="34"/>
        <v>5362.5</v>
      </c>
      <c r="Z64" s="98">
        <f t="shared" si="35"/>
        <v>22</v>
      </c>
      <c r="AA64" s="97">
        <f t="shared" si="44"/>
        <v>31.77</v>
      </c>
      <c r="AB64" s="110">
        <f t="shared" si="36"/>
        <v>0</v>
      </c>
      <c r="AC64" s="108">
        <v>0</v>
      </c>
      <c r="AD64" s="97">
        <f t="shared" si="37"/>
        <v>31.77</v>
      </c>
      <c r="AE64" s="106">
        <f t="shared" si="24"/>
        <v>52</v>
      </c>
      <c r="AF64" s="109" t="s">
        <v>55</v>
      </c>
      <c r="AG64" s="104">
        <f t="shared" si="38"/>
        <v>45000</v>
      </c>
      <c r="AH64" s="2"/>
      <c r="AK64" s="2"/>
      <c r="AL64" s="79">
        <f t="shared" si="39"/>
        <v>52</v>
      </c>
      <c r="AM64" s="80">
        <f t="shared" si="40"/>
        <v>44972</v>
      </c>
      <c r="AN64" s="80">
        <f t="shared" si="41"/>
        <v>44972</v>
      </c>
      <c r="AO64" s="79" t="s">
        <v>63</v>
      </c>
      <c r="AP64" s="81">
        <f t="shared" ca="1" si="42"/>
        <v>0</v>
      </c>
      <c r="AQ64" s="82" t="s">
        <v>45</v>
      </c>
      <c r="AR64" s="81">
        <f t="shared" ca="1" si="43"/>
        <v>92.363072579999994</v>
      </c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42">
        <f t="shared" si="10"/>
        <v>43455</v>
      </c>
      <c r="B65" s="19">
        <f t="shared" ca="1" si="29"/>
        <v>10015.779149989999</v>
      </c>
      <c r="C65" s="16">
        <f t="shared" si="11"/>
        <v>10000</v>
      </c>
      <c r="D65" s="15">
        <f ca="1">IF(A65&lt;$B$1,VLOOKUP(A65,[1]DI!$A$4:$B$15000,2,FALSE),0)</f>
        <v>6.4000000000000001E-2</v>
      </c>
      <c r="E65" s="16">
        <f t="shared" ca="1" si="1"/>
        <v>1.0002462000000001</v>
      </c>
      <c r="F65" s="16">
        <f ca="1">(TRUNC(PRODUCT($E$12:$E64),16))</f>
        <v>1.00914988541394</v>
      </c>
      <c r="G65" s="16">
        <f t="shared" ca="1" si="12"/>
        <v>1.0081566859962701</v>
      </c>
      <c r="H65" s="16">
        <f t="shared" ca="1" si="2"/>
        <v>1.0009851599999999</v>
      </c>
      <c r="I65" s="15">
        <f t="shared" si="13"/>
        <v>3.7999999999999999E-2</v>
      </c>
      <c r="J65" s="34">
        <f t="shared" si="14"/>
        <v>43451</v>
      </c>
      <c r="K65" s="2">
        <f t="shared" si="15"/>
        <v>4</v>
      </c>
      <c r="L65" s="21">
        <f t="shared" si="16"/>
        <v>4</v>
      </c>
      <c r="M65" s="14">
        <f t="shared" si="3"/>
        <v>1.0005921719999999</v>
      </c>
      <c r="N65" s="14">
        <f t="shared" ca="1" si="4"/>
        <v>1.0015779149999999</v>
      </c>
      <c r="O65" s="21">
        <f t="shared" si="17"/>
        <v>0</v>
      </c>
      <c r="P65" s="16">
        <f t="shared" ca="1" si="5"/>
        <v>15.779149990000001</v>
      </c>
      <c r="Q65" s="24">
        <f t="shared" si="6"/>
        <v>0</v>
      </c>
      <c r="R65" s="16">
        <f t="shared" si="7"/>
        <v>0</v>
      </c>
      <c r="S65" s="4" t="str">
        <f t="shared" si="18"/>
        <v>J=</v>
      </c>
      <c r="T65" s="34">
        <f t="shared" si="19"/>
        <v>43480</v>
      </c>
      <c r="U65" s="3"/>
      <c r="V65" s="4"/>
      <c r="W65" s="106">
        <f t="shared" si="20"/>
        <v>53</v>
      </c>
      <c r="X65" s="107">
        <f t="shared" si="33"/>
        <v>45000</v>
      </c>
      <c r="Y65" s="97">
        <f t="shared" si="34"/>
        <v>5362.5</v>
      </c>
      <c r="Z65" s="98">
        <f t="shared" si="35"/>
        <v>18</v>
      </c>
      <c r="AA65" s="97">
        <f t="shared" si="44"/>
        <v>25.98</v>
      </c>
      <c r="AB65" s="110">
        <f t="shared" si="36"/>
        <v>0</v>
      </c>
      <c r="AC65" s="108">
        <v>0</v>
      </c>
      <c r="AD65" s="97">
        <f t="shared" si="37"/>
        <v>25.98</v>
      </c>
      <c r="AE65" s="106">
        <f t="shared" si="24"/>
        <v>53</v>
      </c>
      <c r="AF65" s="109" t="s">
        <v>55</v>
      </c>
      <c r="AG65" s="104">
        <f t="shared" si="38"/>
        <v>45033</v>
      </c>
      <c r="AH65" s="2"/>
      <c r="AI65" s="18"/>
      <c r="AK65" s="2"/>
      <c r="AL65" s="79">
        <f t="shared" si="39"/>
        <v>53</v>
      </c>
      <c r="AM65" s="80">
        <f t="shared" si="40"/>
        <v>45000</v>
      </c>
      <c r="AN65" s="80">
        <f t="shared" si="41"/>
        <v>45000</v>
      </c>
      <c r="AO65" s="79" t="s">
        <v>63</v>
      </c>
      <c r="AP65" s="81">
        <f t="shared" ca="1" si="42"/>
        <v>0</v>
      </c>
      <c r="AQ65" s="82" t="s">
        <v>45</v>
      </c>
      <c r="AR65" s="81">
        <f t="shared" ca="1" si="43"/>
        <v>75.452230420000006</v>
      </c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42">
        <f t="shared" si="10"/>
        <v>43456</v>
      </c>
      <c r="B66" s="19">
        <f t="shared" ca="1" si="29"/>
        <v>10019.72791999</v>
      </c>
      <c r="C66" s="16">
        <f t="shared" si="11"/>
        <v>10000</v>
      </c>
      <c r="D66" s="15">
        <f ca="1">IF(A66&lt;$B$1,VLOOKUP(A66,[1]DI!$A$4:$B$15000,2,FALSE),0)</f>
        <v>0</v>
      </c>
      <c r="E66" s="16">
        <f t="shared" ca="1" si="1"/>
        <v>1</v>
      </c>
      <c r="F66" s="16">
        <f ca="1">(TRUNC(PRODUCT($E$12:$E65),16))</f>
        <v>1.0093983381157301</v>
      </c>
      <c r="G66" s="16">
        <f t="shared" ca="1" si="12"/>
        <v>1.0081566859962701</v>
      </c>
      <c r="H66" s="16">
        <f t="shared" ca="1" si="2"/>
        <v>1.00123161</v>
      </c>
      <c r="I66" s="15">
        <f t="shared" si="13"/>
        <v>3.7999999999999999E-2</v>
      </c>
      <c r="J66" s="34">
        <f t="shared" si="14"/>
        <v>43451</v>
      </c>
      <c r="K66" s="2">
        <f t="shared" si="15"/>
        <v>4</v>
      </c>
      <c r="L66" s="21">
        <f t="shared" si="16"/>
        <v>5</v>
      </c>
      <c r="M66" s="14">
        <f t="shared" si="3"/>
        <v>1.0007402700000001</v>
      </c>
      <c r="N66" s="14">
        <f t="shared" ca="1" si="4"/>
        <v>1.0019727919999999</v>
      </c>
      <c r="O66" s="21">
        <f t="shared" si="17"/>
        <v>0</v>
      </c>
      <c r="P66" s="16">
        <f t="shared" ca="1" si="5"/>
        <v>19.72791999</v>
      </c>
      <c r="Q66" s="24">
        <f t="shared" si="6"/>
        <v>0</v>
      </c>
      <c r="R66" s="16">
        <f t="shared" si="7"/>
        <v>0</v>
      </c>
      <c r="S66" s="4" t="str">
        <f t="shared" si="18"/>
        <v>J=</v>
      </c>
      <c r="T66" s="34">
        <f t="shared" si="19"/>
        <v>43480</v>
      </c>
      <c r="U66" s="3"/>
      <c r="V66" s="4"/>
      <c r="W66" s="106">
        <f t="shared" si="20"/>
        <v>54</v>
      </c>
      <c r="X66" s="107">
        <f t="shared" si="33"/>
        <v>45033</v>
      </c>
      <c r="Y66" s="97">
        <f t="shared" si="34"/>
        <v>5362.5</v>
      </c>
      <c r="Z66" s="98">
        <f t="shared" si="35"/>
        <v>22</v>
      </c>
      <c r="AA66" s="97">
        <f t="shared" si="44"/>
        <v>31.77</v>
      </c>
      <c r="AB66" s="110">
        <f t="shared" si="36"/>
        <v>0</v>
      </c>
      <c r="AC66" s="108">
        <v>0</v>
      </c>
      <c r="AD66" s="97">
        <f t="shared" si="37"/>
        <v>31.77</v>
      </c>
      <c r="AE66" s="106">
        <f t="shared" si="24"/>
        <v>54</v>
      </c>
      <c r="AF66" s="109" t="s">
        <v>55</v>
      </c>
      <c r="AG66" s="104">
        <f t="shared" si="38"/>
        <v>45061</v>
      </c>
      <c r="AH66" s="2"/>
      <c r="AI66" s="18"/>
      <c r="AK66" s="2"/>
      <c r="AL66" s="79">
        <f t="shared" si="39"/>
        <v>54</v>
      </c>
      <c r="AM66" s="80">
        <f t="shared" si="40"/>
        <v>45031</v>
      </c>
      <c r="AN66" s="80">
        <f t="shared" si="41"/>
        <v>45033</v>
      </c>
      <c r="AO66" s="79" t="s">
        <v>63</v>
      </c>
      <c r="AP66" s="81">
        <f t="shared" ca="1" si="42"/>
        <v>0</v>
      </c>
      <c r="AQ66" s="82" t="s">
        <v>45</v>
      </c>
      <c r="AR66" s="81">
        <f t="shared" ca="1" si="43"/>
        <v>92.363072579999994</v>
      </c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42">
        <f t="shared" si="10"/>
        <v>43457</v>
      </c>
      <c r="B67" s="19">
        <f t="shared" ca="1" si="29"/>
        <v>10019.72791999</v>
      </c>
      <c r="C67" s="16">
        <f t="shared" si="11"/>
        <v>10000</v>
      </c>
      <c r="D67" s="15">
        <f ca="1">IF(A67&lt;$B$1,VLOOKUP(A67,[1]DI!$A$4:$B$15000,2,FALSE),0)</f>
        <v>0</v>
      </c>
      <c r="E67" s="16">
        <f t="shared" ca="1" si="1"/>
        <v>1</v>
      </c>
      <c r="F67" s="16">
        <f ca="1">(TRUNC(PRODUCT($E$12:$E66),16))</f>
        <v>1.0093983381157301</v>
      </c>
      <c r="G67" s="16">
        <f t="shared" ca="1" si="12"/>
        <v>1.0081566859962701</v>
      </c>
      <c r="H67" s="16">
        <f t="shared" ca="1" si="2"/>
        <v>1.00123161</v>
      </c>
      <c r="I67" s="15">
        <f t="shared" si="13"/>
        <v>3.7999999999999999E-2</v>
      </c>
      <c r="J67" s="34">
        <f t="shared" si="14"/>
        <v>43451</v>
      </c>
      <c r="K67" s="2">
        <f t="shared" si="15"/>
        <v>4</v>
      </c>
      <c r="L67" s="21">
        <f t="shared" si="16"/>
        <v>5</v>
      </c>
      <c r="M67" s="14">
        <f t="shared" si="3"/>
        <v>1.0007402700000001</v>
      </c>
      <c r="N67" s="14">
        <f t="shared" ca="1" si="4"/>
        <v>1.0019727919999999</v>
      </c>
      <c r="O67" s="21">
        <f t="shared" si="17"/>
        <v>0</v>
      </c>
      <c r="P67" s="16">
        <f t="shared" ca="1" si="5"/>
        <v>19.72791999</v>
      </c>
      <c r="Q67" s="24">
        <f t="shared" si="6"/>
        <v>0</v>
      </c>
      <c r="R67" s="16">
        <f t="shared" si="7"/>
        <v>0</v>
      </c>
      <c r="S67" s="4" t="str">
        <f t="shared" si="18"/>
        <v>J=</v>
      </c>
      <c r="T67" s="34">
        <f t="shared" si="19"/>
        <v>43480</v>
      </c>
      <c r="U67" s="3"/>
      <c r="V67" s="4"/>
      <c r="W67" s="106">
        <f t="shared" si="20"/>
        <v>55</v>
      </c>
      <c r="X67" s="107">
        <f t="shared" si="33"/>
        <v>45061</v>
      </c>
      <c r="Y67" s="97">
        <f t="shared" si="34"/>
        <v>5362.5</v>
      </c>
      <c r="Z67" s="98">
        <f t="shared" si="35"/>
        <v>18</v>
      </c>
      <c r="AA67" s="97">
        <f t="shared" si="44"/>
        <v>25.98</v>
      </c>
      <c r="AB67" s="110">
        <f t="shared" si="36"/>
        <v>0</v>
      </c>
      <c r="AC67" s="108">
        <v>0</v>
      </c>
      <c r="AD67" s="97">
        <f t="shared" si="37"/>
        <v>25.98</v>
      </c>
      <c r="AE67" s="106">
        <f t="shared" si="24"/>
        <v>55</v>
      </c>
      <c r="AF67" s="109" t="s">
        <v>69</v>
      </c>
      <c r="AG67" s="104">
        <f t="shared" si="38"/>
        <v>45092</v>
      </c>
      <c r="AH67" s="2"/>
      <c r="AI67" s="72" t="s">
        <v>91</v>
      </c>
      <c r="AJ67" s="72" t="s">
        <v>92</v>
      </c>
      <c r="AK67" s="2"/>
      <c r="AL67" s="79">
        <f t="shared" si="39"/>
        <v>55</v>
      </c>
      <c r="AM67" s="80">
        <f t="shared" si="40"/>
        <v>45061</v>
      </c>
      <c r="AN67" s="80">
        <f t="shared" si="41"/>
        <v>45061</v>
      </c>
      <c r="AO67" s="79" t="s">
        <v>63</v>
      </c>
      <c r="AP67" s="81">
        <f t="shared" ca="1" si="42"/>
        <v>0</v>
      </c>
      <c r="AQ67" s="82" t="s">
        <v>45</v>
      </c>
      <c r="AR67" s="81">
        <f t="shared" ca="1" si="43"/>
        <v>75.452230420000006</v>
      </c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42">
        <f t="shared" si="10"/>
        <v>43458</v>
      </c>
      <c r="B68" s="19">
        <f t="shared" ca="1" si="29"/>
        <v>10019.72791999</v>
      </c>
      <c r="C68" s="16">
        <f t="shared" si="11"/>
        <v>10000</v>
      </c>
      <c r="D68" s="15">
        <f ca="1">IF(A68&lt;$B$1,VLOOKUP(A68,[1]DI!$A$4:$B$15000,2,FALSE),0)</f>
        <v>6.4000000000000001E-2</v>
      </c>
      <c r="E68" s="16">
        <f t="shared" ca="1" si="1"/>
        <v>1.0002462000000001</v>
      </c>
      <c r="F68" s="16">
        <f ca="1">(TRUNC(PRODUCT($E$12:$E67),16))</f>
        <v>1.0093983381157301</v>
      </c>
      <c r="G68" s="16">
        <f t="shared" ca="1" si="12"/>
        <v>1.0081566859962701</v>
      </c>
      <c r="H68" s="16">
        <f t="shared" ca="1" si="2"/>
        <v>1.00123161</v>
      </c>
      <c r="I68" s="15">
        <f t="shared" si="13"/>
        <v>3.7999999999999999E-2</v>
      </c>
      <c r="J68" s="34">
        <f t="shared" si="14"/>
        <v>43451</v>
      </c>
      <c r="K68" s="2">
        <f t="shared" si="15"/>
        <v>5</v>
      </c>
      <c r="L68" s="21">
        <f t="shared" si="16"/>
        <v>5</v>
      </c>
      <c r="M68" s="14">
        <f t="shared" si="3"/>
        <v>1.0007402700000001</v>
      </c>
      <c r="N68" s="14">
        <f t="shared" ca="1" si="4"/>
        <v>1.0019727919999999</v>
      </c>
      <c r="O68" s="21">
        <f t="shared" si="17"/>
        <v>0</v>
      </c>
      <c r="P68" s="16">
        <f t="shared" ca="1" si="5"/>
        <v>19.72791999</v>
      </c>
      <c r="Q68" s="24">
        <f t="shared" si="6"/>
        <v>0</v>
      </c>
      <c r="R68" s="16">
        <f t="shared" si="7"/>
        <v>0</v>
      </c>
      <c r="S68" s="4" t="str">
        <f t="shared" si="18"/>
        <v>J=</v>
      </c>
      <c r="T68" s="34">
        <f t="shared" si="19"/>
        <v>43480</v>
      </c>
      <c r="U68" s="3"/>
      <c r="V68" s="4"/>
      <c r="W68" s="106">
        <f t="shared" si="20"/>
        <v>56</v>
      </c>
      <c r="X68" s="107">
        <f t="shared" ref="X68:X97" si="45">AD216</f>
        <v>45092</v>
      </c>
      <c r="Y68" s="97">
        <f t="shared" ref="Y68:Y97" si="46">(Y67-AB68)</f>
        <v>4433</v>
      </c>
      <c r="Z68" s="98">
        <f t="shared" ref="Z68:Z97" si="47">NETWORKDAYS(X67,X68,W$160:W$444)-1</f>
        <v>22</v>
      </c>
      <c r="AA68" s="97">
        <f t="shared" ref="AA68:AA97" si="48">ROUND((ROUND(((1+0.07)^(Z68/252)),9)-1)*Y67,2)</f>
        <v>31.77</v>
      </c>
      <c r="AB68" s="110">
        <f t="shared" ref="AB68:AB97" si="49">TRUNC(Y$12*AC68,6)</f>
        <v>929.5</v>
      </c>
      <c r="AC68" s="108">
        <v>9.2950000000000005E-2</v>
      </c>
      <c r="AD68" s="97">
        <f t="shared" ref="AD68:AD97" si="50">(AA68+AB68)</f>
        <v>961.27</v>
      </c>
      <c r="AE68" s="106">
        <f t="shared" si="24"/>
        <v>56</v>
      </c>
      <c r="AF68" s="109" t="s">
        <v>55</v>
      </c>
      <c r="AG68" s="104">
        <f t="shared" ref="AG68:AG96" si="51">X69</f>
        <v>45124</v>
      </c>
      <c r="AH68" s="2"/>
      <c r="AI68" s="18" t="s">
        <v>93</v>
      </c>
      <c r="AJ68" s="93">
        <v>42743000</v>
      </c>
      <c r="AK68" s="2"/>
      <c r="AL68" s="79">
        <f t="shared" si="39"/>
        <v>56</v>
      </c>
      <c r="AM68" s="80">
        <f t="shared" si="40"/>
        <v>45092</v>
      </c>
      <c r="AN68" s="80">
        <f t="shared" si="41"/>
        <v>45092</v>
      </c>
      <c r="AO68" s="79" t="s">
        <v>63</v>
      </c>
      <c r="AP68" s="81">
        <f t="shared" ca="1" si="42"/>
        <v>929.5</v>
      </c>
      <c r="AQ68" s="82" t="s">
        <v>45</v>
      </c>
      <c r="AR68" s="81">
        <f t="shared" ca="1" si="43"/>
        <v>92.363072579999994</v>
      </c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42">
        <f t="shared" si="10"/>
        <v>43459</v>
      </c>
      <c r="B69" s="19">
        <f t="shared" ca="1" si="29"/>
        <v>10023.67811999</v>
      </c>
      <c r="C69" s="16">
        <f t="shared" si="11"/>
        <v>10000</v>
      </c>
      <c r="D69" s="15">
        <f ca="1">IF(A69&lt;$B$1,VLOOKUP(A69,[1]DI!$A$4:$B$15000,2,FALSE),0)</f>
        <v>0</v>
      </c>
      <c r="E69" s="16">
        <f t="shared" ca="1" si="1"/>
        <v>1</v>
      </c>
      <c r="F69" s="16">
        <f ca="1">(TRUNC(PRODUCT($E$12:$E68),16))</f>
        <v>1.00964685198658</v>
      </c>
      <c r="G69" s="16">
        <f t="shared" ca="1" si="12"/>
        <v>1.0081566859962701</v>
      </c>
      <c r="H69" s="16">
        <f t="shared" ca="1" si="2"/>
        <v>1.0014781100000001</v>
      </c>
      <c r="I69" s="15">
        <f t="shared" si="13"/>
        <v>3.7999999999999999E-2</v>
      </c>
      <c r="J69" s="34">
        <f t="shared" si="14"/>
        <v>43451</v>
      </c>
      <c r="K69" s="2">
        <f t="shared" si="15"/>
        <v>5</v>
      </c>
      <c r="L69" s="21">
        <f t="shared" si="16"/>
        <v>6</v>
      </c>
      <c r="M69" s="14">
        <f t="shared" si="3"/>
        <v>1.000888389</v>
      </c>
      <c r="N69" s="14">
        <f t="shared" ca="1" si="4"/>
        <v>1.0023678119999999</v>
      </c>
      <c r="O69" s="21">
        <f t="shared" si="17"/>
        <v>0</v>
      </c>
      <c r="P69" s="16">
        <f t="shared" ca="1" si="5"/>
        <v>23.678119989999999</v>
      </c>
      <c r="Q69" s="24">
        <f t="shared" si="6"/>
        <v>0</v>
      </c>
      <c r="R69" s="16">
        <f t="shared" si="7"/>
        <v>0</v>
      </c>
      <c r="S69" s="4" t="str">
        <f t="shared" si="18"/>
        <v>J=</v>
      </c>
      <c r="T69" s="34">
        <f t="shared" si="19"/>
        <v>43480</v>
      </c>
      <c r="U69" s="3"/>
      <c r="V69" s="4"/>
      <c r="W69" s="106">
        <f t="shared" si="20"/>
        <v>57</v>
      </c>
      <c r="X69" s="107">
        <f t="shared" si="45"/>
        <v>45124</v>
      </c>
      <c r="Y69" s="97">
        <f t="shared" si="46"/>
        <v>4433</v>
      </c>
      <c r="Z69" s="98">
        <f t="shared" si="47"/>
        <v>22</v>
      </c>
      <c r="AA69" s="97">
        <f t="shared" si="48"/>
        <v>26.26</v>
      </c>
      <c r="AB69" s="110">
        <f t="shared" si="49"/>
        <v>0</v>
      </c>
      <c r="AC69" s="108">
        <v>0</v>
      </c>
      <c r="AD69" s="97">
        <f t="shared" si="50"/>
        <v>26.26</v>
      </c>
      <c r="AE69" s="106">
        <f t="shared" si="24"/>
        <v>57</v>
      </c>
      <c r="AF69" s="109" t="s">
        <v>55</v>
      </c>
      <c r="AG69" s="104">
        <f t="shared" si="51"/>
        <v>45153</v>
      </c>
      <c r="AH69" s="2"/>
      <c r="AI69" s="18" t="s">
        <v>94</v>
      </c>
      <c r="AJ69" s="93">
        <v>-46580000</v>
      </c>
      <c r="AK69" s="2"/>
      <c r="AL69" s="79">
        <f t="shared" si="39"/>
        <v>57</v>
      </c>
      <c r="AM69" s="80">
        <f t="shared" ref="AM69:AM88" si="52">AC217</f>
        <v>45122</v>
      </c>
      <c r="AN69" s="80">
        <f t="shared" ref="AN69:AN88" si="53">AD217</f>
        <v>45124</v>
      </c>
      <c r="AO69" s="79" t="s">
        <v>63</v>
      </c>
      <c r="AP69" s="81">
        <f t="shared" ref="AP69:AP97" ca="1" si="54">IF(TODAY()&lt;$AN69,"-",VLOOKUP($AN69,$A$12:$R$7318,18))</f>
        <v>0</v>
      </c>
      <c r="AQ69" s="82" t="s">
        <v>45</v>
      </c>
      <c r="AR69" s="81">
        <f t="shared" ref="AR69:AR97" ca="1" si="55">IF(TODAY()&lt;$AN69,"-",VLOOKUP($AN69,$A$12:$R$7318,16))</f>
        <v>76.35347333</v>
      </c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42">
        <f t="shared" si="10"/>
        <v>43460</v>
      </c>
      <c r="B70" s="19">
        <f t="shared" ca="1" si="29"/>
        <v>10023.67811999</v>
      </c>
      <c r="C70" s="16">
        <f t="shared" si="11"/>
        <v>10000</v>
      </c>
      <c r="D70" s="15">
        <f ca="1">IF(A70&lt;$B$1,VLOOKUP(A70,[1]DI!$A$4:$B$15000,2,FALSE),0)</f>
        <v>6.4000000000000001E-2</v>
      </c>
      <c r="E70" s="16">
        <f t="shared" ca="1" si="1"/>
        <v>1.0002462000000001</v>
      </c>
      <c r="F70" s="16">
        <f ca="1">(TRUNC(PRODUCT($E$12:$E69),16))</f>
        <v>1.00964685198658</v>
      </c>
      <c r="G70" s="16">
        <f t="shared" ca="1" si="12"/>
        <v>1.0081566859962701</v>
      </c>
      <c r="H70" s="16">
        <f t="shared" ca="1" si="2"/>
        <v>1.0014781100000001</v>
      </c>
      <c r="I70" s="15">
        <f t="shared" si="13"/>
        <v>3.7999999999999999E-2</v>
      </c>
      <c r="J70" s="34">
        <f t="shared" si="14"/>
        <v>43451</v>
      </c>
      <c r="K70" s="2">
        <f t="shared" si="15"/>
        <v>6</v>
      </c>
      <c r="L70" s="21">
        <f t="shared" si="16"/>
        <v>6</v>
      </c>
      <c r="M70" s="14">
        <f t="shared" si="3"/>
        <v>1.000888389</v>
      </c>
      <c r="N70" s="14">
        <f t="shared" ca="1" si="4"/>
        <v>1.0023678119999999</v>
      </c>
      <c r="O70" s="21">
        <f t="shared" si="17"/>
        <v>0</v>
      </c>
      <c r="P70" s="16">
        <f t="shared" ca="1" si="5"/>
        <v>23.678119989999999</v>
      </c>
      <c r="Q70" s="24">
        <f t="shared" si="6"/>
        <v>0</v>
      </c>
      <c r="R70" s="16">
        <f t="shared" si="7"/>
        <v>0</v>
      </c>
      <c r="S70" s="4" t="str">
        <f t="shared" si="18"/>
        <v>J=</v>
      </c>
      <c r="T70" s="34">
        <f t="shared" si="19"/>
        <v>43480</v>
      </c>
      <c r="U70" s="3"/>
      <c r="V70" s="4"/>
      <c r="W70" s="106">
        <f t="shared" si="20"/>
        <v>58</v>
      </c>
      <c r="X70" s="107">
        <f t="shared" si="45"/>
        <v>45153</v>
      </c>
      <c r="Y70" s="97">
        <f t="shared" si="46"/>
        <v>4433</v>
      </c>
      <c r="Z70" s="98">
        <f t="shared" si="47"/>
        <v>21</v>
      </c>
      <c r="AA70" s="97">
        <f t="shared" si="48"/>
        <v>25.06</v>
      </c>
      <c r="AB70" s="110">
        <f t="shared" si="49"/>
        <v>0</v>
      </c>
      <c r="AC70" s="108">
        <v>0</v>
      </c>
      <c r="AD70" s="97">
        <f t="shared" si="50"/>
        <v>25.06</v>
      </c>
      <c r="AE70" s="106">
        <f t="shared" si="24"/>
        <v>58</v>
      </c>
      <c r="AF70" s="109" t="s">
        <v>55</v>
      </c>
      <c r="AG70" s="104">
        <f t="shared" si="51"/>
        <v>45184</v>
      </c>
      <c r="AH70" s="2"/>
      <c r="AI70" s="18" t="s">
        <v>95</v>
      </c>
      <c r="AJ70" s="93">
        <v>-9839000</v>
      </c>
      <c r="AK70" s="2"/>
      <c r="AL70" s="79">
        <f t="shared" si="39"/>
        <v>58</v>
      </c>
      <c r="AM70" s="80">
        <f t="shared" si="52"/>
        <v>45153</v>
      </c>
      <c r="AN70" s="80">
        <f t="shared" si="53"/>
        <v>45153</v>
      </c>
      <c r="AO70" s="79" t="s">
        <v>63</v>
      </c>
      <c r="AP70" s="81">
        <f t="shared" ca="1" si="54"/>
        <v>0</v>
      </c>
      <c r="AQ70" s="82" t="s">
        <v>45</v>
      </c>
      <c r="AR70" s="81">
        <f t="shared" ca="1" si="55"/>
        <v>72.223659499999997</v>
      </c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42">
        <f t="shared" si="10"/>
        <v>43461</v>
      </c>
      <c r="B71" s="19">
        <f t="shared" ca="1" si="29"/>
        <v>10027.62989</v>
      </c>
      <c r="C71" s="16">
        <f t="shared" si="11"/>
        <v>10000</v>
      </c>
      <c r="D71" s="15">
        <f ca="1">IF(A71&lt;$B$1,VLOOKUP(A71,[1]DI!$A$4:$B$15000,2,FALSE),0)</f>
        <v>6.4000000000000001E-2</v>
      </c>
      <c r="E71" s="16">
        <f t="shared" ca="1" si="1"/>
        <v>1.0002462000000001</v>
      </c>
      <c r="F71" s="16">
        <f ca="1">(TRUNC(PRODUCT($E$12:$E70),16))</f>
        <v>1.0098954270415299</v>
      </c>
      <c r="G71" s="16">
        <f t="shared" ca="1" si="12"/>
        <v>1.0081566859962701</v>
      </c>
      <c r="H71" s="16">
        <f t="shared" ca="1" si="2"/>
        <v>1.00172467</v>
      </c>
      <c r="I71" s="15">
        <f t="shared" si="13"/>
        <v>3.7999999999999999E-2</v>
      </c>
      <c r="J71" s="34">
        <f t="shared" si="14"/>
        <v>43451</v>
      </c>
      <c r="K71" s="2">
        <f t="shared" si="15"/>
        <v>7</v>
      </c>
      <c r="L71" s="21">
        <f t="shared" si="16"/>
        <v>7</v>
      </c>
      <c r="M71" s="14">
        <f t="shared" si="3"/>
        <v>1.001036531</v>
      </c>
      <c r="N71" s="14">
        <f t="shared" ca="1" si="4"/>
        <v>1.002762989</v>
      </c>
      <c r="O71" s="21">
        <f t="shared" si="17"/>
        <v>0</v>
      </c>
      <c r="P71" s="16">
        <f t="shared" ca="1" si="5"/>
        <v>27.62989</v>
      </c>
      <c r="Q71" s="24">
        <f t="shared" si="6"/>
        <v>0</v>
      </c>
      <c r="R71" s="16">
        <f t="shared" si="7"/>
        <v>0</v>
      </c>
      <c r="S71" s="4" t="str">
        <f t="shared" si="18"/>
        <v>J=</v>
      </c>
      <c r="T71" s="34">
        <f t="shared" si="19"/>
        <v>43480</v>
      </c>
      <c r="U71" s="3"/>
      <c r="V71" s="4"/>
      <c r="W71" s="106">
        <f t="shared" si="20"/>
        <v>59</v>
      </c>
      <c r="X71" s="107">
        <f t="shared" si="45"/>
        <v>45184</v>
      </c>
      <c r="Y71" s="97">
        <f t="shared" si="46"/>
        <v>4433</v>
      </c>
      <c r="Z71" s="98">
        <f t="shared" si="47"/>
        <v>22</v>
      </c>
      <c r="AA71" s="97">
        <f t="shared" si="48"/>
        <v>26.26</v>
      </c>
      <c r="AB71" s="110">
        <f t="shared" si="49"/>
        <v>0</v>
      </c>
      <c r="AC71" s="108">
        <v>0</v>
      </c>
      <c r="AD71" s="97">
        <f t="shared" si="50"/>
        <v>26.26</v>
      </c>
      <c r="AE71" s="106">
        <f t="shared" si="24"/>
        <v>59</v>
      </c>
      <c r="AF71" s="109" t="s">
        <v>55</v>
      </c>
      <c r="AG71" s="104">
        <f t="shared" si="51"/>
        <v>45215</v>
      </c>
      <c r="AH71" s="2"/>
      <c r="AI71" s="18" t="s">
        <v>96</v>
      </c>
      <c r="AJ71" s="93">
        <v>37181000</v>
      </c>
      <c r="AK71" s="2"/>
      <c r="AL71" s="79">
        <f t="shared" si="39"/>
        <v>59</v>
      </c>
      <c r="AM71" s="80">
        <f t="shared" si="52"/>
        <v>45184</v>
      </c>
      <c r="AN71" s="80">
        <f t="shared" si="53"/>
        <v>45184</v>
      </c>
      <c r="AO71" s="79" t="s">
        <v>63</v>
      </c>
      <c r="AP71" s="81">
        <f t="shared" ca="1" si="54"/>
        <v>0</v>
      </c>
      <c r="AQ71" s="82" t="s">
        <v>45</v>
      </c>
      <c r="AR71" s="81">
        <f t="shared" ca="1" si="55"/>
        <v>74.617572600000003</v>
      </c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42">
        <f t="shared" si="10"/>
        <v>43462</v>
      </c>
      <c r="B72" s="19">
        <f t="shared" ca="1" si="29"/>
        <v>10031.58328999</v>
      </c>
      <c r="C72" s="16">
        <f t="shared" si="11"/>
        <v>10000</v>
      </c>
      <c r="D72" s="15">
        <f ca="1">IF(A72&lt;$B$1,VLOOKUP(A72,[1]DI!$A$4:$B$15000,2,FALSE),0)</f>
        <v>6.4000000000000001E-2</v>
      </c>
      <c r="E72" s="16">
        <f t="shared" ca="1" si="1"/>
        <v>1.0002462000000001</v>
      </c>
      <c r="F72" s="16">
        <f ca="1">(TRUNC(PRODUCT($E$12:$E71),16))</f>
        <v>1.01014406329567</v>
      </c>
      <c r="G72" s="16">
        <f t="shared" ca="1" si="12"/>
        <v>1.0081566859962701</v>
      </c>
      <c r="H72" s="16">
        <f t="shared" ca="1" si="2"/>
        <v>1.0019712999999999</v>
      </c>
      <c r="I72" s="15">
        <f t="shared" si="13"/>
        <v>3.7999999999999999E-2</v>
      </c>
      <c r="J72" s="34">
        <f t="shared" si="14"/>
        <v>43451</v>
      </c>
      <c r="K72" s="2">
        <f t="shared" si="15"/>
        <v>8</v>
      </c>
      <c r="L72" s="21">
        <f t="shared" si="16"/>
        <v>8</v>
      </c>
      <c r="M72" s="14">
        <f t="shared" si="3"/>
        <v>1.001184694</v>
      </c>
      <c r="N72" s="14">
        <f t="shared" ca="1" si="4"/>
        <v>1.0031583289999999</v>
      </c>
      <c r="O72" s="21">
        <f t="shared" si="17"/>
        <v>0</v>
      </c>
      <c r="P72" s="16">
        <f t="shared" ca="1" si="5"/>
        <v>31.583289990000001</v>
      </c>
      <c r="Q72" s="24">
        <f t="shared" si="6"/>
        <v>0</v>
      </c>
      <c r="R72" s="16">
        <f t="shared" si="7"/>
        <v>0</v>
      </c>
      <c r="S72" s="4" t="str">
        <f t="shared" si="18"/>
        <v>J=</v>
      </c>
      <c r="T72" s="34">
        <f t="shared" si="19"/>
        <v>43480</v>
      </c>
      <c r="U72" s="3"/>
      <c r="V72" s="4"/>
      <c r="W72" s="106">
        <f t="shared" si="20"/>
        <v>60</v>
      </c>
      <c r="X72" s="107">
        <f t="shared" si="45"/>
        <v>45215</v>
      </c>
      <c r="Y72" s="97">
        <f t="shared" si="46"/>
        <v>4433</v>
      </c>
      <c r="Z72" s="98">
        <f t="shared" si="47"/>
        <v>20</v>
      </c>
      <c r="AA72" s="97">
        <f t="shared" si="48"/>
        <v>23.87</v>
      </c>
      <c r="AB72" s="110">
        <f t="shared" si="49"/>
        <v>0</v>
      </c>
      <c r="AC72" s="108">
        <v>0</v>
      </c>
      <c r="AD72" s="97">
        <f t="shared" si="50"/>
        <v>23.87</v>
      </c>
      <c r="AE72" s="106">
        <f t="shared" si="24"/>
        <v>60</v>
      </c>
      <c r="AF72" s="109" t="s">
        <v>69</v>
      </c>
      <c r="AG72" s="104">
        <f t="shared" si="51"/>
        <v>45246</v>
      </c>
      <c r="AH72" s="2"/>
      <c r="AI72" s="18" t="s">
        <v>97</v>
      </c>
      <c r="AJ72" s="93"/>
      <c r="AK72" s="2"/>
      <c r="AL72" s="79">
        <f t="shared" si="39"/>
        <v>60</v>
      </c>
      <c r="AM72" s="80">
        <f t="shared" si="52"/>
        <v>45214</v>
      </c>
      <c r="AN72" s="80">
        <f t="shared" si="53"/>
        <v>45215</v>
      </c>
      <c r="AO72" s="79" t="s">
        <v>63</v>
      </c>
      <c r="AP72" s="81">
        <f t="shared" ca="1" si="54"/>
        <v>0</v>
      </c>
      <c r="AQ72" s="82" t="s">
        <v>45</v>
      </c>
      <c r="AR72" s="81">
        <f t="shared" ca="1" si="55"/>
        <v>66.517386650000006</v>
      </c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42">
        <f t="shared" si="10"/>
        <v>43463</v>
      </c>
      <c r="B73" s="19">
        <f t="shared" ca="1" si="29"/>
        <v>10035.538159989999</v>
      </c>
      <c r="C73" s="16">
        <f t="shared" si="11"/>
        <v>10000</v>
      </c>
      <c r="D73" s="15">
        <f ca="1">IF(A73&lt;$B$1,VLOOKUP(A73,[1]DI!$A$4:$B$15000,2,FALSE),0)</f>
        <v>0</v>
      </c>
      <c r="E73" s="16">
        <f t="shared" ca="1" si="1"/>
        <v>1</v>
      </c>
      <c r="F73" s="16">
        <f ca="1">(TRUNC(PRODUCT($E$12:$E72),16))</f>
        <v>1.0103927607640599</v>
      </c>
      <c r="G73" s="16">
        <f t="shared" ca="1" si="12"/>
        <v>1.0081566859962701</v>
      </c>
      <c r="H73" s="16">
        <f t="shared" ca="1" si="2"/>
        <v>1.00221798</v>
      </c>
      <c r="I73" s="15">
        <f t="shared" si="13"/>
        <v>3.7999999999999999E-2</v>
      </c>
      <c r="J73" s="34">
        <f t="shared" si="14"/>
        <v>43451</v>
      </c>
      <c r="K73" s="2">
        <f t="shared" si="15"/>
        <v>8</v>
      </c>
      <c r="L73" s="21">
        <f t="shared" si="16"/>
        <v>9</v>
      </c>
      <c r="M73" s="14">
        <f t="shared" si="3"/>
        <v>1.0013328800000001</v>
      </c>
      <c r="N73" s="14">
        <f t="shared" ca="1" si="4"/>
        <v>1.0035538159999999</v>
      </c>
      <c r="O73" s="21">
        <f t="shared" si="17"/>
        <v>0</v>
      </c>
      <c r="P73" s="16">
        <f t="shared" ca="1" si="5"/>
        <v>35.538159989999997</v>
      </c>
      <c r="Q73" s="24">
        <f t="shared" si="6"/>
        <v>0</v>
      </c>
      <c r="R73" s="16">
        <f t="shared" si="7"/>
        <v>0</v>
      </c>
      <c r="S73" s="4" t="str">
        <f t="shared" si="18"/>
        <v>J=</v>
      </c>
      <c r="T73" s="34">
        <f t="shared" si="19"/>
        <v>43480</v>
      </c>
      <c r="U73" s="3"/>
      <c r="V73" s="4"/>
      <c r="W73" s="106">
        <f t="shared" si="20"/>
        <v>61</v>
      </c>
      <c r="X73" s="107">
        <f t="shared" si="45"/>
        <v>45246</v>
      </c>
      <c r="Y73" s="97">
        <f t="shared" si="46"/>
        <v>3932.5</v>
      </c>
      <c r="Z73" s="98">
        <f t="shared" si="47"/>
        <v>21</v>
      </c>
      <c r="AA73" s="97">
        <f t="shared" si="48"/>
        <v>25.06</v>
      </c>
      <c r="AB73" s="110">
        <f t="shared" si="49"/>
        <v>500.5</v>
      </c>
      <c r="AC73" s="108">
        <v>5.0049999999999997E-2</v>
      </c>
      <c r="AD73" s="97">
        <f t="shared" si="50"/>
        <v>525.55999999999995</v>
      </c>
      <c r="AE73" s="106">
        <f t="shared" si="24"/>
        <v>61</v>
      </c>
      <c r="AF73" s="109" t="s">
        <v>55</v>
      </c>
      <c r="AG73" s="104">
        <f t="shared" si="51"/>
        <v>45275</v>
      </c>
      <c r="AH73" s="2"/>
      <c r="AI73" s="18" t="s">
        <v>98</v>
      </c>
      <c r="AK73" s="2"/>
      <c r="AL73" s="79">
        <f t="shared" si="39"/>
        <v>61</v>
      </c>
      <c r="AM73" s="80">
        <f t="shared" si="52"/>
        <v>45245</v>
      </c>
      <c r="AN73" s="80">
        <f t="shared" si="53"/>
        <v>45246</v>
      </c>
      <c r="AO73" s="79" t="s">
        <v>63</v>
      </c>
      <c r="AP73" s="81">
        <f t="shared" ca="1" si="54"/>
        <v>500.5</v>
      </c>
      <c r="AQ73" s="82" t="s">
        <v>45</v>
      </c>
      <c r="AR73" s="81">
        <f t="shared" ca="1" si="55"/>
        <v>68.901245689999996</v>
      </c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42">
        <f t="shared" si="10"/>
        <v>43464</v>
      </c>
      <c r="B74" s="19">
        <f t="shared" ca="1" si="29"/>
        <v>10035.538159989999</v>
      </c>
      <c r="C74" s="16">
        <f t="shared" si="11"/>
        <v>10000</v>
      </c>
      <c r="D74" s="15">
        <f ca="1">IF(A74&lt;$B$1,VLOOKUP(A74,[1]DI!$A$4:$B$15000,2,FALSE),0)</f>
        <v>0</v>
      </c>
      <c r="E74" s="16">
        <f t="shared" ca="1" si="1"/>
        <v>1</v>
      </c>
      <c r="F74" s="16">
        <f ca="1">(TRUNC(PRODUCT($E$12:$E73),16))</f>
        <v>1.0103927607640599</v>
      </c>
      <c r="G74" s="16">
        <f t="shared" ca="1" si="12"/>
        <v>1.0081566859962701</v>
      </c>
      <c r="H74" s="16">
        <f t="shared" ca="1" si="2"/>
        <v>1.00221798</v>
      </c>
      <c r="I74" s="15">
        <f t="shared" si="13"/>
        <v>3.7999999999999999E-2</v>
      </c>
      <c r="J74" s="34">
        <f t="shared" si="14"/>
        <v>43451</v>
      </c>
      <c r="K74" s="2">
        <f t="shared" si="15"/>
        <v>8</v>
      </c>
      <c r="L74" s="21">
        <f t="shared" si="16"/>
        <v>9</v>
      </c>
      <c r="M74" s="14">
        <f t="shared" si="3"/>
        <v>1.0013328800000001</v>
      </c>
      <c r="N74" s="14">
        <f t="shared" ca="1" si="4"/>
        <v>1.0035538159999999</v>
      </c>
      <c r="O74" s="21">
        <f t="shared" si="17"/>
        <v>0</v>
      </c>
      <c r="P74" s="16">
        <f t="shared" ca="1" si="5"/>
        <v>35.538159989999997</v>
      </c>
      <c r="Q74" s="24">
        <f t="shared" si="6"/>
        <v>0</v>
      </c>
      <c r="R74" s="16">
        <f t="shared" si="7"/>
        <v>0</v>
      </c>
      <c r="S74" s="4" t="str">
        <f t="shared" si="18"/>
        <v>J=</v>
      </c>
      <c r="T74" s="34">
        <f t="shared" si="19"/>
        <v>43480</v>
      </c>
      <c r="U74" s="3"/>
      <c r="V74" s="4"/>
      <c r="W74" s="106">
        <f t="shared" si="20"/>
        <v>62</v>
      </c>
      <c r="X74" s="107">
        <f t="shared" si="45"/>
        <v>45275</v>
      </c>
      <c r="Y74" s="97">
        <f t="shared" si="46"/>
        <v>3932.5</v>
      </c>
      <c r="Z74" s="98">
        <f t="shared" si="47"/>
        <v>21</v>
      </c>
      <c r="AA74" s="97">
        <f t="shared" si="48"/>
        <v>22.23</v>
      </c>
      <c r="AB74" s="110">
        <f t="shared" si="49"/>
        <v>0</v>
      </c>
      <c r="AC74" s="108">
        <v>0</v>
      </c>
      <c r="AD74" s="97">
        <f t="shared" si="50"/>
        <v>22.23</v>
      </c>
      <c r="AE74" s="106">
        <f t="shared" si="24"/>
        <v>62</v>
      </c>
      <c r="AF74" s="109" t="s">
        <v>55</v>
      </c>
      <c r="AG74" s="104">
        <f t="shared" si="51"/>
        <v>45306</v>
      </c>
      <c r="AH74" s="2"/>
      <c r="AI74" s="18" t="s">
        <v>114</v>
      </c>
      <c r="AL74" s="79">
        <f t="shared" si="39"/>
        <v>62</v>
      </c>
      <c r="AM74" s="80">
        <f t="shared" si="52"/>
        <v>45275</v>
      </c>
      <c r="AN74" s="80">
        <f t="shared" si="53"/>
        <v>45275</v>
      </c>
      <c r="AO74" s="79" t="s">
        <v>63</v>
      </c>
      <c r="AP74" s="81">
        <f t="shared" ca="1" si="54"/>
        <v>0</v>
      </c>
      <c r="AQ74" s="82" t="s">
        <v>45</v>
      </c>
      <c r="AR74" s="81">
        <f t="shared" ca="1" si="55"/>
        <v>60.134928780000003</v>
      </c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42">
        <f t="shared" si="10"/>
        <v>43465</v>
      </c>
      <c r="B75" s="19">
        <f t="shared" ca="1" si="29"/>
        <v>10035.538159989999</v>
      </c>
      <c r="C75" s="16">
        <f t="shared" si="11"/>
        <v>10000</v>
      </c>
      <c r="D75" s="15">
        <f ca="1">IF(A75&lt;$B$1,VLOOKUP(A75,[1]DI!$A$4:$B$15000,2,FALSE),0)</f>
        <v>6.4000000000000001E-2</v>
      </c>
      <c r="E75" s="16">
        <f t="shared" ca="1" si="1"/>
        <v>1.0002462000000001</v>
      </c>
      <c r="F75" s="16">
        <f ca="1">(TRUNC(PRODUCT($E$12:$E74),16))</f>
        <v>1.0103927607640599</v>
      </c>
      <c r="G75" s="16">
        <f t="shared" ca="1" si="12"/>
        <v>1.0081566859962701</v>
      </c>
      <c r="H75" s="16">
        <f t="shared" ca="1" si="2"/>
        <v>1.00221798</v>
      </c>
      <c r="I75" s="15">
        <f t="shared" si="13"/>
        <v>3.7999999999999999E-2</v>
      </c>
      <c r="J75" s="34">
        <f t="shared" si="14"/>
        <v>43451</v>
      </c>
      <c r="K75" s="2">
        <f t="shared" si="15"/>
        <v>9</v>
      </c>
      <c r="L75" s="21">
        <f t="shared" si="16"/>
        <v>9</v>
      </c>
      <c r="M75" s="14">
        <f t="shared" si="3"/>
        <v>1.0013328800000001</v>
      </c>
      <c r="N75" s="14">
        <f t="shared" ca="1" si="4"/>
        <v>1.0035538159999999</v>
      </c>
      <c r="O75" s="21">
        <f t="shared" si="17"/>
        <v>0</v>
      </c>
      <c r="P75" s="16">
        <f t="shared" ca="1" si="5"/>
        <v>35.538159989999997</v>
      </c>
      <c r="Q75" s="24">
        <f t="shared" si="6"/>
        <v>0</v>
      </c>
      <c r="R75" s="16">
        <f t="shared" si="7"/>
        <v>0</v>
      </c>
      <c r="S75" s="4" t="str">
        <f t="shared" si="18"/>
        <v>J=</v>
      </c>
      <c r="T75" s="34">
        <f t="shared" si="19"/>
        <v>43480</v>
      </c>
      <c r="U75" s="3"/>
      <c r="V75" s="4"/>
      <c r="W75" s="106">
        <f t="shared" si="20"/>
        <v>63</v>
      </c>
      <c r="X75" s="107">
        <f t="shared" si="45"/>
        <v>45306</v>
      </c>
      <c r="Y75" s="97">
        <f t="shared" si="46"/>
        <v>3932.5</v>
      </c>
      <c r="Z75" s="98">
        <f t="shared" si="47"/>
        <v>19</v>
      </c>
      <c r="AA75" s="97">
        <f t="shared" si="48"/>
        <v>20.11</v>
      </c>
      <c r="AB75" s="110">
        <f t="shared" si="49"/>
        <v>0</v>
      </c>
      <c r="AC75" s="108">
        <v>0</v>
      </c>
      <c r="AD75" s="97">
        <f t="shared" si="50"/>
        <v>20.11</v>
      </c>
      <c r="AE75" s="106">
        <f t="shared" si="24"/>
        <v>63</v>
      </c>
      <c r="AF75" s="109" t="s">
        <v>55</v>
      </c>
      <c r="AG75" s="104">
        <f t="shared" si="51"/>
        <v>45337</v>
      </c>
      <c r="AH75" s="2"/>
      <c r="AI75" s="18" t="s">
        <v>115</v>
      </c>
      <c r="AL75" s="79">
        <f t="shared" si="39"/>
        <v>63</v>
      </c>
      <c r="AM75" s="80">
        <f t="shared" si="52"/>
        <v>45306</v>
      </c>
      <c r="AN75" s="80">
        <f t="shared" si="53"/>
        <v>45306</v>
      </c>
      <c r="AO75" s="79" t="s">
        <v>63</v>
      </c>
      <c r="AP75" s="81">
        <f t="shared" ca="1" si="54"/>
        <v>0</v>
      </c>
      <c r="AQ75" s="82" t="s">
        <v>45</v>
      </c>
      <c r="AR75" s="81">
        <f t="shared" ca="1" si="55"/>
        <v>53.089383130000002</v>
      </c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42">
        <f t="shared" si="10"/>
        <v>43466</v>
      </c>
      <c r="B76" s="19">
        <f t="shared" ca="1" si="29"/>
        <v>10039.494669989999</v>
      </c>
      <c r="C76" s="16">
        <f t="shared" si="11"/>
        <v>10000</v>
      </c>
      <c r="D76" s="15">
        <f ca="1">IF(A76&lt;$B$1,VLOOKUP(A76,[1]DI!$A$4:$B$15000,2,FALSE),0)</f>
        <v>0</v>
      </c>
      <c r="E76" s="16">
        <f t="shared" ref="E76:E139" ca="1" si="56">ROUND(((1+D76)^(1/252)),8)</f>
        <v>1</v>
      </c>
      <c r="F76" s="16">
        <f ca="1">(TRUNC(PRODUCT($E$12:$E75),16))</f>
        <v>1.01064151946176</v>
      </c>
      <c r="G76" s="16">
        <f t="shared" ca="1" si="12"/>
        <v>1.0081566859962701</v>
      </c>
      <c r="H76" s="16">
        <f t="shared" ref="H76:H139" ca="1" si="57">ROUND(F76/G76,8)</f>
        <v>1.00246473</v>
      </c>
      <c r="I76" s="15">
        <f t="shared" si="13"/>
        <v>3.7999999999999999E-2</v>
      </c>
      <c r="J76" s="34">
        <f t="shared" si="14"/>
        <v>43451</v>
      </c>
      <c r="K76" s="2">
        <f t="shared" si="15"/>
        <v>9</v>
      </c>
      <c r="L76" s="21">
        <f t="shared" si="16"/>
        <v>10</v>
      </c>
      <c r="M76" s="14">
        <f t="shared" ref="M76:M139" si="58">ROUND((I76+1)^(L76/252),9)</f>
        <v>1.0014810869999999</v>
      </c>
      <c r="N76" s="14">
        <f t="shared" ref="N76:N139" ca="1" si="59">ROUND(H76*M76,9)</f>
        <v>1.003949467</v>
      </c>
      <c r="O76" s="21">
        <f t="shared" si="17"/>
        <v>0</v>
      </c>
      <c r="P76" s="16">
        <f t="shared" ref="P76:P139" ca="1" si="60">TRUNC(((N76-1)*C76),8)</f>
        <v>39.494669989999998</v>
      </c>
      <c r="Q76" s="24">
        <f t="shared" ref="Q76:Q139" si="61">IF($O76&gt;0,VLOOKUP($O76,$W$12:$AC$150,7),0)</f>
        <v>0</v>
      </c>
      <c r="R76" s="16">
        <f t="shared" ref="R76:R139" si="62">IF(Q76&gt;0,TRUNC(Q76*C$12,8),0)</f>
        <v>0</v>
      </c>
      <c r="S76" s="4" t="str">
        <f t="shared" si="18"/>
        <v>J=</v>
      </c>
      <c r="T76" s="34">
        <f t="shared" si="19"/>
        <v>43480</v>
      </c>
      <c r="U76" s="3"/>
      <c r="V76" s="4"/>
      <c r="W76" s="106">
        <f t="shared" si="20"/>
        <v>64</v>
      </c>
      <c r="X76" s="107">
        <f t="shared" si="45"/>
        <v>45337</v>
      </c>
      <c r="Y76" s="97">
        <f t="shared" si="46"/>
        <v>3932.5</v>
      </c>
      <c r="Z76" s="98">
        <f t="shared" si="47"/>
        <v>21</v>
      </c>
      <c r="AA76" s="97">
        <f t="shared" si="48"/>
        <v>22.23</v>
      </c>
      <c r="AB76" s="110">
        <f t="shared" si="49"/>
        <v>0</v>
      </c>
      <c r="AC76" s="108">
        <v>0</v>
      </c>
      <c r="AD76" s="97">
        <f t="shared" si="50"/>
        <v>22.23</v>
      </c>
      <c r="AE76" s="106">
        <f t="shared" si="24"/>
        <v>64</v>
      </c>
      <c r="AF76" s="109" t="s">
        <v>55</v>
      </c>
      <c r="AG76" s="104">
        <f t="shared" si="51"/>
        <v>45366</v>
      </c>
      <c r="AH76" s="2"/>
      <c r="AI76" s="18" t="s">
        <v>116</v>
      </c>
      <c r="AK76" s="2"/>
      <c r="AL76" s="79">
        <f t="shared" si="39"/>
        <v>64</v>
      </c>
      <c r="AM76" s="80">
        <f t="shared" si="52"/>
        <v>45337</v>
      </c>
      <c r="AN76" s="80">
        <f t="shared" si="53"/>
        <v>45337</v>
      </c>
      <c r="AO76" s="79" t="s">
        <v>63</v>
      </c>
      <c r="AP76" s="81">
        <f t="shared" ca="1" si="54"/>
        <v>0</v>
      </c>
      <c r="AQ76" s="82" t="s">
        <v>45</v>
      </c>
      <c r="AR76" s="81">
        <f t="shared" ca="1" si="55"/>
        <v>58.150522420000001</v>
      </c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42">
        <f t="shared" ref="A77:A140" si="63">(A76+1)</f>
        <v>43467</v>
      </c>
      <c r="B77" s="19">
        <f t="shared" ca="1" si="29"/>
        <v>10039.494669989999</v>
      </c>
      <c r="C77" s="16">
        <f t="shared" ref="C77:C140" si="64">(C76-R76)</f>
        <v>10000</v>
      </c>
      <c r="D77" s="15">
        <f ca="1">IF(A77&lt;$B$1,VLOOKUP(A77,[1]DI!$A$4:$B$15000,2,FALSE),0)</f>
        <v>6.4000000000000001E-2</v>
      </c>
      <c r="E77" s="16">
        <f t="shared" ca="1" si="56"/>
        <v>1.0002462000000001</v>
      </c>
      <c r="F77" s="16">
        <f ca="1">(TRUNC(PRODUCT($E$12:$E76),16))</f>
        <v>1.01064151946176</v>
      </c>
      <c r="G77" s="16">
        <f t="shared" ref="G77:G140" ca="1" si="65">IF(O76&gt;0,F76,G76)</f>
        <v>1.0081566859962701</v>
      </c>
      <c r="H77" s="16">
        <f t="shared" ca="1" si="57"/>
        <v>1.00246473</v>
      </c>
      <c r="I77" s="15">
        <f t="shared" ref="I77:I140" si="66">I76</f>
        <v>3.7999999999999999E-2</v>
      </c>
      <c r="J77" s="34">
        <f t="shared" ref="J77:J140" si="67">IF(O76&gt;0,VLOOKUP(O76,W$12:AG$150,2),J76)</f>
        <v>43451</v>
      </c>
      <c r="K77" s="2">
        <f t="shared" ref="K77:K140" si="68">IF(A77&gt;J77,IF(NETWORKDAYS(J77,A77,$W$160:$W$544)-1=0,1,NETWORKDAYS(J77,A77,$W$160:$W$544)-1),0)</f>
        <v>10</v>
      </c>
      <c r="L77" s="21">
        <f t="shared" ref="L77:L140" si="69">IF(AND(K77=1,K76=1),1,IF(K77&gt;0,IF(K77=K76,K77+1,K77),0))</f>
        <v>10</v>
      </c>
      <c r="M77" s="14">
        <f t="shared" si="58"/>
        <v>1.0014810869999999</v>
      </c>
      <c r="N77" s="14">
        <f t="shared" ca="1" si="59"/>
        <v>1.003949467</v>
      </c>
      <c r="O77" s="21">
        <f t="shared" ref="O77:O140" si="70">IF(VLOOKUP(A77,X$12:AE$150,8)=VLOOKUP(A76,X$12:AE$150,8),0,VLOOKUP(A77,X$12:AE$150,8))</f>
        <v>0</v>
      </c>
      <c r="P77" s="16">
        <f t="shared" ca="1" si="60"/>
        <v>39.494669989999998</v>
      </c>
      <c r="Q77" s="24">
        <f t="shared" si="61"/>
        <v>0</v>
      </c>
      <c r="R77" s="16">
        <f t="shared" si="62"/>
        <v>0</v>
      </c>
      <c r="S77" s="4" t="str">
        <f t="shared" ref="S77:S140" si="71">IF(O76&gt;0,VLOOKUP(O76,W$12:AG$150,10),S76)</f>
        <v>J=</v>
      </c>
      <c r="T77" s="34">
        <f t="shared" ref="T77:T140" si="72">IF(O76&gt;0,VLOOKUP(O76,W$12:AG$150,11),T76)</f>
        <v>43480</v>
      </c>
      <c r="U77" s="3"/>
      <c r="V77" s="4"/>
      <c r="W77" s="106">
        <f t="shared" ref="W77:W97" si="73">W76+1</f>
        <v>65</v>
      </c>
      <c r="X77" s="107">
        <f t="shared" si="45"/>
        <v>45366</v>
      </c>
      <c r="Y77" s="97">
        <f t="shared" si="46"/>
        <v>3932.5</v>
      </c>
      <c r="Z77" s="98">
        <f t="shared" si="47"/>
        <v>21</v>
      </c>
      <c r="AA77" s="97">
        <f t="shared" si="48"/>
        <v>22.23</v>
      </c>
      <c r="AB77" s="110">
        <f t="shared" si="49"/>
        <v>0</v>
      </c>
      <c r="AC77" s="108">
        <v>0</v>
      </c>
      <c r="AD77" s="97">
        <f t="shared" si="50"/>
        <v>22.23</v>
      </c>
      <c r="AE77" s="106">
        <f t="shared" ref="AE77:AE97" si="74">AE76+1</f>
        <v>65</v>
      </c>
      <c r="AF77" s="109" t="s">
        <v>55</v>
      </c>
      <c r="AG77" s="104">
        <f t="shared" si="51"/>
        <v>45397</v>
      </c>
      <c r="AH77" s="2"/>
      <c r="AK77" s="2"/>
      <c r="AL77" s="79">
        <f t="shared" si="39"/>
        <v>65</v>
      </c>
      <c r="AM77" s="80">
        <f t="shared" si="52"/>
        <v>45366</v>
      </c>
      <c r="AN77" s="80">
        <f t="shared" si="53"/>
        <v>45366</v>
      </c>
      <c r="AO77" s="79" t="s">
        <v>63</v>
      </c>
      <c r="AP77" s="81">
        <f t="shared" ca="1" si="54"/>
        <v>0</v>
      </c>
      <c r="AQ77" s="82" t="s">
        <v>45</v>
      </c>
      <c r="AR77" s="81">
        <f t="shared" ca="1" si="55"/>
        <v>57.22657762</v>
      </c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42">
        <f t="shared" si="63"/>
        <v>43468</v>
      </c>
      <c r="B78" s="19">
        <f t="shared" ref="B78:B141" ca="1" si="75">IF(A78&lt;=TODAY(),C78+P78,IF(AND(A78&gt;TODAY(),A78&lt;=$B$1),IF(VLOOKUP(TODAY(),$A$10:$D$5000,4,FALSE)=0,"n.d",C78+P78),"n.d"))</f>
        <v>10043.45274999</v>
      </c>
      <c r="C78" s="16">
        <f t="shared" si="64"/>
        <v>10000</v>
      </c>
      <c r="D78" s="15">
        <f ca="1">IF(A78&lt;$B$1,VLOOKUP(A78,[1]DI!$A$4:$B$15000,2,FALSE),0)</f>
        <v>6.4000000000000001E-2</v>
      </c>
      <c r="E78" s="16">
        <f t="shared" ca="1" si="56"/>
        <v>1.0002462000000001</v>
      </c>
      <c r="F78" s="16">
        <f ca="1">(TRUNC(PRODUCT($E$12:$E77),16))</f>
        <v>1.01089033940385</v>
      </c>
      <c r="G78" s="16">
        <f t="shared" ca="1" si="65"/>
        <v>1.0081566859962701</v>
      </c>
      <c r="H78" s="16">
        <f t="shared" ca="1" si="57"/>
        <v>1.00271154</v>
      </c>
      <c r="I78" s="15">
        <f t="shared" si="66"/>
        <v>3.7999999999999999E-2</v>
      </c>
      <c r="J78" s="34">
        <f t="shared" si="67"/>
        <v>43451</v>
      </c>
      <c r="K78" s="2">
        <f t="shared" si="68"/>
        <v>11</v>
      </c>
      <c r="L78" s="21">
        <f t="shared" si="69"/>
        <v>11</v>
      </c>
      <c r="M78" s="14">
        <f t="shared" si="58"/>
        <v>1.0016293169999999</v>
      </c>
      <c r="N78" s="14">
        <f t="shared" ca="1" si="59"/>
        <v>1.0043452749999999</v>
      </c>
      <c r="O78" s="21">
        <f t="shared" si="70"/>
        <v>0</v>
      </c>
      <c r="P78" s="16">
        <f t="shared" ca="1" si="60"/>
        <v>43.452749990000001</v>
      </c>
      <c r="Q78" s="24">
        <f t="shared" si="61"/>
        <v>0</v>
      </c>
      <c r="R78" s="16">
        <f t="shared" si="62"/>
        <v>0</v>
      </c>
      <c r="S78" s="4" t="str">
        <f t="shared" si="71"/>
        <v>J=</v>
      </c>
      <c r="T78" s="34">
        <f t="shared" si="72"/>
        <v>43480</v>
      </c>
      <c r="U78" s="3"/>
      <c r="V78" s="4"/>
      <c r="W78" s="106">
        <f t="shared" si="73"/>
        <v>66</v>
      </c>
      <c r="X78" s="107">
        <f t="shared" si="45"/>
        <v>45397</v>
      </c>
      <c r="Y78" s="97">
        <f t="shared" si="46"/>
        <v>3932.5</v>
      </c>
      <c r="Z78" s="98">
        <f t="shared" si="47"/>
        <v>20</v>
      </c>
      <c r="AA78" s="97">
        <f t="shared" si="48"/>
        <v>21.17</v>
      </c>
      <c r="AB78" s="110">
        <f t="shared" si="49"/>
        <v>0</v>
      </c>
      <c r="AC78" s="108">
        <v>0</v>
      </c>
      <c r="AD78" s="97">
        <f t="shared" si="50"/>
        <v>21.17</v>
      </c>
      <c r="AE78" s="106">
        <f t="shared" si="74"/>
        <v>66</v>
      </c>
      <c r="AF78" s="109" t="s">
        <v>55</v>
      </c>
      <c r="AG78" s="104">
        <f t="shared" si="51"/>
        <v>45427</v>
      </c>
      <c r="AH78" s="2"/>
      <c r="AI78" s="18" t="s">
        <v>99</v>
      </c>
      <c r="AJ78" s="93">
        <f>LARGE(AJ68:AJ76,1)</f>
        <v>42743000</v>
      </c>
      <c r="AK78" s="2"/>
      <c r="AL78" s="79">
        <f t="shared" si="39"/>
        <v>66</v>
      </c>
      <c r="AM78" s="80">
        <f t="shared" si="52"/>
        <v>45397</v>
      </c>
      <c r="AN78" s="80">
        <f t="shared" si="53"/>
        <v>45397</v>
      </c>
      <c r="AO78" s="79" t="s">
        <v>63</v>
      </c>
      <c r="AP78" s="81">
        <f t="shared" ca="1" si="54"/>
        <v>0</v>
      </c>
      <c r="AQ78" s="82" t="s">
        <v>45</v>
      </c>
      <c r="AR78" s="81">
        <f t="shared" ca="1" si="55"/>
        <v>53.342101309999997</v>
      </c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42">
        <f t="shared" si="63"/>
        <v>43469</v>
      </c>
      <c r="B79" s="19">
        <f t="shared" ca="1" si="75"/>
        <v>10047.412270000001</v>
      </c>
      <c r="C79" s="16">
        <f t="shared" si="64"/>
        <v>10000</v>
      </c>
      <c r="D79" s="15">
        <f ca="1">IF(A79&lt;$B$1,VLOOKUP(A79,[1]DI!$A$4:$B$15000,2,FALSE),0)</f>
        <v>6.4000000000000001E-2</v>
      </c>
      <c r="E79" s="16">
        <f t="shared" ca="1" si="56"/>
        <v>1.0002462000000001</v>
      </c>
      <c r="F79" s="16">
        <f ca="1">(TRUNC(PRODUCT($E$12:$E78),16))</f>
        <v>1.0111392206054099</v>
      </c>
      <c r="G79" s="16">
        <f t="shared" ca="1" si="65"/>
        <v>1.0081566859962701</v>
      </c>
      <c r="H79" s="16">
        <f t="shared" ca="1" si="57"/>
        <v>1.0029584</v>
      </c>
      <c r="I79" s="15">
        <f t="shared" si="66"/>
        <v>3.7999999999999999E-2</v>
      </c>
      <c r="J79" s="34">
        <f t="shared" si="67"/>
        <v>43451</v>
      </c>
      <c r="K79" s="2">
        <f t="shared" si="68"/>
        <v>12</v>
      </c>
      <c r="L79" s="21">
        <f t="shared" si="69"/>
        <v>12</v>
      </c>
      <c r="M79" s="14">
        <f t="shared" si="58"/>
        <v>1.0017775680000001</v>
      </c>
      <c r="N79" s="14">
        <f t="shared" ca="1" si="59"/>
        <v>1.004741227</v>
      </c>
      <c r="O79" s="21">
        <f t="shared" si="70"/>
        <v>0</v>
      </c>
      <c r="P79" s="16">
        <f t="shared" ca="1" si="60"/>
        <v>47.412269999999999</v>
      </c>
      <c r="Q79" s="24">
        <f t="shared" si="61"/>
        <v>0</v>
      </c>
      <c r="R79" s="16">
        <f t="shared" si="62"/>
        <v>0</v>
      </c>
      <c r="S79" s="4" t="str">
        <f t="shared" si="71"/>
        <v>J=</v>
      </c>
      <c r="T79" s="34">
        <f t="shared" si="72"/>
        <v>43480</v>
      </c>
      <c r="U79" s="3"/>
      <c r="V79" s="4"/>
      <c r="W79" s="106">
        <f t="shared" si="73"/>
        <v>67</v>
      </c>
      <c r="X79" s="107">
        <f t="shared" si="45"/>
        <v>45427</v>
      </c>
      <c r="Y79" s="97">
        <f t="shared" si="46"/>
        <v>3932.5</v>
      </c>
      <c r="Z79" s="98">
        <f t="shared" si="47"/>
        <v>21</v>
      </c>
      <c r="AA79" s="97">
        <f t="shared" si="48"/>
        <v>22.23</v>
      </c>
      <c r="AB79" s="110">
        <f t="shared" si="49"/>
        <v>0</v>
      </c>
      <c r="AC79" s="108">
        <v>0</v>
      </c>
      <c r="AD79" s="97">
        <f t="shared" si="50"/>
        <v>22.23</v>
      </c>
      <c r="AE79" s="106">
        <f t="shared" si="74"/>
        <v>67</v>
      </c>
      <c r="AF79" s="109" t="s">
        <v>69</v>
      </c>
      <c r="AG79" s="104">
        <f t="shared" si="51"/>
        <v>45460</v>
      </c>
      <c r="AH79" s="2"/>
      <c r="AI79" s="18" t="s">
        <v>96</v>
      </c>
      <c r="AJ79" s="93">
        <f>VLOOKUP(AI79,AI68:AJ73,2)</f>
        <v>37181000</v>
      </c>
      <c r="AK79" s="2"/>
      <c r="AL79" s="79">
        <f t="shared" si="39"/>
        <v>67</v>
      </c>
      <c r="AM79" s="80">
        <f t="shared" si="52"/>
        <v>45427</v>
      </c>
      <c r="AN79" s="80">
        <f t="shared" si="53"/>
        <v>45427</v>
      </c>
      <c r="AO79" s="79" t="s">
        <v>63</v>
      </c>
      <c r="AP79" s="81">
        <f t="shared" ca="1" si="54"/>
        <v>0</v>
      </c>
      <c r="AQ79" s="82" t="s">
        <v>45</v>
      </c>
      <c r="AR79" s="81">
        <f t="shared" ca="1" si="55"/>
        <v>55.585364470000002</v>
      </c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42">
        <f t="shared" si="63"/>
        <v>43470</v>
      </c>
      <c r="B80" s="19">
        <f t="shared" ca="1" si="75"/>
        <v>10051.37343999</v>
      </c>
      <c r="C80" s="16">
        <f t="shared" si="64"/>
        <v>10000</v>
      </c>
      <c r="D80" s="15">
        <f ca="1">IF(A80&lt;$B$1,VLOOKUP(A80,[1]DI!$A$4:$B$15000,2,FALSE),0)</f>
        <v>0</v>
      </c>
      <c r="E80" s="16">
        <f t="shared" ca="1" si="56"/>
        <v>1</v>
      </c>
      <c r="F80" s="16">
        <f ca="1">(TRUNC(PRODUCT($E$12:$E79),16))</f>
        <v>1.01138816308152</v>
      </c>
      <c r="G80" s="16">
        <f t="shared" ca="1" si="65"/>
        <v>1.0081566859962701</v>
      </c>
      <c r="H80" s="16">
        <f t="shared" ca="1" si="57"/>
        <v>1.0032053299999999</v>
      </c>
      <c r="I80" s="15">
        <f t="shared" si="66"/>
        <v>3.7999999999999999E-2</v>
      </c>
      <c r="J80" s="34">
        <f t="shared" si="67"/>
        <v>43451</v>
      </c>
      <c r="K80" s="2">
        <f t="shared" si="68"/>
        <v>12</v>
      </c>
      <c r="L80" s="21">
        <f t="shared" si="69"/>
        <v>13</v>
      </c>
      <c r="M80" s="14">
        <f t="shared" si="58"/>
        <v>1.001925841</v>
      </c>
      <c r="N80" s="14">
        <f t="shared" ca="1" si="59"/>
        <v>1.005137344</v>
      </c>
      <c r="O80" s="21">
        <f t="shared" si="70"/>
        <v>0</v>
      </c>
      <c r="P80" s="16">
        <f t="shared" ca="1" si="60"/>
        <v>51.373439990000001</v>
      </c>
      <c r="Q80" s="24">
        <f t="shared" si="61"/>
        <v>0</v>
      </c>
      <c r="R80" s="16">
        <f t="shared" si="62"/>
        <v>0</v>
      </c>
      <c r="S80" s="4" t="str">
        <f t="shared" si="71"/>
        <v>J=</v>
      </c>
      <c r="T80" s="34">
        <f t="shared" si="72"/>
        <v>43480</v>
      </c>
      <c r="U80" s="3"/>
      <c r="V80" s="4"/>
      <c r="W80" s="106">
        <f t="shared" si="73"/>
        <v>68</v>
      </c>
      <c r="X80" s="107">
        <f t="shared" si="45"/>
        <v>45460</v>
      </c>
      <c r="Y80" s="97">
        <f t="shared" si="46"/>
        <v>2788.5</v>
      </c>
      <c r="Z80" s="98">
        <f t="shared" si="47"/>
        <v>22</v>
      </c>
      <c r="AA80" s="97">
        <f t="shared" si="48"/>
        <v>23.3</v>
      </c>
      <c r="AB80" s="110">
        <f t="shared" si="49"/>
        <v>1144</v>
      </c>
      <c r="AC80" s="108">
        <v>0.1144</v>
      </c>
      <c r="AD80" s="97">
        <f t="shared" si="50"/>
        <v>1167.3</v>
      </c>
      <c r="AE80" s="106">
        <f t="shared" si="74"/>
        <v>68</v>
      </c>
      <c r="AF80" s="109" t="s">
        <v>55</v>
      </c>
      <c r="AG80" s="104">
        <f t="shared" si="51"/>
        <v>45488</v>
      </c>
      <c r="AH80" s="2"/>
      <c r="AI80" s="18" t="s">
        <v>106</v>
      </c>
      <c r="AJ80" s="93">
        <f>IF(AJ79&gt;AJ78,0.1*(AJ79-AJ78),0)</f>
        <v>0</v>
      </c>
      <c r="AK80" s="2"/>
      <c r="AL80" s="79">
        <f t="shared" si="39"/>
        <v>68</v>
      </c>
      <c r="AM80" s="80">
        <f t="shared" si="52"/>
        <v>45458</v>
      </c>
      <c r="AN80" s="80">
        <f t="shared" si="53"/>
        <v>45460</v>
      </c>
      <c r="AO80" s="79" t="s">
        <v>63</v>
      </c>
      <c r="AP80" s="81">
        <f t="shared" ca="1" si="54"/>
        <v>0</v>
      </c>
      <c r="AQ80" s="82" t="s">
        <v>45</v>
      </c>
      <c r="AR80" s="81">
        <f t="shared" ca="1" si="55"/>
        <v>50.377901379999997</v>
      </c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42">
        <f t="shared" si="63"/>
        <v>43471</v>
      </c>
      <c r="B81" s="19">
        <f t="shared" ca="1" si="75"/>
        <v>10051.37343999</v>
      </c>
      <c r="C81" s="16">
        <f t="shared" si="64"/>
        <v>10000</v>
      </c>
      <c r="D81" s="15">
        <f ca="1">IF(A81&lt;$B$1,VLOOKUP(A81,[1]DI!$A$4:$B$15000,2,FALSE),0)</f>
        <v>0</v>
      </c>
      <c r="E81" s="16">
        <f t="shared" ca="1" si="56"/>
        <v>1</v>
      </c>
      <c r="F81" s="16">
        <f ca="1">(TRUNC(PRODUCT($E$12:$E80),16))</f>
        <v>1.01138816308152</v>
      </c>
      <c r="G81" s="16">
        <f t="shared" ca="1" si="65"/>
        <v>1.0081566859962701</v>
      </c>
      <c r="H81" s="16">
        <f t="shared" ca="1" si="57"/>
        <v>1.0032053299999999</v>
      </c>
      <c r="I81" s="15">
        <f t="shared" si="66"/>
        <v>3.7999999999999999E-2</v>
      </c>
      <c r="J81" s="34">
        <f t="shared" si="67"/>
        <v>43451</v>
      </c>
      <c r="K81" s="2">
        <f t="shared" si="68"/>
        <v>12</v>
      </c>
      <c r="L81" s="21">
        <f t="shared" si="69"/>
        <v>13</v>
      </c>
      <c r="M81" s="14">
        <f t="shared" si="58"/>
        <v>1.001925841</v>
      </c>
      <c r="N81" s="14">
        <f t="shared" ca="1" si="59"/>
        <v>1.005137344</v>
      </c>
      <c r="O81" s="21">
        <f t="shared" si="70"/>
        <v>0</v>
      </c>
      <c r="P81" s="16">
        <f t="shared" ca="1" si="60"/>
        <v>51.373439990000001</v>
      </c>
      <c r="Q81" s="24">
        <f t="shared" si="61"/>
        <v>0</v>
      </c>
      <c r="R81" s="16">
        <f t="shared" si="62"/>
        <v>0</v>
      </c>
      <c r="S81" s="4" t="str">
        <f t="shared" si="71"/>
        <v>J=</v>
      </c>
      <c r="T81" s="34">
        <f t="shared" si="72"/>
        <v>43480</v>
      </c>
      <c r="U81" s="3"/>
      <c r="V81" s="4"/>
      <c r="W81" s="106">
        <f t="shared" si="73"/>
        <v>69</v>
      </c>
      <c r="X81" s="107">
        <f t="shared" si="45"/>
        <v>45488</v>
      </c>
      <c r="Y81" s="97">
        <f t="shared" si="46"/>
        <v>2788.5</v>
      </c>
      <c r="Z81" s="98">
        <f t="shared" si="47"/>
        <v>20</v>
      </c>
      <c r="AA81" s="97">
        <f t="shared" si="48"/>
        <v>15.01</v>
      </c>
      <c r="AB81" s="110">
        <f t="shared" si="49"/>
        <v>0</v>
      </c>
      <c r="AC81" s="108">
        <v>0</v>
      </c>
      <c r="AD81" s="97">
        <f t="shared" si="50"/>
        <v>15.01</v>
      </c>
      <c r="AE81" s="106">
        <f t="shared" si="74"/>
        <v>69</v>
      </c>
      <c r="AF81" s="109" t="s">
        <v>55</v>
      </c>
      <c r="AG81" s="104">
        <f t="shared" si="51"/>
        <v>45519</v>
      </c>
      <c r="AH81" s="2"/>
      <c r="AI81" s="18" t="s">
        <v>108</v>
      </c>
      <c r="AJ81" s="93">
        <f>4000000-AJ92</f>
        <v>4000000</v>
      </c>
      <c r="AK81" s="2"/>
      <c r="AL81" s="79">
        <f t="shared" si="39"/>
        <v>69</v>
      </c>
      <c r="AM81" s="80">
        <f t="shared" si="52"/>
        <v>45488</v>
      </c>
      <c r="AN81" s="80">
        <f t="shared" si="53"/>
        <v>45488</v>
      </c>
      <c r="AO81" s="79" t="s">
        <v>63</v>
      </c>
      <c r="AP81" s="81">
        <f t="shared" ca="1" si="54"/>
        <v>0</v>
      </c>
      <c r="AQ81" s="82" t="s">
        <v>45</v>
      </c>
      <c r="AR81" s="81">
        <f t="shared" ca="1" si="55"/>
        <v>99.447238159999998</v>
      </c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42">
        <f t="shared" si="63"/>
        <v>43472</v>
      </c>
      <c r="B82" s="19">
        <f t="shared" ca="1" si="75"/>
        <v>10051.37343999</v>
      </c>
      <c r="C82" s="16">
        <f t="shared" si="64"/>
        <v>10000</v>
      </c>
      <c r="D82" s="15">
        <f ca="1">IF(A82&lt;$B$1,VLOOKUP(A82,[1]DI!$A$4:$B$15000,2,FALSE),0)</f>
        <v>6.4000000000000001E-2</v>
      </c>
      <c r="E82" s="16">
        <f t="shared" ca="1" si="56"/>
        <v>1.0002462000000001</v>
      </c>
      <c r="F82" s="16">
        <f ca="1">(TRUNC(PRODUCT($E$12:$E81),16))</f>
        <v>1.01138816308152</v>
      </c>
      <c r="G82" s="16">
        <f t="shared" ca="1" si="65"/>
        <v>1.0081566859962701</v>
      </c>
      <c r="H82" s="16">
        <f t="shared" ca="1" si="57"/>
        <v>1.0032053299999999</v>
      </c>
      <c r="I82" s="15">
        <f t="shared" si="66"/>
        <v>3.7999999999999999E-2</v>
      </c>
      <c r="J82" s="34">
        <f t="shared" si="67"/>
        <v>43451</v>
      </c>
      <c r="K82" s="2">
        <f t="shared" si="68"/>
        <v>13</v>
      </c>
      <c r="L82" s="21">
        <f t="shared" si="69"/>
        <v>13</v>
      </c>
      <c r="M82" s="14">
        <f t="shared" si="58"/>
        <v>1.001925841</v>
      </c>
      <c r="N82" s="14">
        <f t="shared" ca="1" si="59"/>
        <v>1.005137344</v>
      </c>
      <c r="O82" s="21">
        <f t="shared" si="70"/>
        <v>0</v>
      </c>
      <c r="P82" s="16">
        <f t="shared" ca="1" si="60"/>
        <v>51.373439990000001</v>
      </c>
      <c r="Q82" s="24">
        <f t="shared" si="61"/>
        <v>0</v>
      </c>
      <c r="R82" s="16">
        <f t="shared" si="62"/>
        <v>0</v>
      </c>
      <c r="S82" s="4" t="str">
        <f t="shared" si="71"/>
        <v>J=</v>
      </c>
      <c r="T82" s="34">
        <f t="shared" si="72"/>
        <v>43480</v>
      </c>
      <c r="U82" s="3"/>
      <c r="V82" s="4"/>
      <c r="W82" s="106">
        <f t="shared" si="73"/>
        <v>70</v>
      </c>
      <c r="X82" s="107">
        <f t="shared" si="45"/>
        <v>45519</v>
      </c>
      <c r="Y82" s="97">
        <f t="shared" si="46"/>
        <v>2788.5</v>
      </c>
      <c r="Z82" s="98">
        <f t="shared" si="47"/>
        <v>23</v>
      </c>
      <c r="AA82" s="97">
        <f t="shared" si="48"/>
        <v>17.27</v>
      </c>
      <c r="AB82" s="110">
        <f t="shared" si="49"/>
        <v>0</v>
      </c>
      <c r="AC82" s="108">
        <v>0</v>
      </c>
      <c r="AD82" s="97">
        <f t="shared" si="50"/>
        <v>17.27</v>
      </c>
      <c r="AE82" s="106">
        <f t="shared" si="74"/>
        <v>70</v>
      </c>
      <c r="AF82" s="109" t="s">
        <v>55</v>
      </c>
      <c r="AG82" s="104">
        <f t="shared" si="51"/>
        <v>45551</v>
      </c>
      <c r="AH82" s="2"/>
      <c r="AI82" s="18" t="s">
        <v>107</v>
      </c>
      <c r="AJ82" s="93">
        <f>IF(AJ80&gt;AJ81,AJ81,AJ80)</f>
        <v>0</v>
      </c>
      <c r="AK82" s="2"/>
      <c r="AL82" s="79">
        <f t="shared" si="39"/>
        <v>70</v>
      </c>
      <c r="AM82" s="80">
        <f t="shared" si="52"/>
        <v>45519</v>
      </c>
      <c r="AN82" s="80">
        <f t="shared" si="53"/>
        <v>45519</v>
      </c>
      <c r="AO82" s="79" t="s">
        <v>63</v>
      </c>
      <c r="AP82" s="81">
        <f t="shared" ca="1" si="54"/>
        <v>0</v>
      </c>
      <c r="AQ82" s="82" t="s">
        <v>45</v>
      </c>
      <c r="AR82" s="81">
        <f t="shared" ca="1" si="55"/>
        <v>156.68490403000001</v>
      </c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42">
        <f t="shared" si="63"/>
        <v>43473</v>
      </c>
      <c r="B83" s="19">
        <f t="shared" ca="1" si="75"/>
        <v>10055.33616999</v>
      </c>
      <c r="C83" s="16">
        <f t="shared" si="64"/>
        <v>10000</v>
      </c>
      <c r="D83" s="15">
        <f ca="1">IF(A83&lt;$B$1,VLOOKUP(A83,[1]DI!$A$4:$B$15000,2,FALSE),0)</f>
        <v>6.4000000000000001E-2</v>
      </c>
      <c r="E83" s="16">
        <f t="shared" ca="1" si="56"/>
        <v>1.0002462000000001</v>
      </c>
      <c r="F83" s="16">
        <f ca="1">(TRUNC(PRODUCT($E$12:$E82),16))</f>
        <v>1.0116371668472699</v>
      </c>
      <c r="G83" s="16">
        <f t="shared" ca="1" si="65"/>
        <v>1.0081566859962701</v>
      </c>
      <c r="H83" s="16">
        <f t="shared" ca="1" si="57"/>
        <v>1.0034523200000001</v>
      </c>
      <c r="I83" s="15">
        <f t="shared" si="66"/>
        <v>3.7999999999999999E-2</v>
      </c>
      <c r="J83" s="34">
        <f t="shared" si="67"/>
        <v>43451</v>
      </c>
      <c r="K83" s="2">
        <f t="shared" si="68"/>
        <v>14</v>
      </c>
      <c r="L83" s="21">
        <f t="shared" si="69"/>
        <v>14</v>
      </c>
      <c r="M83" s="14">
        <f t="shared" si="58"/>
        <v>1.0020741360000001</v>
      </c>
      <c r="N83" s="14">
        <f t="shared" ca="1" si="59"/>
        <v>1.005533617</v>
      </c>
      <c r="O83" s="21">
        <f t="shared" si="70"/>
        <v>0</v>
      </c>
      <c r="P83" s="16">
        <f t="shared" ca="1" si="60"/>
        <v>55.336169990000002</v>
      </c>
      <c r="Q83" s="24">
        <f t="shared" si="61"/>
        <v>0</v>
      </c>
      <c r="R83" s="16">
        <f t="shared" si="62"/>
        <v>0</v>
      </c>
      <c r="S83" s="4" t="str">
        <f t="shared" si="71"/>
        <v>J=</v>
      </c>
      <c r="T83" s="34">
        <f t="shared" si="72"/>
        <v>43480</v>
      </c>
      <c r="U83" s="3"/>
      <c r="V83" s="4"/>
      <c r="W83" s="106">
        <f t="shared" si="73"/>
        <v>71</v>
      </c>
      <c r="X83" s="107">
        <f t="shared" si="45"/>
        <v>45551</v>
      </c>
      <c r="Y83" s="97">
        <f t="shared" si="46"/>
        <v>2788.5</v>
      </c>
      <c r="Z83" s="98">
        <f t="shared" si="47"/>
        <v>22</v>
      </c>
      <c r="AA83" s="97">
        <f t="shared" si="48"/>
        <v>16.52</v>
      </c>
      <c r="AB83" s="110">
        <f t="shared" si="49"/>
        <v>0</v>
      </c>
      <c r="AC83" s="108">
        <v>0</v>
      </c>
      <c r="AD83" s="97">
        <f t="shared" si="50"/>
        <v>16.52</v>
      </c>
      <c r="AE83" s="106">
        <f t="shared" si="74"/>
        <v>71</v>
      </c>
      <c r="AF83" s="109" t="s">
        <v>55</v>
      </c>
      <c r="AG83" s="104">
        <f t="shared" si="51"/>
        <v>45580</v>
      </c>
      <c r="AH83" s="2"/>
      <c r="AK83" s="2"/>
      <c r="AL83" s="79">
        <f t="shared" si="39"/>
        <v>71</v>
      </c>
      <c r="AM83" s="80">
        <f t="shared" si="52"/>
        <v>45550</v>
      </c>
      <c r="AN83" s="80">
        <f t="shared" si="53"/>
        <v>45551</v>
      </c>
      <c r="AO83" s="79" t="s">
        <v>63</v>
      </c>
      <c r="AP83" s="81">
        <f t="shared" ca="1" si="54"/>
        <v>0</v>
      </c>
      <c r="AQ83" s="82" t="s">
        <v>45</v>
      </c>
      <c r="AR83" s="81">
        <f t="shared" ca="1" si="55"/>
        <v>212.25440309999999</v>
      </c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42">
        <f t="shared" si="63"/>
        <v>43474</v>
      </c>
      <c r="B84" s="19">
        <f t="shared" ca="1" si="75"/>
        <v>10059.30044999</v>
      </c>
      <c r="C84" s="16">
        <f t="shared" si="64"/>
        <v>10000</v>
      </c>
      <c r="D84" s="15">
        <f ca="1">IF(A84&lt;$B$1,VLOOKUP(A84,[1]DI!$A$4:$B$15000,2,FALSE),0)</f>
        <v>6.4000000000000001E-2</v>
      </c>
      <c r="E84" s="16">
        <f t="shared" ca="1" si="56"/>
        <v>1.0002462000000001</v>
      </c>
      <c r="F84" s="16">
        <f ca="1">(TRUNC(PRODUCT($E$12:$E83),16))</f>
        <v>1.01188623191775</v>
      </c>
      <c r="G84" s="16">
        <f t="shared" ca="1" si="65"/>
        <v>1.0081566859962701</v>
      </c>
      <c r="H84" s="16">
        <f t="shared" ca="1" si="57"/>
        <v>1.0036993700000001</v>
      </c>
      <c r="I84" s="15">
        <f t="shared" si="66"/>
        <v>3.7999999999999999E-2</v>
      </c>
      <c r="J84" s="34">
        <f t="shared" si="67"/>
        <v>43451</v>
      </c>
      <c r="K84" s="2">
        <f t="shared" si="68"/>
        <v>15</v>
      </c>
      <c r="L84" s="21">
        <f t="shared" si="69"/>
        <v>15</v>
      </c>
      <c r="M84" s="14">
        <f t="shared" si="58"/>
        <v>1.0022224529999999</v>
      </c>
      <c r="N84" s="14">
        <f t="shared" ca="1" si="59"/>
        <v>1.0059300449999999</v>
      </c>
      <c r="O84" s="21">
        <f t="shared" si="70"/>
        <v>0</v>
      </c>
      <c r="P84" s="16">
        <f t="shared" ca="1" si="60"/>
        <v>59.300449989999997</v>
      </c>
      <c r="Q84" s="24">
        <f t="shared" si="61"/>
        <v>0</v>
      </c>
      <c r="R84" s="16">
        <f t="shared" si="62"/>
        <v>0</v>
      </c>
      <c r="S84" s="4" t="str">
        <f t="shared" si="71"/>
        <v>J=</v>
      </c>
      <c r="T84" s="34">
        <f t="shared" si="72"/>
        <v>43480</v>
      </c>
      <c r="U84" s="3"/>
      <c r="V84" s="4"/>
      <c r="W84" s="106">
        <f t="shared" si="73"/>
        <v>72</v>
      </c>
      <c r="X84" s="107">
        <f t="shared" si="45"/>
        <v>45580</v>
      </c>
      <c r="Y84" s="97">
        <f t="shared" si="46"/>
        <v>2788.5</v>
      </c>
      <c r="Z84" s="98">
        <f t="shared" si="47"/>
        <v>21</v>
      </c>
      <c r="AA84" s="97">
        <f t="shared" si="48"/>
        <v>15.77</v>
      </c>
      <c r="AB84" s="110">
        <f t="shared" si="49"/>
        <v>0</v>
      </c>
      <c r="AC84" s="108">
        <v>0</v>
      </c>
      <c r="AD84" s="97">
        <f t="shared" si="50"/>
        <v>15.77</v>
      </c>
      <c r="AE84" s="106">
        <f t="shared" si="74"/>
        <v>72</v>
      </c>
      <c r="AF84" s="109" t="s">
        <v>69</v>
      </c>
      <c r="AG84" s="104">
        <f t="shared" si="51"/>
        <v>45614</v>
      </c>
      <c r="AH84" s="2"/>
      <c r="AI84" s="18" t="s">
        <v>102</v>
      </c>
      <c r="AJ84" s="93">
        <v>0</v>
      </c>
      <c r="AK84" s="2"/>
      <c r="AL84" s="79">
        <f t="shared" si="39"/>
        <v>72</v>
      </c>
      <c r="AM84" s="80">
        <f t="shared" si="52"/>
        <v>45580</v>
      </c>
      <c r="AN84" s="80">
        <f t="shared" si="53"/>
        <v>45580</v>
      </c>
      <c r="AO84" s="79" t="s">
        <v>63</v>
      </c>
      <c r="AP84" s="81">
        <f t="shared" ca="1" si="54"/>
        <v>0</v>
      </c>
      <c r="AQ84" s="82" t="s">
        <v>45</v>
      </c>
      <c r="AR84" s="81">
        <f t="shared" ca="1" si="55"/>
        <v>266.68787881999998</v>
      </c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42">
        <f t="shared" si="63"/>
        <v>43475</v>
      </c>
      <c r="B85" s="19">
        <f t="shared" ca="1" si="75"/>
        <v>10063.26628</v>
      </c>
      <c r="C85" s="16">
        <f t="shared" si="64"/>
        <v>10000</v>
      </c>
      <c r="D85" s="15">
        <f ca="1">IF(A85&lt;$B$1,VLOOKUP(A85,[1]DI!$A$4:$B$15000,2,FALSE),0)</f>
        <v>6.4000000000000001E-2</v>
      </c>
      <c r="E85" s="16">
        <f t="shared" ca="1" si="56"/>
        <v>1.0002462000000001</v>
      </c>
      <c r="F85" s="16">
        <f ca="1">(TRUNC(PRODUCT($E$12:$E84),16))</f>
        <v>1.0121353583080499</v>
      </c>
      <c r="G85" s="16">
        <f t="shared" ca="1" si="65"/>
        <v>1.0081566859962701</v>
      </c>
      <c r="H85" s="16">
        <f t="shared" ca="1" si="57"/>
        <v>1.00394648</v>
      </c>
      <c r="I85" s="15">
        <f t="shared" si="66"/>
        <v>3.7999999999999999E-2</v>
      </c>
      <c r="J85" s="34">
        <f t="shared" si="67"/>
        <v>43451</v>
      </c>
      <c r="K85" s="2">
        <f t="shared" si="68"/>
        <v>16</v>
      </c>
      <c r="L85" s="21">
        <f t="shared" si="69"/>
        <v>16</v>
      </c>
      <c r="M85" s="14">
        <f t="shared" si="58"/>
        <v>1.002370792</v>
      </c>
      <c r="N85" s="14">
        <f t="shared" ca="1" si="59"/>
        <v>1.0063266280000001</v>
      </c>
      <c r="O85" s="21">
        <f t="shared" si="70"/>
        <v>0</v>
      </c>
      <c r="P85" s="16">
        <f t="shared" ca="1" si="60"/>
        <v>63.266280000000002</v>
      </c>
      <c r="Q85" s="24">
        <f t="shared" si="61"/>
        <v>0</v>
      </c>
      <c r="R85" s="16">
        <f t="shared" si="62"/>
        <v>0</v>
      </c>
      <c r="S85" s="4" t="str">
        <f t="shared" si="71"/>
        <v>J=</v>
      </c>
      <c r="T85" s="34">
        <f t="shared" si="72"/>
        <v>43480</v>
      </c>
      <c r="U85" s="3"/>
      <c r="V85" s="4"/>
      <c r="W85" s="106">
        <f t="shared" si="73"/>
        <v>73</v>
      </c>
      <c r="X85" s="107">
        <f t="shared" si="45"/>
        <v>45614</v>
      </c>
      <c r="Y85" s="97">
        <f t="shared" si="46"/>
        <v>2145</v>
      </c>
      <c r="Z85" s="98">
        <f t="shared" si="47"/>
        <v>23</v>
      </c>
      <c r="AA85" s="97">
        <f t="shared" si="48"/>
        <v>17.27</v>
      </c>
      <c r="AB85" s="110">
        <f t="shared" si="49"/>
        <v>643.5</v>
      </c>
      <c r="AC85" s="108">
        <v>6.4350000000000004E-2</v>
      </c>
      <c r="AD85" s="97">
        <f t="shared" si="50"/>
        <v>660.77</v>
      </c>
      <c r="AE85" s="106">
        <f t="shared" si="74"/>
        <v>73</v>
      </c>
      <c r="AF85" s="109" t="s">
        <v>55</v>
      </c>
      <c r="AG85" s="104">
        <f t="shared" si="51"/>
        <v>45642</v>
      </c>
      <c r="AH85" s="2"/>
      <c r="AI85" s="18" t="s">
        <v>101</v>
      </c>
      <c r="AJ85" s="93">
        <v>0</v>
      </c>
      <c r="AK85" s="2"/>
      <c r="AL85" s="79">
        <f t="shared" si="39"/>
        <v>73</v>
      </c>
      <c r="AM85" s="80">
        <f t="shared" si="52"/>
        <v>45611</v>
      </c>
      <c r="AN85" s="80">
        <f t="shared" si="53"/>
        <v>45614</v>
      </c>
      <c r="AO85" s="79" t="s">
        <v>63</v>
      </c>
      <c r="AP85" s="81">
        <f t="shared" ca="1" si="54"/>
        <v>0</v>
      </c>
      <c r="AQ85" s="82" t="s">
        <v>45</v>
      </c>
      <c r="AR85" s="81">
        <f t="shared" ca="1" si="55"/>
        <v>327.73151781000001</v>
      </c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42">
        <f t="shared" si="63"/>
        <v>43476</v>
      </c>
      <c r="B86" s="19">
        <f t="shared" ca="1" si="75"/>
        <v>10067.233669990001</v>
      </c>
      <c r="C86" s="16">
        <f t="shared" si="64"/>
        <v>10000</v>
      </c>
      <c r="D86" s="15">
        <f ca="1">IF(A86&lt;$B$1,VLOOKUP(A86,[1]DI!$A$4:$B$15000,2,FALSE),0)</f>
        <v>6.4000000000000001E-2</v>
      </c>
      <c r="E86" s="16">
        <f t="shared" ca="1" si="56"/>
        <v>1.0002462000000001</v>
      </c>
      <c r="F86" s="16">
        <f ca="1">(TRUNC(PRODUCT($E$12:$E85),16))</f>
        <v>1.0123845460332599</v>
      </c>
      <c r="G86" s="16">
        <f t="shared" ca="1" si="65"/>
        <v>1.0081566859962701</v>
      </c>
      <c r="H86" s="16">
        <f t="shared" ca="1" si="57"/>
        <v>1.0041936499999999</v>
      </c>
      <c r="I86" s="15">
        <f t="shared" si="66"/>
        <v>3.7999999999999999E-2</v>
      </c>
      <c r="J86" s="34">
        <f t="shared" si="67"/>
        <v>43451</v>
      </c>
      <c r="K86" s="2">
        <f t="shared" si="68"/>
        <v>17</v>
      </c>
      <c r="L86" s="21">
        <f t="shared" si="69"/>
        <v>17</v>
      </c>
      <c r="M86" s="14">
        <f t="shared" si="58"/>
        <v>1.0025191529999999</v>
      </c>
      <c r="N86" s="14">
        <f t="shared" ca="1" si="59"/>
        <v>1.006723367</v>
      </c>
      <c r="O86" s="21">
        <f t="shared" si="70"/>
        <v>0</v>
      </c>
      <c r="P86" s="16">
        <f t="shared" ca="1" si="60"/>
        <v>67.233669989999996</v>
      </c>
      <c r="Q86" s="24">
        <f t="shared" si="61"/>
        <v>0</v>
      </c>
      <c r="R86" s="16">
        <f t="shared" si="62"/>
        <v>0</v>
      </c>
      <c r="S86" s="4" t="str">
        <f t="shared" si="71"/>
        <v>J=</v>
      </c>
      <c r="T86" s="34">
        <f t="shared" si="72"/>
        <v>43480</v>
      </c>
      <c r="U86" s="3"/>
      <c r="V86" s="4"/>
      <c r="W86" s="106">
        <f t="shared" si="73"/>
        <v>74</v>
      </c>
      <c r="X86" s="107">
        <f t="shared" si="45"/>
        <v>45642</v>
      </c>
      <c r="Y86" s="97">
        <f t="shared" si="46"/>
        <v>2145</v>
      </c>
      <c r="Z86" s="98">
        <f t="shared" si="47"/>
        <v>19</v>
      </c>
      <c r="AA86" s="97">
        <f t="shared" si="48"/>
        <v>10.97</v>
      </c>
      <c r="AB86" s="110">
        <f t="shared" si="49"/>
        <v>0</v>
      </c>
      <c r="AC86" s="108">
        <v>0</v>
      </c>
      <c r="AD86" s="97">
        <f t="shared" si="50"/>
        <v>10.97</v>
      </c>
      <c r="AE86" s="106">
        <f t="shared" si="74"/>
        <v>74</v>
      </c>
      <c r="AF86" s="109" t="s">
        <v>55</v>
      </c>
      <c r="AG86" s="104">
        <f t="shared" si="51"/>
        <v>45672</v>
      </c>
      <c r="AH86" s="2"/>
      <c r="AI86" s="18" t="s">
        <v>100</v>
      </c>
      <c r="AK86" s="2"/>
      <c r="AL86" s="79">
        <f t="shared" si="39"/>
        <v>74</v>
      </c>
      <c r="AM86" s="80">
        <f t="shared" si="52"/>
        <v>45641</v>
      </c>
      <c r="AN86" s="80">
        <f t="shared" si="53"/>
        <v>45642</v>
      </c>
      <c r="AO86" s="79" t="s">
        <v>63</v>
      </c>
      <c r="AP86" s="81">
        <f t="shared" ca="1" si="54"/>
        <v>0</v>
      </c>
      <c r="AQ86" s="82" t="s">
        <v>45</v>
      </c>
      <c r="AR86" s="81">
        <f t="shared" ca="1" si="55"/>
        <v>380.17228914999998</v>
      </c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42">
        <f t="shared" si="63"/>
        <v>43477</v>
      </c>
      <c r="B87" s="19">
        <f t="shared" ca="1" si="75"/>
        <v>10071.202719999999</v>
      </c>
      <c r="C87" s="16">
        <f t="shared" si="64"/>
        <v>10000</v>
      </c>
      <c r="D87" s="15">
        <f ca="1">IF(A87&lt;$B$1,VLOOKUP(A87,[1]DI!$A$4:$B$15000,2,FALSE),0)</f>
        <v>0</v>
      </c>
      <c r="E87" s="16">
        <f t="shared" ca="1" si="56"/>
        <v>1</v>
      </c>
      <c r="F87" s="16">
        <f ca="1">(TRUNC(PRODUCT($E$12:$E86),16))</f>
        <v>1.0126337951085</v>
      </c>
      <c r="G87" s="16">
        <f t="shared" ca="1" si="65"/>
        <v>1.0081566859962701</v>
      </c>
      <c r="H87" s="16">
        <f t="shared" ca="1" si="57"/>
        <v>1.0044408899999999</v>
      </c>
      <c r="I87" s="15">
        <f t="shared" si="66"/>
        <v>3.7999999999999999E-2</v>
      </c>
      <c r="J87" s="34">
        <f t="shared" si="67"/>
        <v>43451</v>
      </c>
      <c r="K87" s="2">
        <f t="shared" si="68"/>
        <v>17</v>
      </c>
      <c r="L87" s="21">
        <f t="shared" si="69"/>
        <v>18</v>
      </c>
      <c r="M87" s="14">
        <f t="shared" si="58"/>
        <v>1.0026675359999999</v>
      </c>
      <c r="N87" s="14">
        <f t="shared" ca="1" si="59"/>
        <v>1.0071202720000001</v>
      </c>
      <c r="O87" s="21">
        <f t="shared" si="70"/>
        <v>0</v>
      </c>
      <c r="P87" s="16">
        <f t="shared" ca="1" si="60"/>
        <v>71.202719999999999</v>
      </c>
      <c r="Q87" s="24">
        <f t="shared" si="61"/>
        <v>0</v>
      </c>
      <c r="R87" s="16">
        <f t="shared" si="62"/>
        <v>0</v>
      </c>
      <c r="S87" s="4" t="str">
        <f t="shared" si="71"/>
        <v>J=</v>
      </c>
      <c r="T87" s="34">
        <f t="shared" si="72"/>
        <v>43480</v>
      </c>
      <c r="U87" s="3"/>
      <c r="V87" s="4"/>
      <c r="W87" s="106">
        <f t="shared" si="73"/>
        <v>75</v>
      </c>
      <c r="X87" s="107">
        <f t="shared" si="45"/>
        <v>45672</v>
      </c>
      <c r="Y87" s="97">
        <f t="shared" si="46"/>
        <v>2145</v>
      </c>
      <c r="Z87" s="98">
        <f t="shared" si="47"/>
        <v>20</v>
      </c>
      <c r="AA87" s="97">
        <f t="shared" si="48"/>
        <v>11.55</v>
      </c>
      <c r="AB87" s="110">
        <f t="shared" si="49"/>
        <v>0</v>
      </c>
      <c r="AC87" s="108">
        <v>0</v>
      </c>
      <c r="AD87" s="97">
        <f t="shared" si="50"/>
        <v>11.55</v>
      </c>
      <c r="AE87" s="106">
        <f t="shared" si="74"/>
        <v>75</v>
      </c>
      <c r="AF87" s="109" t="s">
        <v>55</v>
      </c>
      <c r="AG87" s="104">
        <f t="shared" si="51"/>
        <v>45705</v>
      </c>
      <c r="AH87" s="2"/>
      <c r="AI87" s="18" t="s">
        <v>103</v>
      </c>
      <c r="AK87" s="2"/>
      <c r="AL87" s="79">
        <f t="shared" si="39"/>
        <v>75</v>
      </c>
      <c r="AM87" s="80">
        <f t="shared" si="52"/>
        <v>45672</v>
      </c>
      <c r="AN87" s="80">
        <f t="shared" si="53"/>
        <v>45672</v>
      </c>
      <c r="AO87" s="79" t="s">
        <v>63</v>
      </c>
      <c r="AP87" s="81">
        <f t="shared" ca="1" si="54"/>
        <v>0</v>
      </c>
      <c r="AQ87" s="82" t="s">
        <v>45</v>
      </c>
      <c r="AR87" s="81">
        <f t="shared" ca="1" si="55"/>
        <v>438.71389428999998</v>
      </c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42">
        <f t="shared" si="63"/>
        <v>43478</v>
      </c>
      <c r="B88" s="19">
        <f t="shared" ca="1" si="75"/>
        <v>10071.202719999999</v>
      </c>
      <c r="C88" s="16">
        <f t="shared" si="64"/>
        <v>10000</v>
      </c>
      <c r="D88" s="15">
        <f ca="1">IF(A88&lt;$B$1,VLOOKUP(A88,[1]DI!$A$4:$B$15000,2,FALSE),0)</f>
        <v>0</v>
      </c>
      <c r="E88" s="16">
        <f t="shared" ca="1" si="56"/>
        <v>1</v>
      </c>
      <c r="F88" s="16">
        <f ca="1">(TRUNC(PRODUCT($E$12:$E87),16))</f>
        <v>1.0126337951085</v>
      </c>
      <c r="G88" s="16">
        <f t="shared" ca="1" si="65"/>
        <v>1.0081566859962701</v>
      </c>
      <c r="H88" s="16">
        <f t="shared" ca="1" si="57"/>
        <v>1.0044408899999999</v>
      </c>
      <c r="I88" s="15">
        <f t="shared" si="66"/>
        <v>3.7999999999999999E-2</v>
      </c>
      <c r="J88" s="34">
        <f t="shared" si="67"/>
        <v>43451</v>
      </c>
      <c r="K88" s="2">
        <f t="shared" si="68"/>
        <v>17</v>
      </c>
      <c r="L88" s="21">
        <f t="shared" si="69"/>
        <v>18</v>
      </c>
      <c r="M88" s="14">
        <f t="shared" si="58"/>
        <v>1.0026675359999999</v>
      </c>
      <c r="N88" s="14">
        <f t="shared" ca="1" si="59"/>
        <v>1.0071202720000001</v>
      </c>
      <c r="O88" s="21">
        <f t="shared" si="70"/>
        <v>0</v>
      </c>
      <c r="P88" s="16">
        <f t="shared" ca="1" si="60"/>
        <v>71.202719999999999</v>
      </c>
      <c r="Q88" s="24">
        <f t="shared" si="61"/>
        <v>0</v>
      </c>
      <c r="R88" s="16">
        <f t="shared" si="62"/>
        <v>0</v>
      </c>
      <c r="S88" s="4" t="str">
        <f t="shared" si="71"/>
        <v>J=</v>
      </c>
      <c r="T88" s="34">
        <f t="shared" si="72"/>
        <v>43480</v>
      </c>
      <c r="U88" s="3"/>
      <c r="V88" s="4"/>
      <c r="W88" s="106">
        <f t="shared" si="73"/>
        <v>76</v>
      </c>
      <c r="X88" s="107">
        <f t="shared" si="45"/>
        <v>45705</v>
      </c>
      <c r="Y88" s="97">
        <f t="shared" si="46"/>
        <v>2145</v>
      </c>
      <c r="Z88" s="98">
        <f t="shared" si="47"/>
        <v>23</v>
      </c>
      <c r="AA88" s="97">
        <f t="shared" si="48"/>
        <v>13.29</v>
      </c>
      <c r="AB88" s="110">
        <f t="shared" si="49"/>
        <v>0</v>
      </c>
      <c r="AC88" s="108">
        <v>0</v>
      </c>
      <c r="AD88" s="97">
        <f t="shared" si="50"/>
        <v>13.29</v>
      </c>
      <c r="AE88" s="106">
        <f t="shared" si="74"/>
        <v>76</v>
      </c>
      <c r="AF88" s="109" t="s">
        <v>55</v>
      </c>
      <c r="AG88" s="104">
        <f t="shared" si="51"/>
        <v>45733</v>
      </c>
      <c r="AH88" s="2"/>
      <c r="AI88" s="18" t="s">
        <v>104</v>
      </c>
      <c r="AK88" s="2"/>
      <c r="AL88" s="79">
        <f t="shared" si="39"/>
        <v>76</v>
      </c>
      <c r="AM88" s="80">
        <f t="shared" si="52"/>
        <v>45703</v>
      </c>
      <c r="AN88" s="80">
        <f t="shared" si="53"/>
        <v>45705</v>
      </c>
      <c r="AO88" s="79" t="s">
        <v>63</v>
      </c>
      <c r="AP88" s="81">
        <f t="shared" ca="1" si="54"/>
        <v>0</v>
      </c>
      <c r="AQ88" s="82" t="s">
        <v>45</v>
      </c>
      <c r="AR88" s="81">
        <f t="shared" ca="1" si="55"/>
        <v>508.84400736999999</v>
      </c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42">
        <f t="shared" si="63"/>
        <v>43479</v>
      </c>
      <c r="B89" s="19">
        <f t="shared" ca="1" si="75"/>
        <v>10071.202719999999</v>
      </c>
      <c r="C89" s="16">
        <f t="shared" si="64"/>
        <v>10000</v>
      </c>
      <c r="D89" s="15">
        <f ca="1">IF(A89&lt;$B$1,VLOOKUP(A89,[1]DI!$A$4:$B$15000,2,FALSE),0)</f>
        <v>6.4000000000000001E-2</v>
      </c>
      <c r="E89" s="16">
        <f t="shared" ca="1" si="56"/>
        <v>1.0002462000000001</v>
      </c>
      <c r="F89" s="16">
        <f ca="1">(TRUNC(PRODUCT($E$12:$E88),16))</f>
        <v>1.0126337951085</v>
      </c>
      <c r="G89" s="16">
        <f t="shared" ca="1" si="65"/>
        <v>1.0081566859962701</v>
      </c>
      <c r="H89" s="16">
        <f t="shared" ca="1" si="57"/>
        <v>1.0044408899999999</v>
      </c>
      <c r="I89" s="15">
        <f t="shared" si="66"/>
        <v>3.7999999999999999E-2</v>
      </c>
      <c r="J89" s="34">
        <f t="shared" si="67"/>
        <v>43451</v>
      </c>
      <c r="K89" s="2">
        <f t="shared" si="68"/>
        <v>18</v>
      </c>
      <c r="L89" s="21">
        <f t="shared" si="69"/>
        <v>18</v>
      </c>
      <c r="M89" s="14">
        <f t="shared" si="58"/>
        <v>1.0026675359999999</v>
      </c>
      <c r="N89" s="14">
        <f t="shared" ca="1" si="59"/>
        <v>1.0071202720000001</v>
      </c>
      <c r="O89" s="21">
        <f t="shared" si="70"/>
        <v>0</v>
      </c>
      <c r="P89" s="16">
        <f t="shared" ca="1" si="60"/>
        <v>71.202719999999999</v>
      </c>
      <c r="Q89" s="24">
        <f t="shared" si="61"/>
        <v>0</v>
      </c>
      <c r="R89" s="16">
        <f t="shared" si="62"/>
        <v>0</v>
      </c>
      <c r="S89" s="4" t="str">
        <f t="shared" si="71"/>
        <v>J=</v>
      </c>
      <c r="T89" s="34">
        <f t="shared" si="72"/>
        <v>43480</v>
      </c>
      <c r="U89" s="3"/>
      <c r="V89" s="4"/>
      <c r="W89" s="106">
        <f t="shared" si="73"/>
        <v>77</v>
      </c>
      <c r="X89" s="107">
        <f t="shared" si="45"/>
        <v>45733</v>
      </c>
      <c r="Y89" s="97">
        <f t="shared" si="46"/>
        <v>2145</v>
      </c>
      <c r="Z89" s="98">
        <f t="shared" si="47"/>
        <v>18</v>
      </c>
      <c r="AA89" s="97">
        <f t="shared" si="48"/>
        <v>10.39</v>
      </c>
      <c r="AB89" s="110">
        <f t="shared" si="49"/>
        <v>0</v>
      </c>
      <c r="AC89" s="108">
        <v>0</v>
      </c>
      <c r="AD89" s="97">
        <f t="shared" si="50"/>
        <v>10.39</v>
      </c>
      <c r="AE89" s="106">
        <f t="shared" si="74"/>
        <v>77</v>
      </c>
      <c r="AF89" s="109" t="s">
        <v>55</v>
      </c>
      <c r="AG89" s="104">
        <f t="shared" si="51"/>
        <v>45762</v>
      </c>
      <c r="AH89" s="2"/>
      <c r="AI89" s="18" t="s">
        <v>117</v>
      </c>
      <c r="AK89" s="2"/>
      <c r="AL89" s="79">
        <f t="shared" si="39"/>
        <v>77</v>
      </c>
      <c r="AM89" s="80">
        <f t="shared" ref="AM89:AM97" si="76">AC237</f>
        <v>45731</v>
      </c>
      <c r="AN89" s="80">
        <f t="shared" ref="AN89:AN97" si="77">AD237</f>
        <v>45733</v>
      </c>
      <c r="AO89" s="79" t="s">
        <v>63</v>
      </c>
      <c r="AP89" s="81">
        <f t="shared" ca="1" si="54"/>
        <v>0</v>
      </c>
      <c r="AQ89" s="82" t="s">
        <v>45</v>
      </c>
      <c r="AR89" s="81">
        <f t="shared" ca="1" si="55"/>
        <v>565.84333720999996</v>
      </c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42">
        <f t="shared" si="63"/>
        <v>43480</v>
      </c>
      <c r="B90" s="19">
        <f t="shared" ca="1" si="75"/>
        <v>10075.17323</v>
      </c>
      <c r="C90" s="16">
        <f t="shared" si="64"/>
        <v>10000</v>
      </c>
      <c r="D90" s="15">
        <f ca="1">IF(A90&lt;$B$1,VLOOKUP(A90,[1]DI!$A$4:$B$15000,2,FALSE),0)</f>
        <v>6.4000000000000001E-2</v>
      </c>
      <c r="E90" s="16">
        <f t="shared" ca="1" si="56"/>
        <v>1.0002462000000001</v>
      </c>
      <c r="F90" s="16">
        <f ca="1">(TRUNC(PRODUCT($E$12:$E89),16))</f>
        <v>1.0128831055488501</v>
      </c>
      <c r="G90" s="16">
        <f t="shared" ca="1" si="65"/>
        <v>1.0081566859962701</v>
      </c>
      <c r="H90" s="16">
        <f t="shared" ca="1" si="57"/>
        <v>1.00468818</v>
      </c>
      <c r="I90" s="15">
        <f t="shared" si="66"/>
        <v>3.7999999999999999E-2</v>
      </c>
      <c r="J90" s="34">
        <f t="shared" si="67"/>
        <v>43451</v>
      </c>
      <c r="K90" s="2">
        <f t="shared" si="68"/>
        <v>19</v>
      </c>
      <c r="L90" s="21">
        <f t="shared" si="69"/>
        <v>19</v>
      </c>
      <c r="M90" s="14">
        <f t="shared" si="58"/>
        <v>1.0028159409999999</v>
      </c>
      <c r="N90" s="14">
        <f t="shared" ca="1" si="59"/>
        <v>1.0075173230000001</v>
      </c>
      <c r="O90" s="21">
        <f t="shared" si="70"/>
        <v>3</v>
      </c>
      <c r="P90" s="16">
        <f t="shared" ca="1" si="60"/>
        <v>75.173230000000004</v>
      </c>
      <c r="Q90" s="24">
        <f t="shared" si="61"/>
        <v>0</v>
      </c>
      <c r="R90" s="16">
        <f t="shared" si="62"/>
        <v>0</v>
      </c>
      <c r="S90" s="4" t="str">
        <f t="shared" si="71"/>
        <v>J=</v>
      </c>
      <c r="T90" s="34">
        <f t="shared" si="72"/>
        <v>43480</v>
      </c>
      <c r="U90" s="3"/>
      <c r="V90" s="4"/>
      <c r="W90" s="106">
        <f t="shared" si="73"/>
        <v>78</v>
      </c>
      <c r="X90" s="107">
        <f t="shared" si="45"/>
        <v>45762</v>
      </c>
      <c r="Y90" s="97">
        <f t="shared" si="46"/>
        <v>2145</v>
      </c>
      <c r="Z90" s="98">
        <f t="shared" si="47"/>
        <v>21</v>
      </c>
      <c r="AA90" s="97">
        <f t="shared" si="48"/>
        <v>12.13</v>
      </c>
      <c r="AB90" s="110">
        <f t="shared" si="49"/>
        <v>0</v>
      </c>
      <c r="AC90" s="108">
        <v>0</v>
      </c>
      <c r="AD90" s="97">
        <f t="shared" si="50"/>
        <v>12.13</v>
      </c>
      <c r="AE90" s="106">
        <f t="shared" si="74"/>
        <v>78</v>
      </c>
      <c r="AF90" s="109" t="s">
        <v>55</v>
      </c>
      <c r="AG90" s="104">
        <f t="shared" si="51"/>
        <v>45792</v>
      </c>
      <c r="AH90" s="2"/>
      <c r="AI90" s="18" t="s">
        <v>118</v>
      </c>
      <c r="AK90" s="2"/>
      <c r="AL90" s="79">
        <f t="shared" si="39"/>
        <v>78</v>
      </c>
      <c r="AM90" s="80">
        <f t="shared" si="76"/>
        <v>45762</v>
      </c>
      <c r="AN90" s="80">
        <f t="shared" si="77"/>
        <v>45762</v>
      </c>
      <c r="AO90" s="79" t="s">
        <v>63</v>
      </c>
      <c r="AP90" s="81">
        <f t="shared" ca="1" si="54"/>
        <v>0</v>
      </c>
      <c r="AQ90" s="82" t="s">
        <v>45</v>
      </c>
      <c r="AR90" s="81">
        <f t="shared" ca="1" si="55"/>
        <v>636.01862373999995</v>
      </c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42">
        <f t="shared" si="63"/>
        <v>43481</v>
      </c>
      <c r="B91" s="19">
        <f t="shared" ca="1" si="75"/>
        <v>10003.942459989999</v>
      </c>
      <c r="C91" s="16">
        <f t="shared" si="64"/>
        <v>10000</v>
      </c>
      <c r="D91" s="15">
        <f ca="1">IF(A91&lt;$B$1,VLOOKUP(A91,[1]DI!$A$4:$B$15000,2,FALSE),0)</f>
        <v>6.4000000000000001E-2</v>
      </c>
      <c r="E91" s="16">
        <f t="shared" ca="1" si="56"/>
        <v>1.0002462000000001</v>
      </c>
      <c r="F91" s="16">
        <f ca="1">(TRUNC(PRODUCT($E$12:$E90),16))</f>
        <v>1.0131324773694399</v>
      </c>
      <c r="G91" s="16">
        <f t="shared" ca="1" si="65"/>
        <v>1.0128831055488501</v>
      </c>
      <c r="H91" s="16">
        <f t="shared" ca="1" si="57"/>
        <v>1.0002462000000001</v>
      </c>
      <c r="I91" s="15">
        <f t="shared" si="66"/>
        <v>3.7999999999999999E-2</v>
      </c>
      <c r="J91" s="34">
        <f t="shared" si="67"/>
        <v>43480</v>
      </c>
      <c r="K91" s="2">
        <f t="shared" si="68"/>
        <v>1</v>
      </c>
      <c r="L91" s="21">
        <f t="shared" si="69"/>
        <v>1</v>
      </c>
      <c r="M91" s="14">
        <f t="shared" si="58"/>
        <v>1.00014801</v>
      </c>
      <c r="N91" s="14">
        <f t="shared" ca="1" si="59"/>
        <v>1.0003942459999999</v>
      </c>
      <c r="O91" s="21">
        <f t="shared" si="70"/>
        <v>0</v>
      </c>
      <c r="P91" s="16">
        <f t="shared" ca="1" si="60"/>
        <v>3.9424599900000001</v>
      </c>
      <c r="Q91" s="24">
        <f t="shared" si="61"/>
        <v>0</v>
      </c>
      <c r="R91" s="16">
        <f t="shared" si="62"/>
        <v>0</v>
      </c>
      <c r="S91" s="4" t="str">
        <f t="shared" si="71"/>
        <v>J=</v>
      </c>
      <c r="T91" s="34">
        <f t="shared" si="72"/>
        <v>43511</v>
      </c>
      <c r="U91" s="3"/>
      <c r="V91" s="4"/>
      <c r="W91" s="106">
        <f t="shared" si="73"/>
        <v>79</v>
      </c>
      <c r="X91" s="107">
        <f t="shared" si="45"/>
        <v>45792</v>
      </c>
      <c r="Y91" s="97">
        <f t="shared" si="46"/>
        <v>2145</v>
      </c>
      <c r="Z91" s="98">
        <f t="shared" si="47"/>
        <v>19</v>
      </c>
      <c r="AA91" s="97">
        <f t="shared" si="48"/>
        <v>10.97</v>
      </c>
      <c r="AB91" s="110">
        <f t="shared" si="49"/>
        <v>0</v>
      </c>
      <c r="AC91" s="108">
        <v>0</v>
      </c>
      <c r="AD91" s="97">
        <f t="shared" si="50"/>
        <v>10.97</v>
      </c>
      <c r="AE91" s="106">
        <f t="shared" si="74"/>
        <v>79</v>
      </c>
      <c r="AF91" s="109" t="s">
        <v>69</v>
      </c>
      <c r="AG91" s="104">
        <f t="shared" si="51"/>
        <v>45824</v>
      </c>
      <c r="AH91" s="2"/>
      <c r="AI91" s="18" t="s">
        <v>119</v>
      </c>
      <c r="AK91" s="2"/>
      <c r="AL91" s="79">
        <f t="shared" si="39"/>
        <v>79</v>
      </c>
      <c r="AM91" s="80">
        <f t="shared" si="76"/>
        <v>45792</v>
      </c>
      <c r="AN91" s="80">
        <f t="shared" si="77"/>
        <v>45792</v>
      </c>
      <c r="AO91" s="79" t="s">
        <v>63</v>
      </c>
      <c r="AP91" s="81" t="str">
        <f t="shared" ca="1" si="54"/>
        <v>-</v>
      </c>
      <c r="AQ91" s="82" t="s">
        <v>45</v>
      </c>
      <c r="AR91" s="81" t="str">
        <f t="shared" ca="1" si="55"/>
        <v>-</v>
      </c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42">
        <f t="shared" si="63"/>
        <v>43482</v>
      </c>
      <c r="B92" s="19">
        <f t="shared" ca="1" si="75"/>
        <v>10007.88647999</v>
      </c>
      <c r="C92" s="16">
        <f t="shared" si="64"/>
        <v>10000</v>
      </c>
      <c r="D92" s="15">
        <f ca="1">IF(A92&lt;$B$1,VLOOKUP(A92,[1]DI!$A$4:$B$15000,2,FALSE),0)</f>
        <v>6.4000000000000001E-2</v>
      </c>
      <c r="E92" s="16">
        <f t="shared" ca="1" si="56"/>
        <v>1.0002462000000001</v>
      </c>
      <c r="F92" s="16">
        <f ca="1">(TRUNC(PRODUCT($E$12:$E91),16))</f>
        <v>1.0133819105853701</v>
      </c>
      <c r="G92" s="16">
        <f t="shared" ca="1" si="65"/>
        <v>1.0128831055488501</v>
      </c>
      <c r="H92" s="16">
        <f t="shared" ca="1" si="57"/>
        <v>1.00049246</v>
      </c>
      <c r="I92" s="15">
        <f t="shared" si="66"/>
        <v>3.7999999999999999E-2</v>
      </c>
      <c r="J92" s="34">
        <f t="shared" si="67"/>
        <v>43480</v>
      </c>
      <c r="K92" s="2">
        <f t="shared" si="68"/>
        <v>2</v>
      </c>
      <c r="L92" s="21">
        <f t="shared" si="69"/>
        <v>2</v>
      </c>
      <c r="M92" s="14">
        <f t="shared" si="58"/>
        <v>1.000296042</v>
      </c>
      <c r="N92" s="14">
        <f t="shared" ca="1" si="59"/>
        <v>1.0007886479999999</v>
      </c>
      <c r="O92" s="21">
        <f t="shared" si="70"/>
        <v>0</v>
      </c>
      <c r="P92" s="16">
        <f t="shared" ca="1" si="60"/>
        <v>7.8864799899999998</v>
      </c>
      <c r="Q92" s="24">
        <f t="shared" si="61"/>
        <v>0</v>
      </c>
      <c r="R92" s="16">
        <f t="shared" si="62"/>
        <v>0</v>
      </c>
      <c r="S92" s="4" t="str">
        <f t="shared" si="71"/>
        <v>J=</v>
      </c>
      <c r="T92" s="34">
        <f t="shared" si="72"/>
        <v>43511</v>
      </c>
      <c r="U92" s="3"/>
      <c r="V92" s="4"/>
      <c r="W92" s="106">
        <f t="shared" si="73"/>
        <v>80</v>
      </c>
      <c r="X92" s="107">
        <f t="shared" si="45"/>
        <v>45824</v>
      </c>
      <c r="Y92" s="97">
        <f t="shared" si="46"/>
        <v>715</v>
      </c>
      <c r="Z92" s="98">
        <f t="shared" si="47"/>
        <v>22</v>
      </c>
      <c r="AA92" s="97">
        <f t="shared" si="48"/>
        <v>12.71</v>
      </c>
      <c r="AB92" s="110">
        <f t="shared" si="49"/>
        <v>1430</v>
      </c>
      <c r="AC92" s="108">
        <v>0.14299999999999999</v>
      </c>
      <c r="AD92" s="97">
        <f t="shared" si="50"/>
        <v>1442.71</v>
      </c>
      <c r="AE92" s="106">
        <f t="shared" si="74"/>
        <v>80</v>
      </c>
      <c r="AF92" s="109" t="s">
        <v>55</v>
      </c>
      <c r="AG92" s="104">
        <f t="shared" si="51"/>
        <v>45853</v>
      </c>
      <c r="AH92" s="2"/>
      <c r="AI92" s="18" t="s">
        <v>105</v>
      </c>
      <c r="AJ92" s="93">
        <f>SUM(AJ84:AJ91)</f>
        <v>0</v>
      </c>
      <c r="AK92" s="2"/>
      <c r="AL92" s="79">
        <f t="shared" si="39"/>
        <v>80</v>
      </c>
      <c r="AM92" s="80">
        <f t="shared" si="76"/>
        <v>45823</v>
      </c>
      <c r="AN92" s="80">
        <f t="shared" si="77"/>
        <v>45824</v>
      </c>
      <c r="AO92" s="79" t="s">
        <v>63</v>
      </c>
      <c r="AP92" s="81" t="str">
        <f t="shared" ca="1" si="54"/>
        <v>-</v>
      </c>
      <c r="AQ92" s="82" t="s">
        <v>45</v>
      </c>
      <c r="AR92" s="81" t="str">
        <f t="shared" ca="1" si="55"/>
        <v>-</v>
      </c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42">
        <f t="shared" si="63"/>
        <v>43483</v>
      </c>
      <c r="B93" s="19">
        <f t="shared" ca="1" si="75"/>
        <v>10011.83203999</v>
      </c>
      <c r="C93" s="16">
        <f t="shared" si="64"/>
        <v>10000</v>
      </c>
      <c r="D93" s="15">
        <f ca="1">IF(A93&lt;$B$1,VLOOKUP(A93,[1]DI!$A$4:$B$15000,2,FALSE),0)</f>
        <v>6.4000000000000001E-2</v>
      </c>
      <c r="E93" s="16">
        <f t="shared" ca="1" si="56"/>
        <v>1.0002462000000001</v>
      </c>
      <c r="F93" s="16">
        <f ca="1">(TRUNC(PRODUCT($E$12:$E92),16))</f>
        <v>1.0136314052117501</v>
      </c>
      <c r="G93" s="16">
        <f t="shared" ca="1" si="65"/>
        <v>1.0128831055488501</v>
      </c>
      <c r="H93" s="16">
        <f t="shared" ca="1" si="57"/>
        <v>1.00073878</v>
      </c>
      <c r="I93" s="15">
        <f t="shared" si="66"/>
        <v>3.7999999999999999E-2</v>
      </c>
      <c r="J93" s="34">
        <f t="shared" si="67"/>
        <v>43480</v>
      </c>
      <c r="K93" s="2">
        <f t="shared" si="68"/>
        <v>3</v>
      </c>
      <c r="L93" s="21">
        <f t="shared" si="69"/>
        <v>3</v>
      </c>
      <c r="M93" s="14">
        <f t="shared" si="58"/>
        <v>1.0004440960000001</v>
      </c>
      <c r="N93" s="14">
        <f t="shared" ca="1" si="59"/>
        <v>1.0011832039999999</v>
      </c>
      <c r="O93" s="21">
        <f t="shared" si="70"/>
        <v>0</v>
      </c>
      <c r="P93" s="16">
        <f t="shared" ca="1" si="60"/>
        <v>11.83203999</v>
      </c>
      <c r="Q93" s="24">
        <f t="shared" si="61"/>
        <v>0</v>
      </c>
      <c r="R93" s="16">
        <f t="shared" si="62"/>
        <v>0</v>
      </c>
      <c r="S93" s="4" t="str">
        <f t="shared" si="71"/>
        <v>J=</v>
      </c>
      <c r="T93" s="34">
        <f t="shared" si="72"/>
        <v>43511</v>
      </c>
      <c r="U93" s="3"/>
      <c r="V93" s="4"/>
      <c r="W93" s="106">
        <f t="shared" si="73"/>
        <v>81</v>
      </c>
      <c r="X93" s="107">
        <f t="shared" si="45"/>
        <v>45853</v>
      </c>
      <c r="Y93" s="97">
        <f t="shared" si="46"/>
        <v>715</v>
      </c>
      <c r="Z93" s="98">
        <f t="shared" si="47"/>
        <v>20</v>
      </c>
      <c r="AA93" s="97">
        <f t="shared" si="48"/>
        <v>3.85</v>
      </c>
      <c r="AB93" s="110">
        <f t="shared" si="49"/>
        <v>0</v>
      </c>
      <c r="AC93" s="108">
        <v>0</v>
      </c>
      <c r="AD93" s="97">
        <f t="shared" si="50"/>
        <v>3.85</v>
      </c>
      <c r="AE93" s="106">
        <f t="shared" si="74"/>
        <v>81</v>
      </c>
      <c r="AF93" s="109" t="s">
        <v>55</v>
      </c>
      <c r="AG93" s="104">
        <f t="shared" si="51"/>
        <v>45884</v>
      </c>
      <c r="AH93" s="2"/>
      <c r="AI93" s="2"/>
      <c r="AJ93" s="2"/>
      <c r="AK93" s="2"/>
      <c r="AL93" s="79">
        <f t="shared" si="39"/>
        <v>81</v>
      </c>
      <c r="AM93" s="80">
        <f t="shared" si="76"/>
        <v>45853</v>
      </c>
      <c r="AN93" s="80">
        <f t="shared" si="77"/>
        <v>45853</v>
      </c>
      <c r="AO93" s="79" t="s">
        <v>63</v>
      </c>
      <c r="AP93" s="81" t="str">
        <f t="shared" ca="1" si="54"/>
        <v>-</v>
      </c>
      <c r="AQ93" s="82" t="s">
        <v>45</v>
      </c>
      <c r="AR93" s="81" t="str">
        <f t="shared" ca="1" si="55"/>
        <v>-</v>
      </c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42">
        <f t="shared" si="63"/>
        <v>43484</v>
      </c>
      <c r="B94" s="19">
        <f t="shared" ca="1" si="75"/>
        <v>10015.779149989999</v>
      </c>
      <c r="C94" s="16">
        <f t="shared" si="64"/>
        <v>10000</v>
      </c>
      <c r="D94" s="15">
        <f ca="1">IF(A94&lt;$B$1,VLOOKUP(A94,[1]DI!$A$4:$B$15000,2,FALSE),0)</f>
        <v>0</v>
      </c>
      <c r="E94" s="16">
        <f t="shared" ca="1" si="56"/>
        <v>1</v>
      </c>
      <c r="F94" s="16">
        <f ca="1">(TRUNC(PRODUCT($E$12:$E93),16))</f>
        <v>1.0138809612637201</v>
      </c>
      <c r="G94" s="16">
        <f t="shared" ca="1" si="65"/>
        <v>1.0128831055488501</v>
      </c>
      <c r="H94" s="16">
        <f t="shared" ca="1" si="57"/>
        <v>1.0009851599999999</v>
      </c>
      <c r="I94" s="15">
        <f t="shared" si="66"/>
        <v>3.7999999999999999E-2</v>
      </c>
      <c r="J94" s="34">
        <f t="shared" si="67"/>
        <v>43480</v>
      </c>
      <c r="K94" s="2">
        <f t="shared" si="68"/>
        <v>3</v>
      </c>
      <c r="L94" s="21">
        <f t="shared" si="69"/>
        <v>4</v>
      </c>
      <c r="M94" s="14">
        <f t="shared" si="58"/>
        <v>1.0005921719999999</v>
      </c>
      <c r="N94" s="14">
        <f t="shared" ca="1" si="59"/>
        <v>1.0015779149999999</v>
      </c>
      <c r="O94" s="21">
        <f t="shared" si="70"/>
        <v>0</v>
      </c>
      <c r="P94" s="16">
        <f t="shared" ca="1" si="60"/>
        <v>15.779149990000001</v>
      </c>
      <c r="Q94" s="24">
        <f t="shared" si="61"/>
        <v>0</v>
      </c>
      <c r="R94" s="16">
        <f t="shared" si="62"/>
        <v>0</v>
      </c>
      <c r="S94" s="4" t="str">
        <f t="shared" si="71"/>
        <v>J=</v>
      </c>
      <c r="T94" s="34">
        <f t="shared" si="72"/>
        <v>43511</v>
      </c>
      <c r="U94" s="3"/>
      <c r="V94" s="4"/>
      <c r="W94" s="106">
        <f t="shared" si="73"/>
        <v>82</v>
      </c>
      <c r="X94" s="107">
        <f t="shared" si="45"/>
        <v>45884</v>
      </c>
      <c r="Y94" s="97">
        <f t="shared" si="46"/>
        <v>715</v>
      </c>
      <c r="Z94" s="98">
        <f t="shared" si="47"/>
        <v>23</v>
      </c>
      <c r="AA94" s="97">
        <f t="shared" si="48"/>
        <v>4.43</v>
      </c>
      <c r="AB94" s="110">
        <f t="shared" si="49"/>
        <v>0</v>
      </c>
      <c r="AC94" s="108">
        <v>0</v>
      </c>
      <c r="AD94" s="97">
        <f t="shared" si="50"/>
        <v>4.43</v>
      </c>
      <c r="AE94" s="106">
        <f t="shared" si="74"/>
        <v>82</v>
      </c>
      <c r="AF94" s="109" t="s">
        <v>55</v>
      </c>
      <c r="AG94" s="104">
        <f t="shared" si="51"/>
        <v>45915</v>
      </c>
      <c r="AH94" s="2"/>
      <c r="AK94" s="2"/>
      <c r="AL94" s="79">
        <f t="shared" si="39"/>
        <v>82</v>
      </c>
      <c r="AM94" s="80">
        <f t="shared" si="76"/>
        <v>45884</v>
      </c>
      <c r="AN94" s="80">
        <f t="shared" si="77"/>
        <v>45884</v>
      </c>
      <c r="AO94" s="79" t="s">
        <v>63</v>
      </c>
      <c r="AP94" s="81" t="str">
        <f t="shared" ca="1" si="54"/>
        <v>-</v>
      </c>
      <c r="AQ94" s="82" t="s">
        <v>45</v>
      </c>
      <c r="AR94" s="81" t="str">
        <f t="shared" ca="1" si="55"/>
        <v>-</v>
      </c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42">
        <f t="shared" si="63"/>
        <v>43485</v>
      </c>
      <c r="B95" s="19">
        <f t="shared" ca="1" si="75"/>
        <v>10015.779149989999</v>
      </c>
      <c r="C95" s="16">
        <f t="shared" si="64"/>
        <v>10000</v>
      </c>
      <c r="D95" s="15">
        <f ca="1">IF(A95&lt;$B$1,VLOOKUP(A95,[1]DI!$A$4:$B$15000,2,FALSE),0)</f>
        <v>0</v>
      </c>
      <c r="E95" s="16">
        <f t="shared" ca="1" si="56"/>
        <v>1</v>
      </c>
      <c r="F95" s="16">
        <f ca="1">(TRUNC(PRODUCT($E$12:$E94),16))</f>
        <v>1.0138809612637201</v>
      </c>
      <c r="G95" s="16">
        <f t="shared" ca="1" si="65"/>
        <v>1.0128831055488501</v>
      </c>
      <c r="H95" s="16">
        <f t="shared" ca="1" si="57"/>
        <v>1.0009851599999999</v>
      </c>
      <c r="I95" s="15">
        <f t="shared" si="66"/>
        <v>3.7999999999999999E-2</v>
      </c>
      <c r="J95" s="34">
        <f t="shared" si="67"/>
        <v>43480</v>
      </c>
      <c r="K95" s="2">
        <f t="shared" si="68"/>
        <v>3</v>
      </c>
      <c r="L95" s="21">
        <f t="shared" si="69"/>
        <v>4</v>
      </c>
      <c r="M95" s="14">
        <f t="shared" si="58"/>
        <v>1.0005921719999999</v>
      </c>
      <c r="N95" s="14">
        <f t="shared" ca="1" si="59"/>
        <v>1.0015779149999999</v>
      </c>
      <c r="O95" s="21">
        <f t="shared" si="70"/>
        <v>0</v>
      </c>
      <c r="P95" s="16">
        <f t="shared" ca="1" si="60"/>
        <v>15.779149990000001</v>
      </c>
      <c r="Q95" s="24">
        <f t="shared" si="61"/>
        <v>0</v>
      </c>
      <c r="R95" s="16">
        <f t="shared" si="62"/>
        <v>0</v>
      </c>
      <c r="S95" s="4" t="str">
        <f t="shared" si="71"/>
        <v>J=</v>
      </c>
      <c r="T95" s="34">
        <f t="shared" si="72"/>
        <v>43511</v>
      </c>
      <c r="U95" s="3"/>
      <c r="V95" s="4"/>
      <c r="W95" s="106">
        <f t="shared" si="73"/>
        <v>83</v>
      </c>
      <c r="X95" s="107">
        <f t="shared" si="45"/>
        <v>45915</v>
      </c>
      <c r="Y95" s="97">
        <f t="shared" si="46"/>
        <v>715</v>
      </c>
      <c r="Z95" s="98">
        <f t="shared" si="47"/>
        <v>21</v>
      </c>
      <c r="AA95" s="97">
        <f t="shared" si="48"/>
        <v>4.04</v>
      </c>
      <c r="AB95" s="110">
        <f t="shared" si="49"/>
        <v>0</v>
      </c>
      <c r="AC95" s="108">
        <v>0</v>
      </c>
      <c r="AD95" s="97">
        <f t="shared" si="50"/>
        <v>4.04</v>
      </c>
      <c r="AE95" s="106">
        <f t="shared" si="74"/>
        <v>83</v>
      </c>
      <c r="AF95" s="109" t="s">
        <v>55</v>
      </c>
      <c r="AG95" s="104">
        <f t="shared" si="51"/>
        <v>45945</v>
      </c>
      <c r="AH95" s="2"/>
      <c r="AK95" s="2"/>
      <c r="AL95" s="79">
        <f t="shared" si="39"/>
        <v>83</v>
      </c>
      <c r="AM95" s="80">
        <f t="shared" si="76"/>
        <v>45915</v>
      </c>
      <c r="AN95" s="80">
        <f t="shared" si="77"/>
        <v>45915</v>
      </c>
      <c r="AO95" s="79" t="s">
        <v>63</v>
      </c>
      <c r="AP95" s="81" t="str">
        <f t="shared" ca="1" si="54"/>
        <v>-</v>
      </c>
      <c r="AQ95" s="82" t="s">
        <v>45</v>
      </c>
      <c r="AR95" s="81" t="str">
        <f t="shared" ca="1" si="55"/>
        <v>-</v>
      </c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42">
        <f t="shared" si="63"/>
        <v>43486</v>
      </c>
      <c r="B96" s="19">
        <f t="shared" ca="1" si="75"/>
        <v>10015.779149989999</v>
      </c>
      <c r="C96" s="16">
        <f t="shared" si="64"/>
        <v>10000</v>
      </c>
      <c r="D96" s="15">
        <f ca="1">IF(A96&lt;$B$1,VLOOKUP(A96,[1]DI!$A$4:$B$15000,2,FALSE),0)</f>
        <v>6.4000000000000001E-2</v>
      </c>
      <c r="E96" s="16">
        <f t="shared" ca="1" si="56"/>
        <v>1.0002462000000001</v>
      </c>
      <c r="F96" s="16">
        <f ca="1">(TRUNC(PRODUCT($E$12:$E95),16))</f>
        <v>1.0138809612637201</v>
      </c>
      <c r="G96" s="16">
        <f t="shared" ca="1" si="65"/>
        <v>1.0128831055488501</v>
      </c>
      <c r="H96" s="16">
        <f t="shared" ca="1" si="57"/>
        <v>1.0009851599999999</v>
      </c>
      <c r="I96" s="15">
        <f t="shared" si="66"/>
        <v>3.7999999999999999E-2</v>
      </c>
      <c r="J96" s="34">
        <f t="shared" si="67"/>
        <v>43480</v>
      </c>
      <c r="K96" s="2">
        <f t="shared" si="68"/>
        <v>4</v>
      </c>
      <c r="L96" s="21">
        <f t="shared" si="69"/>
        <v>4</v>
      </c>
      <c r="M96" s="14">
        <f t="shared" si="58"/>
        <v>1.0005921719999999</v>
      </c>
      <c r="N96" s="14">
        <f t="shared" ca="1" si="59"/>
        <v>1.0015779149999999</v>
      </c>
      <c r="O96" s="21">
        <f t="shared" si="70"/>
        <v>0</v>
      </c>
      <c r="P96" s="16">
        <f t="shared" ca="1" si="60"/>
        <v>15.779149990000001</v>
      </c>
      <c r="Q96" s="24">
        <f t="shared" si="61"/>
        <v>0</v>
      </c>
      <c r="R96" s="16">
        <f t="shared" si="62"/>
        <v>0</v>
      </c>
      <c r="S96" s="4" t="str">
        <f t="shared" si="71"/>
        <v>J=</v>
      </c>
      <c r="T96" s="34">
        <f t="shared" si="72"/>
        <v>43511</v>
      </c>
      <c r="U96" s="3"/>
      <c r="V96" s="4"/>
      <c r="W96" s="106">
        <f t="shared" si="73"/>
        <v>84</v>
      </c>
      <c r="X96" s="107">
        <f t="shared" si="45"/>
        <v>45945</v>
      </c>
      <c r="Y96" s="97">
        <f t="shared" si="46"/>
        <v>715</v>
      </c>
      <c r="Z96" s="98">
        <f t="shared" si="47"/>
        <v>22</v>
      </c>
      <c r="AA96" s="97">
        <f t="shared" si="48"/>
        <v>4.24</v>
      </c>
      <c r="AB96" s="110">
        <f t="shared" si="49"/>
        <v>0</v>
      </c>
      <c r="AC96" s="108">
        <v>0</v>
      </c>
      <c r="AD96" s="97">
        <f t="shared" si="50"/>
        <v>4.24</v>
      </c>
      <c r="AE96" s="106">
        <f t="shared" si="74"/>
        <v>84</v>
      </c>
      <c r="AF96" s="109" t="s">
        <v>69</v>
      </c>
      <c r="AG96" s="104">
        <f t="shared" si="51"/>
        <v>45978</v>
      </c>
      <c r="AH96" s="2"/>
      <c r="AK96" s="2"/>
      <c r="AL96" s="79">
        <f t="shared" si="39"/>
        <v>84</v>
      </c>
      <c r="AM96" s="80">
        <f t="shared" si="76"/>
        <v>45945</v>
      </c>
      <c r="AN96" s="80">
        <f t="shared" si="77"/>
        <v>45945</v>
      </c>
      <c r="AO96" s="79" t="s">
        <v>63</v>
      </c>
      <c r="AP96" s="81" t="str">
        <f t="shared" ca="1" si="54"/>
        <v>-</v>
      </c>
      <c r="AQ96" s="82" t="s">
        <v>45</v>
      </c>
      <c r="AR96" s="81" t="str">
        <f t="shared" ca="1" si="55"/>
        <v>-</v>
      </c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42">
        <f t="shared" si="63"/>
        <v>43487</v>
      </c>
      <c r="B97" s="19">
        <f t="shared" ca="1" si="75"/>
        <v>10019.72791999</v>
      </c>
      <c r="C97" s="16">
        <f t="shared" si="64"/>
        <v>10000</v>
      </c>
      <c r="D97" s="15">
        <f ca="1">IF(A97&lt;$B$1,VLOOKUP(A97,[1]DI!$A$4:$B$15000,2,FALSE),0)</f>
        <v>6.4000000000000001E-2</v>
      </c>
      <c r="E97" s="16">
        <f t="shared" ca="1" si="56"/>
        <v>1.0002462000000001</v>
      </c>
      <c r="F97" s="16">
        <f ca="1">(TRUNC(PRODUCT($E$12:$E96),16))</f>
        <v>1.0141305787563799</v>
      </c>
      <c r="G97" s="16">
        <f t="shared" ca="1" si="65"/>
        <v>1.0128831055488501</v>
      </c>
      <c r="H97" s="16">
        <f t="shared" ca="1" si="57"/>
        <v>1.00123161</v>
      </c>
      <c r="I97" s="15">
        <f t="shared" si="66"/>
        <v>3.7999999999999999E-2</v>
      </c>
      <c r="J97" s="34">
        <f t="shared" si="67"/>
        <v>43480</v>
      </c>
      <c r="K97" s="2">
        <f t="shared" si="68"/>
        <v>5</v>
      </c>
      <c r="L97" s="21">
        <f t="shared" si="69"/>
        <v>5</v>
      </c>
      <c r="M97" s="14">
        <f t="shared" si="58"/>
        <v>1.0007402700000001</v>
      </c>
      <c r="N97" s="14">
        <f t="shared" ca="1" si="59"/>
        <v>1.0019727919999999</v>
      </c>
      <c r="O97" s="21">
        <f t="shared" si="70"/>
        <v>0</v>
      </c>
      <c r="P97" s="16">
        <f t="shared" ca="1" si="60"/>
        <v>19.72791999</v>
      </c>
      <c r="Q97" s="24">
        <f t="shared" si="61"/>
        <v>0</v>
      </c>
      <c r="R97" s="16">
        <f t="shared" si="62"/>
        <v>0</v>
      </c>
      <c r="S97" s="4" t="str">
        <f t="shared" si="71"/>
        <v>J=</v>
      </c>
      <c r="T97" s="34">
        <f t="shared" si="72"/>
        <v>43511</v>
      </c>
      <c r="U97" s="3"/>
      <c r="V97" s="4"/>
      <c r="W97" s="106">
        <f t="shared" si="73"/>
        <v>85</v>
      </c>
      <c r="X97" s="107">
        <f t="shared" si="45"/>
        <v>45978</v>
      </c>
      <c r="Y97" s="97">
        <f t="shared" si="46"/>
        <v>0</v>
      </c>
      <c r="Z97" s="98">
        <f t="shared" si="47"/>
        <v>23</v>
      </c>
      <c r="AA97" s="97">
        <f t="shared" si="48"/>
        <v>4.43</v>
      </c>
      <c r="AB97" s="110">
        <f t="shared" si="49"/>
        <v>715</v>
      </c>
      <c r="AC97" s="108">
        <v>7.1499999999999994E-2</v>
      </c>
      <c r="AD97" s="97">
        <f t="shared" si="50"/>
        <v>719.43</v>
      </c>
      <c r="AE97" s="106">
        <f t="shared" si="74"/>
        <v>85</v>
      </c>
      <c r="AF97" s="109"/>
      <c r="AG97" s="104"/>
      <c r="AH97" s="2"/>
      <c r="AI97" s="1"/>
      <c r="AJ97" s="17"/>
      <c r="AK97" s="2"/>
      <c r="AL97" s="79">
        <f t="shared" si="39"/>
        <v>85</v>
      </c>
      <c r="AM97" s="80">
        <f t="shared" si="76"/>
        <v>45976</v>
      </c>
      <c r="AN97" s="80">
        <f t="shared" si="77"/>
        <v>45978</v>
      </c>
      <c r="AO97" s="79" t="s">
        <v>63</v>
      </c>
      <c r="AP97" s="81" t="str">
        <f t="shared" ca="1" si="54"/>
        <v>-</v>
      </c>
      <c r="AQ97" s="82" t="s">
        <v>45</v>
      </c>
      <c r="AR97" s="81" t="str">
        <f t="shared" ca="1" si="55"/>
        <v>-</v>
      </c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42">
        <f t="shared" si="63"/>
        <v>43488</v>
      </c>
      <c r="B98" s="19">
        <f t="shared" ca="1" si="75"/>
        <v>10023.67811999</v>
      </c>
      <c r="C98" s="16">
        <f t="shared" si="64"/>
        <v>10000</v>
      </c>
      <c r="D98" s="15">
        <f ca="1">IF(A98&lt;$B$1,VLOOKUP(A98,[1]DI!$A$4:$B$15000,2,FALSE),0)</f>
        <v>6.4000000000000001E-2</v>
      </c>
      <c r="E98" s="16">
        <f t="shared" ca="1" si="56"/>
        <v>1.0002462000000001</v>
      </c>
      <c r="F98" s="16">
        <f ca="1">(TRUNC(PRODUCT($E$12:$E97),16))</f>
        <v>1.0143802577048699</v>
      </c>
      <c r="G98" s="16">
        <f t="shared" ca="1" si="65"/>
        <v>1.0128831055488501</v>
      </c>
      <c r="H98" s="16">
        <f t="shared" ca="1" si="57"/>
        <v>1.0014781100000001</v>
      </c>
      <c r="I98" s="15">
        <f t="shared" si="66"/>
        <v>3.7999999999999999E-2</v>
      </c>
      <c r="J98" s="34">
        <f t="shared" si="67"/>
        <v>43480</v>
      </c>
      <c r="K98" s="2">
        <f t="shared" si="68"/>
        <v>6</v>
      </c>
      <c r="L98" s="21">
        <f t="shared" si="69"/>
        <v>6</v>
      </c>
      <c r="M98" s="14">
        <f t="shared" si="58"/>
        <v>1.000888389</v>
      </c>
      <c r="N98" s="14">
        <f t="shared" ca="1" si="59"/>
        <v>1.0023678119999999</v>
      </c>
      <c r="O98" s="21">
        <f t="shared" si="70"/>
        <v>0</v>
      </c>
      <c r="P98" s="16">
        <f t="shared" ca="1" si="60"/>
        <v>23.678119989999999</v>
      </c>
      <c r="Q98" s="24">
        <f t="shared" si="61"/>
        <v>0</v>
      </c>
      <c r="R98" s="16">
        <f t="shared" si="62"/>
        <v>0</v>
      </c>
      <c r="S98" s="4" t="str">
        <f t="shared" si="71"/>
        <v>J=</v>
      </c>
      <c r="T98" s="34">
        <f t="shared" si="72"/>
        <v>43511</v>
      </c>
      <c r="U98" s="3"/>
      <c r="V98" s="4"/>
      <c r="W98" s="106"/>
      <c r="X98" s="107"/>
      <c r="Y98" s="97"/>
      <c r="Z98" s="98"/>
      <c r="AA98" s="97"/>
      <c r="AB98" s="110"/>
      <c r="AC98" s="108"/>
      <c r="AD98" s="97"/>
      <c r="AE98" s="106"/>
      <c r="AF98" s="109"/>
      <c r="AG98" s="104"/>
      <c r="AH98" s="2"/>
      <c r="AI98" s="13"/>
      <c r="AJ98" s="7"/>
      <c r="AK98" s="2"/>
      <c r="AL98" s="79"/>
      <c r="AM98" s="80"/>
      <c r="AN98" s="80"/>
      <c r="AO98" s="79"/>
      <c r="AP98" s="81"/>
      <c r="AQ98" s="82"/>
      <c r="AR98" s="81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42">
        <f t="shared" si="63"/>
        <v>43489</v>
      </c>
      <c r="B99" s="19">
        <f t="shared" ca="1" si="75"/>
        <v>10027.62989</v>
      </c>
      <c r="C99" s="16">
        <f t="shared" si="64"/>
        <v>10000</v>
      </c>
      <c r="D99" s="15">
        <f ca="1">IF(A99&lt;$B$1,VLOOKUP(A99,[1]DI!$A$4:$B$15000,2,FALSE),0)</f>
        <v>6.4000000000000001E-2</v>
      </c>
      <c r="E99" s="16">
        <f t="shared" ca="1" si="56"/>
        <v>1.0002462000000001</v>
      </c>
      <c r="F99" s="16">
        <f ca="1">(TRUNC(PRODUCT($E$12:$E98),16))</f>
        <v>1.0146299981243201</v>
      </c>
      <c r="G99" s="16">
        <f t="shared" ca="1" si="65"/>
        <v>1.0128831055488501</v>
      </c>
      <c r="H99" s="16">
        <f t="shared" ca="1" si="57"/>
        <v>1.00172467</v>
      </c>
      <c r="I99" s="15">
        <f t="shared" si="66"/>
        <v>3.7999999999999999E-2</v>
      </c>
      <c r="J99" s="34">
        <f t="shared" si="67"/>
        <v>43480</v>
      </c>
      <c r="K99" s="2">
        <f t="shared" si="68"/>
        <v>7</v>
      </c>
      <c r="L99" s="21">
        <f t="shared" si="69"/>
        <v>7</v>
      </c>
      <c r="M99" s="14">
        <f t="shared" si="58"/>
        <v>1.001036531</v>
      </c>
      <c r="N99" s="14">
        <f t="shared" ca="1" si="59"/>
        <v>1.002762989</v>
      </c>
      <c r="O99" s="21">
        <f t="shared" si="70"/>
        <v>0</v>
      </c>
      <c r="P99" s="16">
        <f t="shared" ca="1" si="60"/>
        <v>27.62989</v>
      </c>
      <c r="Q99" s="24">
        <f t="shared" si="61"/>
        <v>0</v>
      </c>
      <c r="R99" s="16">
        <f t="shared" si="62"/>
        <v>0</v>
      </c>
      <c r="S99" s="4" t="str">
        <f t="shared" si="71"/>
        <v>J=</v>
      </c>
      <c r="T99" s="34">
        <f t="shared" si="72"/>
        <v>43511</v>
      </c>
      <c r="U99" s="3"/>
      <c r="V99" s="4"/>
      <c r="W99" s="106"/>
      <c r="X99" s="107"/>
      <c r="Y99" s="97"/>
      <c r="Z99" s="98"/>
      <c r="AA99" s="97"/>
      <c r="AB99" s="110"/>
      <c r="AC99" s="108"/>
      <c r="AD99" s="97"/>
      <c r="AE99" s="106"/>
      <c r="AF99" s="109"/>
      <c r="AG99" s="104"/>
      <c r="AH99" s="2"/>
      <c r="AI99" s="13"/>
      <c r="AJ99" s="7"/>
      <c r="AK99" s="2"/>
      <c r="AL99" s="79"/>
      <c r="AM99" s="80"/>
      <c r="AN99" s="80"/>
      <c r="AO99" s="79"/>
      <c r="AP99" s="81"/>
      <c r="AQ99" s="82"/>
      <c r="AR99" s="81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42">
        <f t="shared" si="63"/>
        <v>43490</v>
      </c>
      <c r="B100" s="19">
        <f t="shared" ca="1" si="75"/>
        <v>10031.58328999</v>
      </c>
      <c r="C100" s="16">
        <f t="shared" si="64"/>
        <v>10000</v>
      </c>
      <c r="D100" s="15">
        <f ca="1">IF(A100&lt;$B$1,VLOOKUP(A100,[1]DI!$A$4:$B$15000,2,FALSE),0)</f>
        <v>6.4000000000000001E-2</v>
      </c>
      <c r="E100" s="16">
        <f t="shared" ca="1" si="56"/>
        <v>1.0002462000000001</v>
      </c>
      <c r="F100" s="16">
        <f ca="1">(TRUNC(PRODUCT($E$12:$E99),16))</f>
        <v>1.01487980002986</v>
      </c>
      <c r="G100" s="16">
        <f t="shared" ca="1" si="65"/>
        <v>1.0128831055488501</v>
      </c>
      <c r="H100" s="16">
        <f t="shared" ca="1" si="57"/>
        <v>1.0019712999999999</v>
      </c>
      <c r="I100" s="15">
        <f t="shared" si="66"/>
        <v>3.7999999999999999E-2</v>
      </c>
      <c r="J100" s="34">
        <f t="shared" si="67"/>
        <v>43480</v>
      </c>
      <c r="K100" s="2">
        <f t="shared" si="68"/>
        <v>8</v>
      </c>
      <c r="L100" s="21">
        <f t="shared" si="69"/>
        <v>8</v>
      </c>
      <c r="M100" s="14">
        <f t="shared" si="58"/>
        <v>1.001184694</v>
      </c>
      <c r="N100" s="14">
        <f t="shared" ca="1" si="59"/>
        <v>1.0031583289999999</v>
      </c>
      <c r="O100" s="21">
        <f t="shared" si="70"/>
        <v>0</v>
      </c>
      <c r="P100" s="16">
        <f t="shared" ca="1" si="60"/>
        <v>31.583289990000001</v>
      </c>
      <c r="Q100" s="24">
        <f t="shared" si="61"/>
        <v>0</v>
      </c>
      <c r="R100" s="16">
        <f t="shared" si="62"/>
        <v>0</v>
      </c>
      <c r="S100" s="4" t="str">
        <f t="shared" si="71"/>
        <v>J=</v>
      </c>
      <c r="T100" s="34">
        <f t="shared" si="72"/>
        <v>43511</v>
      </c>
      <c r="U100" s="3"/>
      <c r="V100" s="4"/>
      <c r="W100" s="106"/>
      <c r="X100" s="107"/>
      <c r="Y100" s="97"/>
      <c r="Z100" s="98"/>
      <c r="AA100" s="97"/>
      <c r="AB100" s="110"/>
      <c r="AC100" s="108"/>
      <c r="AD100" s="97"/>
      <c r="AE100" s="106"/>
      <c r="AF100" s="109"/>
      <c r="AG100" s="104"/>
      <c r="AH100" s="2"/>
      <c r="AI100" s="13"/>
      <c r="AJ100" s="7"/>
      <c r="AK100" s="2"/>
      <c r="AL100" s="79"/>
      <c r="AM100" s="80"/>
      <c r="AN100" s="80"/>
      <c r="AO100" s="79"/>
      <c r="AP100" s="81"/>
      <c r="AQ100" s="82"/>
      <c r="AR100" s="81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42">
        <f t="shared" si="63"/>
        <v>43491</v>
      </c>
      <c r="B101" s="19">
        <f t="shared" ca="1" si="75"/>
        <v>10035.538159989999</v>
      </c>
      <c r="C101" s="16">
        <f t="shared" si="64"/>
        <v>10000</v>
      </c>
      <c r="D101" s="15">
        <f ca="1">IF(A101&lt;$B$1,VLOOKUP(A101,[1]DI!$A$4:$B$15000,2,FALSE),0)</f>
        <v>0</v>
      </c>
      <c r="E101" s="16">
        <f t="shared" ca="1" si="56"/>
        <v>1</v>
      </c>
      <c r="F101" s="16">
        <f ca="1">(TRUNC(PRODUCT($E$12:$E100),16))</f>
        <v>1.01512966343662</v>
      </c>
      <c r="G101" s="16">
        <f t="shared" ca="1" si="65"/>
        <v>1.0128831055488501</v>
      </c>
      <c r="H101" s="16">
        <f t="shared" ca="1" si="57"/>
        <v>1.00221798</v>
      </c>
      <c r="I101" s="15">
        <f t="shared" si="66"/>
        <v>3.7999999999999999E-2</v>
      </c>
      <c r="J101" s="34">
        <f t="shared" si="67"/>
        <v>43480</v>
      </c>
      <c r="K101" s="2">
        <f t="shared" si="68"/>
        <v>8</v>
      </c>
      <c r="L101" s="21">
        <f t="shared" si="69"/>
        <v>9</v>
      </c>
      <c r="M101" s="14">
        <f t="shared" si="58"/>
        <v>1.0013328800000001</v>
      </c>
      <c r="N101" s="14">
        <f t="shared" ca="1" si="59"/>
        <v>1.0035538159999999</v>
      </c>
      <c r="O101" s="21">
        <f t="shared" si="70"/>
        <v>0</v>
      </c>
      <c r="P101" s="16">
        <f t="shared" ca="1" si="60"/>
        <v>35.538159989999997</v>
      </c>
      <c r="Q101" s="24">
        <f t="shared" si="61"/>
        <v>0</v>
      </c>
      <c r="R101" s="16">
        <f t="shared" si="62"/>
        <v>0</v>
      </c>
      <c r="S101" s="4" t="str">
        <f t="shared" si="71"/>
        <v>J=</v>
      </c>
      <c r="T101" s="34">
        <f t="shared" si="72"/>
        <v>43511</v>
      </c>
      <c r="U101" s="3"/>
      <c r="V101" s="4"/>
      <c r="W101" s="106"/>
      <c r="X101" s="107"/>
      <c r="Y101" s="97"/>
      <c r="Z101" s="98"/>
      <c r="AA101" s="97"/>
      <c r="AB101" s="110"/>
      <c r="AC101" s="108"/>
      <c r="AD101" s="97"/>
      <c r="AE101" s="106"/>
      <c r="AF101" s="109"/>
      <c r="AG101" s="104"/>
      <c r="AH101" s="2"/>
      <c r="AI101" s="13"/>
      <c r="AJ101" s="7"/>
      <c r="AK101" s="2"/>
      <c r="AL101" s="79"/>
      <c r="AM101" s="80"/>
      <c r="AN101" s="80"/>
      <c r="AO101" s="79"/>
      <c r="AP101" s="81"/>
      <c r="AQ101" s="82"/>
      <c r="AR101" s="81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42">
        <f t="shared" si="63"/>
        <v>43492</v>
      </c>
      <c r="B102" s="19">
        <f t="shared" ca="1" si="75"/>
        <v>10035.538159989999</v>
      </c>
      <c r="C102" s="16">
        <f t="shared" si="64"/>
        <v>10000</v>
      </c>
      <c r="D102" s="15">
        <f ca="1">IF(A102&lt;$B$1,VLOOKUP(A102,[1]DI!$A$4:$B$15000,2,FALSE),0)</f>
        <v>0</v>
      </c>
      <c r="E102" s="16">
        <f t="shared" ca="1" si="56"/>
        <v>1</v>
      </c>
      <c r="F102" s="16">
        <f ca="1">(TRUNC(PRODUCT($E$12:$E101),16))</f>
        <v>1.01512966343662</v>
      </c>
      <c r="G102" s="16">
        <f t="shared" ca="1" si="65"/>
        <v>1.0128831055488501</v>
      </c>
      <c r="H102" s="16">
        <f t="shared" ca="1" si="57"/>
        <v>1.00221798</v>
      </c>
      <c r="I102" s="15">
        <f t="shared" si="66"/>
        <v>3.7999999999999999E-2</v>
      </c>
      <c r="J102" s="34">
        <f t="shared" si="67"/>
        <v>43480</v>
      </c>
      <c r="K102" s="2">
        <f t="shared" si="68"/>
        <v>8</v>
      </c>
      <c r="L102" s="21">
        <f t="shared" si="69"/>
        <v>9</v>
      </c>
      <c r="M102" s="14">
        <f t="shared" si="58"/>
        <v>1.0013328800000001</v>
      </c>
      <c r="N102" s="14">
        <f t="shared" ca="1" si="59"/>
        <v>1.0035538159999999</v>
      </c>
      <c r="O102" s="21">
        <f t="shared" si="70"/>
        <v>0</v>
      </c>
      <c r="P102" s="16">
        <f t="shared" ca="1" si="60"/>
        <v>35.538159989999997</v>
      </c>
      <c r="Q102" s="24">
        <f t="shared" si="61"/>
        <v>0</v>
      </c>
      <c r="R102" s="16">
        <f t="shared" si="62"/>
        <v>0</v>
      </c>
      <c r="S102" s="4" t="str">
        <f t="shared" si="71"/>
        <v>J=</v>
      </c>
      <c r="T102" s="34">
        <f t="shared" si="72"/>
        <v>43511</v>
      </c>
      <c r="U102" s="3"/>
      <c r="V102" s="4"/>
      <c r="W102" s="106"/>
      <c r="X102" s="107"/>
      <c r="Y102" s="97"/>
      <c r="Z102" s="98"/>
      <c r="AA102" s="97"/>
      <c r="AB102" s="110"/>
      <c r="AC102" s="108"/>
      <c r="AD102" s="97"/>
      <c r="AE102" s="106"/>
      <c r="AF102" s="109"/>
      <c r="AG102" s="104"/>
      <c r="AH102" s="2"/>
      <c r="AI102" s="13"/>
      <c r="AJ102" s="7"/>
      <c r="AK102" s="2"/>
      <c r="AL102" s="79"/>
      <c r="AM102" s="80"/>
      <c r="AN102" s="80"/>
      <c r="AO102" s="79"/>
      <c r="AP102" s="81"/>
      <c r="AQ102" s="82"/>
      <c r="AR102" s="81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42">
        <f t="shared" si="63"/>
        <v>43493</v>
      </c>
      <c r="B103" s="19">
        <f t="shared" ca="1" si="75"/>
        <v>10035.538159989999</v>
      </c>
      <c r="C103" s="16">
        <f t="shared" si="64"/>
        <v>10000</v>
      </c>
      <c r="D103" s="15">
        <f ca="1">IF(A103&lt;$B$1,VLOOKUP(A103,[1]DI!$A$4:$B$15000,2,FALSE),0)</f>
        <v>6.4000000000000001E-2</v>
      </c>
      <c r="E103" s="16">
        <f t="shared" ca="1" si="56"/>
        <v>1.0002462000000001</v>
      </c>
      <c r="F103" s="16">
        <f ca="1">(TRUNC(PRODUCT($E$12:$E102),16))</f>
        <v>1.01512966343662</v>
      </c>
      <c r="G103" s="16">
        <f t="shared" ca="1" si="65"/>
        <v>1.0128831055488501</v>
      </c>
      <c r="H103" s="16">
        <f t="shared" ca="1" si="57"/>
        <v>1.00221798</v>
      </c>
      <c r="I103" s="15">
        <f t="shared" si="66"/>
        <v>3.7999999999999999E-2</v>
      </c>
      <c r="J103" s="34">
        <f t="shared" si="67"/>
        <v>43480</v>
      </c>
      <c r="K103" s="2">
        <f t="shared" si="68"/>
        <v>9</v>
      </c>
      <c r="L103" s="21">
        <f t="shared" si="69"/>
        <v>9</v>
      </c>
      <c r="M103" s="14">
        <f t="shared" si="58"/>
        <v>1.0013328800000001</v>
      </c>
      <c r="N103" s="14">
        <f t="shared" ca="1" si="59"/>
        <v>1.0035538159999999</v>
      </c>
      <c r="O103" s="21">
        <f t="shared" si="70"/>
        <v>0</v>
      </c>
      <c r="P103" s="16">
        <f t="shared" ca="1" si="60"/>
        <v>35.538159989999997</v>
      </c>
      <c r="Q103" s="24">
        <f t="shared" si="61"/>
        <v>0</v>
      </c>
      <c r="R103" s="16">
        <f t="shared" si="62"/>
        <v>0</v>
      </c>
      <c r="S103" s="4" t="str">
        <f t="shared" si="71"/>
        <v>J=</v>
      </c>
      <c r="T103" s="34">
        <f t="shared" si="72"/>
        <v>43511</v>
      </c>
      <c r="U103" s="3"/>
      <c r="V103" s="4"/>
      <c r="W103" s="106"/>
      <c r="X103" s="107"/>
      <c r="Y103" s="97"/>
      <c r="Z103" s="98"/>
      <c r="AA103" s="97"/>
      <c r="AB103" s="110"/>
      <c r="AC103" s="108"/>
      <c r="AD103" s="97"/>
      <c r="AE103" s="106"/>
      <c r="AF103" s="109"/>
      <c r="AG103" s="104"/>
      <c r="AH103" s="2"/>
      <c r="AI103" s="13"/>
      <c r="AJ103" s="7"/>
      <c r="AK103" s="2"/>
      <c r="AL103" s="79"/>
      <c r="AM103" s="80"/>
      <c r="AN103" s="80"/>
      <c r="AO103" s="79"/>
      <c r="AP103" s="81"/>
      <c r="AQ103" s="82"/>
      <c r="AR103" s="81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42">
        <f t="shared" si="63"/>
        <v>43494</v>
      </c>
      <c r="B104" s="19">
        <f t="shared" ca="1" si="75"/>
        <v>10039.494669989999</v>
      </c>
      <c r="C104" s="16">
        <f t="shared" si="64"/>
        <v>10000</v>
      </c>
      <c r="D104" s="15">
        <f ca="1">IF(A104&lt;$B$1,VLOOKUP(A104,[1]DI!$A$4:$B$15000,2,FALSE),0)</f>
        <v>6.4000000000000001E-2</v>
      </c>
      <c r="E104" s="16">
        <f t="shared" ca="1" si="56"/>
        <v>1.0002462000000001</v>
      </c>
      <c r="F104" s="16">
        <f ca="1">(TRUNC(PRODUCT($E$12:$E103),16))</f>
        <v>1.0153795883597601</v>
      </c>
      <c r="G104" s="16">
        <f t="shared" ca="1" si="65"/>
        <v>1.0128831055488501</v>
      </c>
      <c r="H104" s="16">
        <f t="shared" ca="1" si="57"/>
        <v>1.00246473</v>
      </c>
      <c r="I104" s="15">
        <f t="shared" si="66"/>
        <v>3.7999999999999999E-2</v>
      </c>
      <c r="J104" s="34">
        <f t="shared" si="67"/>
        <v>43480</v>
      </c>
      <c r="K104" s="2">
        <f t="shared" si="68"/>
        <v>10</v>
      </c>
      <c r="L104" s="21">
        <f t="shared" si="69"/>
        <v>10</v>
      </c>
      <c r="M104" s="14">
        <f t="shared" si="58"/>
        <v>1.0014810869999999</v>
      </c>
      <c r="N104" s="14">
        <f t="shared" ca="1" si="59"/>
        <v>1.003949467</v>
      </c>
      <c r="O104" s="21">
        <f t="shared" si="70"/>
        <v>0</v>
      </c>
      <c r="P104" s="16">
        <f t="shared" ca="1" si="60"/>
        <v>39.494669989999998</v>
      </c>
      <c r="Q104" s="24">
        <f t="shared" si="61"/>
        <v>0</v>
      </c>
      <c r="R104" s="16">
        <f t="shared" si="62"/>
        <v>0</v>
      </c>
      <c r="S104" s="4" t="str">
        <f t="shared" si="71"/>
        <v>J=</v>
      </c>
      <c r="T104" s="34">
        <f t="shared" si="72"/>
        <v>43511</v>
      </c>
      <c r="U104" s="3"/>
      <c r="V104" s="12"/>
      <c r="W104" s="106"/>
      <c r="X104" s="107"/>
      <c r="Y104" s="97"/>
      <c r="Z104" s="98"/>
      <c r="AA104" s="97"/>
      <c r="AB104" s="110"/>
      <c r="AC104" s="108"/>
      <c r="AD104" s="97"/>
      <c r="AE104" s="106"/>
      <c r="AF104" s="109"/>
      <c r="AG104" s="104"/>
      <c r="AH104" s="2"/>
      <c r="AI104" s="13"/>
      <c r="AJ104" s="7"/>
      <c r="AK104" s="2"/>
      <c r="AL104" s="79"/>
      <c r="AM104" s="80"/>
      <c r="AN104" s="80"/>
      <c r="AO104" s="79"/>
      <c r="AP104" s="81"/>
      <c r="AQ104" s="82"/>
      <c r="AR104" s="81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42">
        <f t="shared" si="63"/>
        <v>43495</v>
      </c>
      <c r="B105" s="19">
        <f t="shared" ca="1" si="75"/>
        <v>10043.45274999</v>
      </c>
      <c r="C105" s="16">
        <f t="shared" si="64"/>
        <v>10000</v>
      </c>
      <c r="D105" s="15">
        <f ca="1">IF(A105&lt;$B$1,VLOOKUP(A105,[1]DI!$A$4:$B$15000,2,FALSE),0)</f>
        <v>6.4000000000000001E-2</v>
      </c>
      <c r="E105" s="16">
        <f t="shared" ca="1" si="56"/>
        <v>1.0002462000000001</v>
      </c>
      <c r="F105" s="16">
        <f ca="1">(TRUNC(PRODUCT($E$12:$E104),16))</f>
        <v>1.01562957481442</v>
      </c>
      <c r="G105" s="16">
        <f t="shared" ca="1" si="65"/>
        <v>1.0128831055488501</v>
      </c>
      <c r="H105" s="16">
        <f t="shared" ca="1" si="57"/>
        <v>1.00271154</v>
      </c>
      <c r="I105" s="15">
        <f t="shared" si="66"/>
        <v>3.7999999999999999E-2</v>
      </c>
      <c r="J105" s="34">
        <f t="shared" si="67"/>
        <v>43480</v>
      </c>
      <c r="K105" s="2">
        <f t="shared" si="68"/>
        <v>11</v>
      </c>
      <c r="L105" s="21">
        <f t="shared" si="69"/>
        <v>11</v>
      </c>
      <c r="M105" s="14">
        <f t="shared" si="58"/>
        <v>1.0016293169999999</v>
      </c>
      <c r="N105" s="14">
        <f t="shared" ca="1" si="59"/>
        <v>1.0043452749999999</v>
      </c>
      <c r="O105" s="21">
        <f t="shared" si="70"/>
        <v>0</v>
      </c>
      <c r="P105" s="16">
        <f t="shared" ca="1" si="60"/>
        <v>43.452749990000001</v>
      </c>
      <c r="Q105" s="24">
        <f t="shared" si="61"/>
        <v>0</v>
      </c>
      <c r="R105" s="16">
        <f t="shared" si="62"/>
        <v>0</v>
      </c>
      <c r="S105" s="4" t="str">
        <f t="shared" si="71"/>
        <v>J=</v>
      </c>
      <c r="T105" s="34">
        <f t="shared" si="72"/>
        <v>43511</v>
      </c>
      <c r="U105" s="3"/>
      <c r="V105" s="4"/>
      <c r="W105" s="106"/>
      <c r="X105" s="104"/>
      <c r="Y105" s="97"/>
      <c r="Z105" s="98"/>
      <c r="AA105" s="97"/>
      <c r="AB105" s="110"/>
      <c r="AC105" s="108"/>
      <c r="AD105" s="97"/>
      <c r="AE105" s="106"/>
      <c r="AF105" s="109"/>
      <c r="AG105" s="111"/>
      <c r="AH105" s="2"/>
      <c r="AI105" s="13"/>
      <c r="AJ105" s="7"/>
      <c r="AK105" s="2"/>
      <c r="AL105" s="79"/>
      <c r="AM105" s="80"/>
      <c r="AN105" s="80"/>
      <c r="AO105" s="79"/>
      <c r="AP105" s="81"/>
      <c r="AQ105" s="82"/>
      <c r="AR105" s="81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42">
        <f t="shared" si="63"/>
        <v>43496</v>
      </c>
      <c r="B106" s="19">
        <f t="shared" ca="1" si="75"/>
        <v>10047.412270000001</v>
      </c>
      <c r="C106" s="16">
        <f t="shared" si="64"/>
        <v>10000</v>
      </c>
      <c r="D106" s="15">
        <f ca="1">IF(A106&lt;$B$1,VLOOKUP(A106,[1]DI!$A$4:$B$15000,2,FALSE),0)</f>
        <v>6.4000000000000001E-2</v>
      </c>
      <c r="E106" s="16">
        <f t="shared" ca="1" si="56"/>
        <v>1.0002462000000001</v>
      </c>
      <c r="F106" s="16">
        <f ca="1">(TRUNC(PRODUCT($E$12:$E105),16))</f>
        <v>1.0158796228157401</v>
      </c>
      <c r="G106" s="16">
        <f t="shared" ca="1" si="65"/>
        <v>1.0128831055488501</v>
      </c>
      <c r="H106" s="16">
        <f t="shared" ca="1" si="57"/>
        <v>1.0029584</v>
      </c>
      <c r="I106" s="15">
        <f t="shared" si="66"/>
        <v>3.7999999999999999E-2</v>
      </c>
      <c r="J106" s="34">
        <f t="shared" si="67"/>
        <v>43480</v>
      </c>
      <c r="K106" s="2">
        <f t="shared" si="68"/>
        <v>12</v>
      </c>
      <c r="L106" s="21">
        <f t="shared" si="69"/>
        <v>12</v>
      </c>
      <c r="M106" s="14">
        <f t="shared" si="58"/>
        <v>1.0017775680000001</v>
      </c>
      <c r="N106" s="14">
        <f t="shared" ca="1" si="59"/>
        <v>1.004741227</v>
      </c>
      <c r="O106" s="21">
        <f t="shared" si="70"/>
        <v>0</v>
      </c>
      <c r="P106" s="16">
        <f t="shared" ca="1" si="60"/>
        <v>47.412269999999999</v>
      </c>
      <c r="Q106" s="24">
        <f t="shared" si="61"/>
        <v>0</v>
      </c>
      <c r="R106" s="16">
        <f t="shared" si="62"/>
        <v>0</v>
      </c>
      <c r="S106" s="4" t="str">
        <f t="shared" si="71"/>
        <v>J=</v>
      </c>
      <c r="T106" s="34">
        <f t="shared" si="72"/>
        <v>43511</v>
      </c>
      <c r="U106" s="3"/>
      <c r="V106" s="4"/>
      <c r="W106" s="106"/>
      <c r="X106" s="104"/>
      <c r="Y106" s="97"/>
      <c r="Z106" s="98"/>
      <c r="AA106" s="97"/>
      <c r="AB106" s="110"/>
      <c r="AC106" s="108"/>
      <c r="AD106" s="97"/>
      <c r="AE106" s="106"/>
      <c r="AF106" s="109"/>
      <c r="AG106" s="111"/>
      <c r="AH106" s="2"/>
      <c r="AI106" s="13"/>
      <c r="AJ106" s="7"/>
      <c r="AK106" s="2"/>
      <c r="AL106" s="74"/>
      <c r="AM106" s="34"/>
      <c r="AN106" s="34"/>
      <c r="AO106" s="74"/>
      <c r="AP106" s="75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42">
        <f t="shared" si="63"/>
        <v>43497</v>
      </c>
      <c r="B107" s="19">
        <f t="shared" ca="1" si="75"/>
        <v>10051.37343999</v>
      </c>
      <c r="C107" s="16">
        <f t="shared" si="64"/>
        <v>10000</v>
      </c>
      <c r="D107" s="15">
        <f ca="1">IF(A107&lt;$B$1,VLOOKUP(A107,[1]DI!$A$4:$B$15000,2,FALSE),0)</f>
        <v>6.4000000000000001E-2</v>
      </c>
      <c r="E107" s="16">
        <f t="shared" ca="1" si="56"/>
        <v>1.0002462000000001</v>
      </c>
      <c r="F107" s="16">
        <f ca="1">(TRUNC(PRODUCT($E$12:$E106),16))</f>
        <v>1.0161297323788701</v>
      </c>
      <c r="G107" s="16">
        <f t="shared" ca="1" si="65"/>
        <v>1.0128831055488501</v>
      </c>
      <c r="H107" s="16">
        <f t="shared" ca="1" si="57"/>
        <v>1.0032053299999999</v>
      </c>
      <c r="I107" s="15">
        <f t="shared" si="66"/>
        <v>3.7999999999999999E-2</v>
      </c>
      <c r="J107" s="34">
        <f t="shared" si="67"/>
        <v>43480</v>
      </c>
      <c r="K107" s="2">
        <f t="shared" si="68"/>
        <v>13</v>
      </c>
      <c r="L107" s="21">
        <f t="shared" si="69"/>
        <v>13</v>
      </c>
      <c r="M107" s="14">
        <f t="shared" si="58"/>
        <v>1.001925841</v>
      </c>
      <c r="N107" s="14">
        <f t="shared" ca="1" si="59"/>
        <v>1.005137344</v>
      </c>
      <c r="O107" s="21">
        <f t="shared" si="70"/>
        <v>0</v>
      </c>
      <c r="P107" s="16">
        <f t="shared" ca="1" si="60"/>
        <v>51.373439990000001</v>
      </c>
      <c r="Q107" s="24">
        <f t="shared" si="61"/>
        <v>0</v>
      </c>
      <c r="R107" s="16">
        <f t="shared" si="62"/>
        <v>0</v>
      </c>
      <c r="S107" s="4" t="str">
        <f t="shared" si="71"/>
        <v>J=</v>
      </c>
      <c r="T107" s="34">
        <f t="shared" si="72"/>
        <v>43511</v>
      </c>
      <c r="U107" s="3"/>
      <c r="V107" s="4"/>
      <c r="W107" s="106"/>
      <c r="X107" s="104"/>
      <c r="Y107" s="97"/>
      <c r="Z107" s="98"/>
      <c r="AA107" s="97"/>
      <c r="AB107" s="110"/>
      <c r="AC107" s="108"/>
      <c r="AD107" s="97"/>
      <c r="AE107" s="106"/>
      <c r="AF107" s="109"/>
      <c r="AG107" s="111"/>
      <c r="AH107" s="2"/>
      <c r="AI107" s="13"/>
      <c r="AJ107" s="7"/>
      <c r="AK107" s="2"/>
      <c r="AL107" s="74"/>
      <c r="AM107" s="34"/>
      <c r="AN107" s="34"/>
      <c r="AO107" s="74"/>
      <c r="AP107" s="75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42">
        <f t="shared" si="63"/>
        <v>43498</v>
      </c>
      <c r="B108" s="19">
        <f t="shared" ca="1" si="75"/>
        <v>10055.33616999</v>
      </c>
      <c r="C108" s="16">
        <f t="shared" si="64"/>
        <v>10000</v>
      </c>
      <c r="D108" s="15">
        <f ca="1">IF(A108&lt;$B$1,VLOOKUP(A108,[1]DI!$A$4:$B$15000,2,FALSE),0)</f>
        <v>0</v>
      </c>
      <c r="E108" s="16">
        <f t="shared" ca="1" si="56"/>
        <v>1</v>
      </c>
      <c r="F108" s="16">
        <f ca="1">(TRUNC(PRODUCT($E$12:$E107),16))</f>
        <v>1.01637990351898</v>
      </c>
      <c r="G108" s="16">
        <f t="shared" ca="1" si="65"/>
        <v>1.0128831055488501</v>
      </c>
      <c r="H108" s="16">
        <f t="shared" ca="1" si="57"/>
        <v>1.0034523200000001</v>
      </c>
      <c r="I108" s="15">
        <f t="shared" si="66"/>
        <v>3.7999999999999999E-2</v>
      </c>
      <c r="J108" s="34">
        <f t="shared" si="67"/>
        <v>43480</v>
      </c>
      <c r="K108" s="2">
        <f t="shared" si="68"/>
        <v>13</v>
      </c>
      <c r="L108" s="21">
        <f t="shared" si="69"/>
        <v>14</v>
      </c>
      <c r="M108" s="14">
        <f t="shared" si="58"/>
        <v>1.0020741360000001</v>
      </c>
      <c r="N108" s="14">
        <f t="shared" ca="1" si="59"/>
        <v>1.005533617</v>
      </c>
      <c r="O108" s="21">
        <f t="shared" si="70"/>
        <v>0</v>
      </c>
      <c r="P108" s="16">
        <f t="shared" ca="1" si="60"/>
        <v>55.336169990000002</v>
      </c>
      <c r="Q108" s="24">
        <f t="shared" si="61"/>
        <v>0</v>
      </c>
      <c r="R108" s="16">
        <f t="shared" si="62"/>
        <v>0</v>
      </c>
      <c r="S108" s="4" t="str">
        <f t="shared" si="71"/>
        <v>J=</v>
      </c>
      <c r="T108" s="34">
        <f t="shared" si="72"/>
        <v>43511</v>
      </c>
      <c r="U108" s="3"/>
      <c r="V108" s="4"/>
      <c r="W108" s="106"/>
      <c r="X108" s="104"/>
      <c r="Y108" s="97"/>
      <c r="Z108" s="98"/>
      <c r="AA108" s="97"/>
      <c r="AB108" s="110"/>
      <c r="AC108" s="108"/>
      <c r="AD108" s="97"/>
      <c r="AE108" s="106"/>
      <c r="AF108" s="109"/>
      <c r="AG108" s="111"/>
      <c r="AH108" s="2"/>
      <c r="AI108" s="13"/>
      <c r="AJ108" s="7"/>
      <c r="AK108" s="2"/>
      <c r="AL108" s="74"/>
      <c r="AM108" s="34"/>
      <c r="AN108" s="34"/>
      <c r="AO108" s="74"/>
      <c r="AP108" s="75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42">
        <f t="shared" si="63"/>
        <v>43499</v>
      </c>
      <c r="B109" s="19">
        <f t="shared" ca="1" si="75"/>
        <v>10055.33616999</v>
      </c>
      <c r="C109" s="16">
        <f t="shared" si="64"/>
        <v>10000</v>
      </c>
      <c r="D109" s="15">
        <f ca="1">IF(A109&lt;$B$1,VLOOKUP(A109,[1]DI!$A$4:$B$15000,2,FALSE),0)</f>
        <v>0</v>
      </c>
      <c r="E109" s="16">
        <f t="shared" ca="1" si="56"/>
        <v>1</v>
      </c>
      <c r="F109" s="16">
        <f ca="1">(TRUNC(PRODUCT($E$12:$E108),16))</f>
        <v>1.01637990351898</v>
      </c>
      <c r="G109" s="16">
        <f t="shared" ca="1" si="65"/>
        <v>1.0128831055488501</v>
      </c>
      <c r="H109" s="16">
        <f t="shared" ca="1" si="57"/>
        <v>1.0034523200000001</v>
      </c>
      <c r="I109" s="15">
        <f t="shared" si="66"/>
        <v>3.7999999999999999E-2</v>
      </c>
      <c r="J109" s="34">
        <f t="shared" si="67"/>
        <v>43480</v>
      </c>
      <c r="K109" s="2">
        <f t="shared" si="68"/>
        <v>13</v>
      </c>
      <c r="L109" s="21">
        <f t="shared" si="69"/>
        <v>14</v>
      </c>
      <c r="M109" s="14">
        <f t="shared" si="58"/>
        <v>1.0020741360000001</v>
      </c>
      <c r="N109" s="14">
        <f t="shared" ca="1" si="59"/>
        <v>1.005533617</v>
      </c>
      <c r="O109" s="21">
        <f t="shared" si="70"/>
        <v>0</v>
      </c>
      <c r="P109" s="16">
        <f t="shared" ca="1" si="60"/>
        <v>55.336169990000002</v>
      </c>
      <c r="Q109" s="24">
        <f t="shared" si="61"/>
        <v>0</v>
      </c>
      <c r="R109" s="16">
        <f t="shared" si="62"/>
        <v>0</v>
      </c>
      <c r="S109" s="4" t="str">
        <f t="shared" si="71"/>
        <v>J=</v>
      </c>
      <c r="T109" s="34">
        <f t="shared" si="72"/>
        <v>43511</v>
      </c>
      <c r="U109" s="3"/>
      <c r="V109" s="4"/>
      <c r="W109" s="106"/>
      <c r="X109" s="104"/>
      <c r="Y109" s="97"/>
      <c r="Z109" s="98"/>
      <c r="AA109" s="97"/>
      <c r="AB109" s="110"/>
      <c r="AC109" s="108"/>
      <c r="AD109" s="97"/>
      <c r="AE109" s="106"/>
      <c r="AF109" s="109"/>
      <c r="AG109" s="111"/>
      <c r="AH109" s="2"/>
      <c r="AI109" s="13"/>
      <c r="AJ109" s="7"/>
      <c r="AK109" s="2"/>
      <c r="AL109" s="74"/>
      <c r="AM109" s="34"/>
      <c r="AN109" s="34"/>
      <c r="AO109" s="74"/>
      <c r="AP109" s="75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42">
        <f t="shared" si="63"/>
        <v>43500</v>
      </c>
      <c r="B110" s="19">
        <f t="shared" ca="1" si="75"/>
        <v>10055.33616999</v>
      </c>
      <c r="C110" s="16">
        <f t="shared" si="64"/>
        <v>10000</v>
      </c>
      <c r="D110" s="15">
        <f ca="1">IF(A110&lt;$B$1,VLOOKUP(A110,[1]DI!$A$4:$B$15000,2,FALSE),0)</f>
        <v>6.4000000000000001E-2</v>
      </c>
      <c r="E110" s="16">
        <f t="shared" ca="1" si="56"/>
        <v>1.0002462000000001</v>
      </c>
      <c r="F110" s="16">
        <f ca="1">(TRUNC(PRODUCT($E$12:$E109),16))</f>
        <v>1.01637990351898</v>
      </c>
      <c r="G110" s="16">
        <f t="shared" ca="1" si="65"/>
        <v>1.0128831055488501</v>
      </c>
      <c r="H110" s="16">
        <f t="shared" ca="1" si="57"/>
        <v>1.0034523200000001</v>
      </c>
      <c r="I110" s="15">
        <f t="shared" si="66"/>
        <v>3.7999999999999999E-2</v>
      </c>
      <c r="J110" s="34">
        <f t="shared" si="67"/>
        <v>43480</v>
      </c>
      <c r="K110" s="2">
        <f t="shared" si="68"/>
        <v>14</v>
      </c>
      <c r="L110" s="21">
        <f t="shared" si="69"/>
        <v>14</v>
      </c>
      <c r="M110" s="14">
        <f t="shared" si="58"/>
        <v>1.0020741360000001</v>
      </c>
      <c r="N110" s="14">
        <f t="shared" ca="1" si="59"/>
        <v>1.005533617</v>
      </c>
      <c r="O110" s="21">
        <f t="shared" si="70"/>
        <v>0</v>
      </c>
      <c r="P110" s="16">
        <f t="shared" ca="1" si="60"/>
        <v>55.336169990000002</v>
      </c>
      <c r="Q110" s="24">
        <f t="shared" si="61"/>
        <v>0</v>
      </c>
      <c r="R110" s="16">
        <f t="shared" si="62"/>
        <v>0</v>
      </c>
      <c r="S110" s="4" t="str">
        <f t="shared" si="71"/>
        <v>J=</v>
      </c>
      <c r="T110" s="34">
        <f t="shared" si="72"/>
        <v>43511</v>
      </c>
      <c r="U110" s="3"/>
      <c r="V110" s="4"/>
      <c r="W110" s="106"/>
      <c r="X110" s="104"/>
      <c r="Y110" s="97"/>
      <c r="Z110" s="98"/>
      <c r="AA110" s="97"/>
      <c r="AB110" s="110"/>
      <c r="AC110" s="108"/>
      <c r="AD110" s="97"/>
      <c r="AE110" s="106"/>
      <c r="AF110" s="109"/>
      <c r="AG110" s="111"/>
      <c r="AH110" s="2"/>
      <c r="AI110" s="13"/>
      <c r="AJ110" s="7"/>
      <c r="AK110" s="2"/>
      <c r="AL110" s="74"/>
      <c r="AM110" s="34"/>
      <c r="AN110" s="34"/>
      <c r="AO110" s="74"/>
      <c r="AP110" s="75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42">
        <f t="shared" si="63"/>
        <v>43501</v>
      </c>
      <c r="B111" s="19">
        <f t="shared" ca="1" si="75"/>
        <v>10059.30044999</v>
      </c>
      <c r="C111" s="16">
        <f t="shared" si="64"/>
        <v>10000</v>
      </c>
      <c r="D111" s="15">
        <f ca="1">IF(A111&lt;$B$1,VLOOKUP(A111,[1]DI!$A$4:$B$15000,2,FALSE),0)</f>
        <v>6.4000000000000001E-2</v>
      </c>
      <c r="E111" s="16">
        <f t="shared" ca="1" si="56"/>
        <v>1.0002462000000001</v>
      </c>
      <c r="F111" s="16">
        <f ca="1">(TRUNC(PRODUCT($E$12:$E110),16))</f>
        <v>1.01663013625123</v>
      </c>
      <c r="G111" s="16">
        <f t="shared" ca="1" si="65"/>
        <v>1.0128831055488501</v>
      </c>
      <c r="H111" s="16">
        <f t="shared" ca="1" si="57"/>
        <v>1.0036993700000001</v>
      </c>
      <c r="I111" s="15">
        <f t="shared" si="66"/>
        <v>3.7999999999999999E-2</v>
      </c>
      <c r="J111" s="34">
        <f t="shared" si="67"/>
        <v>43480</v>
      </c>
      <c r="K111" s="2">
        <f t="shared" si="68"/>
        <v>15</v>
      </c>
      <c r="L111" s="21">
        <f t="shared" si="69"/>
        <v>15</v>
      </c>
      <c r="M111" s="14">
        <f t="shared" si="58"/>
        <v>1.0022224529999999</v>
      </c>
      <c r="N111" s="14">
        <f t="shared" ca="1" si="59"/>
        <v>1.0059300449999999</v>
      </c>
      <c r="O111" s="21">
        <f t="shared" si="70"/>
        <v>0</v>
      </c>
      <c r="P111" s="16">
        <f t="shared" ca="1" si="60"/>
        <v>59.300449989999997</v>
      </c>
      <c r="Q111" s="24">
        <f t="shared" si="61"/>
        <v>0</v>
      </c>
      <c r="R111" s="16">
        <f t="shared" si="62"/>
        <v>0</v>
      </c>
      <c r="S111" s="4" t="str">
        <f t="shared" si="71"/>
        <v>J=</v>
      </c>
      <c r="T111" s="34">
        <f t="shared" si="72"/>
        <v>43511</v>
      </c>
      <c r="U111" s="3"/>
      <c r="V111" s="4"/>
      <c r="W111" s="106"/>
      <c r="X111" s="104"/>
      <c r="Y111" s="97"/>
      <c r="Z111" s="98"/>
      <c r="AA111" s="97"/>
      <c r="AB111" s="110"/>
      <c r="AC111" s="108"/>
      <c r="AD111" s="97"/>
      <c r="AE111" s="106"/>
      <c r="AF111" s="109"/>
      <c r="AG111" s="111"/>
      <c r="AH111" s="2"/>
      <c r="AI111" s="13"/>
      <c r="AJ111" s="7"/>
      <c r="AK111" s="2"/>
      <c r="AL111" s="74"/>
      <c r="AM111" s="34"/>
      <c r="AN111" s="34"/>
      <c r="AO111" s="74"/>
      <c r="AP111" s="75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42">
        <f t="shared" si="63"/>
        <v>43502</v>
      </c>
      <c r="B112" s="19">
        <f t="shared" ca="1" si="75"/>
        <v>10063.26628</v>
      </c>
      <c r="C112" s="16">
        <f t="shared" si="64"/>
        <v>10000</v>
      </c>
      <c r="D112" s="15">
        <f ca="1">IF(A112&lt;$B$1,VLOOKUP(A112,[1]DI!$A$4:$B$15000,2,FALSE),0)</f>
        <v>6.4000000000000001E-2</v>
      </c>
      <c r="E112" s="16">
        <f t="shared" ca="1" si="56"/>
        <v>1.0002462000000001</v>
      </c>
      <c r="F112" s="16">
        <f ca="1">(TRUNC(PRODUCT($E$12:$E111),16))</f>
        <v>1.0168804305907799</v>
      </c>
      <c r="G112" s="16">
        <f t="shared" ca="1" si="65"/>
        <v>1.0128831055488501</v>
      </c>
      <c r="H112" s="16">
        <f t="shared" ca="1" si="57"/>
        <v>1.00394648</v>
      </c>
      <c r="I112" s="15">
        <f t="shared" si="66"/>
        <v>3.7999999999999999E-2</v>
      </c>
      <c r="J112" s="34">
        <f t="shared" si="67"/>
        <v>43480</v>
      </c>
      <c r="K112" s="2">
        <f t="shared" si="68"/>
        <v>16</v>
      </c>
      <c r="L112" s="21">
        <f t="shared" si="69"/>
        <v>16</v>
      </c>
      <c r="M112" s="14">
        <f t="shared" si="58"/>
        <v>1.002370792</v>
      </c>
      <c r="N112" s="14">
        <f t="shared" ca="1" si="59"/>
        <v>1.0063266280000001</v>
      </c>
      <c r="O112" s="21">
        <f t="shared" si="70"/>
        <v>0</v>
      </c>
      <c r="P112" s="16">
        <f t="shared" ca="1" si="60"/>
        <v>63.266280000000002</v>
      </c>
      <c r="Q112" s="24">
        <f t="shared" si="61"/>
        <v>0</v>
      </c>
      <c r="R112" s="16">
        <f t="shared" si="62"/>
        <v>0</v>
      </c>
      <c r="S112" s="4" t="str">
        <f t="shared" si="71"/>
        <v>J=</v>
      </c>
      <c r="T112" s="34">
        <f t="shared" si="72"/>
        <v>43511</v>
      </c>
      <c r="U112" s="3"/>
      <c r="V112" s="4"/>
      <c r="W112" s="106"/>
      <c r="X112" s="104"/>
      <c r="Y112" s="97"/>
      <c r="Z112" s="98"/>
      <c r="AA112" s="97"/>
      <c r="AB112" s="110"/>
      <c r="AC112" s="108"/>
      <c r="AD112" s="97"/>
      <c r="AE112" s="106"/>
      <c r="AF112" s="109"/>
      <c r="AG112" s="111"/>
      <c r="AH112" s="2"/>
      <c r="AI112" s="13"/>
      <c r="AJ112" s="7"/>
      <c r="AK112" s="2"/>
      <c r="AL112" s="74"/>
      <c r="AM112" s="34"/>
      <c r="AN112" s="34"/>
      <c r="AO112" s="74"/>
      <c r="AP112" s="75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42">
        <f t="shared" si="63"/>
        <v>43503</v>
      </c>
      <c r="B113" s="19">
        <f t="shared" ca="1" si="75"/>
        <v>10067.233669990001</v>
      </c>
      <c r="C113" s="16">
        <f t="shared" si="64"/>
        <v>10000</v>
      </c>
      <c r="D113" s="15">
        <f ca="1">IF(A113&lt;$B$1,VLOOKUP(A113,[1]DI!$A$4:$B$15000,2,FALSE),0)</f>
        <v>6.4000000000000001E-2</v>
      </c>
      <c r="E113" s="16">
        <f t="shared" ca="1" si="56"/>
        <v>1.0002462000000001</v>
      </c>
      <c r="F113" s="16">
        <f ca="1">(TRUNC(PRODUCT($E$12:$E112),16))</f>
        <v>1.0171307865527901</v>
      </c>
      <c r="G113" s="16">
        <f t="shared" ca="1" si="65"/>
        <v>1.0128831055488501</v>
      </c>
      <c r="H113" s="16">
        <f t="shared" ca="1" si="57"/>
        <v>1.0041936499999999</v>
      </c>
      <c r="I113" s="15">
        <f t="shared" si="66"/>
        <v>3.7999999999999999E-2</v>
      </c>
      <c r="J113" s="34">
        <f t="shared" si="67"/>
        <v>43480</v>
      </c>
      <c r="K113" s="2">
        <f t="shared" si="68"/>
        <v>17</v>
      </c>
      <c r="L113" s="21">
        <f t="shared" si="69"/>
        <v>17</v>
      </c>
      <c r="M113" s="14">
        <f t="shared" si="58"/>
        <v>1.0025191529999999</v>
      </c>
      <c r="N113" s="14">
        <f t="shared" ca="1" si="59"/>
        <v>1.006723367</v>
      </c>
      <c r="O113" s="21">
        <f t="shared" si="70"/>
        <v>0</v>
      </c>
      <c r="P113" s="16">
        <f t="shared" ca="1" si="60"/>
        <v>67.233669989999996</v>
      </c>
      <c r="Q113" s="24">
        <f t="shared" si="61"/>
        <v>0</v>
      </c>
      <c r="R113" s="16">
        <f t="shared" si="62"/>
        <v>0</v>
      </c>
      <c r="S113" s="4" t="str">
        <f t="shared" si="71"/>
        <v>J=</v>
      </c>
      <c r="T113" s="34">
        <f t="shared" si="72"/>
        <v>43511</v>
      </c>
      <c r="U113" s="3"/>
      <c r="V113" s="4"/>
      <c r="W113" s="106"/>
      <c r="X113" s="104"/>
      <c r="Y113" s="97"/>
      <c r="Z113" s="98"/>
      <c r="AA113" s="97"/>
      <c r="AB113" s="110"/>
      <c r="AC113" s="108"/>
      <c r="AD113" s="97"/>
      <c r="AE113" s="106"/>
      <c r="AF113" s="109"/>
      <c r="AG113" s="111"/>
      <c r="AH113" s="2"/>
      <c r="AI113" s="13"/>
      <c r="AJ113" s="7"/>
      <c r="AK113" s="2"/>
      <c r="AL113" s="74"/>
      <c r="AM113" s="34"/>
      <c r="AN113" s="34"/>
      <c r="AO113" s="74"/>
      <c r="AP113" s="75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42">
        <f t="shared" si="63"/>
        <v>43504</v>
      </c>
      <c r="B114" s="19">
        <f t="shared" ca="1" si="75"/>
        <v>10071.202719999999</v>
      </c>
      <c r="C114" s="16">
        <f t="shared" si="64"/>
        <v>10000</v>
      </c>
      <c r="D114" s="15">
        <f ca="1">IF(A114&lt;$B$1,VLOOKUP(A114,[1]DI!$A$4:$B$15000,2,FALSE),0)</f>
        <v>6.4000000000000001E-2</v>
      </c>
      <c r="E114" s="16">
        <f t="shared" ca="1" si="56"/>
        <v>1.0002462000000001</v>
      </c>
      <c r="F114" s="16">
        <f ca="1">(TRUNC(PRODUCT($E$12:$E113),16))</f>
        <v>1.0173812041524399</v>
      </c>
      <c r="G114" s="16">
        <f t="shared" ca="1" si="65"/>
        <v>1.0128831055488501</v>
      </c>
      <c r="H114" s="16">
        <f t="shared" ca="1" si="57"/>
        <v>1.0044408899999999</v>
      </c>
      <c r="I114" s="15">
        <f t="shared" si="66"/>
        <v>3.7999999999999999E-2</v>
      </c>
      <c r="J114" s="34">
        <f t="shared" si="67"/>
        <v>43480</v>
      </c>
      <c r="K114" s="2">
        <f t="shared" si="68"/>
        <v>18</v>
      </c>
      <c r="L114" s="21">
        <f t="shared" si="69"/>
        <v>18</v>
      </c>
      <c r="M114" s="14">
        <f t="shared" si="58"/>
        <v>1.0026675359999999</v>
      </c>
      <c r="N114" s="14">
        <f t="shared" ca="1" si="59"/>
        <v>1.0071202720000001</v>
      </c>
      <c r="O114" s="21">
        <f t="shared" si="70"/>
        <v>0</v>
      </c>
      <c r="P114" s="16">
        <f t="shared" ca="1" si="60"/>
        <v>71.202719999999999</v>
      </c>
      <c r="Q114" s="24">
        <f t="shared" si="61"/>
        <v>0</v>
      </c>
      <c r="R114" s="16">
        <f t="shared" si="62"/>
        <v>0</v>
      </c>
      <c r="S114" s="4" t="str">
        <f t="shared" si="71"/>
        <v>J=</v>
      </c>
      <c r="T114" s="34">
        <f t="shared" si="72"/>
        <v>43511</v>
      </c>
      <c r="U114" s="3"/>
      <c r="V114" s="4"/>
      <c r="W114" s="106"/>
      <c r="X114" s="104"/>
      <c r="Y114" s="97"/>
      <c r="Z114" s="98"/>
      <c r="AA114" s="97"/>
      <c r="AB114" s="110"/>
      <c r="AC114" s="108"/>
      <c r="AD114" s="97"/>
      <c r="AE114" s="106"/>
      <c r="AF114" s="109"/>
      <c r="AG114" s="111"/>
      <c r="AH114" s="2"/>
      <c r="AI114" s="13"/>
      <c r="AJ114" s="7"/>
      <c r="AK114" s="2"/>
      <c r="AL114" s="74"/>
      <c r="AM114" s="34"/>
      <c r="AN114" s="34"/>
      <c r="AO114" s="74"/>
      <c r="AP114" s="75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42">
        <f t="shared" si="63"/>
        <v>43505</v>
      </c>
      <c r="B115" s="19">
        <f t="shared" ca="1" si="75"/>
        <v>10075.17323</v>
      </c>
      <c r="C115" s="16">
        <f t="shared" si="64"/>
        <v>10000</v>
      </c>
      <c r="D115" s="15">
        <f ca="1">IF(A115&lt;$B$1,VLOOKUP(A115,[1]DI!$A$4:$B$15000,2,FALSE),0)</f>
        <v>0</v>
      </c>
      <c r="E115" s="16">
        <f t="shared" ca="1" si="56"/>
        <v>1</v>
      </c>
      <c r="F115" s="16">
        <f ca="1">(TRUNC(PRODUCT($E$12:$E114),16))</f>
        <v>1.0176316834049</v>
      </c>
      <c r="G115" s="16">
        <f t="shared" ca="1" si="65"/>
        <v>1.0128831055488501</v>
      </c>
      <c r="H115" s="16">
        <f t="shared" ca="1" si="57"/>
        <v>1.00468818</v>
      </c>
      <c r="I115" s="15">
        <f t="shared" si="66"/>
        <v>3.7999999999999999E-2</v>
      </c>
      <c r="J115" s="34">
        <f t="shared" si="67"/>
        <v>43480</v>
      </c>
      <c r="K115" s="2">
        <f t="shared" si="68"/>
        <v>18</v>
      </c>
      <c r="L115" s="21">
        <f t="shared" si="69"/>
        <v>19</v>
      </c>
      <c r="M115" s="14">
        <f t="shared" si="58"/>
        <v>1.0028159409999999</v>
      </c>
      <c r="N115" s="14">
        <f t="shared" ca="1" si="59"/>
        <v>1.0075173230000001</v>
      </c>
      <c r="O115" s="21">
        <f t="shared" si="70"/>
        <v>0</v>
      </c>
      <c r="P115" s="16">
        <f t="shared" ca="1" si="60"/>
        <v>75.173230000000004</v>
      </c>
      <c r="Q115" s="24">
        <f t="shared" si="61"/>
        <v>0</v>
      </c>
      <c r="R115" s="16">
        <f t="shared" si="62"/>
        <v>0</v>
      </c>
      <c r="S115" s="4" t="str">
        <f t="shared" si="71"/>
        <v>J=</v>
      </c>
      <c r="T115" s="34">
        <f t="shared" si="72"/>
        <v>43511</v>
      </c>
      <c r="U115" s="3"/>
      <c r="V115" s="4"/>
      <c r="W115" s="106"/>
      <c r="X115" s="104"/>
      <c r="Y115" s="97"/>
      <c r="Z115" s="98"/>
      <c r="AA115" s="97"/>
      <c r="AB115" s="110"/>
      <c r="AC115" s="108"/>
      <c r="AD115" s="97"/>
      <c r="AE115" s="106"/>
      <c r="AF115" s="109"/>
      <c r="AG115" s="111"/>
      <c r="AH115" s="2"/>
      <c r="AI115" s="13"/>
      <c r="AJ115" s="7"/>
      <c r="AK115" s="2"/>
      <c r="AL115" s="74"/>
      <c r="AM115" s="34"/>
      <c r="AN115" s="34"/>
      <c r="AO115" s="74"/>
      <c r="AP115" s="75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42">
        <f t="shared" si="63"/>
        <v>43506</v>
      </c>
      <c r="B116" s="19">
        <f t="shared" ca="1" si="75"/>
        <v>10075.17323</v>
      </c>
      <c r="C116" s="16">
        <f t="shared" si="64"/>
        <v>10000</v>
      </c>
      <c r="D116" s="15">
        <f ca="1">IF(A116&lt;$B$1,VLOOKUP(A116,[1]DI!$A$4:$B$15000,2,FALSE),0)</f>
        <v>0</v>
      </c>
      <c r="E116" s="16">
        <f t="shared" ca="1" si="56"/>
        <v>1</v>
      </c>
      <c r="F116" s="16">
        <f ca="1">(TRUNC(PRODUCT($E$12:$E115),16))</f>
        <v>1.0176316834049</v>
      </c>
      <c r="G116" s="16">
        <f t="shared" ca="1" si="65"/>
        <v>1.0128831055488501</v>
      </c>
      <c r="H116" s="16">
        <f t="shared" ca="1" si="57"/>
        <v>1.00468818</v>
      </c>
      <c r="I116" s="15">
        <f t="shared" si="66"/>
        <v>3.7999999999999999E-2</v>
      </c>
      <c r="J116" s="34">
        <f t="shared" si="67"/>
        <v>43480</v>
      </c>
      <c r="K116" s="2">
        <f t="shared" si="68"/>
        <v>18</v>
      </c>
      <c r="L116" s="21">
        <f t="shared" si="69"/>
        <v>19</v>
      </c>
      <c r="M116" s="14">
        <f t="shared" si="58"/>
        <v>1.0028159409999999</v>
      </c>
      <c r="N116" s="14">
        <f t="shared" ca="1" si="59"/>
        <v>1.0075173230000001</v>
      </c>
      <c r="O116" s="21">
        <f t="shared" si="70"/>
        <v>0</v>
      </c>
      <c r="P116" s="16">
        <f t="shared" ca="1" si="60"/>
        <v>75.173230000000004</v>
      </c>
      <c r="Q116" s="24">
        <f t="shared" si="61"/>
        <v>0</v>
      </c>
      <c r="R116" s="16">
        <f t="shared" si="62"/>
        <v>0</v>
      </c>
      <c r="S116" s="4" t="str">
        <f t="shared" si="71"/>
        <v>J=</v>
      </c>
      <c r="T116" s="34">
        <f t="shared" si="72"/>
        <v>43511</v>
      </c>
      <c r="U116" s="3"/>
      <c r="V116" s="4"/>
      <c r="W116" s="106"/>
      <c r="X116" s="104"/>
      <c r="Y116" s="97"/>
      <c r="Z116" s="98"/>
      <c r="AA116" s="97"/>
      <c r="AB116" s="110"/>
      <c r="AC116" s="108"/>
      <c r="AD116" s="97"/>
      <c r="AE116" s="106"/>
      <c r="AF116" s="109"/>
      <c r="AG116" s="111"/>
      <c r="AH116" s="2"/>
      <c r="AI116" s="13"/>
      <c r="AJ116" s="7"/>
      <c r="AK116" s="2"/>
      <c r="AL116" s="74"/>
      <c r="AM116" s="34"/>
      <c r="AN116" s="34"/>
      <c r="AO116" s="74"/>
      <c r="AP116" s="75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42">
        <f t="shared" si="63"/>
        <v>43507</v>
      </c>
      <c r="B117" s="19">
        <f t="shared" ca="1" si="75"/>
        <v>10075.17323</v>
      </c>
      <c r="C117" s="16">
        <f t="shared" si="64"/>
        <v>10000</v>
      </c>
      <c r="D117" s="15">
        <f ca="1">IF(A117&lt;$B$1,VLOOKUP(A117,[1]DI!$A$4:$B$15000,2,FALSE),0)</f>
        <v>6.4000000000000001E-2</v>
      </c>
      <c r="E117" s="16">
        <f t="shared" ca="1" si="56"/>
        <v>1.0002462000000001</v>
      </c>
      <c r="F117" s="16">
        <f ca="1">(TRUNC(PRODUCT($E$12:$E116),16))</f>
        <v>1.0176316834049</v>
      </c>
      <c r="G117" s="16">
        <f t="shared" ca="1" si="65"/>
        <v>1.0128831055488501</v>
      </c>
      <c r="H117" s="16">
        <f t="shared" ca="1" si="57"/>
        <v>1.00468818</v>
      </c>
      <c r="I117" s="15">
        <f t="shared" si="66"/>
        <v>3.7999999999999999E-2</v>
      </c>
      <c r="J117" s="34">
        <f t="shared" si="67"/>
        <v>43480</v>
      </c>
      <c r="K117" s="2">
        <f t="shared" si="68"/>
        <v>19</v>
      </c>
      <c r="L117" s="21">
        <f t="shared" si="69"/>
        <v>19</v>
      </c>
      <c r="M117" s="14">
        <f t="shared" si="58"/>
        <v>1.0028159409999999</v>
      </c>
      <c r="N117" s="14">
        <f t="shared" ca="1" si="59"/>
        <v>1.0075173230000001</v>
      </c>
      <c r="O117" s="21">
        <f t="shared" si="70"/>
        <v>0</v>
      </c>
      <c r="P117" s="16">
        <f t="shared" ca="1" si="60"/>
        <v>75.173230000000004</v>
      </c>
      <c r="Q117" s="24">
        <f t="shared" si="61"/>
        <v>0</v>
      </c>
      <c r="R117" s="16">
        <f t="shared" si="62"/>
        <v>0</v>
      </c>
      <c r="S117" s="4" t="str">
        <f t="shared" si="71"/>
        <v>J=</v>
      </c>
      <c r="T117" s="34">
        <f t="shared" si="72"/>
        <v>43511</v>
      </c>
      <c r="U117" s="3"/>
      <c r="V117" s="4"/>
      <c r="W117" s="106"/>
      <c r="X117" s="104"/>
      <c r="Y117" s="97"/>
      <c r="Z117" s="98"/>
      <c r="AA117" s="97"/>
      <c r="AB117" s="110"/>
      <c r="AC117" s="108"/>
      <c r="AD117" s="97"/>
      <c r="AE117" s="106"/>
      <c r="AF117" s="109"/>
      <c r="AG117" s="111"/>
      <c r="AH117" s="2"/>
      <c r="AI117" s="13"/>
      <c r="AJ117" s="7"/>
      <c r="AK117" s="2"/>
      <c r="AL117" s="74"/>
      <c r="AM117" s="34"/>
      <c r="AN117" s="34"/>
      <c r="AO117" s="74"/>
      <c r="AP117" s="75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42">
        <f t="shared" si="63"/>
        <v>43508</v>
      </c>
      <c r="B118" s="19">
        <f t="shared" ca="1" si="75"/>
        <v>10079.14529</v>
      </c>
      <c r="C118" s="16">
        <f t="shared" si="64"/>
        <v>10000</v>
      </c>
      <c r="D118" s="15">
        <f ca="1">IF(A118&lt;$B$1,VLOOKUP(A118,[1]DI!$A$4:$B$15000,2,FALSE),0)</f>
        <v>6.4000000000000001E-2</v>
      </c>
      <c r="E118" s="16">
        <f t="shared" ca="1" si="56"/>
        <v>1.0002462000000001</v>
      </c>
      <c r="F118" s="16">
        <f ca="1">(TRUNC(PRODUCT($E$12:$E117),16))</f>
        <v>1.01788222432535</v>
      </c>
      <c r="G118" s="16">
        <f t="shared" ca="1" si="65"/>
        <v>1.0128831055488501</v>
      </c>
      <c r="H118" s="16">
        <f t="shared" ca="1" si="57"/>
        <v>1.00493553</v>
      </c>
      <c r="I118" s="15">
        <f t="shared" si="66"/>
        <v>3.7999999999999999E-2</v>
      </c>
      <c r="J118" s="34">
        <f t="shared" si="67"/>
        <v>43480</v>
      </c>
      <c r="K118" s="2">
        <f t="shared" si="68"/>
        <v>20</v>
      </c>
      <c r="L118" s="21">
        <f t="shared" si="69"/>
        <v>20</v>
      </c>
      <c r="M118" s="14">
        <f t="shared" si="58"/>
        <v>1.002964368</v>
      </c>
      <c r="N118" s="14">
        <f t="shared" ca="1" si="59"/>
        <v>1.007914529</v>
      </c>
      <c r="O118" s="21">
        <f t="shared" si="70"/>
        <v>0</v>
      </c>
      <c r="P118" s="16">
        <f t="shared" ca="1" si="60"/>
        <v>79.145290000000003</v>
      </c>
      <c r="Q118" s="24">
        <f t="shared" si="61"/>
        <v>0</v>
      </c>
      <c r="R118" s="16">
        <f t="shared" si="62"/>
        <v>0</v>
      </c>
      <c r="S118" s="4" t="str">
        <f t="shared" si="71"/>
        <v>J=</v>
      </c>
      <c r="T118" s="34">
        <f t="shared" si="72"/>
        <v>43511</v>
      </c>
      <c r="U118" s="3"/>
      <c r="V118" s="4"/>
      <c r="W118" s="106"/>
      <c r="X118" s="104"/>
      <c r="Y118" s="97"/>
      <c r="Z118" s="98"/>
      <c r="AA118" s="97"/>
      <c r="AB118" s="110"/>
      <c r="AC118" s="108"/>
      <c r="AD118" s="97"/>
      <c r="AE118" s="106"/>
      <c r="AF118" s="109"/>
      <c r="AG118" s="111"/>
      <c r="AH118" s="2"/>
      <c r="AI118" s="13"/>
      <c r="AJ118" s="7"/>
      <c r="AK118" s="2"/>
      <c r="AL118" s="74"/>
      <c r="AM118" s="34"/>
      <c r="AN118" s="34"/>
      <c r="AO118" s="74"/>
      <c r="AP118" s="75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42">
        <f t="shared" si="63"/>
        <v>43509</v>
      </c>
      <c r="B119" s="19">
        <f t="shared" ca="1" si="75"/>
        <v>10083.11900999</v>
      </c>
      <c r="C119" s="16">
        <f t="shared" si="64"/>
        <v>10000</v>
      </c>
      <c r="D119" s="15">
        <f ca="1">IF(A119&lt;$B$1,VLOOKUP(A119,[1]DI!$A$4:$B$15000,2,FALSE),0)</f>
        <v>6.4000000000000001E-2</v>
      </c>
      <c r="E119" s="16">
        <f t="shared" ca="1" si="56"/>
        <v>1.0002462000000001</v>
      </c>
      <c r="F119" s="16">
        <f ca="1">(TRUNC(PRODUCT($E$12:$E118),16))</f>
        <v>1.01813282692898</v>
      </c>
      <c r="G119" s="16">
        <f t="shared" ca="1" si="65"/>
        <v>1.0128831055488501</v>
      </c>
      <c r="H119" s="16">
        <f t="shared" ca="1" si="57"/>
        <v>1.00518295</v>
      </c>
      <c r="I119" s="15">
        <f t="shared" si="66"/>
        <v>3.7999999999999999E-2</v>
      </c>
      <c r="J119" s="34">
        <f t="shared" si="67"/>
        <v>43480</v>
      </c>
      <c r="K119" s="2">
        <f t="shared" si="68"/>
        <v>21</v>
      </c>
      <c r="L119" s="21">
        <f t="shared" si="69"/>
        <v>21</v>
      </c>
      <c r="M119" s="14">
        <f t="shared" si="58"/>
        <v>1.0031128170000001</v>
      </c>
      <c r="N119" s="14">
        <f t="shared" ca="1" si="59"/>
        <v>1.0083119009999999</v>
      </c>
      <c r="O119" s="21">
        <f t="shared" si="70"/>
        <v>0</v>
      </c>
      <c r="P119" s="16">
        <f t="shared" ca="1" si="60"/>
        <v>83.119009989999995</v>
      </c>
      <c r="Q119" s="24">
        <f t="shared" si="61"/>
        <v>0</v>
      </c>
      <c r="R119" s="16">
        <f t="shared" si="62"/>
        <v>0</v>
      </c>
      <c r="S119" s="4" t="str">
        <f t="shared" si="71"/>
        <v>J=</v>
      </c>
      <c r="T119" s="34">
        <f t="shared" si="72"/>
        <v>43511</v>
      </c>
      <c r="U119" s="3"/>
      <c r="V119" s="4"/>
      <c r="W119" s="106"/>
      <c r="X119" s="104"/>
      <c r="Y119" s="97"/>
      <c r="Z119" s="98"/>
      <c r="AA119" s="97"/>
      <c r="AB119" s="110"/>
      <c r="AC119" s="108"/>
      <c r="AD119" s="97"/>
      <c r="AE119" s="106"/>
      <c r="AF119" s="109"/>
      <c r="AG119" s="111"/>
      <c r="AH119" s="2"/>
      <c r="AI119" s="13"/>
      <c r="AJ119" s="7"/>
      <c r="AK119" s="2"/>
      <c r="AL119" s="74"/>
      <c r="AM119" s="34"/>
      <c r="AN119" s="34"/>
      <c r="AO119" s="74"/>
      <c r="AP119" s="75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42">
        <f t="shared" si="63"/>
        <v>43510</v>
      </c>
      <c r="B120" s="19">
        <f t="shared" ca="1" si="75"/>
        <v>10087.09418</v>
      </c>
      <c r="C120" s="16">
        <f t="shared" si="64"/>
        <v>10000</v>
      </c>
      <c r="D120" s="15">
        <f ca="1">IF(A120&lt;$B$1,VLOOKUP(A120,[1]DI!$A$4:$B$15000,2,FALSE),0)</f>
        <v>6.4000000000000001E-2</v>
      </c>
      <c r="E120" s="16">
        <f t="shared" ca="1" si="56"/>
        <v>1.0002462000000001</v>
      </c>
      <c r="F120" s="16">
        <f ca="1">(TRUNC(PRODUCT($E$12:$E119),16))</f>
        <v>1.0183834912309699</v>
      </c>
      <c r="G120" s="16">
        <f t="shared" ca="1" si="65"/>
        <v>1.0128831055488501</v>
      </c>
      <c r="H120" s="16">
        <f t="shared" ca="1" si="57"/>
        <v>1.0054304199999999</v>
      </c>
      <c r="I120" s="15">
        <f t="shared" si="66"/>
        <v>3.7999999999999999E-2</v>
      </c>
      <c r="J120" s="34">
        <f t="shared" si="67"/>
        <v>43480</v>
      </c>
      <c r="K120" s="2">
        <f t="shared" si="68"/>
        <v>22</v>
      </c>
      <c r="L120" s="21">
        <f t="shared" si="69"/>
        <v>22</v>
      </c>
      <c r="M120" s="14">
        <f t="shared" si="58"/>
        <v>1.003261288</v>
      </c>
      <c r="N120" s="14">
        <f t="shared" ca="1" si="59"/>
        <v>1.008709418</v>
      </c>
      <c r="O120" s="21">
        <f t="shared" si="70"/>
        <v>0</v>
      </c>
      <c r="P120" s="16">
        <f t="shared" ca="1" si="60"/>
        <v>87.094179999999994</v>
      </c>
      <c r="Q120" s="24">
        <f t="shared" si="61"/>
        <v>0</v>
      </c>
      <c r="R120" s="16">
        <f t="shared" si="62"/>
        <v>0</v>
      </c>
      <c r="S120" s="4" t="str">
        <f t="shared" si="71"/>
        <v>J=</v>
      </c>
      <c r="T120" s="34">
        <f t="shared" si="72"/>
        <v>43511</v>
      </c>
      <c r="U120" s="3"/>
      <c r="V120" s="4"/>
      <c r="W120" s="106"/>
      <c r="X120" s="104"/>
      <c r="Y120" s="97"/>
      <c r="Z120" s="98"/>
      <c r="AA120" s="97"/>
      <c r="AB120" s="110"/>
      <c r="AC120" s="108"/>
      <c r="AD120" s="97"/>
      <c r="AE120" s="106"/>
      <c r="AF120" s="109"/>
      <c r="AG120" s="111"/>
      <c r="AH120" s="2"/>
      <c r="AI120" s="13"/>
      <c r="AJ120" s="7"/>
      <c r="AK120" s="2"/>
      <c r="AL120" s="74"/>
      <c r="AM120" s="34"/>
      <c r="AN120" s="34"/>
      <c r="AO120" s="74"/>
      <c r="AP120" s="75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42">
        <f t="shared" si="63"/>
        <v>43511</v>
      </c>
      <c r="B121" s="19">
        <f t="shared" ca="1" si="75"/>
        <v>10091.071009990001</v>
      </c>
      <c r="C121" s="16">
        <f t="shared" si="64"/>
        <v>10000</v>
      </c>
      <c r="D121" s="15">
        <f ca="1">IF(A121&lt;$B$1,VLOOKUP(A121,[1]DI!$A$4:$B$15000,2,FALSE),0)</f>
        <v>6.4000000000000001E-2</v>
      </c>
      <c r="E121" s="16">
        <f t="shared" ca="1" si="56"/>
        <v>1.0002462000000001</v>
      </c>
      <c r="F121" s="16">
        <f ca="1">(TRUNC(PRODUCT($E$12:$E120),16))</f>
        <v>1.0186342172465099</v>
      </c>
      <c r="G121" s="16">
        <f t="shared" ca="1" si="65"/>
        <v>1.0128831055488501</v>
      </c>
      <c r="H121" s="16">
        <f t="shared" ca="1" si="57"/>
        <v>1.0056779600000001</v>
      </c>
      <c r="I121" s="15">
        <f t="shared" si="66"/>
        <v>3.7999999999999999E-2</v>
      </c>
      <c r="J121" s="34">
        <f t="shared" si="67"/>
        <v>43480</v>
      </c>
      <c r="K121" s="2">
        <f t="shared" si="68"/>
        <v>23</v>
      </c>
      <c r="L121" s="21">
        <f t="shared" si="69"/>
        <v>23</v>
      </c>
      <c r="M121" s="14">
        <f t="shared" si="58"/>
        <v>1.0034097799999999</v>
      </c>
      <c r="N121" s="14">
        <f t="shared" ca="1" si="59"/>
        <v>1.0091071009999999</v>
      </c>
      <c r="O121" s="21">
        <f t="shared" si="70"/>
        <v>4</v>
      </c>
      <c r="P121" s="16">
        <f t="shared" ca="1" si="60"/>
        <v>91.071009989999993</v>
      </c>
      <c r="Q121" s="24">
        <f t="shared" si="61"/>
        <v>0</v>
      </c>
      <c r="R121" s="16">
        <f t="shared" si="62"/>
        <v>0</v>
      </c>
      <c r="S121" s="4" t="str">
        <f t="shared" si="71"/>
        <v>J=</v>
      </c>
      <c r="T121" s="34">
        <f t="shared" si="72"/>
        <v>43511</v>
      </c>
      <c r="U121" s="3"/>
      <c r="V121" s="4"/>
      <c r="W121" s="106"/>
      <c r="X121" s="104"/>
      <c r="Y121" s="97"/>
      <c r="Z121" s="98"/>
      <c r="AA121" s="97"/>
      <c r="AB121" s="110"/>
      <c r="AC121" s="108"/>
      <c r="AD121" s="97"/>
      <c r="AE121" s="106"/>
      <c r="AF121" s="109"/>
      <c r="AG121" s="111"/>
      <c r="AH121" s="2"/>
      <c r="AI121" s="13"/>
      <c r="AJ121" s="7"/>
      <c r="AK121" s="2"/>
      <c r="AL121" s="74"/>
      <c r="AM121" s="34"/>
      <c r="AN121" s="34"/>
      <c r="AO121" s="74"/>
      <c r="AP121" s="75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42">
        <f t="shared" si="63"/>
        <v>43512</v>
      </c>
      <c r="B122" s="19">
        <f t="shared" ca="1" si="75"/>
        <v>10003.942459989999</v>
      </c>
      <c r="C122" s="16">
        <f t="shared" si="64"/>
        <v>10000</v>
      </c>
      <c r="D122" s="15">
        <f ca="1">IF(A122&lt;$B$1,VLOOKUP(A122,[1]DI!$A$4:$B$15000,2,FALSE),0)</f>
        <v>0</v>
      </c>
      <c r="E122" s="16">
        <f t="shared" ca="1" si="56"/>
        <v>1</v>
      </c>
      <c r="F122" s="16">
        <f ca="1">(TRUNC(PRODUCT($E$12:$E121),16))</f>
        <v>1.0188850049908</v>
      </c>
      <c r="G122" s="16">
        <f t="shared" ca="1" si="65"/>
        <v>1.0186342172465099</v>
      </c>
      <c r="H122" s="16">
        <f t="shared" ca="1" si="57"/>
        <v>1.0002462000000001</v>
      </c>
      <c r="I122" s="15">
        <f t="shared" si="66"/>
        <v>3.7999999999999999E-2</v>
      </c>
      <c r="J122" s="34">
        <f t="shared" si="67"/>
        <v>43511</v>
      </c>
      <c r="K122" s="2">
        <f t="shared" si="68"/>
        <v>1</v>
      </c>
      <c r="L122" s="21">
        <f t="shared" si="69"/>
        <v>1</v>
      </c>
      <c r="M122" s="14">
        <f t="shared" si="58"/>
        <v>1.00014801</v>
      </c>
      <c r="N122" s="14">
        <f t="shared" ca="1" si="59"/>
        <v>1.0003942459999999</v>
      </c>
      <c r="O122" s="21">
        <f t="shared" si="70"/>
        <v>0</v>
      </c>
      <c r="P122" s="16">
        <f t="shared" ca="1" si="60"/>
        <v>3.9424599900000001</v>
      </c>
      <c r="Q122" s="24">
        <f t="shared" si="61"/>
        <v>0</v>
      </c>
      <c r="R122" s="16">
        <f t="shared" si="62"/>
        <v>0</v>
      </c>
      <c r="S122" s="4" t="str">
        <f t="shared" si="71"/>
        <v>J=</v>
      </c>
      <c r="T122" s="34">
        <f t="shared" si="72"/>
        <v>43539</v>
      </c>
      <c r="U122" s="3"/>
      <c r="V122" s="4"/>
      <c r="W122" s="106"/>
      <c r="X122" s="104"/>
      <c r="Y122" s="97"/>
      <c r="Z122" s="98"/>
      <c r="AA122" s="97"/>
      <c r="AB122" s="110"/>
      <c r="AC122" s="108"/>
      <c r="AD122" s="97"/>
      <c r="AE122" s="106"/>
      <c r="AF122" s="109"/>
      <c r="AG122" s="111"/>
      <c r="AH122" s="2"/>
      <c r="AI122" s="13"/>
      <c r="AJ122" s="7"/>
      <c r="AK122" s="2"/>
      <c r="AL122" s="74"/>
      <c r="AM122" s="34"/>
      <c r="AN122" s="34"/>
      <c r="AO122" s="74"/>
      <c r="AP122" s="75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42">
        <f t="shared" si="63"/>
        <v>43513</v>
      </c>
      <c r="B123" s="19">
        <f t="shared" ca="1" si="75"/>
        <v>10003.942459989999</v>
      </c>
      <c r="C123" s="16">
        <f t="shared" si="64"/>
        <v>10000</v>
      </c>
      <c r="D123" s="15">
        <f ca="1">IF(A123&lt;$B$1,VLOOKUP(A123,[1]DI!$A$4:$B$15000,2,FALSE),0)</f>
        <v>0</v>
      </c>
      <c r="E123" s="16">
        <f t="shared" ca="1" si="56"/>
        <v>1</v>
      </c>
      <c r="F123" s="16">
        <f ca="1">(TRUNC(PRODUCT($E$12:$E122),16))</f>
        <v>1.0188850049908</v>
      </c>
      <c r="G123" s="16">
        <f t="shared" ca="1" si="65"/>
        <v>1.0186342172465099</v>
      </c>
      <c r="H123" s="16">
        <f t="shared" ca="1" si="57"/>
        <v>1.0002462000000001</v>
      </c>
      <c r="I123" s="15">
        <f t="shared" si="66"/>
        <v>3.7999999999999999E-2</v>
      </c>
      <c r="J123" s="34">
        <f t="shared" si="67"/>
        <v>43511</v>
      </c>
      <c r="K123" s="2">
        <f t="shared" si="68"/>
        <v>1</v>
      </c>
      <c r="L123" s="21">
        <f t="shared" si="69"/>
        <v>1</v>
      </c>
      <c r="M123" s="14">
        <f t="shared" si="58"/>
        <v>1.00014801</v>
      </c>
      <c r="N123" s="14">
        <f t="shared" ca="1" si="59"/>
        <v>1.0003942459999999</v>
      </c>
      <c r="O123" s="21">
        <f t="shared" si="70"/>
        <v>0</v>
      </c>
      <c r="P123" s="16">
        <f t="shared" ca="1" si="60"/>
        <v>3.9424599900000001</v>
      </c>
      <c r="Q123" s="24">
        <f t="shared" si="61"/>
        <v>0</v>
      </c>
      <c r="R123" s="16">
        <f t="shared" si="62"/>
        <v>0</v>
      </c>
      <c r="S123" s="4" t="str">
        <f t="shared" si="71"/>
        <v>J=</v>
      </c>
      <c r="T123" s="34">
        <f t="shared" si="72"/>
        <v>43539</v>
      </c>
      <c r="U123" s="3"/>
      <c r="V123" s="4"/>
      <c r="W123" s="106"/>
      <c r="X123" s="104"/>
      <c r="Y123" s="97"/>
      <c r="Z123" s="98"/>
      <c r="AA123" s="97"/>
      <c r="AB123" s="110"/>
      <c r="AC123" s="108"/>
      <c r="AD123" s="97"/>
      <c r="AE123" s="106"/>
      <c r="AF123" s="109"/>
      <c r="AG123" s="111"/>
      <c r="AH123" s="2"/>
      <c r="AI123" s="13"/>
      <c r="AJ123" s="7"/>
      <c r="AK123" s="2"/>
      <c r="AL123" s="74"/>
      <c r="AM123" s="34"/>
      <c r="AN123" s="34"/>
      <c r="AO123" s="74"/>
      <c r="AP123" s="75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42">
        <f t="shared" si="63"/>
        <v>43514</v>
      </c>
      <c r="B124" s="19">
        <f t="shared" ca="1" si="75"/>
        <v>10003.942459989999</v>
      </c>
      <c r="C124" s="16">
        <f t="shared" si="64"/>
        <v>10000</v>
      </c>
      <c r="D124" s="15">
        <f ca="1">IF(A124&lt;$B$1,VLOOKUP(A124,[1]DI!$A$4:$B$15000,2,FALSE),0)</f>
        <v>6.4000000000000001E-2</v>
      </c>
      <c r="E124" s="16">
        <f t="shared" ca="1" si="56"/>
        <v>1.0002462000000001</v>
      </c>
      <c r="F124" s="16">
        <f ca="1">(TRUNC(PRODUCT($E$12:$E123),16))</f>
        <v>1.0188850049908</v>
      </c>
      <c r="G124" s="16">
        <f t="shared" ca="1" si="65"/>
        <v>1.0186342172465099</v>
      </c>
      <c r="H124" s="16">
        <f t="shared" ca="1" si="57"/>
        <v>1.0002462000000001</v>
      </c>
      <c r="I124" s="15">
        <f t="shared" si="66"/>
        <v>3.7999999999999999E-2</v>
      </c>
      <c r="J124" s="34">
        <f t="shared" si="67"/>
        <v>43511</v>
      </c>
      <c r="K124" s="2">
        <f t="shared" si="68"/>
        <v>1</v>
      </c>
      <c r="L124" s="21">
        <f t="shared" si="69"/>
        <v>1</v>
      </c>
      <c r="M124" s="14">
        <f t="shared" si="58"/>
        <v>1.00014801</v>
      </c>
      <c r="N124" s="14">
        <f t="shared" ca="1" si="59"/>
        <v>1.0003942459999999</v>
      </c>
      <c r="O124" s="21">
        <f t="shared" si="70"/>
        <v>0</v>
      </c>
      <c r="P124" s="16">
        <f t="shared" ca="1" si="60"/>
        <v>3.9424599900000001</v>
      </c>
      <c r="Q124" s="24">
        <f t="shared" si="61"/>
        <v>0</v>
      </c>
      <c r="R124" s="16">
        <f t="shared" si="62"/>
        <v>0</v>
      </c>
      <c r="S124" s="4" t="str">
        <f t="shared" si="71"/>
        <v>J=</v>
      </c>
      <c r="T124" s="34">
        <f t="shared" si="72"/>
        <v>43539</v>
      </c>
      <c r="U124" s="3"/>
      <c r="V124" s="4"/>
      <c r="W124" s="106"/>
      <c r="X124" s="104"/>
      <c r="Y124" s="97"/>
      <c r="Z124" s="98"/>
      <c r="AA124" s="97"/>
      <c r="AB124" s="110"/>
      <c r="AC124" s="108"/>
      <c r="AD124" s="97"/>
      <c r="AE124" s="106"/>
      <c r="AF124" s="109"/>
      <c r="AG124" s="111"/>
      <c r="AH124" s="2"/>
      <c r="AI124" s="13"/>
      <c r="AJ124" s="7"/>
      <c r="AK124" s="2"/>
      <c r="AL124" s="74"/>
      <c r="AM124" s="34"/>
      <c r="AN124" s="34"/>
      <c r="AO124" s="74"/>
      <c r="AP124" s="75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42">
        <f t="shared" si="63"/>
        <v>43515</v>
      </c>
      <c r="B125" s="19">
        <f t="shared" ca="1" si="75"/>
        <v>10007.88647999</v>
      </c>
      <c r="C125" s="16">
        <f t="shared" si="64"/>
        <v>10000</v>
      </c>
      <c r="D125" s="15">
        <f ca="1">IF(A125&lt;$B$1,VLOOKUP(A125,[1]DI!$A$4:$B$15000,2,FALSE),0)</f>
        <v>6.4000000000000001E-2</v>
      </c>
      <c r="E125" s="16">
        <f t="shared" ca="1" si="56"/>
        <v>1.0002462000000001</v>
      </c>
      <c r="F125" s="16">
        <f ca="1">(TRUNC(PRODUCT($E$12:$E124),16))</f>
        <v>1.0191358544790301</v>
      </c>
      <c r="G125" s="16">
        <f t="shared" ca="1" si="65"/>
        <v>1.0186342172465099</v>
      </c>
      <c r="H125" s="16">
        <f t="shared" ca="1" si="57"/>
        <v>1.00049246</v>
      </c>
      <c r="I125" s="15">
        <f t="shared" si="66"/>
        <v>3.7999999999999999E-2</v>
      </c>
      <c r="J125" s="34">
        <f t="shared" si="67"/>
        <v>43511</v>
      </c>
      <c r="K125" s="2">
        <f t="shared" si="68"/>
        <v>2</v>
      </c>
      <c r="L125" s="21">
        <f t="shared" si="69"/>
        <v>2</v>
      </c>
      <c r="M125" s="14">
        <f t="shared" si="58"/>
        <v>1.000296042</v>
      </c>
      <c r="N125" s="14">
        <f t="shared" ca="1" si="59"/>
        <v>1.0007886479999999</v>
      </c>
      <c r="O125" s="21">
        <f t="shared" si="70"/>
        <v>0</v>
      </c>
      <c r="P125" s="16">
        <f t="shared" ca="1" si="60"/>
        <v>7.8864799899999998</v>
      </c>
      <c r="Q125" s="24">
        <f t="shared" si="61"/>
        <v>0</v>
      </c>
      <c r="R125" s="16">
        <f t="shared" si="62"/>
        <v>0</v>
      </c>
      <c r="S125" s="4" t="str">
        <f t="shared" si="71"/>
        <v>J=</v>
      </c>
      <c r="T125" s="34">
        <f t="shared" si="72"/>
        <v>43539</v>
      </c>
      <c r="U125" s="3"/>
      <c r="V125" s="4"/>
      <c r="W125" s="106"/>
      <c r="X125" s="104"/>
      <c r="Y125" s="97"/>
      <c r="Z125" s="98"/>
      <c r="AA125" s="97"/>
      <c r="AB125" s="110"/>
      <c r="AC125" s="108"/>
      <c r="AD125" s="97"/>
      <c r="AE125" s="106"/>
      <c r="AF125" s="109"/>
      <c r="AG125" s="111"/>
      <c r="AH125" s="2"/>
      <c r="AI125" s="13"/>
      <c r="AJ125" s="7"/>
      <c r="AK125" s="2"/>
      <c r="AL125" s="74"/>
      <c r="AM125" s="34"/>
      <c r="AN125" s="34"/>
      <c r="AO125" s="74"/>
      <c r="AP125" s="75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42">
        <f t="shared" si="63"/>
        <v>43516</v>
      </c>
      <c r="B126" s="19">
        <f t="shared" ca="1" si="75"/>
        <v>10011.83203999</v>
      </c>
      <c r="C126" s="16">
        <f t="shared" si="64"/>
        <v>10000</v>
      </c>
      <c r="D126" s="15">
        <f ca="1">IF(A126&lt;$B$1,VLOOKUP(A126,[1]DI!$A$4:$B$15000,2,FALSE),0)</f>
        <v>6.4000000000000001E-2</v>
      </c>
      <c r="E126" s="16">
        <f t="shared" ca="1" si="56"/>
        <v>1.0002462000000001</v>
      </c>
      <c r="F126" s="16">
        <f ca="1">(TRUNC(PRODUCT($E$12:$E125),16))</f>
        <v>1.0193867657264</v>
      </c>
      <c r="G126" s="16">
        <f t="shared" ca="1" si="65"/>
        <v>1.0186342172465099</v>
      </c>
      <c r="H126" s="16">
        <f t="shared" ca="1" si="57"/>
        <v>1.00073878</v>
      </c>
      <c r="I126" s="15">
        <f t="shared" si="66"/>
        <v>3.7999999999999999E-2</v>
      </c>
      <c r="J126" s="34">
        <f t="shared" si="67"/>
        <v>43511</v>
      </c>
      <c r="K126" s="2">
        <f t="shared" si="68"/>
        <v>3</v>
      </c>
      <c r="L126" s="21">
        <f t="shared" si="69"/>
        <v>3</v>
      </c>
      <c r="M126" s="14">
        <f t="shared" si="58"/>
        <v>1.0004440960000001</v>
      </c>
      <c r="N126" s="14">
        <f t="shared" ca="1" si="59"/>
        <v>1.0011832039999999</v>
      </c>
      <c r="O126" s="21">
        <f t="shared" si="70"/>
        <v>0</v>
      </c>
      <c r="P126" s="16">
        <f t="shared" ca="1" si="60"/>
        <v>11.83203999</v>
      </c>
      <c r="Q126" s="24">
        <f t="shared" si="61"/>
        <v>0</v>
      </c>
      <c r="R126" s="16">
        <f t="shared" si="62"/>
        <v>0</v>
      </c>
      <c r="S126" s="4" t="str">
        <f t="shared" si="71"/>
        <v>J=</v>
      </c>
      <c r="T126" s="34">
        <f t="shared" si="72"/>
        <v>43539</v>
      </c>
      <c r="U126" s="3"/>
      <c r="V126" s="4"/>
      <c r="W126" s="106"/>
      <c r="X126" s="104"/>
      <c r="Y126" s="97"/>
      <c r="Z126" s="98"/>
      <c r="AA126" s="97"/>
      <c r="AB126" s="110"/>
      <c r="AC126" s="108"/>
      <c r="AD126" s="97"/>
      <c r="AE126" s="106"/>
      <c r="AF126" s="109"/>
      <c r="AG126" s="111"/>
      <c r="AH126" s="2"/>
      <c r="AI126" s="13"/>
      <c r="AJ126" s="7"/>
      <c r="AK126" s="2"/>
      <c r="AL126" s="74"/>
      <c r="AM126" s="34"/>
      <c r="AN126" s="34"/>
      <c r="AO126" s="74"/>
      <c r="AP126" s="75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42">
        <f t="shared" si="63"/>
        <v>43517</v>
      </c>
      <c r="B127" s="19">
        <f t="shared" ca="1" si="75"/>
        <v>10015.779149989999</v>
      </c>
      <c r="C127" s="16">
        <f t="shared" si="64"/>
        <v>10000</v>
      </c>
      <c r="D127" s="15">
        <f ca="1">IF(A127&lt;$B$1,VLOOKUP(A127,[1]DI!$A$4:$B$15000,2,FALSE),0)</f>
        <v>6.4000000000000001E-2</v>
      </c>
      <c r="E127" s="16">
        <f t="shared" ca="1" si="56"/>
        <v>1.0002462000000001</v>
      </c>
      <c r="F127" s="16">
        <f ca="1">(TRUNC(PRODUCT($E$12:$E126),16))</f>
        <v>1.0196377387481199</v>
      </c>
      <c r="G127" s="16">
        <f t="shared" ca="1" si="65"/>
        <v>1.0186342172465099</v>
      </c>
      <c r="H127" s="16">
        <f t="shared" ca="1" si="57"/>
        <v>1.0009851599999999</v>
      </c>
      <c r="I127" s="15">
        <f t="shared" si="66"/>
        <v>3.7999999999999999E-2</v>
      </c>
      <c r="J127" s="34">
        <f t="shared" si="67"/>
        <v>43511</v>
      </c>
      <c r="K127" s="2">
        <f t="shared" si="68"/>
        <v>4</v>
      </c>
      <c r="L127" s="21">
        <f t="shared" si="69"/>
        <v>4</v>
      </c>
      <c r="M127" s="14">
        <f t="shared" si="58"/>
        <v>1.0005921719999999</v>
      </c>
      <c r="N127" s="14">
        <f t="shared" ca="1" si="59"/>
        <v>1.0015779149999999</v>
      </c>
      <c r="O127" s="21">
        <f t="shared" si="70"/>
        <v>0</v>
      </c>
      <c r="P127" s="16">
        <f t="shared" ca="1" si="60"/>
        <v>15.779149990000001</v>
      </c>
      <c r="Q127" s="24">
        <f t="shared" si="61"/>
        <v>0</v>
      </c>
      <c r="R127" s="16">
        <f t="shared" si="62"/>
        <v>0</v>
      </c>
      <c r="S127" s="4" t="str">
        <f t="shared" si="71"/>
        <v>J=</v>
      </c>
      <c r="T127" s="34">
        <f t="shared" si="72"/>
        <v>43539</v>
      </c>
      <c r="U127" s="3"/>
      <c r="V127" s="4"/>
      <c r="W127" s="106"/>
      <c r="X127" s="104"/>
      <c r="Y127" s="97"/>
      <c r="Z127" s="98"/>
      <c r="AA127" s="97"/>
      <c r="AB127" s="110"/>
      <c r="AC127" s="108"/>
      <c r="AD127" s="97"/>
      <c r="AE127" s="106"/>
      <c r="AF127" s="109"/>
      <c r="AG127" s="111"/>
      <c r="AH127" s="2"/>
      <c r="AI127" s="13"/>
      <c r="AJ127" s="7"/>
      <c r="AK127" s="2"/>
      <c r="AL127" s="74"/>
      <c r="AM127" s="34"/>
      <c r="AN127" s="34"/>
      <c r="AO127" s="74"/>
      <c r="AP127" s="75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42">
        <f t="shared" si="63"/>
        <v>43518</v>
      </c>
      <c r="B128" s="19">
        <f t="shared" ca="1" si="75"/>
        <v>10019.72791999</v>
      </c>
      <c r="C128" s="16">
        <f t="shared" si="64"/>
        <v>10000</v>
      </c>
      <c r="D128" s="15">
        <f ca="1">IF(A128&lt;$B$1,VLOOKUP(A128,[1]DI!$A$4:$B$15000,2,FALSE),0)</f>
        <v>6.4000000000000001E-2</v>
      </c>
      <c r="E128" s="16">
        <f t="shared" ca="1" si="56"/>
        <v>1.0002462000000001</v>
      </c>
      <c r="F128" s="16">
        <f ca="1">(TRUNC(PRODUCT($E$12:$E127),16))</f>
        <v>1.0198887735594</v>
      </c>
      <c r="G128" s="16">
        <f t="shared" ca="1" si="65"/>
        <v>1.0186342172465099</v>
      </c>
      <c r="H128" s="16">
        <f t="shared" ca="1" si="57"/>
        <v>1.00123161</v>
      </c>
      <c r="I128" s="15">
        <f t="shared" si="66"/>
        <v>3.7999999999999999E-2</v>
      </c>
      <c r="J128" s="34">
        <f t="shared" si="67"/>
        <v>43511</v>
      </c>
      <c r="K128" s="2">
        <f t="shared" si="68"/>
        <v>5</v>
      </c>
      <c r="L128" s="21">
        <f t="shared" si="69"/>
        <v>5</v>
      </c>
      <c r="M128" s="14">
        <f t="shared" si="58"/>
        <v>1.0007402700000001</v>
      </c>
      <c r="N128" s="14">
        <f t="shared" ca="1" si="59"/>
        <v>1.0019727919999999</v>
      </c>
      <c r="O128" s="21">
        <f t="shared" si="70"/>
        <v>0</v>
      </c>
      <c r="P128" s="16">
        <f t="shared" ca="1" si="60"/>
        <v>19.72791999</v>
      </c>
      <c r="Q128" s="24">
        <f t="shared" si="61"/>
        <v>0</v>
      </c>
      <c r="R128" s="16">
        <f t="shared" si="62"/>
        <v>0</v>
      </c>
      <c r="S128" s="4" t="str">
        <f t="shared" si="71"/>
        <v>J=</v>
      </c>
      <c r="T128" s="34">
        <f t="shared" si="72"/>
        <v>43539</v>
      </c>
      <c r="U128" s="3"/>
      <c r="V128" s="4"/>
      <c r="W128" s="106"/>
      <c r="X128" s="104"/>
      <c r="Y128" s="97"/>
      <c r="Z128" s="98"/>
      <c r="AA128" s="97"/>
      <c r="AB128" s="110"/>
      <c r="AC128" s="108"/>
      <c r="AD128" s="97"/>
      <c r="AE128" s="106"/>
      <c r="AF128" s="109"/>
      <c r="AG128" s="111"/>
      <c r="AH128" s="2"/>
      <c r="AI128" s="13"/>
      <c r="AJ128" s="7"/>
      <c r="AK128" s="2"/>
      <c r="AL128" s="74"/>
      <c r="AM128" s="34"/>
      <c r="AN128" s="34"/>
      <c r="AO128" s="74"/>
      <c r="AP128" s="75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42">
        <f t="shared" si="63"/>
        <v>43519</v>
      </c>
      <c r="B129" s="19">
        <f t="shared" ca="1" si="75"/>
        <v>10023.67811999</v>
      </c>
      <c r="C129" s="16">
        <f t="shared" si="64"/>
        <v>10000</v>
      </c>
      <c r="D129" s="15">
        <f ca="1">IF(A129&lt;$B$1,VLOOKUP(A129,[1]DI!$A$4:$B$15000,2,FALSE),0)</f>
        <v>0</v>
      </c>
      <c r="E129" s="16">
        <f t="shared" ca="1" si="56"/>
        <v>1</v>
      </c>
      <c r="F129" s="16">
        <f ca="1">(TRUNC(PRODUCT($E$12:$E128),16))</f>
        <v>1.02013987017545</v>
      </c>
      <c r="G129" s="16">
        <f t="shared" ca="1" si="65"/>
        <v>1.0186342172465099</v>
      </c>
      <c r="H129" s="16">
        <f t="shared" ca="1" si="57"/>
        <v>1.0014781100000001</v>
      </c>
      <c r="I129" s="15">
        <f t="shared" si="66"/>
        <v>3.7999999999999999E-2</v>
      </c>
      <c r="J129" s="34">
        <f t="shared" si="67"/>
        <v>43511</v>
      </c>
      <c r="K129" s="2">
        <f t="shared" si="68"/>
        <v>5</v>
      </c>
      <c r="L129" s="21">
        <f t="shared" si="69"/>
        <v>6</v>
      </c>
      <c r="M129" s="14">
        <f t="shared" si="58"/>
        <v>1.000888389</v>
      </c>
      <c r="N129" s="14">
        <f t="shared" ca="1" si="59"/>
        <v>1.0023678119999999</v>
      </c>
      <c r="O129" s="21">
        <f t="shared" si="70"/>
        <v>0</v>
      </c>
      <c r="P129" s="16">
        <f t="shared" ca="1" si="60"/>
        <v>23.678119989999999</v>
      </c>
      <c r="Q129" s="24">
        <f t="shared" si="61"/>
        <v>0</v>
      </c>
      <c r="R129" s="16">
        <f t="shared" si="62"/>
        <v>0</v>
      </c>
      <c r="S129" s="4" t="str">
        <f t="shared" si="71"/>
        <v>J=</v>
      </c>
      <c r="T129" s="34">
        <f t="shared" si="72"/>
        <v>43539</v>
      </c>
      <c r="U129" s="3"/>
      <c r="V129" s="4"/>
      <c r="W129" s="106"/>
      <c r="X129" s="104"/>
      <c r="Y129" s="97"/>
      <c r="Z129" s="98"/>
      <c r="AA129" s="97"/>
      <c r="AB129" s="110"/>
      <c r="AC129" s="108"/>
      <c r="AD129" s="97"/>
      <c r="AE129" s="106"/>
      <c r="AF129" s="109"/>
      <c r="AG129" s="111"/>
      <c r="AH129" s="2"/>
      <c r="AI129" s="13"/>
      <c r="AJ129" s="7"/>
      <c r="AK129" s="2"/>
      <c r="AL129" s="74"/>
      <c r="AM129" s="34"/>
      <c r="AN129" s="34"/>
      <c r="AO129" s="74"/>
      <c r="AP129" s="75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42">
        <f t="shared" si="63"/>
        <v>43520</v>
      </c>
      <c r="B130" s="19">
        <f t="shared" ca="1" si="75"/>
        <v>10023.67811999</v>
      </c>
      <c r="C130" s="16">
        <f t="shared" si="64"/>
        <v>10000</v>
      </c>
      <c r="D130" s="15">
        <f ca="1">IF(A130&lt;$B$1,VLOOKUP(A130,[1]DI!$A$4:$B$15000,2,FALSE),0)</f>
        <v>0</v>
      </c>
      <c r="E130" s="16">
        <f t="shared" ca="1" si="56"/>
        <v>1</v>
      </c>
      <c r="F130" s="16">
        <f ca="1">(TRUNC(PRODUCT($E$12:$E129),16))</f>
        <v>1.02013987017545</v>
      </c>
      <c r="G130" s="16">
        <f t="shared" ca="1" si="65"/>
        <v>1.0186342172465099</v>
      </c>
      <c r="H130" s="16">
        <f t="shared" ca="1" si="57"/>
        <v>1.0014781100000001</v>
      </c>
      <c r="I130" s="15">
        <f t="shared" si="66"/>
        <v>3.7999999999999999E-2</v>
      </c>
      <c r="J130" s="34">
        <f t="shared" si="67"/>
        <v>43511</v>
      </c>
      <c r="K130" s="2">
        <f t="shared" si="68"/>
        <v>5</v>
      </c>
      <c r="L130" s="21">
        <f t="shared" si="69"/>
        <v>6</v>
      </c>
      <c r="M130" s="14">
        <f t="shared" si="58"/>
        <v>1.000888389</v>
      </c>
      <c r="N130" s="14">
        <f t="shared" ca="1" si="59"/>
        <v>1.0023678119999999</v>
      </c>
      <c r="O130" s="21">
        <f t="shared" si="70"/>
        <v>0</v>
      </c>
      <c r="P130" s="16">
        <f t="shared" ca="1" si="60"/>
        <v>23.678119989999999</v>
      </c>
      <c r="Q130" s="24">
        <f t="shared" si="61"/>
        <v>0</v>
      </c>
      <c r="R130" s="16">
        <f t="shared" si="62"/>
        <v>0</v>
      </c>
      <c r="S130" s="4" t="str">
        <f t="shared" si="71"/>
        <v>J=</v>
      </c>
      <c r="T130" s="34">
        <f t="shared" si="72"/>
        <v>43539</v>
      </c>
      <c r="U130" s="3"/>
      <c r="V130" s="4"/>
      <c r="W130" s="106"/>
      <c r="X130" s="104"/>
      <c r="Y130" s="97"/>
      <c r="Z130" s="98"/>
      <c r="AA130" s="97"/>
      <c r="AB130" s="110"/>
      <c r="AC130" s="108"/>
      <c r="AD130" s="97"/>
      <c r="AE130" s="106"/>
      <c r="AF130" s="109"/>
      <c r="AG130" s="111"/>
      <c r="AH130" s="2"/>
      <c r="AI130" s="13"/>
      <c r="AJ130" s="7"/>
      <c r="AK130" s="2"/>
      <c r="AL130" s="74"/>
      <c r="AM130" s="34"/>
      <c r="AN130" s="34"/>
      <c r="AO130" s="74"/>
      <c r="AP130" s="75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42">
        <f t="shared" si="63"/>
        <v>43521</v>
      </c>
      <c r="B131" s="19">
        <f t="shared" ca="1" si="75"/>
        <v>10023.67811999</v>
      </c>
      <c r="C131" s="16">
        <f t="shared" si="64"/>
        <v>10000</v>
      </c>
      <c r="D131" s="15">
        <f ca="1">IF(A131&lt;$B$1,VLOOKUP(A131,[1]DI!$A$4:$B$15000,2,FALSE),0)</f>
        <v>6.4000000000000001E-2</v>
      </c>
      <c r="E131" s="16">
        <f t="shared" ca="1" si="56"/>
        <v>1.0002462000000001</v>
      </c>
      <c r="F131" s="16">
        <f ca="1">(TRUNC(PRODUCT($E$12:$E130),16))</f>
        <v>1.02013987017545</v>
      </c>
      <c r="G131" s="16">
        <f t="shared" ca="1" si="65"/>
        <v>1.0186342172465099</v>
      </c>
      <c r="H131" s="16">
        <f t="shared" ca="1" si="57"/>
        <v>1.0014781100000001</v>
      </c>
      <c r="I131" s="15">
        <f t="shared" si="66"/>
        <v>3.7999999999999999E-2</v>
      </c>
      <c r="J131" s="34">
        <f t="shared" si="67"/>
        <v>43511</v>
      </c>
      <c r="K131" s="2">
        <f t="shared" si="68"/>
        <v>6</v>
      </c>
      <c r="L131" s="21">
        <f t="shared" si="69"/>
        <v>6</v>
      </c>
      <c r="M131" s="14">
        <f t="shared" si="58"/>
        <v>1.000888389</v>
      </c>
      <c r="N131" s="14">
        <f t="shared" ca="1" si="59"/>
        <v>1.0023678119999999</v>
      </c>
      <c r="O131" s="21">
        <f t="shared" si="70"/>
        <v>0</v>
      </c>
      <c r="P131" s="16">
        <f t="shared" ca="1" si="60"/>
        <v>23.678119989999999</v>
      </c>
      <c r="Q131" s="24">
        <f t="shared" si="61"/>
        <v>0</v>
      </c>
      <c r="R131" s="16">
        <f t="shared" si="62"/>
        <v>0</v>
      </c>
      <c r="S131" s="4" t="str">
        <f t="shared" si="71"/>
        <v>J=</v>
      </c>
      <c r="T131" s="34">
        <f t="shared" si="72"/>
        <v>43539</v>
      </c>
      <c r="U131" s="3"/>
      <c r="V131" s="4"/>
      <c r="W131" s="106"/>
      <c r="X131" s="104"/>
      <c r="Y131" s="97"/>
      <c r="Z131" s="98"/>
      <c r="AA131" s="97"/>
      <c r="AB131" s="110"/>
      <c r="AC131" s="108"/>
      <c r="AD131" s="97"/>
      <c r="AE131" s="106"/>
      <c r="AF131" s="109"/>
      <c r="AG131" s="111"/>
      <c r="AH131" s="2"/>
      <c r="AI131" s="13"/>
      <c r="AJ131" s="7"/>
      <c r="AK131" s="2"/>
      <c r="AL131" s="74"/>
      <c r="AM131" s="34"/>
      <c r="AN131" s="34"/>
      <c r="AO131" s="74"/>
      <c r="AP131" s="75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42">
        <f t="shared" si="63"/>
        <v>43522</v>
      </c>
      <c r="B132" s="19">
        <f t="shared" ca="1" si="75"/>
        <v>10027.62989</v>
      </c>
      <c r="C132" s="16">
        <f t="shared" si="64"/>
        <v>10000</v>
      </c>
      <c r="D132" s="15">
        <f ca="1">IF(A132&lt;$B$1,VLOOKUP(A132,[1]DI!$A$4:$B$15000,2,FALSE),0)</f>
        <v>6.4000000000000001E-2</v>
      </c>
      <c r="E132" s="16">
        <f t="shared" ca="1" si="56"/>
        <v>1.0002462000000001</v>
      </c>
      <c r="F132" s="16">
        <f ca="1">(TRUNC(PRODUCT($E$12:$E131),16))</f>
        <v>1.0203910286114899</v>
      </c>
      <c r="G132" s="16">
        <f t="shared" ca="1" si="65"/>
        <v>1.0186342172465099</v>
      </c>
      <c r="H132" s="16">
        <f t="shared" ca="1" si="57"/>
        <v>1.00172467</v>
      </c>
      <c r="I132" s="15">
        <f t="shared" si="66"/>
        <v>3.7999999999999999E-2</v>
      </c>
      <c r="J132" s="34">
        <f t="shared" si="67"/>
        <v>43511</v>
      </c>
      <c r="K132" s="2">
        <f t="shared" si="68"/>
        <v>7</v>
      </c>
      <c r="L132" s="21">
        <f t="shared" si="69"/>
        <v>7</v>
      </c>
      <c r="M132" s="14">
        <f t="shared" si="58"/>
        <v>1.001036531</v>
      </c>
      <c r="N132" s="14">
        <f t="shared" ca="1" si="59"/>
        <v>1.002762989</v>
      </c>
      <c r="O132" s="21">
        <f t="shared" si="70"/>
        <v>0</v>
      </c>
      <c r="P132" s="16">
        <f t="shared" ca="1" si="60"/>
        <v>27.62989</v>
      </c>
      <c r="Q132" s="24">
        <f t="shared" si="61"/>
        <v>0</v>
      </c>
      <c r="R132" s="16">
        <f t="shared" si="62"/>
        <v>0</v>
      </c>
      <c r="S132" s="4" t="str">
        <f t="shared" si="71"/>
        <v>J=</v>
      </c>
      <c r="T132" s="34">
        <f t="shared" si="72"/>
        <v>43539</v>
      </c>
      <c r="U132" s="3"/>
      <c r="V132" s="4"/>
      <c r="W132" s="106"/>
      <c r="X132" s="104"/>
      <c r="Y132" s="97"/>
      <c r="Z132" s="98"/>
      <c r="AA132" s="97"/>
      <c r="AB132" s="110"/>
      <c r="AC132" s="108"/>
      <c r="AD132" s="97"/>
      <c r="AE132" s="106"/>
      <c r="AF132" s="109"/>
      <c r="AG132" s="111"/>
      <c r="AH132" s="2"/>
      <c r="AI132" s="13"/>
      <c r="AJ132" s="7"/>
      <c r="AK132" s="2"/>
      <c r="AL132" s="74"/>
      <c r="AM132" s="34"/>
      <c r="AN132" s="34"/>
      <c r="AO132" s="74"/>
      <c r="AP132" s="75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42">
        <f t="shared" si="63"/>
        <v>43523</v>
      </c>
      <c r="B133" s="19">
        <f t="shared" ca="1" si="75"/>
        <v>10031.58328999</v>
      </c>
      <c r="C133" s="16">
        <f t="shared" si="64"/>
        <v>10000</v>
      </c>
      <c r="D133" s="15">
        <f ca="1">IF(A133&lt;$B$1,VLOOKUP(A133,[1]DI!$A$4:$B$15000,2,FALSE),0)</f>
        <v>6.4000000000000001E-2</v>
      </c>
      <c r="E133" s="16">
        <f t="shared" ca="1" si="56"/>
        <v>1.0002462000000001</v>
      </c>
      <c r="F133" s="16">
        <f ca="1">(TRUNC(PRODUCT($E$12:$E132),16))</f>
        <v>1.02064224888273</v>
      </c>
      <c r="G133" s="16">
        <f t="shared" ca="1" si="65"/>
        <v>1.0186342172465099</v>
      </c>
      <c r="H133" s="16">
        <f t="shared" ca="1" si="57"/>
        <v>1.0019712999999999</v>
      </c>
      <c r="I133" s="15">
        <f t="shared" si="66"/>
        <v>3.7999999999999999E-2</v>
      </c>
      <c r="J133" s="34">
        <f t="shared" si="67"/>
        <v>43511</v>
      </c>
      <c r="K133" s="2">
        <f t="shared" si="68"/>
        <v>8</v>
      </c>
      <c r="L133" s="21">
        <f t="shared" si="69"/>
        <v>8</v>
      </c>
      <c r="M133" s="14">
        <f t="shared" si="58"/>
        <v>1.001184694</v>
      </c>
      <c r="N133" s="14">
        <f t="shared" ca="1" si="59"/>
        <v>1.0031583289999999</v>
      </c>
      <c r="O133" s="21">
        <f t="shared" si="70"/>
        <v>0</v>
      </c>
      <c r="P133" s="16">
        <f t="shared" ca="1" si="60"/>
        <v>31.583289990000001</v>
      </c>
      <c r="Q133" s="24">
        <f t="shared" si="61"/>
        <v>0</v>
      </c>
      <c r="R133" s="16">
        <f t="shared" si="62"/>
        <v>0</v>
      </c>
      <c r="S133" s="4" t="str">
        <f t="shared" si="71"/>
        <v>J=</v>
      </c>
      <c r="T133" s="34">
        <f t="shared" si="72"/>
        <v>43539</v>
      </c>
      <c r="U133" s="3"/>
      <c r="V133" s="4"/>
      <c r="W133" s="106"/>
      <c r="X133" s="104"/>
      <c r="Y133" s="97"/>
      <c r="Z133" s="98"/>
      <c r="AA133" s="97"/>
      <c r="AB133" s="110"/>
      <c r="AC133" s="108"/>
      <c r="AD133" s="97"/>
      <c r="AE133" s="106"/>
      <c r="AF133" s="109"/>
      <c r="AG133" s="111"/>
      <c r="AH133" s="2"/>
      <c r="AI133" s="13"/>
      <c r="AJ133" s="7"/>
      <c r="AK133" s="2"/>
      <c r="AL133" s="74"/>
      <c r="AM133" s="34"/>
      <c r="AN133" s="34"/>
      <c r="AO133" s="74"/>
      <c r="AP133" s="75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42">
        <f t="shared" si="63"/>
        <v>43524</v>
      </c>
      <c r="B134" s="19">
        <f t="shared" ca="1" si="75"/>
        <v>10035.538159989999</v>
      </c>
      <c r="C134" s="16">
        <f t="shared" si="64"/>
        <v>10000</v>
      </c>
      <c r="D134" s="15">
        <f ca="1">IF(A134&lt;$B$1,VLOOKUP(A134,[1]DI!$A$4:$B$15000,2,FALSE),0)</f>
        <v>6.4000000000000001E-2</v>
      </c>
      <c r="E134" s="16">
        <f t="shared" ca="1" si="56"/>
        <v>1.0002462000000001</v>
      </c>
      <c r="F134" s="16">
        <f ca="1">(TRUNC(PRODUCT($E$12:$E133),16))</f>
        <v>1.02089353100441</v>
      </c>
      <c r="G134" s="16">
        <f t="shared" ca="1" si="65"/>
        <v>1.0186342172465099</v>
      </c>
      <c r="H134" s="16">
        <f t="shared" ca="1" si="57"/>
        <v>1.00221798</v>
      </c>
      <c r="I134" s="15">
        <f t="shared" si="66"/>
        <v>3.7999999999999999E-2</v>
      </c>
      <c r="J134" s="34">
        <f t="shared" si="67"/>
        <v>43511</v>
      </c>
      <c r="K134" s="2">
        <f t="shared" si="68"/>
        <v>9</v>
      </c>
      <c r="L134" s="21">
        <f t="shared" si="69"/>
        <v>9</v>
      </c>
      <c r="M134" s="14">
        <f t="shared" si="58"/>
        <v>1.0013328800000001</v>
      </c>
      <c r="N134" s="14">
        <f t="shared" ca="1" si="59"/>
        <v>1.0035538159999999</v>
      </c>
      <c r="O134" s="21">
        <f t="shared" si="70"/>
        <v>0</v>
      </c>
      <c r="P134" s="16">
        <f t="shared" ca="1" si="60"/>
        <v>35.538159989999997</v>
      </c>
      <c r="Q134" s="24">
        <f t="shared" si="61"/>
        <v>0</v>
      </c>
      <c r="R134" s="16">
        <f t="shared" si="62"/>
        <v>0</v>
      </c>
      <c r="S134" s="4" t="str">
        <f t="shared" si="71"/>
        <v>J=</v>
      </c>
      <c r="T134" s="34">
        <f t="shared" si="72"/>
        <v>43539</v>
      </c>
      <c r="U134" s="3"/>
      <c r="V134" s="4"/>
      <c r="W134" s="106"/>
      <c r="X134" s="104"/>
      <c r="Y134" s="97"/>
      <c r="Z134" s="98"/>
      <c r="AA134" s="97"/>
      <c r="AB134" s="110"/>
      <c r="AC134" s="108"/>
      <c r="AD134" s="97"/>
      <c r="AE134" s="106"/>
      <c r="AF134" s="109"/>
      <c r="AG134" s="111"/>
      <c r="AH134" s="2"/>
      <c r="AI134" s="13"/>
      <c r="AJ134" s="7"/>
      <c r="AK134" s="2"/>
      <c r="AL134" s="74"/>
      <c r="AM134" s="34"/>
      <c r="AN134" s="34"/>
      <c r="AO134" s="74"/>
      <c r="AP134" s="75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42">
        <f t="shared" si="63"/>
        <v>43525</v>
      </c>
      <c r="B135" s="19">
        <f t="shared" ca="1" si="75"/>
        <v>10039.494669989999</v>
      </c>
      <c r="C135" s="16">
        <f t="shared" si="64"/>
        <v>10000</v>
      </c>
      <c r="D135" s="15">
        <f ca="1">IF(A135&lt;$B$1,VLOOKUP(A135,[1]DI!$A$4:$B$15000,2,FALSE),0)</f>
        <v>6.4000000000000001E-2</v>
      </c>
      <c r="E135" s="16">
        <f t="shared" ca="1" si="56"/>
        <v>1.0002462000000001</v>
      </c>
      <c r="F135" s="16">
        <f ca="1">(TRUNC(PRODUCT($E$12:$E134),16))</f>
        <v>1.02114487499174</v>
      </c>
      <c r="G135" s="16">
        <f t="shared" ca="1" si="65"/>
        <v>1.0186342172465099</v>
      </c>
      <c r="H135" s="16">
        <f t="shared" ca="1" si="57"/>
        <v>1.00246473</v>
      </c>
      <c r="I135" s="15">
        <f t="shared" si="66"/>
        <v>3.7999999999999999E-2</v>
      </c>
      <c r="J135" s="34">
        <f t="shared" si="67"/>
        <v>43511</v>
      </c>
      <c r="K135" s="2">
        <f t="shared" si="68"/>
        <v>10</v>
      </c>
      <c r="L135" s="21">
        <f t="shared" si="69"/>
        <v>10</v>
      </c>
      <c r="M135" s="14">
        <f t="shared" si="58"/>
        <v>1.0014810869999999</v>
      </c>
      <c r="N135" s="14">
        <f t="shared" ca="1" si="59"/>
        <v>1.003949467</v>
      </c>
      <c r="O135" s="21">
        <f t="shared" si="70"/>
        <v>0</v>
      </c>
      <c r="P135" s="16">
        <f t="shared" ca="1" si="60"/>
        <v>39.494669989999998</v>
      </c>
      <c r="Q135" s="24">
        <f t="shared" si="61"/>
        <v>0</v>
      </c>
      <c r="R135" s="16">
        <f t="shared" si="62"/>
        <v>0</v>
      </c>
      <c r="S135" s="4" t="str">
        <f t="shared" si="71"/>
        <v>J=</v>
      </c>
      <c r="T135" s="34">
        <f t="shared" si="72"/>
        <v>43539</v>
      </c>
      <c r="U135" s="3"/>
      <c r="V135" s="4"/>
      <c r="W135" s="106"/>
      <c r="X135" s="104"/>
      <c r="Y135" s="97"/>
      <c r="Z135" s="98"/>
      <c r="AA135" s="97"/>
      <c r="AB135" s="110"/>
      <c r="AC135" s="108"/>
      <c r="AD135" s="97"/>
      <c r="AE135" s="106"/>
      <c r="AF135" s="109"/>
      <c r="AG135" s="111"/>
      <c r="AH135" s="2"/>
      <c r="AI135" s="13"/>
      <c r="AJ135" s="7"/>
      <c r="AK135" s="2"/>
      <c r="AL135" s="74"/>
      <c r="AM135" s="34"/>
      <c r="AN135" s="34"/>
      <c r="AO135" s="74"/>
      <c r="AP135" s="75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42">
        <f t="shared" si="63"/>
        <v>43526</v>
      </c>
      <c r="B136" s="19">
        <f t="shared" ca="1" si="75"/>
        <v>10043.45274999</v>
      </c>
      <c r="C136" s="16">
        <f t="shared" si="64"/>
        <v>10000</v>
      </c>
      <c r="D136" s="15">
        <f ca="1">IF(A136&lt;$B$1,VLOOKUP(A136,[1]DI!$A$4:$B$15000,2,FALSE),0)</f>
        <v>0</v>
      </c>
      <c r="E136" s="16">
        <f t="shared" ca="1" si="56"/>
        <v>1</v>
      </c>
      <c r="F136" s="16">
        <f ca="1">(TRUNC(PRODUCT($E$12:$E135),16))</f>
        <v>1.0213962808599699</v>
      </c>
      <c r="G136" s="16">
        <f t="shared" ca="1" si="65"/>
        <v>1.0186342172465099</v>
      </c>
      <c r="H136" s="16">
        <f t="shared" ca="1" si="57"/>
        <v>1.00271154</v>
      </c>
      <c r="I136" s="15">
        <f t="shared" si="66"/>
        <v>3.7999999999999999E-2</v>
      </c>
      <c r="J136" s="34">
        <f t="shared" si="67"/>
        <v>43511</v>
      </c>
      <c r="K136" s="2">
        <f t="shared" si="68"/>
        <v>10</v>
      </c>
      <c r="L136" s="21">
        <f t="shared" si="69"/>
        <v>11</v>
      </c>
      <c r="M136" s="14">
        <f t="shared" si="58"/>
        <v>1.0016293169999999</v>
      </c>
      <c r="N136" s="14">
        <f t="shared" ca="1" si="59"/>
        <v>1.0043452749999999</v>
      </c>
      <c r="O136" s="21">
        <f t="shared" si="70"/>
        <v>0</v>
      </c>
      <c r="P136" s="16">
        <f t="shared" ca="1" si="60"/>
        <v>43.452749990000001</v>
      </c>
      <c r="Q136" s="24">
        <f t="shared" si="61"/>
        <v>0</v>
      </c>
      <c r="R136" s="16">
        <f t="shared" si="62"/>
        <v>0</v>
      </c>
      <c r="S136" s="4" t="str">
        <f t="shared" si="71"/>
        <v>J=</v>
      </c>
      <c r="T136" s="34">
        <f t="shared" si="72"/>
        <v>43539</v>
      </c>
      <c r="U136" s="3"/>
      <c r="V136" s="4"/>
      <c r="W136" s="106"/>
      <c r="X136" s="104"/>
      <c r="Y136" s="97"/>
      <c r="Z136" s="98"/>
      <c r="AA136" s="97"/>
      <c r="AB136" s="110"/>
      <c r="AC136" s="108"/>
      <c r="AD136" s="97"/>
      <c r="AE136" s="106"/>
      <c r="AF136" s="109"/>
      <c r="AG136" s="111"/>
      <c r="AH136" s="2"/>
      <c r="AI136" s="13"/>
      <c r="AJ136" s="7"/>
      <c r="AK136" s="2"/>
      <c r="AL136" s="74"/>
      <c r="AM136" s="34"/>
      <c r="AN136" s="34"/>
      <c r="AO136" s="74"/>
      <c r="AP136" s="75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42">
        <f t="shared" si="63"/>
        <v>43527</v>
      </c>
      <c r="B137" s="19">
        <f t="shared" ca="1" si="75"/>
        <v>10043.45274999</v>
      </c>
      <c r="C137" s="16">
        <f t="shared" si="64"/>
        <v>10000</v>
      </c>
      <c r="D137" s="15">
        <f ca="1">IF(A137&lt;$B$1,VLOOKUP(A137,[1]DI!$A$4:$B$15000,2,FALSE),0)</f>
        <v>0</v>
      </c>
      <c r="E137" s="16">
        <f t="shared" ca="1" si="56"/>
        <v>1</v>
      </c>
      <c r="F137" s="16">
        <f ca="1">(TRUNC(PRODUCT($E$12:$E136),16))</f>
        <v>1.0213962808599699</v>
      </c>
      <c r="G137" s="16">
        <f t="shared" ca="1" si="65"/>
        <v>1.0186342172465099</v>
      </c>
      <c r="H137" s="16">
        <f t="shared" ca="1" si="57"/>
        <v>1.00271154</v>
      </c>
      <c r="I137" s="15">
        <f t="shared" si="66"/>
        <v>3.7999999999999999E-2</v>
      </c>
      <c r="J137" s="34">
        <f t="shared" si="67"/>
        <v>43511</v>
      </c>
      <c r="K137" s="2">
        <f t="shared" si="68"/>
        <v>10</v>
      </c>
      <c r="L137" s="21">
        <f t="shared" si="69"/>
        <v>11</v>
      </c>
      <c r="M137" s="14">
        <f t="shared" si="58"/>
        <v>1.0016293169999999</v>
      </c>
      <c r="N137" s="14">
        <f t="shared" ca="1" si="59"/>
        <v>1.0043452749999999</v>
      </c>
      <c r="O137" s="21">
        <f t="shared" si="70"/>
        <v>0</v>
      </c>
      <c r="P137" s="16">
        <f t="shared" ca="1" si="60"/>
        <v>43.452749990000001</v>
      </c>
      <c r="Q137" s="24">
        <f t="shared" si="61"/>
        <v>0</v>
      </c>
      <c r="R137" s="16">
        <f t="shared" si="62"/>
        <v>0</v>
      </c>
      <c r="S137" s="4" t="str">
        <f t="shared" si="71"/>
        <v>J=</v>
      </c>
      <c r="T137" s="34">
        <f t="shared" si="72"/>
        <v>43539</v>
      </c>
      <c r="U137" s="3"/>
      <c r="V137" s="4"/>
      <c r="W137" s="106"/>
      <c r="X137" s="104"/>
      <c r="Y137" s="97"/>
      <c r="Z137" s="98"/>
      <c r="AA137" s="97"/>
      <c r="AB137" s="110"/>
      <c r="AC137" s="108"/>
      <c r="AD137" s="97"/>
      <c r="AE137" s="106"/>
      <c r="AF137" s="109"/>
      <c r="AG137" s="111"/>
      <c r="AH137" s="2"/>
      <c r="AI137" s="13"/>
      <c r="AJ137" s="7"/>
      <c r="AK137" s="2"/>
      <c r="AL137" s="74"/>
      <c r="AM137" s="34"/>
      <c r="AN137" s="34"/>
      <c r="AO137" s="74"/>
      <c r="AP137" s="75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42">
        <f t="shared" si="63"/>
        <v>43528</v>
      </c>
      <c r="B138" s="19">
        <f t="shared" ca="1" si="75"/>
        <v>10043.45274999</v>
      </c>
      <c r="C138" s="16">
        <f t="shared" si="64"/>
        <v>10000</v>
      </c>
      <c r="D138" s="15">
        <f ca="1">IF(A138&lt;$B$1,VLOOKUP(A138,[1]DI!$A$4:$B$15000,2,FALSE),0)</f>
        <v>0</v>
      </c>
      <c r="E138" s="16">
        <f t="shared" ca="1" si="56"/>
        <v>1</v>
      </c>
      <c r="F138" s="16">
        <f ca="1">(TRUNC(PRODUCT($E$12:$E137),16))</f>
        <v>1.0213962808599699</v>
      </c>
      <c r="G138" s="16">
        <f t="shared" ca="1" si="65"/>
        <v>1.0186342172465099</v>
      </c>
      <c r="H138" s="16">
        <f t="shared" ca="1" si="57"/>
        <v>1.00271154</v>
      </c>
      <c r="I138" s="15">
        <f t="shared" si="66"/>
        <v>3.7999999999999999E-2</v>
      </c>
      <c r="J138" s="34">
        <f t="shared" si="67"/>
        <v>43511</v>
      </c>
      <c r="K138" s="2">
        <f t="shared" si="68"/>
        <v>10</v>
      </c>
      <c r="L138" s="21">
        <f t="shared" si="69"/>
        <v>11</v>
      </c>
      <c r="M138" s="14">
        <f t="shared" si="58"/>
        <v>1.0016293169999999</v>
      </c>
      <c r="N138" s="14">
        <f t="shared" ca="1" si="59"/>
        <v>1.0043452749999999</v>
      </c>
      <c r="O138" s="21">
        <f t="shared" si="70"/>
        <v>0</v>
      </c>
      <c r="P138" s="16">
        <f t="shared" ca="1" si="60"/>
        <v>43.452749990000001</v>
      </c>
      <c r="Q138" s="24">
        <f t="shared" si="61"/>
        <v>0</v>
      </c>
      <c r="R138" s="16">
        <f t="shared" si="62"/>
        <v>0</v>
      </c>
      <c r="S138" s="4" t="str">
        <f t="shared" si="71"/>
        <v>J=</v>
      </c>
      <c r="T138" s="34">
        <f t="shared" si="72"/>
        <v>43539</v>
      </c>
      <c r="U138" s="3"/>
      <c r="V138" s="4"/>
      <c r="W138" s="106"/>
      <c r="X138" s="104"/>
      <c r="Y138" s="97"/>
      <c r="Z138" s="98"/>
      <c r="AA138" s="97"/>
      <c r="AB138" s="110"/>
      <c r="AC138" s="108"/>
      <c r="AD138" s="97"/>
      <c r="AE138" s="106"/>
      <c r="AF138" s="109"/>
      <c r="AG138" s="111"/>
      <c r="AH138" s="2"/>
      <c r="AI138" s="13"/>
      <c r="AJ138" s="7"/>
      <c r="AK138" s="2"/>
      <c r="AL138" s="74"/>
      <c r="AM138" s="34"/>
      <c r="AN138" s="34"/>
      <c r="AO138" s="74"/>
      <c r="AP138" s="75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42">
        <f t="shared" si="63"/>
        <v>43529</v>
      </c>
      <c r="B139" s="19">
        <f t="shared" ca="1" si="75"/>
        <v>10043.45274999</v>
      </c>
      <c r="C139" s="16">
        <f t="shared" si="64"/>
        <v>10000</v>
      </c>
      <c r="D139" s="15">
        <f ca="1">IF(A139&lt;$B$1,VLOOKUP(A139,[1]DI!$A$4:$B$15000,2,FALSE),0)</f>
        <v>0</v>
      </c>
      <c r="E139" s="16">
        <f t="shared" ca="1" si="56"/>
        <v>1</v>
      </c>
      <c r="F139" s="16">
        <f ca="1">(TRUNC(PRODUCT($E$12:$E138),16))</f>
        <v>1.0213962808599699</v>
      </c>
      <c r="G139" s="16">
        <f t="shared" ca="1" si="65"/>
        <v>1.0186342172465099</v>
      </c>
      <c r="H139" s="16">
        <f t="shared" ca="1" si="57"/>
        <v>1.00271154</v>
      </c>
      <c r="I139" s="15">
        <f t="shared" si="66"/>
        <v>3.7999999999999999E-2</v>
      </c>
      <c r="J139" s="34">
        <f t="shared" si="67"/>
        <v>43511</v>
      </c>
      <c r="K139" s="2">
        <f t="shared" si="68"/>
        <v>10</v>
      </c>
      <c r="L139" s="21">
        <f t="shared" si="69"/>
        <v>11</v>
      </c>
      <c r="M139" s="14">
        <f t="shared" si="58"/>
        <v>1.0016293169999999</v>
      </c>
      <c r="N139" s="14">
        <f t="shared" ca="1" si="59"/>
        <v>1.0043452749999999</v>
      </c>
      <c r="O139" s="21">
        <f t="shared" si="70"/>
        <v>0</v>
      </c>
      <c r="P139" s="16">
        <f t="shared" ca="1" si="60"/>
        <v>43.452749990000001</v>
      </c>
      <c r="Q139" s="24">
        <f t="shared" si="61"/>
        <v>0</v>
      </c>
      <c r="R139" s="16">
        <f t="shared" si="62"/>
        <v>0</v>
      </c>
      <c r="S139" s="4" t="str">
        <f t="shared" si="71"/>
        <v>J=</v>
      </c>
      <c r="T139" s="34">
        <f t="shared" si="72"/>
        <v>43539</v>
      </c>
      <c r="U139" s="3"/>
      <c r="V139" s="4"/>
      <c r="W139" s="106"/>
      <c r="X139" s="104"/>
      <c r="Y139" s="97"/>
      <c r="Z139" s="98"/>
      <c r="AA139" s="97"/>
      <c r="AB139" s="110"/>
      <c r="AC139" s="108"/>
      <c r="AD139" s="97"/>
      <c r="AE139" s="106"/>
      <c r="AF139" s="109"/>
      <c r="AG139" s="111"/>
      <c r="AH139" s="2"/>
      <c r="AI139" s="13"/>
      <c r="AJ139" s="7"/>
      <c r="AK139" s="2"/>
      <c r="AL139" s="74"/>
      <c r="AM139" s="34"/>
      <c r="AN139" s="34"/>
      <c r="AO139" s="74"/>
      <c r="AP139" s="75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42">
        <f t="shared" si="63"/>
        <v>43530</v>
      </c>
      <c r="B140" s="19">
        <f t="shared" ca="1" si="75"/>
        <v>10043.45274999</v>
      </c>
      <c r="C140" s="16">
        <f t="shared" si="64"/>
        <v>10000</v>
      </c>
      <c r="D140" s="15">
        <f ca="1">IF(A140&lt;$B$1,VLOOKUP(A140,[1]DI!$A$4:$B$15000,2,FALSE),0)</f>
        <v>6.4000000000000001E-2</v>
      </c>
      <c r="E140" s="16">
        <f t="shared" ref="E140:E203" ca="1" si="78">ROUND(((1+D140)^(1/252)),8)</f>
        <v>1.0002462000000001</v>
      </c>
      <c r="F140" s="16">
        <f ca="1">(TRUNC(PRODUCT($E$12:$E139),16))</f>
        <v>1.0213962808599699</v>
      </c>
      <c r="G140" s="16">
        <f t="shared" ca="1" si="65"/>
        <v>1.0186342172465099</v>
      </c>
      <c r="H140" s="16">
        <f t="shared" ref="H140:H203" ca="1" si="79">ROUND(F140/G140,8)</f>
        <v>1.00271154</v>
      </c>
      <c r="I140" s="15">
        <f t="shared" si="66"/>
        <v>3.7999999999999999E-2</v>
      </c>
      <c r="J140" s="34">
        <f t="shared" si="67"/>
        <v>43511</v>
      </c>
      <c r="K140" s="2">
        <f t="shared" si="68"/>
        <v>11</v>
      </c>
      <c r="L140" s="21">
        <f t="shared" si="69"/>
        <v>11</v>
      </c>
      <c r="M140" s="14">
        <f t="shared" ref="M140:M203" si="80">ROUND((I140+1)^(L140/252),9)</f>
        <v>1.0016293169999999</v>
      </c>
      <c r="N140" s="14">
        <f t="shared" ref="N140:N203" ca="1" si="81">ROUND(H140*M140,9)</f>
        <v>1.0043452749999999</v>
      </c>
      <c r="O140" s="21">
        <f t="shared" si="70"/>
        <v>0</v>
      </c>
      <c r="P140" s="16">
        <f t="shared" ref="P140:P203" ca="1" si="82">TRUNC(((N140-1)*C140),8)</f>
        <v>43.452749990000001</v>
      </c>
      <c r="Q140" s="24">
        <f t="shared" ref="Q140:Q203" si="83">IF($O140&gt;0,VLOOKUP($O140,$W$12:$AC$150,7),0)</f>
        <v>0</v>
      </c>
      <c r="R140" s="16">
        <f t="shared" ref="R140:R203" si="84">IF(Q140&gt;0,TRUNC(Q140*C$12,8),0)</f>
        <v>0</v>
      </c>
      <c r="S140" s="4" t="str">
        <f t="shared" si="71"/>
        <v>J=</v>
      </c>
      <c r="T140" s="34">
        <f t="shared" si="72"/>
        <v>43539</v>
      </c>
      <c r="U140" s="3"/>
      <c r="V140" s="4"/>
      <c r="W140" s="106"/>
      <c r="X140" s="104"/>
      <c r="Y140" s="97"/>
      <c r="Z140" s="98"/>
      <c r="AA140" s="97"/>
      <c r="AB140" s="110"/>
      <c r="AC140" s="108"/>
      <c r="AD140" s="97"/>
      <c r="AE140" s="106"/>
      <c r="AF140" s="109"/>
      <c r="AG140" s="111"/>
      <c r="AH140" s="2"/>
      <c r="AI140" s="13"/>
      <c r="AJ140" s="7"/>
      <c r="AK140" s="2"/>
      <c r="AL140" s="74"/>
      <c r="AM140" s="34"/>
      <c r="AN140" s="34"/>
      <c r="AO140" s="74"/>
      <c r="AP140" s="75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42">
        <f t="shared" ref="A141:A204" si="85">(A140+1)</f>
        <v>43531</v>
      </c>
      <c r="B141" s="19">
        <f t="shared" ca="1" si="75"/>
        <v>10047.412270000001</v>
      </c>
      <c r="C141" s="16">
        <f t="shared" ref="C141:C204" si="86">(C140-R140)</f>
        <v>10000</v>
      </c>
      <c r="D141" s="15">
        <f ca="1">IF(A141&lt;$B$1,VLOOKUP(A141,[1]DI!$A$4:$B$15000,2,FALSE),0)</f>
        <v>6.4000000000000001E-2</v>
      </c>
      <c r="E141" s="16">
        <f t="shared" ca="1" si="78"/>
        <v>1.0002462000000001</v>
      </c>
      <c r="F141" s="16">
        <f ca="1">(TRUNC(PRODUCT($E$12:$E140),16))</f>
        <v>1.0216477486243101</v>
      </c>
      <c r="G141" s="16">
        <f t="shared" ref="G141:G204" ca="1" si="87">IF(O140&gt;0,F140,G140)</f>
        <v>1.0186342172465099</v>
      </c>
      <c r="H141" s="16">
        <f t="shared" ca="1" si="79"/>
        <v>1.0029584</v>
      </c>
      <c r="I141" s="15">
        <f t="shared" ref="I141:I204" si="88">I140</f>
        <v>3.7999999999999999E-2</v>
      </c>
      <c r="J141" s="34">
        <f t="shared" ref="J141:J204" si="89">IF(O140&gt;0,VLOOKUP(O140,W$12:AG$150,2),J140)</f>
        <v>43511</v>
      </c>
      <c r="K141" s="2">
        <f t="shared" ref="K141:K204" si="90">IF(A141&gt;J141,IF(NETWORKDAYS(J141,A141,$W$160:$W$544)-1=0,1,NETWORKDAYS(J141,A141,$W$160:$W$544)-1),0)</f>
        <v>12</v>
      </c>
      <c r="L141" s="21">
        <f t="shared" ref="L141:L204" si="91">IF(AND(K141=1,K140=1),1,IF(K141&gt;0,IF(K141=K140,K141+1,K141),0))</f>
        <v>12</v>
      </c>
      <c r="M141" s="14">
        <f t="shared" si="80"/>
        <v>1.0017775680000001</v>
      </c>
      <c r="N141" s="14">
        <f t="shared" ca="1" si="81"/>
        <v>1.004741227</v>
      </c>
      <c r="O141" s="21">
        <f t="shared" ref="O141:O204" si="92">IF(VLOOKUP(A141,X$12:AE$150,8)=VLOOKUP(A140,X$12:AE$150,8),0,VLOOKUP(A141,X$12:AE$150,8))</f>
        <v>0</v>
      </c>
      <c r="P141" s="16">
        <f t="shared" ca="1" si="82"/>
        <v>47.412269999999999</v>
      </c>
      <c r="Q141" s="24">
        <f t="shared" si="83"/>
        <v>0</v>
      </c>
      <c r="R141" s="16">
        <f t="shared" si="84"/>
        <v>0</v>
      </c>
      <c r="S141" s="4" t="str">
        <f t="shared" ref="S141:S204" si="93">IF(O140&gt;0,VLOOKUP(O140,W$12:AG$150,10),S140)</f>
        <v>J=</v>
      </c>
      <c r="T141" s="34">
        <f t="shared" ref="T141:T204" si="94">IF(O140&gt;0,VLOOKUP(O140,W$12:AG$150,11),T140)</f>
        <v>43539</v>
      </c>
      <c r="U141" s="3"/>
      <c r="V141" s="4"/>
      <c r="W141" s="106"/>
      <c r="X141" s="104"/>
      <c r="Y141" s="97"/>
      <c r="Z141" s="98"/>
      <c r="AA141" s="97"/>
      <c r="AB141" s="110"/>
      <c r="AC141" s="108"/>
      <c r="AD141" s="97"/>
      <c r="AE141" s="106"/>
      <c r="AF141" s="109"/>
      <c r="AG141" s="111"/>
      <c r="AH141" s="2"/>
      <c r="AI141" s="13"/>
      <c r="AJ141" s="7"/>
      <c r="AK141" s="2"/>
      <c r="AL141" s="74"/>
      <c r="AM141" s="34"/>
      <c r="AN141" s="34"/>
      <c r="AO141" s="74"/>
      <c r="AP141" s="75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42">
        <f t="shared" si="85"/>
        <v>43532</v>
      </c>
      <c r="B142" s="19">
        <f t="shared" ref="B142:B205" ca="1" si="95">IF(A142&lt;=TODAY(),C142+P142,IF(AND(A142&gt;TODAY(),A142&lt;=$B$1),IF(VLOOKUP(TODAY(),$A$10:$D$5000,4,FALSE)=0,"n.d",C142+P142),"n.d"))</f>
        <v>10051.37343999</v>
      </c>
      <c r="C142" s="16">
        <f t="shared" si="86"/>
        <v>10000</v>
      </c>
      <c r="D142" s="15">
        <f ca="1">IF(A142&lt;$B$1,VLOOKUP(A142,[1]DI!$A$4:$B$15000,2,FALSE),0)</f>
        <v>6.4000000000000001E-2</v>
      </c>
      <c r="E142" s="16">
        <f t="shared" ca="1" si="78"/>
        <v>1.0002462000000001</v>
      </c>
      <c r="F142" s="16">
        <f ca="1">(TRUNC(PRODUCT($E$12:$E141),16))</f>
        <v>1.02189927830003</v>
      </c>
      <c r="G142" s="16">
        <f t="shared" ca="1" si="87"/>
        <v>1.0186342172465099</v>
      </c>
      <c r="H142" s="16">
        <f t="shared" ca="1" si="79"/>
        <v>1.0032053299999999</v>
      </c>
      <c r="I142" s="15">
        <f t="shared" si="88"/>
        <v>3.7999999999999999E-2</v>
      </c>
      <c r="J142" s="34">
        <f t="shared" si="89"/>
        <v>43511</v>
      </c>
      <c r="K142" s="2">
        <f t="shared" si="90"/>
        <v>13</v>
      </c>
      <c r="L142" s="21">
        <f t="shared" si="91"/>
        <v>13</v>
      </c>
      <c r="M142" s="14">
        <f t="shared" si="80"/>
        <v>1.001925841</v>
      </c>
      <c r="N142" s="14">
        <f t="shared" ca="1" si="81"/>
        <v>1.005137344</v>
      </c>
      <c r="O142" s="21">
        <f t="shared" si="92"/>
        <v>0</v>
      </c>
      <c r="P142" s="16">
        <f t="shared" ca="1" si="82"/>
        <v>51.373439990000001</v>
      </c>
      <c r="Q142" s="24">
        <f t="shared" si="83"/>
        <v>0</v>
      </c>
      <c r="R142" s="16">
        <f t="shared" si="84"/>
        <v>0</v>
      </c>
      <c r="S142" s="4" t="str">
        <f t="shared" si="93"/>
        <v>J=</v>
      </c>
      <c r="T142" s="34">
        <f t="shared" si="94"/>
        <v>43539</v>
      </c>
      <c r="U142" s="3"/>
      <c r="V142" s="3"/>
      <c r="W142" s="106"/>
      <c r="X142" s="104"/>
      <c r="Y142" s="97"/>
      <c r="Z142" s="98"/>
      <c r="AA142" s="97"/>
      <c r="AB142" s="110"/>
      <c r="AC142" s="108"/>
      <c r="AD142" s="97"/>
      <c r="AE142" s="106"/>
      <c r="AF142" s="109"/>
      <c r="AG142" s="111"/>
      <c r="AH142" s="2"/>
      <c r="AI142" s="13"/>
      <c r="AJ142" s="7"/>
      <c r="AK142" s="2"/>
      <c r="AL142" s="74"/>
      <c r="AM142" s="34"/>
      <c r="AN142" s="34"/>
      <c r="AO142" s="74"/>
      <c r="AP142" s="75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42">
        <f t="shared" si="85"/>
        <v>43533</v>
      </c>
      <c r="B143" s="19">
        <f t="shared" ca="1" si="95"/>
        <v>10055.33616999</v>
      </c>
      <c r="C143" s="16">
        <f t="shared" si="86"/>
        <v>10000</v>
      </c>
      <c r="D143" s="15">
        <f ca="1">IF(A143&lt;$B$1,VLOOKUP(A143,[1]DI!$A$4:$B$15000,2,FALSE),0)</f>
        <v>0</v>
      </c>
      <c r="E143" s="16">
        <f t="shared" ca="1" si="78"/>
        <v>1</v>
      </c>
      <c r="F143" s="16">
        <f ca="1">(TRUNC(PRODUCT($E$12:$E142),16))</f>
        <v>1.0221508699023401</v>
      </c>
      <c r="G143" s="16">
        <f t="shared" ca="1" si="87"/>
        <v>1.0186342172465099</v>
      </c>
      <c r="H143" s="16">
        <f t="shared" ca="1" si="79"/>
        <v>1.0034523200000001</v>
      </c>
      <c r="I143" s="15">
        <f t="shared" si="88"/>
        <v>3.7999999999999999E-2</v>
      </c>
      <c r="J143" s="34">
        <f t="shared" si="89"/>
        <v>43511</v>
      </c>
      <c r="K143" s="2">
        <f t="shared" si="90"/>
        <v>13</v>
      </c>
      <c r="L143" s="21">
        <f t="shared" si="91"/>
        <v>14</v>
      </c>
      <c r="M143" s="14">
        <f t="shared" si="80"/>
        <v>1.0020741360000001</v>
      </c>
      <c r="N143" s="14">
        <f t="shared" ca="1" si="81"/>
        <v>1.005533617</v>
      </c>
      <c r="O143" s="21">
        <f t="shared" si="92"/>
        <v>0</v>
      </c>
      <c r="P143" s="16">
        <f t="shared" ca="1" si="82"/>
        <v>55.336169990000002</v>
      </c>
      <c r="Q143" s="24">
        <f t="shared" si="83"/>
        <v>0</v>
      </c>
      <c r="R143" s="16">
        <f t="shared" si="84"/>
        <v>0</v>
      </c>
      <c r="S143" s="4" t="str">
        <f t="shared" si="93"/>
        <v>J=</v>
      </c>
      <c r="T143" s="34">
        <f t="shared" si="94"/>
        <v>43539</v>
      </c>
      <c r="U143" s="3"/>
      <c r="V143" s="3"/>
      <c r="W143" s="106"/>
      <c r="X143" s="104"/>
      <c r="Y143" s="97"/>
      <c r="Z143" s="98"/>
      <c r="AA143" s="97"/>
      <c r="AB143" s="110"/>
      <c r="AC143" s="108"/>
      <c r="AD143" s="97"/>
      <c r="AE143" s="106"/>
      <c r="AF143" s="109"/>
      <c r="AG143" s="111"/>
      <c r="AH143" s="2"/>
      <c r="AI143" s="13"/>
      <c r="AJ143" s="7"/>
      <c r="AK143" s="2"/>
      <c r="AL143" s="74"/>
      <c r="AM143" s="34"/>
      <c r="AN143" s="34"/>
      <c r="AO143" s="74"/>
      <c r="AP143" s="75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42">
        <f t="shared" si="85"/>
        <v>43534</v>
      </c>
      <c r="B144" s="19">
        <f t="shared" ca="1" si="95"/>
        <v>10055.33616999</v>
      </c>
      <c r="C144" s="16">
        <f t="shared" si="86"/>
        <v>10000</v>
      </c>
      <c r="D144" s="15">
        <f ca="1">IF(A144&lt;$B$1,VLOOKUP(A144,[1]DI!$A$4:$B$15000,2,FALSE),0)</f>
        <v>0</v>
      </c>
      <c r="E144" s="16">
        <f t="shared" ca="1" si="78"/>
        <v>1</v>
      </c>
      <c r="F144" s="16">
        <f ca="1">(TRUNC(PRODUCT($E$12:$E143),16))</f>
        <v>1.0221508699023401</v>
      </c>
      <c r="G144" s="16">
        <f t="shared" ca="1" si="87"/>
        <v>1.0186342172465099</v>
      </c>
      <c r="H144" s="16">
        <f t="shared" ca="1" si="79"/>
        <v>1.0034523200000001</v>
      </c>
      <c r="I144" s="15">
        <f t="shared" si="88"/>
        <v>3.7999999999999999E-2</v>
      </c>
      <c r="J144" s="34">
        <f t="shared" si="89"/>
        <v>43511</v>
      </c>
      <c r="K144" s="2">
        <f t="shared" si="90"/>
        <v>13</v>
      </c>
      <c r="L144" s="21">
        <f t="shared" si="91"/>
        <v>14</v>
      </c>
      <c r="M144" s="14">
        <f t="shared" si="80"/>
        <v>1.0020741360000001</v>
      </c>
      <c r="N144" s="14">
        <f t="shared" ca="1" si="81"/>
        <v>1.005533617</v>
      </c>
      <c r="O144" s="21">
        <f t="shared" si="92"/>
        <v>0</v>
      </c>
      <c r="P144" s="16">
        <f t="shared" ca="1" si="82"/>
        <v>55.336169990000002</v>
      </c>
      <c r="Q144" s="24">
        <f t="shared" si="83"/>
        <v>0</v>
      </c>
      <c r="R144" s="16">
        <f t="shared" si="84"/>
        <v>0</v>
      </c>
      <c r="S144" s="4" t="str">
        <f t="shared" si="93"/>
        <v>J=</v>
      </c>
      <c r="T144" s="34">
        <f t="shared" si="94"/>
        <v>43539</v>
      </c>
      <c r="U144" s="3"/>
      <c r="V144" s="3"/>
      <c r="W144" s="106"/>
      <c r="X144" s="104"/>
      <c r="Y144" s="97"/>
      <c r="Z144" s="98"/>
      <c r="AA144" s="97"/>
      <c r="AB144" s="110"/>
      <c r="AC144" s="108"/>
      <c r="AD144" s="97"/>
      <c r="AE144" s="106"/>
      <c r="AF144" s="109"/>
      <c r="AG144" s="111"/>
      <c r="AH144" s="2"/>
      <c r="AI144" s="13"/>
      <c r="AJ144" s="7"/>
      <c r="AK144" s="2"/>
      <c r="AL144" s="74"/>
      <c r="AM144" s="34"/>
      <c r="AN144" s="34"/>
      <c r="AO144" s="74"/>
      <c r="AP144" s="75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42">
        <f t="shared" si="85"/>
        <v>43535</v>
      </c>
      <c r="B145" s="19">
        <f t="shared" ca="1" si="95"/>
        <v>10055.33616999</v>
      </c>
      <c r="C145" s="16">
        <f t="shared" si="86"/>
        <v>10000</v>
      </c>
      <c r="D145" s="15">
        <f ca="1">IF(A145&lt;$B$1,VLOOKUP(A145,[1]DI!$A$4:$B$15000,2,FALSE),0)</f>
        <v>6.4000000000000001E-2</v>
      </c>
      <c r="E145" s="16">
        <f t="shared" ca="1" si="78"/>
        <v>1.0002462000000001</v>
      </c>
      <c r="F145" s="16">
        <f ca="1">(TRUNC(PRODUCT($E$12:$E144),16))</f>
        <v>1.0221508699023401</v>
      </c>
      <c r="G145" s="16">
        <f t="shared" ca="1" si="87"/>
        <v>1.0186342172465099</v>
      </c>
      <c r="H145" s="16">
        <f t="shared" ca="1" si="79"/>
        <v>1.0034523200000001</v>
      </c>
      <c r="I145" s="15">
        <f t="shared" si="88"/>
        <v>3.7999999999999999E-2</v>
      </c>
      <c r="J145" s="34">
        <f t="shared" si="89"/>
        <v>43511</v>
      </c>
      <c r="K145" s="2">
        <f t="shared" si="90"/>
        <v>14</v>
      </c>
      <c r="L145" s="21">
        <f t="shared" si="91"/>
        <v>14</v>
      </c>
      <c r="M145" s="14">
        <f t="shared" si="80"/>
        <v>1.0020741360000001</v>
      </c>
      <c r="N145" s="14">
        <f t="shared" ca="1" si="81"/>
        <v>1.005533617</v>
      </c>
      <c r="O145" s="21">
        <f t="shared" si="92"/>
        <v>0</v>
      </c>
      <c r="P145" s="16">
        <f t="shared" ca="1" si="82"/>
        <v>55.336169990000002</v>
      </c>
      <c r="Q145" s="24">
        <f t="shared" si="83"/>
        <v>0</v>
      </c>
      <c r="R145" s="16">
        <f t="shared" si="84"/>
        <v>0</v>
      </c>
      <c r="S145" s="4" t="str">
        <f t="shared" si="93"/>
        <v>J=</v>
      </c>
      <c r="T145" s="34">
        <f t="shared" si="94"/>
        <v>43539</v>
      </c>
      <c r="U145" s="3"/>
      <c r="V145" s="3"/>
      <c r="W145" s="106"/>
      <c r="X145" s="104"/>
      <c r="Y145" s="97"/>
      <c r="Z145" s="98"/>
      <c r="AA145" s="97"/>
      <c r="AB145" s="110"/>
      <c r="AC145" s="108"/>
      <c r="AD145" s="97"/>
      <c r="AE145" s="106"/>
      <c r="AF145" s="109"/>
      <c r="AG145" s="111"/>
      <c r="AH145" s="2"/>
      <c r="AI145" s="13"/>
      <c r="AJ145" s="7"/>
      <c r="AK145" s="2"/>
      <c r="AL145" s="74"/>
      <c r="AM145" s="34"/>
      <c r="AN145" s="34"/>
      <c r="AO145" s="74"/>
      <c r="AP145" s="75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42">
        <f t="shared" si="85"/>
        <v>43536</v>
      </c>
      <c r="B146" s="19">
        <f t="shared" ca="1" si="95"/>
        <v>10059.30044999</v>
      </c>
      <c r="C146" s="16">
        <f t="shared" si="86"/>
        <v>10000</v>
      </c>
      <c r="D146" s="15">
        <f ca="1">IF(A146&lt;$B$1,VLOOKUP(A146,[1]DI!$A$4:$B$15000,2,FALSE),0)</f>
        <v>6.4000000000000001E-2</v>
      </c>
      <c r="E146" s="16">
        <f t="shared" ca="1" si="78"/>
        <v>1.0002462000000001</v>
      </c>
      <c r="F146" s="16">
        <f ca="1">(TRUNC(PRODUCT($E$12:$E145),16))</f>
        <v>1.0224025234465099</v>
      </c>
      <c r="G146" s="16">
        <f t="shared" ca="1" si="87"/>
        <v>1.0186342172465099</v>
      </c>
      <c r="H146" s="16">
        <f t="shared" ca="1" si="79"/>
        <v>1.0036993700000001</v>
      </c>
      <c r="I146" s="15">
        <f t="shared" si="88"/>
        <v>3.7999999999999999E-2</v>
      </c>
      <c r="J146" s="34">
        <f t="shared" si="89"/>
        <v>43511</v>
      </c>
      <c r="K146" s="2">
        <f t="shared" si="90"/>
        <v>15</v>
      </c>
      <c r="L146" s="21">
        <f t="shared" si="91"/>
        <v>15</v>
      </c>
      <c r="M146" s="14">
        <f t="shared" si="80"/>
        <v>1.0022224529999999</v>
      </c>
      <c r="N146" s="14">
        <f t="shared" ca="1" si="81"/>
        <v>1.0059300449999999</v>
      </c>
      <c r="O146" s="21">
        <f t="shared" si="92"/>
        <v>0</v>
      </c>
      <c r="P146" s="16">
        <f t="shared" ca="1" si="82"/>
        <v>59.300449989999997</v>
      </c>
      <c r="Q146" s="24">
        <f t="shared" si="83"/>
        <v>0</v>
      </c>
      <c r="R146" s="16">
        <f t="shared" si="84"/>
        <v>0</v>
      </c>
      <c r="S146" s="4" t="str">
        <f t="shared" si="93"/>
        <v>J=</v>
      </c>
      <c r="T146" s="34">
        <f t="shared" si="94"/>
        <v>43539</v>
      </c>
      <c r="U146" s="3"/>
      <c r="V146" s="3"/>
      <c r="W146" s="106"/>
      <c r="X146" s="104"/>
      <c r="Y146" s="97"/>
      <c r="Z146" s="98"/>
      <c r="AA146" s="97"/>
      <c r="AB146" s="110"/>
      <c r="AC146" s="108"/>
      <c r="AD146" s="97"/>
      <c r="AE146" s="106"/>
      <c r="AF146" s="109"/>
      <c r="AG146" s="111"/>
      <c r="AH146" s="2"/>
      <c r="AI146" s="13"/>
      <c r="AJ146" s="7"/>
      <c r="AK146" s="2"/>
      <c r="AL146" s="74"/>
      <c r="AM146" s="34"/>
      <c r="AN146" s="34"/>
      <c r="AO146" s="74"/>
      <c r="AP146" s="75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42">
        <f t="shared" si="85"/>
        <v>43537</v>
      </c>
      <c r="B147" s="19">
        <f t="shared" ca="1" si="95"/>
        <v>10063.26628</v>
      </c>
      <c r="C147" s="16">
        <f t="shared" si="86"/>
        <v>10000</v>
      </c>
      <c r="D147" s="15">
        <f ca="1">IF(A147&lt;$B$1,VLOOKUP(A147,[1]DI!$A$4:$B$15000,2,FALSE),0)</f>
        <v>6.4000000000000001E-2</v>
      </c>
      <c r="E147" s="16">
        <f t="shared" ca="1" si="78"/>
        <v>1.0002462000000001</v>
      </c>
      <c r="F147" s="16">
        <f ca="1">(TRUNC(PRODUCT($E$12:$E146),16))</f>
        <v>1.02265423894779</v>
      </c>
      <c r="G147" s="16">
        <f t="shared" ca="1" si="87"/>
        <v>1.0186342172465099</v>
      </c>
      <c r="H147" s="16">
        <f t="shared" ca="1" si="79"/>
        <v>1.00394648</v>
      </c>
      <c r="I147" s="15">
        <f t="shared" si="88"/>
        <v>3.7999999999999999E-2</v>
      </c>
      <c r="J147" s="34">
        <f t="shared" si="89"/>
        <v>43511</v>
      </c>
      <c r="K147" s="2">
        <f t="shared" si="90"/>
        <v>16</v>
      </c>
      <c r="L147" s="21">
        <f t="shared" si="91"/>
        <v>16</v>
      </c>
      <c r="M147" s="14">
        <f t="shared" si="80"/>
        <v>1.002370792</v>
      </c>
      <c r="N147" s="14">
        <f t="shared" ca="1" si="81"/>
        <v>1.0063266280000001</v>
      </c>
      <c r="O147" s="21">
        <f t="shared" si="92"/>
        <v>0</v>
      </c>
      <c r="P147" s="16">
        <f t="shared" ca="1" si="82"/>
        <v>63.266280000000002</v>
      </c>
      <c r="Q147" s="24">
        <f t="shared" si="83"/>
        <v>0</v>
      </c>
      <c r="R147" s="16">
        <f t="shared" si="84"/>
        <v>0</v>
      </c>
      <c r="S147" s="4" t="str">
        <f t="shared" si="93"/>
        <v>J=</v>
      </c>
      <c r="T147" s="34">
        <f t="shared" si="94"/>
        <v>43539</v>
      </c>
      <c r="U147" s="3"/>
      <c r="V147" s="3"/>
      <c r="W147" s="106"/>
      <c r="X147" s="104"/>
      <c r="Y147" s="97"/>
      <c r="Z147" s="98"/>
      <c r="AA147" s="97"/>
      <c r="AB147" s="110"/>
      <c r="AC147" s="108"/>
      <c r="AD147" s="97"/>
      <c r="AE147" s="106"/>
      <c r="AF147" s="109"/>
      <c r="AG147" s="111"/>
      <c r="AH147" s="2"/>
      <c r="AI147" s="13"/>
      <c r="AJ147" s="7"/>
      <c r="AK147" s="2"/>
      <c r="AL147" s="74"/>
      <c r="AM147" s="34"/>
      <c r="AN147" s="34"/>
      <c r="AO147" s="74"/>
      <c r="AP147" s="75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42">
        <f t="shared" si="85"/>
        <v>43538</v>
      </c>
      <c r="B148" s="19">
        <f t="shared" ca="1" si="95"/>
        <v>10067.233669990001</v>
      </c>
      <c r="C148" s="16">
        <f t="shared" si="86"/>
        <v>10000</v>
      </c>
      <c r="D148" s="15">
        <f ca="1">IF(A148&lt;$B$1,VLOOKUP(A148,[1]DI!$A$4:$B$15000,2,FALSE),0)</f>
        <v>6.4000000000000001E-2</v>
      </c>
      <c r="E148" s="16">
        <f t="shared" ca="1" si="78"/>
        <v>1.0002462000000001</v>
      </c>
      <c r="F148" s="16">
        <f ca="1">(TRUNC(PRODUCT($E$12:$E147),16))</f>
        <v>1.0229060164214101</v>
      </c>
      <c r="G148" s="16">
        <f t="shared" ca="1" si="87"/>
        <v>1.0186342172465099</v>
      </c>
      <c r="H148" s="16">
        <f t="shared" ca="1" si="79"/>
        <v>1.0041936499999999</v>
      </c>
      <c r="I148" s="15">
        <f t="shared" si="88"/>
        <v>3.7999999999999999E-2</v>
      </c>
      <c r="J148" s="34">
        <f t="shared" si="89"/>
        <v>43511</v>
      </c>
      <c r="K148" s="2">
        <f t="shared" si="90"/>
        <v>17</v>
      </c>
      <c r="L148" s="21">
        <f t="shared" si="91"/>
        <v>17</v>
      </c>
      <c r="M148" s="14">
        <f t="shared" si="80"/>
        <v>1.0025191529999999</v>
      </c>
      <c r="N148" s="14">
        <f t="shared" ca="1" si="81"/>
        <v>1.006723367</v>
      </c>
      <c r="O148" s="21">
        <f t="shared" si="92"/>
        <v>0</v>
      </c>
      <c r="P148" s="16">
        <f t="shared" ca="1" si="82"/>
        <v>67.233669989999996</v>
      </c>
      <c r="Q148" s="24">
        <f t="shared" si="83"/>
        <v>0</v>
      </c>
      <c r="R148" s="16">
        <f t="shared" si="84"/>
        <v>0</v>
      </c>
      <c r="S148" s="4" t="str">
        <f t="shared" si="93"/>
        <v>J=</v>
      </c>
      <c r="T148" s="34">
        <f t="shared" si="94"/>
        <v>43539</v>
      </c>
      <c r="U148" s="3"/>
      <c r="V148" s="3"/>
      <c r="W148" s="106"/>
      <c r="X148" s="104"/>
      <c r="Y148" s="97"/>
      <c r="Z148" s="98"/>
      <c r="AA148" s="97"/>
      <c r="AB148" s="110"/>
      <c r="AC148" s="108"/>
      <c r="AD148" s="97"/>
      <c r="AE148" s="106"/>
      <c r="AF148" s="109"/>
      <c r="AG148" s="111"/>
      <c r="AH148" s="2"/>
      <c r="AI148" s="13"/>
      <c r="AJ148" s="7"/>
      <c r="AK148" s="2"/>
      <c r="AL148" s="74"/>
      <c r="AM148" s="34"/>
      <c r="AN148" s="34"/>
      <c r="AO148" s="74"/>
      <c r="AP148" s="75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42">
        <f t="shared" si="85"/>
        <v>43539</v>
      </c>
      <c r="B149" s="19">
        <f t="shared" ca="1" si="95"/>
        <v>10071.202719999999</v>
      </c>
      <c r="C149" s="16">
        <f t="shared" si="86"/>
        <v>10000</v>
      </c>
      <c r="D149" s="15">
        <f ca="1">IF(A149&lt;$B$1,VLOOKUP(A149,[1]DI!$A$4:$B$15000,2,FALSE),0)</f>
        <v>6.4000000000000001E-2</v>
      </c>
      <c r="E149" s="16">
        <f t="shared" ca="1" si="78"/>
        <v>1.0002462000000001</v>
      </c>
      <c r="F149" s="16">
        <f ca="1">(TRUNC(PRODUCT($E$12:$E148),16))</f>
        <v>1.02315785588266</v>
      </c>
      <c r="G149" s="16">
        <f t="shared" ca="1" si="87"/>
        <v>1.0186342172465099</v>
      </c>
      <c r="H149" s="16">
        <f t="shared" ca="1" si="79"/>
        <v>1.0044408899999999</v>
      </c>
      <c r="I149" s="15">
        <f t="shared" si="88"/>
        <v>3.7999999999999999E-2</v>
      </c>
      <c r="J149" s="34">
        <f t="shared" si="89"/>
        <v>43511</v>
      </c>
      <c r="K149" s="2">
        <f t="shared" si="90"/>
        <v>18</v>
      </c>
      <c r="L149" s="21">
        <f t="shared" si="91"/>
        <v>18</v>
      </c>
      <c r="M149" s="14">
        <f t="shared" si="80"/>
        <v>1.0026675359999999</v>
      </c>
      <c r="N149" s="14">
        <f t="shared" ca="1" si="81"/>
        <v>1.0071202720000001</v>
      </c>
      <c r="O149" s="21">
        <f t="shared" si="92"/>
        <v>5</v>
      </c>
      <c r="P149" s="16">
        <f t="shared" ca="1" si="82"/>
        <v>71.202719999999999</v>
      </c>
      <c r="Q149" s="24">
        <f t="shared" si="83"/>
        <v>0</v>
      </c>
      <c r="R149" s="16">
        <f t="shared" si="84"/>
        <v>0</v>
      </c>
      <c r="S149" s="4" t="str">
        <f t="shared" si="93"/>
        <v>J=</v>
      </c>
      <c r="T149" s="34">
        <f t="shared" si="94"/>
        <v>43539</v>
      </c>
      <c r="U149" s="3"/>
      <c r="V149" s="3"/>
      <c r="W149" s="106"/>
      <c r="X149" s="104"/>
      <c r="Y149" s="97"/>
      <c r="Z149" s="98"/>
      <c r="AA149" s="97"/>
      <c r="AB149" s="110"/>
      <c r="AC149" s="108"/>
      <c r="AD149" s="97"/>
      <c r="AE149" s="106"/>
      <c r="AF149" s="109"/>
      <c r="AG149" s="111"/>
      <c r="AH149" s="2"/>
      <c r="AI149" s="13"/>
      <c r="AJ149" s="7"/>
      <c r="AK149" s="2"/>
      <c r="AL149" s="74"/>
      <c r="AM149" s="34"/>
      <c r="AN149" s="34"/>
      <c r="AO149" s="74"/>
      <c r="AP149" s="75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42">
        <f t="shared" si="85"/>
        <v>43540</v>
      </c>
      <c r="B150" s="19">
        <f t="shared" ca="1" si="95"/>
        <v>10003.942459989999</v>
      </c>
      <c r="C150" s="16">
        <f t="shared" si="86"/>
        <v>10000</v>
      </c>
      <c r="D150" s="15">
        <f ca="1">IF(A150&lt;$B$1,VLOOKUP(A150,[1]DI!$A$4:$B$15000,2,FALSE),0)</f>
        <v>0</v>
      </c>
      <c r="E150" s="16">
        <f t="shared" ca="1" si="78"/>
        <v>1</v>
      </c>
      <c r="F150" s="16">
        <f ca="1">(TRUNC(PRODUCT($E$12:$E149),16))</f>
        <v>1.02340975734678</v>
      </c>
      <c r="G150" s="16">
        <f t="shared" ca="1" si="87"/>
        <v>1.02315785588266</v>
      </c>
      <c r="H150" s="16">
        <f t="shared" ca="1" si="79"/>
        <v>1.0002462000000001</v>
      </c>
      <c r="I150" s="15">
        <f t="shared" si="88"/>
        <v>3.7999999999999999E-2</v>
      </c>
      <c r="J150" s="34">
        <f t="shared" si="89"/>
        <v>43539</v>
      </c>
      <c r="K150" s="2">
        <f t="shared" si="90"/>
        <v>1</v>
      </c>
      <c r="L150" s="21">
        <f t="shared" si="91"/>
        <v>1</v>
      </c>
      <c r="M150" s="14">
        <f t="shared" si="80"/>
        <v>1.00014801</v>
      </c>
      <c r="N150" s="14">
        <f t="shared" ca="1" si="81"/>
        <v>1.0003942459999999</v>
      </c>
      <c r="O150" s="21">
        <f t="shared" si="92"/>
        <v>0</v>
      </c>
      <c r="P150" s="16">
        <f t="shared" ca="1" si="82"/>
        <v>3.9424599900000001</v>
      </c>
      <c r="Q150" s="24">
        <f t="shared" si="83"/>
        <v>0</v>
      </c>
      <c r="R150" s="16">
        <f t="shared" si="84"/>
        <v>0</v>
      </c>
      <c r="S150" s="4" t="str">
        <f t="shared" si="93"/>
        <v>J=</v>
      </c>
      <c r="T150" s="34">
        <f t="shared" si="94"/>
        <v>43570</v>
      </c>
      <c r="U150" s="3"/>
      <c r="V150" s="3"/>
      <c r="W150" s="106"/>
      <c r="X150" s="104"/>
      <c r="Y150" s="97"/>
      <c r="Z150" s="98"/>
      <c r="AA150" s="97"/>
      <c r="AB150" s="110"/>
      <c r="AC150" s="108"/>
      <c r="AD150" s="97"/>
      <c r="AE150" s="106"/>
      <c r="AF150" s="109"/>
      <c r="AG150" s="111"/>
      <c r="AH150" s="2"/>
      <c r="AI150" s="13"/>
      <c r="AJ150" s="7"/>
      <c r="AK150" s="2"/>
      <c r="AL150" s="74"/>
      <c r="AM150" s="34"/>
      <c r="AN150" s="34"/>
      <c r="AO150" s="74"/>
      <c r="AP150" s="75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42">
        <f t="shared" si="85"/>
        <v>43541</v>
      </c>
      <c r="B151" s="19">
        <f t="shared" ca="1" si="95"/>
        <v>10003.942459989999</v>
      </c>
      <c r="C151" s="16">
        <f t="shared" si="86"/>
        <v>10000</v>
      </c>
      <c r="D151" s="15">
        <f ca="1">IF(A151&lt;$B$1,VLOOKUP(A151,[1]DI!$A$4:$B$15000,2,FALSE),0)</f>
        <v>0</v>
      </c>
      <c r="E151" s="16">
        <f t="shared" ca="1" si="78"/>
        <v>1</v>
      </c>
      <c r="F151" s="16">
        <f ca="1">(TRUNC(PRODUCT($E$12:$E150),16))</f>
        <v>1.02340975734678</v>
      </c>
      <c r="G151" s="16">
        <f t="shared" ca="1" si="87"/>
        <v>1.02315785588266</v>
      </c>
      <c r="H151" s="16">
        <f t="shared" ca="1" si="79"/>
        <v>1.0002462000000001</v>
      </c>
      <c r="I151" s="15">
        <f t="shared" si="88"/>
        <v>3.7999999999999999E-2</v>
      </c>
      <c r="J151" s="34">
        <f t="shared" si="89"/>
        <v>43539</v>
      </c>
      <c r="K151" s="2">
        <f t="shared" si="90"/>
        <v>1</v>
      </c>
      <c r="L151" s="21">
        <f t="shared" si="91"/>
        <v>1</v>
      </c>
      <c r="M151" s="14">
        <f t="shared" si="80"/>
        <v>1.00014801</v>
      </c>
      <c r="N151" s="14">
        <f t="shared" ca="1" si="81"/>
        <v>1.0003942459999999</v>
      </c>
      <c r="O151" s="21">
        <f t="shared" si="92"/>
        <v>0</v>
      </c>
      <c r="P151" s="16">
        <f t="shared" ca="1" si="82"/>
        <v>3.9424599900000001</v>
      </c>
      <c r="Q151" s="24">
        <f t="shared" si="83"/>
        <v>0</v>
      </c>
      <c r="R151" s="16">
        <f t="shared" si="84"/>
        <v>0</v>
      </c>
      <c r="S151" s="4" t="str">
        <f t="shared" si="93"/>
        <v>J=</v>
      </c>
      <c r="T151" s="34">
        <f t="shared" si="94"/>
        <v>43570</v>
      </c>
      <c r="U151" s="3"/>
      <c r="V151" s="3"/>
      <c r="W151" s="112"/>
      <c r="X151" s="113"/>
      <c r="Y151" s="112"/>
      <c r="Z151" s="112"/>
      <c r="AA151" s="112"/>
      <c r="AB151" s="114"/>
      <c r="AC151" s="108"/>
      <c r="AD151" s="112"/>
      <c r="AE151" s="97"/>
      <c r="AF151" s="115"/>
      <c r="AG151" s="97"/>
      <c r="AH151" s="2"/>
      <c r="AI151" s="13"/>
      <c r="AJ151" s="7"/>
      <c r="AK151" s="2"/>
      <c r="AL151" s="2"/>
      <c r="AM151" s="34"/>
      <c r="AN151" s="34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42">
        <f t="shared" si="85"/>
        <v>43542</v>
      </c>
      <c r="B152" s="19">
        <f t="shared" ca="1" si="95"/>
        <v>10003.942459989999</v>
      </c>
      <c r="C152" s="16">
        <f t="shared" si="86"/>
        <v>10000</v>
      </c>
      <c r="D152" s="15">
        <f ca="1">IF(A152&lt;$B$1,VLOOKUP(A152,[1]DI!$A$4:$B$15000,2,FALSE),0)</f>
        <v>6.4000000000000001E-2</v>
      </c>
      <c r="E152" s="16">
        <f t="shared" ca="1" si="78"/>
        <v>1.0002462000000001</v>
      </c>
      <c r="F152" s="16">
        <f ca="1">(TRUNC(PRODUCT($E$12:$E151),16))</f>
        <v>1.02340975734678</v>
      </c>
      <c r="G152" s="16">
        <f t="shared" ca="1" si="87"/>
        <v>1.02315785588266</v>
      </c>
      <c r="H152" s="16">
        <f t="shared" ca="1" si="79"/>
        <v>1.0002462000000001</v>
      </c>
      <c r="I152" s="15">
        <f t="shared" si="88"/>
        <v>3.7999999999999999E-2</v>
      </c>
      <c r="J152" s="34">
        <f t="shared" si="89"/>
        <v>43539</v>
      </c>
      <c r="K152" s="2">
        <f t="shared" si="90"/>
        <v>1</v>
      </c>
      <c r="L152" s="21">
        <f t="shared" si="91"/>
        <v>1</v>
      </c>
      <c r="M152" s="14">
        <f t="shared" si="80"/>
        <v>1.00014801</v>
      </c>
      <c r="N152" s="14">
        <f t="shared" ca="1" si="81"/>
        <v>1.0003942459999999</v>
      </c>
      <c r="O152" s="21">
        <f t="shared" si="92"/>
        <v>0</v>
      </c>
      <c r="P152" s="16">
        <f t="shared" ca="1" si="82"/>
        <v>3.9424599900000001</v>
      </c>
      <c r="Q152" s="24">
        <f t="shared" si="83"/>
        <v>0</v>
      </c>
      <c r="R152" s="16">
        <f t="shared" si="84"/>
        <v>0</v>
      </c>
      <c r="S152" s="4" t="str">
        <f t="shared" si="93"/>
        <v>J=</v>
      </c>
      <c r="T152" s="34">
        <f t="shared" si="94"/>
        <v>43570</v>
      </c>
      <c r="U152" s="3"/>
      <c r="V152" s="3"/>
      <c r="AE152" s="3"/>
      <c r="AF152" s="12"/>
      <c r="AG152" s="3"/>
      <c r="AH152" s="2"/>
      <c r="AI152" s="13"/>
      <c r="AJ152" s="7"/>
      <c r="AK152" s="2"/>
      <c r="AL152" s="2"/>
      <c r="AM152" s="34"/>
      <c r="AN152" s="34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42">
        <f t="shared" si="85"/>
        <v>43543</v>
      </c>
      <c r="B153" s="19">
        <f t="shared" ca="1" si="95"/>
        <v>10007.88647999</v>
      </c>
      <c r="C153" s="16">
        <f t="shared" si="86"/>
        <v>10000</v>
      </c>
      <c r="D153" s="15">
        <f ca="1">IF(A153&lt;$B$1,VLOOKUP(A153,[1]DI!$A$4:$B$15000,2,FALSE),0)</f>
        <v>6.4000000000000001E-2</v>
      </c>
      <c r="E153" s="16">
        <f t="shared" ca="1" si="78"/>
        <v>1.0002462000000001</v>
      </c>
      <c r="F153" s="16">
        <f ca="1">(TRUNC(PRODUCT($E$12:$E152),16))</f>
        <v>1.02366172082903</v>
      </c>
      <c r="G153" s="16">
        <f t="shared" ca="1" si="87"/>
        <v>1.02315785588266</v>
      </c>
      <c r="H153" s="16">
        <f t="shared" ca="1" si="79"/>
        <v>1.00049246</v>
      </c>
      <c r="I153" s="15">
        <f t="shared" si="88"/>
        <v>3.7999999999999999E-2</v>
      </c>
      <c r="J153" s="34">
        <f t="shared" si="89"/>
        <v>43539</v>
      </c>
      <c r="K153" s="2">
        <f t="shared" si="90"/>
        <v>2</v>
      </c>
      <c r="L153" s="21">
        <f t="shared" si="91"/>
        <v>2</v>
      </c>
      <c r="M153" s="14">
        <f t="shared" si="80"/>
        <v>1.000296042</v>
      </c>
      <c r="N153" s="14">
        <f t="shared" ca="1" si="81"/>
        <v>1.0007886479999999</v>
      </c>
      <c r="O153" s="21">
        <f t="shared" si="92"/>
        <v>0</v>
      </c>
      <c r="P153" s="16">
        <f t="shared" ca="1" si="82"/>
        <v>7.8864799899999998</v>
      </c>
      <c r="Q153" s="24">
        <f t="shared" si="83"/>
        <v>0</v>
      </c>
      <c r="R153" s="16">
        <f t="shared" si="84"/>
        <v>0</v>
      </c>
      <c r="S153" s="4" t="str">
        <f t="shared" si="93"/>
        <v>J=</v>
      </c>
      <c r="T153" s="34">
        <f t="shared" si="94"/>
        <v>43570</v>
      </c>
      <c r="U153" s="3"/>
      <c r="V153" s="3"/>
      <c r="AE153" s="3"/>
      <c r="AF153" s="12"/>
      <c r="AG153" s="3"/>
      <c r="AH153" s="2"/>
      <c r="AI153" s="13"/>
      <c r="AJ153" s="7"/>
      <c r="AK153" s="2"/>
      <c r="AL153" s="2"/>
      <c r="AM153" s="34"/>
      <c r="AN153" s="34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42">
        <f t="shared" si="85"/>
        <v>43544</v>
      </c>
      <c r="B154" s="19">
        <f t="shared" ca="1" si="95"/>
        <v>10011.83203999</v>
      </c>
      <c r="C154" s="16">
        <f t="shared" si="86"/>
        <v>10000</v>
      </c>
      <c r="D154" s="15">
        <f ca="1">IF(A154&lt;$B$1,VLOOKUP(A154,[1]DI!$A$4:$B$15000,2,FALSE),0)</f>
        <v>6.4000000000000001E-2</v>
      </c>
      <c r="E154" s="16">
        <f t="shared" ca="1" si="78"/>
        <v>1.0002462000000001</v>
      </c>
      <c r="F154" s="16">
        <f ca="1">(TRUNC(PRODUCT($E$12:$E153),16))</f>
        <v>1.0239137463446999</v>
      </c>
      <c r="G154" s="16">
        <f t="shared" ca="1" si="87"/>
        <v>1.02315785588266</v>
      </c>
      <c r="H154" s="16">
        <f t="shared" ca="1" si="79"/>
        <v>1.00073878</v>
      </c>
      <c r="I154" s="15">
        <f t="shared" si="88"/>
        <v>3.7999999999999999E-2</v>
      </c>
      <c r="J154" s="34">
        <f t="shared" si="89"/>
        <v>43539</v>
      </c>
      <c r="K154" s="2">
        <f t="shared" si="90"/>
        <v>3</v>
      </c>
      <c r="L154" s="21">
        <f t="shared" si="91"/>
        <v>3</v>
      </c>
      <c r="M154" s="14">
        <f t="shared" si="80"/>
        <v>1.0004440960000001</v>
      </c>
      <c r="N154" s="14">
        <f t="shared" ca="1" si="81"/>
        <v>1.0011832039999999</v>
      </c>
      <c r="O154" s="21">
        <f t="shared" si="92"/>
        <v>0</v>
      </c>
      <c r="P154" s="16">
        <f t="shared" ca="1" si="82"/>
        <v>11.83203999</v>
      </c>
      <c r="Q154" s="24">
        <f t="shared" si="83"/>
        <v>0</v>
      </c>
      <c r="R154" s="16">
        <f t="shared" si="84"/>
        <v>0</v>
      </c>
      <c r="S154" s="4" t="str">
        <f t="shared" si="93"/>
        <v>J=</v>
      </c>
      <c r="T154" s="34">
        <f t="shared" si="94"/>
        <v>43570</v>
      </c>
      <c r="U154" s="3"/>
      <c r="V154" s="3"/>
      <c r="AE154" s="3"/>
      <c r="AF154" s="12"/>
      <c r="AG154" s="3"/>
      <c r="AH154" s="2"/>
      <c r="AI154" s="13"/>
      <c r="AJ154" s="7"/>
      <c r="AK154" s="2"/>
      <c r="AL154" s="2"/>
      <c r="AM154" s="34"/>
      <c r="AN154" s="34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42">
        <f t="shared" si="85"/>
        <v>43545</v>
      </c>
      <c r="B155" s="19">
        <f t="shared" ca="1" si="95"/>
        <v>10015.779149989999</v>
      </c>
      <c r="C155" s="16">
        <f t="shared" si="86"/>
        <v>10000</v>
      </c>
      <c r="D155" s="15">
        <f ca="1">IF(A155&lt;$B$1,VLOOKUP(A155,[1]DI!$A$4:$B$15000,2,FALSE),0)</f>
        <v>6.4000000000000001E-2</v>
      </c>
      <c r="E155" s="16">
        <f t="shared" ca="1" si="78"/>
        <v>1.0002462000000001</v>
      </c>
      <c r="F155" s="16">
        <f ca="1">(TRUNC(PRODUCT($E$12:$E154),16))</f>
        <v>1.02416583390905</v>
      </c>
      <c r="G155" s="16">
        <f t="shared" ca="1" si="87"/>
        <v>1.02315785588266</v>
      </c>
      <c r="H155" s="16">
        <f t="shared" ca="1" si="79"/>
        <v>1.0009851599999999</v>
      </c>
      <c r="I155" s="15">
        <f t="shared" si="88"/>
        <v>3.7999999999999999E-2</v>
      </c>
      <c r="J155" s="34">
        <f t="shared" si="89"/>
        <v>43539</v>
      </c>
      <c r="K155" s="2">
        <f t="shared" si="90"/>
        <v>4</v>
      </c>
      <c r="L155" s="21">
        <f t="shared" si="91"/>
        <v>4</v>
      </c>
      <c r="M155" s="14">
        <f t="shared" si="80"/>
        <v>1.0005921719999999</v>
      </c>
      <c r="N155" s="14">
        <f t="shared" ca="1" si="81"/>
        <v>1.0015779149999999</v>
      </c>
      <c r="O155" s="21">
        <f t="shared" si="92"/>
        <v>0</v>
      </c>
      <c r="P155" s="16">
        <f t="shared" ca="1" si="82"/>
        <v>15.779149990000001</v>
      </c>
      <c r="Q155" s="24">
        <f t="shared" si="83"/>
        <v>0</v>
      </c>
      <c r="R155" s="16">
        <f t="shared" si="84"/>
        <v>0</v>
      </c>
      <c r="S155" s="4" t="str">
        <f t="shared" si="93"/>
        <v>J=</v>
      </c>
      <c r="T155" s="34">
        <f t="shared" si="94"/>
        <v>43570</v>
      </c>
      <c r="U155" s="3"/>
      <c r="V155" s="3"/>
      <c r="AE155" s="3"/>
      <c r="AF155" s="12"/>
      <c r="AG155" s="3"/>
      <c r="AH155" s="2"/>
      <c r="AI155" s="13"/>
      <c r="AJ155" s="7"/>
      <c r="AK155" s="2"/>
      <c r="AL155" s="2"/>
      <c r="AM155" s="34"/>
      <c r="AN155" s="34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42">
        <f t="shared" si="85"/>
        <v>43546</v>
      </c>
      <c r="B156" s="19">
        <f t="shared" ca="1" si="95"/>
        <v>10019.72791999</v>
      </c>
      <c r="C156" s="16">
        <f t="shared" si="86"/>
        <v>10000</v>
      </c>
      <c r="D156" s="15">
        <f ca="1">IF(A156&lt;$B$1,VLOOKUP(A156,[1]DI!$A$4:$B$15000,2,FALSE),0)</f>
        <v>6.4000000000000001E-2</v>
      </c>
      <c r="E156" s="16">
        <f t="shared" ca="1" si="78"/>
        <v>1.0002462000000001</v>
      </c>
      <c r="F156" s="16">
        <f ca="1">(TRUNC(PRODUCT($E$12:$E155),16))</f>
        <v>1.0244179835373599</v>
      </c>
      <c r="G156" s="16">
        <f t="shared" ca="1" si="87"/>
        <v>1.02315785588266</v>
      </c>
      <c r="H156" s="16">
        <f t="shared" ca="1" si="79"/>
        <v>1.00123161</v>
      </c>
      <c r="I156" s="15">
        <f t="shared" si="88"/>
        <v>3.7999999999999999E-2</v>
      </c>
      <c r="J156" s="34">
        <f t="shared" si="89"/>
        <v>43539</v>
      </c>
      <c r="K156" s="2">
        <f t="shared" si="90"/>
        <v>5</v>
      </c>
      <c r="L156" s="21">
        <f t="shared" si="91"/>
        <v>5</v>
      </c>
      <c r="M156" s="14">
        <f t="shared" si="80"/>
        <v>1.0007402700000001</v>
      </c>
      <c r="N156" s="14">
        <f t="shared" ca="1" si="81"/>
        <v>1.0019727919999999</v>
      </c>
      <c r="O156" s="21">
        <f t="shared" si="92"/>
        <v>0</v>
      </c>
      <c r="P156" s="16">
        <f t="shared" ca="1" si="82"/>
        <v>19.72791999</v>
      </c>
      <c r="Q156" s="24">
        <f t="shared" si="83"/>
        <v>0</v>
      </c>
      <c r="R156" s="16">
        <f t="shared" si="84"/>
        <v>0</v>
      </c>
      <c r="S156" s="4" t="str">
        <f t="shared" si="93"/>
        <v>J=</v>
      </c>
      <c r="T156" s="34">
        <f t="shared" si="94"/>
        <v>43570</v>
      </c>
      <c r="U156" s="3"/>
      <c r="V156" s="3"/>
      <c r="AE156" s="3"/>
      <c r="AF156" s="12"/>
      <c r="AG156" s="3"/>
      <c r="AH156" s="2"/>
      <c r="AI156" s="13"/>
      <c r="AJ156" s="7"/>
      <c r="AK156" s="2"/>
      <c r="AL156" s="2"/>
      <c r="AM156" s="34"/>
      <c r="AN156" s="34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42">
        <f t="shared" si="85"/>
        <v>43547</v>
      </c>
      <c r="B157" s="19">
        <f t="shared" ca="1" si="95"/>
        <v>10023.67811999</v>
      </c>
      <c r="C157" s="16">
        <f t="shared" si="86"/>
        <v>10000</v>
      </c>
      <c r="D157" s="15">
        <f ca="1">IF(A157&lt;$B$1,VLOOKUP(A157,[1]DI!$A$4:$B$15000,2,FALSE),0)</f>
        <v>0</v>
      </c>
      <c r="E157" s="16">
        <f t="shared" ca="1" si="78"/>
        <v>1</v>
      </c>
      <c r="F157" s="16">
        <f ca="1">(TRUNC(PRODUCT($E$12:$E156),16))</f>
        <v>1.02467019524491</v>
      </c>
      <c r="G157" s="16">
        <f t="shared" ca="1" si="87"/>
        <v>1.02315785588266</v>
      </c>
      <c r="H157" s="16">
        <f t="shared" ca="1" si="79"/>
        <v>1.0014781100000001</v>
      </c>
      <c r="I157" s="15">
        <f t="shared" si="88"/>
        <v>3.7999999999999999E-2</v>
      </c>
      <c r="J157" s="34">
        <f t="shared" si="89"/>
        <v>43539</v>
      </c>
      <c r="K157" s="2">
        <f t="shared" si="90"/>
        <v>5</v>
      </c>
      <c r="L157" s="21">
        <f t="shared" si="91"/>
        <v>6</v>
      </c>
      <c r="M157" s="14">
        <f t="shared" si="80"/>
        <v>1.000888389</v>
      </c>
      <c r="N157" s="14">
        <f t="shared" ca="1" si="81"/>
        <v>1.0023678119999999</v>
      </c>
      <c r="O157" s="21">
        <f t="shared" si="92"/>
        <v>0</v>
      </c>
      <c r="P157" s="16">
        <f t="shared" ca="1" si="82"/>
        <v>23.678119989999999</v>
      </c>
      <c r="Q157" s="24">
        <f t="shared" si="83"/>
        <v>0</v>
      </c>
      <c r="R157" s="16">
        <f t="shared" si="84"/>
        <v>0</v>
      </c>
      <c r="S157" s="4" t="str">
        <f t="shared" si="93"/>
        <v>J=</v>
      </c>
      <c r="T157" s="34">
        <f t="shared" si="94"/>
        <v>43570</v>
      </c>
      <c r="U157" s="3"/>
      <c r="V157" s="3"/>
      <c r="AE157" s="3"/>
      <c r="AF157" s="12"/>
      <c r="AG157" s="3"/>
      <c r="AH157" s="2"/>
      <c r="AI157" s="13"/>
      <c r="AJ157" s="7"/>
      <c r="AK157" s="2"/>
      <c r="AL157" s="2"/>
      <c r="AM157" s="34"/>
      <c r="AN157" s="34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42">
        <f t="shared" si="85"/>
        <v>43548</v>
      </c>
      <c r="B158" s="19">
        <f t="shared" ca="1" si="95"/>
        <v>10023.67811999</v>
      </c>
      <c r="C158" s="16">
        <f t="shared" si="86"/>
        <v>10000</v>
      </c>
      <c r="D158" s="15">
        <f ca="1">IF(A158&lt;$B$1,VLOOKUP(A158,[1]DI!$A$4:$B$15000,2,FALSE),0)</f>
        <v>0</v>
      </c>
      <c r="E158" s="16">
        <f t="shared" ca="1" si="78"/>
        <v>1</v>
      </c>
      <c r="F158" s="16">
        <f ca="1">(TRUNC(PRODUCT($E$12:$E157),16))</f>
        <v>1.02467019524491</v>
      </c>
      <c r="G158" s="16">
        <f t="shared" ca="1" si="87"/>
        <v>1.02315785588266</v>
      </c>
      <c r="H158" s="16">
        <f t="shared" ca="1" si="79"/>
        <v>1.0014781100000001</v>
      </c>
      <c r="I158" s="15">
        <f t="shared" si="88"/>
        <v>3.7999999999999999E-2</v>
      </c>
      <c r="J158" s="34">
        <f t="shared" si="89"/>
        <v>43539</v>
      </c>
      <c r="K158" s="2">
        <f t="shared" si="90"/>
        <v>5</v>
      </c>
      <c r="L158" s="21">
        <f t="shared" si="91"/>
        <v>6</v>
      </c>
      <c r="M158" s="14">
        <f t="shared" si="80"/>
        <v>1.000888389</v>
      </c>
      <c r="N158" s="14">
        <f t="shared" ca="1" si="81"/>
        <v>1.0023678119999999</v>
      </c>
      <c r="O158" s="21">
        <f t="shared" si="92"/>
        <v>0</v>
      </c>
      <c r="P158" s="16">
        <f t="shared" ca="1" si="82"/>
        <v>23.678119989999999</v>
      </c>
      <c r="Q158" s="24">
        <f t="shared" si="83"/>
        <v>0</v>
      </c>
      <c r="R158" s="16">
        <f t="shared" si="84"/>
        <v>0</v>
      </c>
      <c r="S158" s="4" t="str">
        <f t="shared" si="93"/>
        <v>J=</v>
      </c>
      <c r="T158" s="34">
        <f t="shared" si="94"/>
        <v>43570</v>
      </c>
      <c r="U158" s="3"/>
      <c r="V158" s="3"/>
      <c r="W158" s="6"/>
      <c r="AB158" s="6"/>
      <c r="AE158" s="3"/>
      <c r="AF158" s="12"/>
      <c r="AG158" s="3"/>
      <c r="AH158" s="2"/>
      <c r="AI158" s="13"/>
      <c r="AJ158" s="7"/>
      <c r="AK158" s="2"/>
      <c r="AL158" s="2"/>
      <c r="AM158" s="34"/>
      <c r="AN158" s="34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42">
        <f t="shared" si="85"/>
        <v>43549</v>
      </c>
      <c r="B159" s="19">
        <f t="shared" ca="1" si="95"/>
        <v>10023.67811999</v>
      </c>
      <c r="C159" s="16">
        <f t="shared" si="86"/>
        <v>10000</v>
      </c>
      <c r="D159" s="15">
        <f ca="1">IF(A159&lt;$B$1,VLOOKUP(A159,[1]DI!$A$4:$B$15000,2,FALSE),0)</f>
        <v>6.4000000000000001E-2</v>
      </c>
      <c r="E159" s="16">
        <f t="shared" ca="1" si="78"/>
        <v>1.0002462000000001</v>
      </c>
      <c r="F159" s="16">
        <f ca="1">(TRUNC(PRODUCT($E$12:$E158),16))</f>
        <v>1.02467019524491</v>
      </c>
      <c r="G159" s="16">
        <f t="shared" ca="1" si="87"/>
        <v>1.02315785588266</v>
      </c>
      <c r="H159" s="16">
        <f t="shared" ca="1" si="79"/>
        <v>1.0014781100000001</v>
      </c>
      <c r="I159" s="15">
        <f t="shared" si="88"/>
        <v>3.7999999999999999E-2</v>
      </c>
      <c r="J159" s="34">
        <f t="shared" si="89"/>
        <v>43539</v>
      </c>
      <c r="K159" s="2">
        <f t="shared" si="90"/>
        <v>6</v>
      </c>
      <c r="L159" s="21">
        <f t="shared" si="91"/>
        <v>6</v>
      </c>
      <c r="M159" s="14">
        <f t="shared" si="80"/>
        <v>1.000888389</v>
      </c>
      <c r="N159" s="14">
        <f t="shared" ca="1" si="81"/>
        <v>1.0023678119999999</v>
      </c>
      <c r="O159" s="21">
        <f t="shared" si="92"/>
        <v>0</v>
      </c>
      <c r="P159" s="16">
        <f t="shared" ca="1" si="82"/>
        <v>23.678119989999999</v>
      </c>
      <c r="Q159" s="24">
        <f t="shared" si="83"/>
        <v>0</v>
      </c>
      <c r="R159" s="16">
        <f t="shared" si="84"/>
        <v>0</v>
      </c>
      <c r="S159" s="4" t="str">
        <f t="shared" si="93"/>
        <v>J=</v>
      </c>
      <c r="T159" s="34">
        <f t="shared" si="94"/>
        <v>43570</v>
      </c>
      <c r="U159" s="3"/>
      <c r="V159" s="3"/>
      <c r="W159" s="100" t="s">
        <v>76</v>
      </c>
      <c r="X159" s="101"/>
      <c r="Y159" s="102"/>
      <c r="Z159" s="1"/>
      <c r="AB159" s="103" t="s">
        <v>77</v>
      </c>
      <c r="AC159" s="103" t="s">
        <v>78</v>
      </c>
      <c r="AD159" s="103" t="s">
        <v>79</v>
      </c>
      <c r="AE159" s="3"/>
      <c r="AF159" s="12"/>
      <c r="AG159" s="3"/>
      <c r="AH159" s="2"/>
      <c r="AI159" s="13"/>
      <c r="AJ159" s="7"/>
      <c r="AK159" s="2"/>
      <c r="AL159" s="2"/>
      <c r="AM159" s="34"/>
      <c r="AN159" s="34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x14ac:dyDescent="0.15">
      <c r="A160" s="42">
        <f t="shared" si="85"/>
        <v>43550</v>
      </c>
      <c r="B160" s="19">
        <f t="shared" ca="1" si="95"/>
        <v>10027.62989</v>
      </c>
      <c r="C160" s="16">
        <f t="shared" si="86"/>
        <v>10000</v>
      </c>
      <c r="D160" s="15">
        <f ca="1">IF(A160&lt;$B$1,VLOOKUP(A160,[1]DI!$A$4:$B$15000,2,FALSE),0)</f>
        <v>6.4000000000000001E-2</v>
      </c>
      <c r="E160" s="16">
        <f t="shared" ca="1" si="78"/>
        <v>1.0002462000000001</v>
      </c>
      <c r="F160" s="16">
        <f ca="1">(TRUNC(PRODUCT($E$12:$E159),16))</f>
        <v>1.02492246904698</v>
      </c>
      <c r="G160" s="16">
        <f t="shared" ca="1" si="87"/>
        <v>1.02315785588266</v>
      </c>
      <c r="H160" s="16">
        <f t="shared" ca="1" si="79"/>
        <v>1.00172467</v>
      </c>
      <c r="I160" s="15">
        <f t="shared" si="88"/>
        <v>3.7999999999999999E-2</v>
      </c>
      <c r="J160" s="34">
        <f t="shared" si="89"/>
        <v>43539</v>
      </c>
      <c r="K160" s="2">
        <f t="shared" si="90"/>
        <v>7</v>
      </c>
      <c r="L160" s="21">
        <f t="shared" si="91"/>
        <v>7</v>
      </c>
      <c r="M160" s="14">
        <f t="shared" si="80"/>
        <v>1.001036531</v>
      </c>
      <c r="N160" s="14">
        <f t="shared" ca="1" si="81"/>
        <v>1.002762989</v>
      </c>
      <c r="O160" s="21">
        <f t="shared" si="92"/>
        <v>0</v>
      </c>
      <c r="P160" s="16">
        <f t="shared" ca="1" si="82"/>
        <v>27.62989</v>
      </c>
      <c r="Q160" s="24">
        <f t="shared" si="83"/>
        <v>0</v>
      </c>
      <c r="R160" s="16">
        <f t="shared" si="84"/>
        <v>0</v>
      </c>
      <c r="S160" s="4" t="str">
        <f t="shared" si="93"/>
        <v>J=</v>
      </c>
      <c r="T160" s="34">
        <f t="shared" si="94"/>
        <v>43570</v>
      </c>
      <c r="U160" s="3"/>
      <c r="V160" s="3"/>
      <c r="W160" s="95">
        <f>[2]Plan1!$A206</f>
        <v>43101</v>
      </c>
      <c r="X160" s="96" t="str">
        <f>[2]Plan1!$C206</f>
        <v>Confraternização Universal</v>
      </c>
      <c r="Y160" s="97"/>
      <c r="Z160" s="1"/>
      <c r="AB160" s="104">
        <f t="shared" ref="AB160:AB192" si="96">WORKDAY(AC160,-1,$W$160:$W$544)</f>
        <v>43399</v>
      </c>
      <c r="AC160" s="104">
        <f>A12</f>
        <v>43402</v>
      </c>
      <c r="AD160" s="104">
        <f t="shared" ref="AD160:AD192" si="97">WORKDAY(AB160,1,$W$160:$W$544)</f>
        <v>43402</v>
      </c>
      <c r="AE160" s="3"/>
      <c r="AF160" s="12"/>
      <c r="AG160" s="3"/>
      <c r="AH160" s="2"/>
      <c r="AI160" s="13"/>
      <c r="AJ160" s="7"/>
      <c r="AK160" s="2"/>
      <c r="AL160" s="2"/>
      <c r="AM160" s="34"/>
      <c r="AN160" s="34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42">
        <f t="shared" si="85"/>
        <v>43551</v>
      </c>
      <c r="B161" s="19">
        <f t="shared" ca="1" si="95"/>
        <v>10031.58328999</v>
      </c>
      <c r="C161" s="16">
        <f t="shared" si="86"/>
        <v>10000</v>
      </c>
      <c r="D161" s="15">
        <f ca="1">IF(A161&lt;$B$1,VLOOKUP(A161,[1]DI!$A$4:$B$15000,2,FALSE),0)</f>
        <v>6.4000000000000001E-2</v>
      </c>
      <c r="E161" s="16">
        <f t="shared" ca="1" si="78"/>
        <v>1.0002462000000001</v>
      </c>
      <c r="F161" s="16">
        <f ca="1">(TRUNC(PRODUCT($E$12:$E160),16))</f>
        <v>1.02517480495886</v>
      </c>
      <c r="G161" s="16">
        <f t="shared" ca="1" si="87"/>
        <v>1.02315785588266</v>
      </c>
      <c r="H161" s="16">
        <f t="shared" ca="1" si="79"/>
        <v>1.0019712999999999</v>
      </c>
      <c r="I161" s="15">
        <f t="shared" si="88"/>
        <v>3.7999999999999999E-2</v>
      </c>
      <c r="J161" s="34">
        <f t="shared" si="89"/>
        <v>43539</v>
      </c>
      <c r="K161" s="2">
        <f t="shared" si="90"/>
        <v>8</v>
      </c>
      <c r="L161" s="21">
        <f t="shared" si="91"/>
        <v>8</v>
      </c>
      <c r="M161" s="14">
        <f t="shared" si="80"/>
        <v>1.001184694</v>
      </c>
      <c r="N161" s="14">
        <f t="shared" ca="1" si="81"/>
        <v>1.0031583289999999</v>
      </c>
      <c r="O161" s="21">
        <f t="shared" si="92"/>
        <v>0</v>
      </c>
      <c r="P161" s="16">
        <f t="shared" ca="1" si="82"/>
        <v>31.583289990000001</v>
      </c>
      <c r="Q161" s="24">
        <f t="shared" si="83"/>
        <v>0</v>
      </c>
      <c r="R161" s="16">
        <f t="shared" si="84"/>
        <v>0</v>
      </c>
      <c r="S161" s="4" t="str">
        <f t="shared" si="93"/>
        <v>J=</v>
      </c>
      <c r="T161" s="34">
        <f t="shared" si="94"/>
        <v>43570</v>
      </c>
      <c r="U161" s="3"/>
      <c r="V161" s="3"/>
      <c r="W161" s="95">
        <f>[2]Plan1!$A207</f>
        <v>43143</v>
      </c>
      <c r="X161" s="96" t="str">
        <f>[2]Plan1!$C207</f>
        <v>Carnaval</v>
      </c>
      <c r="Y161" s="97"/>
      <c r="Z161" s="1"/>
      <c r="AB161" s="104">
        <f>WORKDAY(AC161,-1,$W$160:$W$544)</f>
        <v>43418</v>
      </c>
      <c r="AC161" s="104">
        <v>43419</v>
      </c>
      <c r="AD161" s="104">
        <f t="shared" si="97"/>
        <v>43420</v>
      </c>
      <c r="AE161" s="3"/>
      <c r="AF161" s="12"/>
      <c r="AG161" s="3"/>
      <c r="AH161" s="2"/>
      <c r="AI161" s="13"/>
      <c r="AJ161" s="7"/>
      <c r="AK161" s="2"/>
      <c r="AL161" s="2"/>
      <c r="AM161" s="34"/>
      <c r="AN161" s="34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42">
        <f t="shared" si="85"/>
        <v>43552</v>
      </c>
      <c r="B162" s="19">
        <f t="shared" ca="1" si="95"/>
        <v>10035.538159989999</v>
      </c>
      <c r="C162" s="16">
        <f t="shared" si="86"/>
        <v>10000</v>
      </c>
      <c r="D162" s="15">
        <f ca="1">IF(A162&lt;$B$1,VLOOKUP(A162,[1]DI!$A$4:$B$15000,2,FALSE),0)</f>
        <v>6.4000000000000001E-2</v>
      </c>
      <c r="E162" s="16">
        <f t="shared" ca="1" si="78"/>
        <v>1.0002462000000001</v>
      </c>
      <c r="F162" s="16">
        <f ca="1">(TRUNC(PRODUCT($E$12:$E161),16))</f>
        <v>1.02542720299584</v>
      </c>
      <c r="G162" s="16">
        <f t="shared" ca="1" si="87"/>
        <v>1.02315785588266</v>
      </c>
      <c r="H162" s="16">
        <f t="shared" ca="1" si="79"/>
        <v>1.00221798</v>
      </c>
      <c r="I162" s="15">
        <f t="shared" si="88"/>
        <v>3.7999999999999999E-2</v>
      </c>
      <c r="J162" s="34">
        <f t="shared" si="89"/>
        <v>43539</v>
      </c>
      <c r="K162" s="2">
        <f t="shared" si="90"/>
        <v>9</v>
      </c>
      <c r="L162" s="21">
        <f t="shared" si="91"/>
        <v>9</v>
      </c>
      <c r="M162" s="14">
        <f t="shared" si="80"/>
        <v>1.0013328800000001</v>
      </c>
      <c r="N162" s="14">
        <f t="shared" ca="1" si="81"/>
        <v>1.0035538159999999</v>
      </c>
      <c r="O162" s="21">
        <f t="shared" si="92"/>
        <v>0</v>
      </c>
      <c r="P162" s="16">
        <f t="shared" ca="1" si="82"/>
        <v>35.538159989999997</v>
      </c>
      <c r="Q162" s="24">
        <f t="shared" si="83"/>
        <v>0</v>
      </c>
      <c r="R162" s="16">
        <f t="shared" si="84"/>
        <v>0</v>
      </c>
      <c r="S162" s="4" t="str">
        <f t="shared" si="93"/>
        <v>J=</v>
      </c>
      <c r="T162" s="34">
        <f t="shared" si="94"/>
        <v>43570</v>
      </c>
      <c r="U162" s="3"/>
      <c r="V162" s="3"/>
      <c r="W162" s="95">
        <f>[2]Plan1!$A208</f>
        <v>43144</v>
      </c>
      <c r="X162" s="96" t="str">
        <f>[2]Plan1!$C208</f>
        <v>Carnaval</v>
      </c>
      <c r="Y162" s="97"/>
      <c r="Z162" s="1"/>
      <c r="AB162" s="104">
        <f t="shared" si="96"/>
        <v>43448</v>
      </c>
      <c r="AC162" s="104">
        <f>EDATE(AC161,1)</f>
        <v>43449</v>
      </c>
      <c r="AD162" s="104">
        <f t="shared" si="97"/>
        <v>43451</v>
      </c>
      <c r="AE162" s="3"/>
      <c r="AF162" s="12"/>
      <c r="AG162" s="3"/>
      <c r="AH162" s="2"/>
      <c r="AI162" s="13"/>
      <c r="AJ162" s="7"/>
      <c r="AK162" s="2"/>
      <c r="AL162" s="2"/>
      <c r="AM162" s="34"/>
      <c r="AN162" s="34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42">
        <f t="shared" si="85"/>
        <v>43553</v>
      </c>
      <c r="B163" s="19">
        <f t="shared" ca="1" si="95"/>
        <v>10039.494669989999</v>
      </c>
      <c r="C163" s="16">
        <f t="shared" si="86"/>
        <v>10000</v>
      </c>
      <c r="D163" s="15">
        <f ca="1">IF(A163&lt;$B$1,VLOOKUP(A163,[1]DI!$A$4:$B$15000,2,FALSE),0)</f>
        <v>6.4000000000000001E-2</v>
      </c>
      <c r="E163" s="16">
        <f t="shared" ca="1" si="78"/>
        <v>1.0002462000000001</v>
      </c>
      <c r="F163" s="16">
        <f ca="1">(TRUNC(PRODUCT($E$12:$E162),16))</f>
        <v>1.0256796631732199</v>
      </c>
      <c r="G163" s="16">
        <f t="shared" ca="1" si="87"/>
        <v>1.02315785588266</v>
      </c>
      <c r="H163" s="16">
        <f t="shared" ca="1" si="79"/>
        <v>1.00246473</v>
      </c>
      <c r="I163" s="15">
        <f t="shared" si="88"/>
        <v>3.7999999999999999E-2</v>
      </c>
      <c r="J163" s="34">
        <f t="shared" si="89"/>
        <v>43539</v>
      </c>
      <c r="K163" s="2">
        <f t="shared" si="90"/>
        <v>10</v>
      </c>
      <c r="L163" s="21">
        <f t="shared" si="91"/>
        <v>10</v>
      </c>
      <c r="M163" s="14">
        <f t="shared" si="80"/>
        <v>1.0014810869999999</v>
      </c>
      <c r="N163" s="14">
        <f t="shared" ca="1" si="81"/>
        <v>1.003949467</v>
      </c>
      <c r="O163" s="21">
        <f t="shared" si="92"/>
        <v>0</v>
      </c>
      <c r="P163" s="16">
        <f t="shared" ca="1" si="82"/>
        <v>39.494669989999998</v>
      </c>
      <c r="Q163" s="24">
        <f t="shared" si="83"/>
        <v>0</v>
      </c>
      <c r="R163" s="16">
        <f t="shared" si="84"/>
        <v>0</v>
      </c>
      <c r="S163" s="4" t="str">
        <f t="shared" si="93"/>
        <v>J=</v>
      </c>
      <c r="T163" s="34">
        <f t="shared" si="94"/>
        <v>43570</v>
      </c>
      <c r="U163" s="3"/>
      <c r="V163" s="3"/>
      <c r="W163" s="95">
        <f>[2]Plan1!$A209</f>
        <v>43189</v>
      </c>
      <c r="X163" s="96" t="str">
        <f>[2]Plan1!$C209</f>
        <v>Paixão de Cristo</v>
      </c>
      <c r="Y163" s="97"/>
      <c r="Z163" s="1"/>
      <c r="AB163" s="104">
        <f t="shared" si="96"/>
        <v>43479</v>
      </c>
      <c r="AC163" s="104">
        <f t="shared" ref="AC163:AC192" si="98">EDATE(AC162,1)</f>
        <v>43480</v>
      </c>
      <c r="AD163" s="104">
        <f t="shared" si="97"/>
        <v>43480</v>
      </c>
      <c r="AE163" s="3"/>
      <c r="AF163" s="12"/>
      <c r="AG163" s="3"/>
      <c r="AH163" s="2"/>
      <c r="AI163" s="13"/>
      <c r="AJ163" s="7"/>
      <c r="AK163" s="2"/>
      <c r="AL163" s="2"/>
      <c r="AM163" s="34"/>
      <c r="AN163" s="34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42">
        <f t="shared" si="85"/>
        <v>43554</v>
      </c>
      <c r="B164" s="19">
        <f t="shared" ca="1" si="95"/>
        <v>10043.45274999</v>
      </c>
      <c r="C164" s="16">
        <f t="shared" si="86"/>
        <v>10000</v>
      </c>
      <c r="D164" s="15">
        <f ca="1">IF(A164&lt;$B$1,VLOOKUP(A164,[1]DI!$A$4:$B$15000,2,FALSE),0)</f>
        <v>0</v>
      </c>
      <c r="E164" s="16">
        <f t="shared" ca="1" si="78"/>
        <v>1</v>
      </c>
      <c r="F164" s="16">
        <f ca="1">(TRUNC(PRODUCT($E$12:$E163),16))</f>
        <v>1.02593218550629</v>
      </c>
      <c r="G164" s="16">
        <f t="shared" ca="1" si="87"/>
        <v>1.02315785588266</v>
      </c>
      <c r="H164" s="16">
        <f t="shared" ca="1" si="79"/>
        <v>1.00271154</v>
      </c>
      <c r="I164" s="15">
        <f t="shared" si="88"/>
        <v>3.7999999999999999E-2</v>
      </c>
      <c r="J164" s="34">
        <f t="shared" si="89"/>
        <v>43539</v>
      </c>
      <c r="K164" s="2">
        <f t="shared" si="90"/>
        <v>10</v>
      </c>
      <c r="L164" s="21">
        <f t="shared" si="91"/>
        <v>11</v>
      </c>
      <c r="M164" s="14">
        <f t="shared" si="80"/>
        <v>1.0016293169999999</v>
      </c>
      <c r="N164" s="14">
        <f t="shared" ca="1" si="81"/>
        <v>1.0043452749999999</v>
      </c>
      <c r="O164" s="21">
        <f t="shared" si="92"/>
        <v>0</v>
      </c>
      <c r="P164" s="16">
        <f t="shared" ca="1" si="82"/>
        <v>43.452749990000001</v>
      </c>
      <c r="Q164" s="24">
        <f t="shared" si="83"/>
        <v>0</v>
      </c>
      <c r="R164" s="16">
        <f t="shared" si="84"/>
        <v>0</v>
      </c>
      <c r="S164" s="4" t="str">
        <f t="shared" si="93"/>
        <v>J=</v>
      </c>
      <c r="T164" s="34">
        <f t="shared" si="94"/>
        <v>43570</v>
      </c>
      <c r="U164" s="3"/>
      <c r="V164" s="3"/>
      <c r="W164" s="95">
        <f>[2]Plan1!$A210</f>
        <v>43211</v>
      </c>
      <c r="X164" s="96" t="str">
        <f>[2]Plan1!$C210</f>
        <v>Tiradentes</v>
      </c>
      <c r="Y164" s="97"/>
      <c r="Z164" s="1"/>
      <c r="AB164" s="104">
        <f t="shared" si="96"/>
        <v>43510</v>
      </c>
      <c r="AC164" s="104">
        <f t="shared" si="98"/>
        <v>43511</v>
      </c>
      <c r="AD164" s="104">
        <f t="shared" si="97"/>
        <v>43511</v>
      </c>
      <c r="AE164" s="3"/>
      <c r="AF164" s="12"/>
      <c r="AG164" s="3"/>
      <c r="AH164" s="2"/>
      <c r="AI164" s="13"/>
      <c r="AJ164" s="7"/>
      <c r="AK164" s="2"/>
      <c r="AL164" s="2"/>
      <c r="AM164" s="34"/>
      <c r="AN164" s="34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42">
        <f t="shared" si="85"/>
        <v>43555</v>
      </c>
      <c r="B165" s="19">
        <f t="shared" ca="1" si="95"/>
        <v>10043.45274999</v>
      </c>
      <c r="C165" s="16">
        <f t="shared" si="86"/>
        <v>10000</v>
      </c>
      <c r="D165" s="15">
        <f ca="1">IF(A165&lt;$B$1,VLOOKUP(A165,[1]DI!$A$4:$B$15000,2,FALSE),0)</f>
        <v>0</v>
      </c>
      <c r="E165" s="16">
        <f t="shared" ca="1" si="78"/>
        <v>1</v>
      </c>
      <c r="F165" s="16">
        <f ca="1">(TRUNC(PRODUCT($E$12:$E164),16))</f>
        <v>1.02593218550629</v>
      </c>
      <c r="G165" s="16">
        <f t="shared" ca="1" si="87"/>
        <v>1.02315785588266</v>
      </c>
      <c r="H165" s="16">
        <f t="shared" ca="1" si="79"/>
        <v>1.00271154</v>
      </c>
      <c r="I165" s="15">
        <f t="shared" si="88"/>
        <v>3.7999999999999999E-2</v>
      </c>
      <c r="J165" s="34">
        <f t="shared" si="89"/>
        <v>43539</v>
      </c>
      <c r="K165" s="2">
        <f t="shared" si="90"/>
        <v>10</v>
      </c>
      <c r="L165" s="21">
        <f t="shared" si="91"/>
        <v>11</v>
      </c>
      <c r="M165" s="14">
        <f t="shared" si="80"/>
        <v>1.0016293169999999</v>
      </c>
      <c r="N165" s="14">
        <f t="shared" ca="1" si="81"/>
        <v>1.0043452749999999</v>
      </c>
      <c r="O165" s="21">
        <f t="shared" si="92"/>
        <v>0</v>
      </c>
      <c r="P165" s="16">
        <f t="shared" ca="1" si="82"/>
        <v>43.452749990000001</v>
      </c>
      <c r="Q165" s="24">
        <f t="shared" si="83"/>
        <v>0</v>
      </c>
      <c r="R165" s="16">
        <f t="shared" si="84"/>
        <v>0</v>
      </c>
      <c r="S165" s="4" t="str">
        <f t="shared" si="93"/>
        <v>J=</v>
      </c>
      <c r="T165" s="34">
        <f t="shared" si="94"/>
        <v>43570</v>
      </c>
      <c r="U165" s="3"/>
      <c r="V165" s="3"/>
      <c r="W165" s="95">
        <f>[2]Plan1!$A211</f>
        <v>43221</v>
      </c>
      <c r="X165" s="96" t="str">
        <f>[2]Plan1!$C211</f>
        <v>Dia do Trabalho</v>
      </c>
      <c r="Y165" s="97"/>
      <c r="Z165" s="1"/>
      <c r="AB165" s="104">
        <f t="shared" si="96"/>
        <v>43538</v>
      </c>
      <c r="AC165" s="104">
        <f t="shared" si="98"/>
        <v>43539</v>
      </c>
      <c r="AD165" s="104">
        <f t="shared" si="97"/>
        <v>43539</v>
      </c>
      <c r="AE165" s="3"/>
      <c r="AF165" s="12"/>
      <c r="AG165" s="3"/>
      <c r="AH165" s="2"/>
      <c r="AI165" s="13"/>
      <c r="AJ165" s="7"/>
      <c r="AK165" s="2"/>
      <c r="AL165" s="2"/>
      <c r="AM165" s="34"/>
      <c r="AN165" s="34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42">
        <f t="shared" si="85"/>
        <v>43556</v>
      </c>
      <c r="B166" s="19">
        <f t="shared" ca="1" si="95"/>
        <v>10043.45274999</v>
      </c>
      <c r="C166" s="16">
        <f t="shared" si="86"/>
        <v>10000</v>
      </c>
      <c r="D166" s="15">
        <f ca="1">IF(A166&lt;$B$1,VLOOKUP(A166,[1]DI!$A$4:$B$15000,2,FALSE),0)</f>
        <v>6.4000000000000001E-2</v>
      </c>
      <c r="E166" s="16">
        <f t="shared" ca="1" si="78"/>
        <v>1.0002462000000001</v>
      </c>
      <c r="F166" s="16">
        <f ca="1">(TRUNC(PRODUCT($E$12:$E165),16))</f>
        <v>1.02593218550629</v>
      </c>
      <c r="G166" s="16">
        <f t="shared" ca="1" si="87"/>
        <v>1.02315785588266</v>
      </c>
      <c r="H166" s="16">
        <f t="shared" ca="1" si="79"/>
        <v>1.00271154</v>
      </c>
      <c r="I166" s="15">
        <f t="shared" si="88"/>
        <v>3.7999999999999999E-2</v>
      </c>
      <c r="J166" s="34">
        <f t="shared" si="89"/>
        <v>43539</v>
      </c>
      <c r="K166" s="2">
        <f t="shared" si="90"/>
        <v>11</v>
      </c>
      <c r="L166" s="21">
        <f t="shared" si="91"/>
        <v>11</v>
      </c>
      <c r="M166" s="14">
        <f t="shared" si="80"/>
        <v>1.0016293169999999</v>
      </c>
      <c r="N166" s="14">
        <f t="shared" ca="1" si="81"/>
        <v>1.0043452749999999</v>
      </c>
      <c r="O166" s="21">
        <f t="shared" si="92"/>
        <v>0</v>
      </c>
      <c r="P166" s="16">
        <f t="shared" ca="1" si="82"/>
        <v>43.452749990000001</v>
      </c>
      <c r="Q166" s="24">
        <f t="shared" si="83"/>
        <v>0</v>
      </c>
      <c r="R166" s="16">
        <f t="shared" si="84"/>
        <v>0</v>
      </c>
      <c r="S166" s="4" t="str">
        <f t="shared" si="93"/>
        <v>J=</v>
      </c>
      <c r="T166" s="34">
        <f t="shared" si="94"/>
        <v>43570</v>
      </c>
      <c r="U166" s="3"/>
      <c r="V166" s="3"/>
      <c r="W166" s="95">
        <f>[2]Plan1!$A212</f>
        <v>43251</v>
      </c>
      <c r="X166" s="96" t="str">
        <f>[2]Plan1!$C212</f>
        <v>Corpus Christi</v>
      </c>
      <c r="Y166" s="97"/>
      <c r="Z166" s="1"/>
      <c r="AB166" s="104">
        <f t="shared" si="96"/>
        <v>43567</v>
      </c>
      <c r="AC166" s="104">
        <f t="shared" si="98"/>
        <v>43570</v>
      </c>
      <c r="AD166" s="104">
        <f t="shared" si="97"/>
        <v>43570</v>
      </c>
      <c r="AE166" s="3"/>
      <c r="AF166" s="12"/>
      <c r="AG166" s="3"/>
      <c r="AH166" s="2"/>
      <c r="AI166" s="13"/>
      <c r="AJ166" s="7"/>
      <c r="AK166" s="2"/>
      <c r="AL166" s="2"/>
      <c r="AM166" s="34"/>
      <c r="AN166" s="34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42">
        <f t="shared" si="85"/>
        <v>43557</v>
      </c>
      <c r="B167" s="19">
        <f t="shared" ca="1" si="95"/>
        <v>10047.412270000001</v>
      </c>
      <c r="C167" s="16">
        <f t="shared" si="86"/>
        <v>10000</v>
      </c>
      <c r="D167" s="15">
        <f ca="1">IF(A167&lt;$B$1,VLOOKUP(A167,[1]DI!$A$4:$B$15000,2,FALSE),0)</f>
        <v>6.4000000000000001E-2</v>
      </c>
      <c r="E167" s="16">
        <f t="shared" ca="1" si="78"/>
        <v>1.0002462000000001</v>
      </c>
      <c r="F167" s="16">
        <f ca="1">(TRUNC(PRODUCT($E$12:$E166),16))</f>
        <v>1.0261847700103599</v>
      </c>
      <c r="G167" s="16">
        <f t="shared" ca="1" si="87"/>
        <v>1.02315785588266</v>
      </c>
      <c r="H167" s="16">
        <f t="shared" ca="1" si="79"/>
        <v>1.0029584</v>
      </c>
      <c r="I167" s="15">
        <f t="shared" si="88"/>
        <v>3.7999999999999999E-2</v>
      </c>
      <c r="J167" s="34">
        <f t="shared" si="89"/>
        <v>43539</v>
      </c>
      <c r="K167" s="2">
        <f t="shared" si="90"/>
        <v>12</v>
      </c>
      <c r="L167" s="21">
        <f t="shared" si="91"/>
        <v>12</v>
      </c>
      <c r="M167" s="14">
        <f t="shared" si="80"/>
        <v>1.0017775680000001</v>
      </c>
      <c r="N167" s="14">
        <f t="shared" ca="1" si="81"/>
        <v>1.004741227</v>
      </c>
      <c r="O167" s="21">
        <f t="shared" si="92"/>
        <v>0</v>
      </c>
      <c r="P167" s="16">
        <f t="shared" ca="1" si="82"/>
        <v>47.412269999999999</v>
      </c>
      <c r="Q167" s="24">
        <f t="shared" si="83"/>
        <v>0</v>
      </c>
      <c r="R167" s="16">
        <f t="shared" si="84"/>
        <v>0</v>
      </c>
      <c r="S167" s="4" t="str">
        <f t="shared" si="93"/>
        <v>J=</v>
      </c>
      <c r="T167" s="34">
        <f t="shared" si="94"/>
        <v>43570</v>
      </c>
      <c r="U167" s="3"/>
      <c r="V167" s="3"/>
      <c r="W167" s="95">
        <f>[2]Plan1!$A213</f>
        <v>43350</v>
      </c>
      <c r="X167" s="96" t="str">
        <f>[2]Plan1!$C213</f>
        <v>Independência do Brasil</v>
      </c>
      <c r="Y167" s="97"/>
      <c r="Z167" s="1"/>
      <c r="AB167" s="104">
        <f t="shared" si="96"/>
        <v>43599</v>
      </c>
      <c r="AC167" s="104">
        <f t="shared" si="98"/>
        <v>43600</v>
      </c>
      <c r="AD167" s="104">
        <f t="shared" si="97"/>
        <v>43600</v>
      </c>
      <c r="AE167" s="3"/>
      <c r="AF167" s="12"/>
      <c r="AG167" s="3"/>
      <c r="AH167" s="2"/>
      <c r="AI167" s="13"/>
      <c r="AJ167" s="7"/>
      <c r="AK167" s="2"/>
      <c r="AL167" s="2"/>
      <c r="AM167" s="34"/>
      <c r="AN167" s="34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42">
        <f t="shared" si="85"/>
        <v>43558</v>
      </c>
      <c r="B168" s="19">
        <f t="shared" ca="1" si="95"/>
        <v>10051.37343999</v>
      </c>
      <c r="C168" s="16">
        <f t="shared" si="86"/>
        <v>10000</v>
      </c>
      <c r="D168" s="15">
        <f ca="1">IF(A168&lt;$B$1,VLOOKUP(A168,[1]DI!$A$4:$B$15000,2,FALSE),0)</f>
        <v>6.4000000000000001E-2</v>
      </c>
      <c r="E168" s="16">
        <f t="shared" ca="1" si="78"/>
        <v>1.0002462000000001</v>
      </c>
      <c r="F168" s="16">
        <f ca="1">(TRUNC(PRODUCT($E$12:$E167),16))</f>
        <v>1.02643741670074</v>
      </c>
      <c r="G168" s="16">
        <f t="shared" ca="1" si="87"/>
        <v>1.02315785588266</v>
      </c>
      <c r="H168" s="16">
        <f t="shared" ca="1" si="79"/>
        <v>1.0032053299999999</v>
      </c>
      <c r="I168" s="15">
        <f t="shared" si="88"/>
        <v>3.7999999999999999E-2</v>
      </c>
      <c r="J168" s="34">
        <f t="shared" si="89"/>
        <v>43539</v>
      </c>
      <c r="K168" s="2">
        <f t="shared" si="90"/>
        <v>13</v>
      </c>
      <c r="L168" s="21">
        <f t="shared" si="91"/>
        <v>13</v>
      </c>
      <c r="M168" s="14">
        <f t="shared" si="80"/>
        <v>1.001925841</v>
      </c>
      <c r="N168" s="14">
        <f t="shared" ca="1" si="81"/>
        <v>1.005137344</v>
      </c>
      <c r="O168" s="21">
        <f t="shared" si="92"/>
        <v>0</v>
      </c>
      <c r="P168" s="16">
        <f t="shared" ca="1" si="82"/>
        <v>51.373439990000001</v>
      </c>
      <c r="Q168" s="24">
        <f t="shared" si="83"/>
        <v>0</v>
      </c>
      <c r="R168" s="16">
        <f t="shared" si="84"/>
        <v>0</v>
      </c>
      <c r="S168" s="4" t="str">
        <f t="shared" si="93"/>
        <v>J=</v>
      </c>
      <c r="T168" s="34">
        <f t="shared" si="94"/>
        <v>43570</v>
      </c>
      <c r="U168" s="3"/>
      <c r="V168" s="3"/>
      <c r="W168" s="95">
        <f>[2]Plan1!$A214</f>
        <v>43385</v>
      </c>
      <c r="X168" s="96" t="str">
        <f>[2]Plan1!$C214</f>
        <v>Nossa Sr.a Aparecida - Padroeira do Brasil</v>
      </c>
      <c r="Y168" s="97"/>
      <c r="Z168" s="1"/>
      <c r="AB168" s="104">
        <f t="shared" si="96"/>
        <v>43630</v>
      </c>
      <c r="AC168" s="104">
        <f t="shared" si="98"/>
        <v>43631</v>
      </c>
      <c r="AD168" s="104">
        <f t="shared" si="97"/>
        <v>43633</v>
      </c>
      <c r="AE168" s="3"/>
      <c r="AF168" s="12"/>
      <c r="AG168" s="3"/>
      <c r="AH168" s="2"/>
      <c r="AI168" s="13"/>
      <c r="AJ168" s="7"/>
      <c r="AK168" s="2"/>
      <c r="AL168" s="2"/>
      <c r="AM168" s="34"/>
      <c r="AN168" s="34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42">
        <f t="shared" si="85"/>
        <v>43559</v>
      </c>
      <c r="B169" s="19">
        <f t="shared" ca="1" si="95"/>
        <v>10055.33616999</v>
      </c>
      <c r="C169" s="16">
        <f t="shared" si="86"/>
        <v>10000</v>
      </c>
      <c r="D169" s="15">
        <f ca="1">IF(A169&lt;$B$1,VLOOKUP(A169,[1]DI!$A$4:$B$15000,2,FALSE),0)</f>
        <v>6.4000000000000001E-2</v>
      </c>
      <c r="E169" s="16">
        <f t="shared" ca="1" si="78"/>
        <v>1.0002462000000001</v>
      </c>
      <c r="F169" s="16">
        <f ca="1">(TRUNC(PRODUCT($E$12:$E168),16))</f>
        <v>1.0266901255927301</v>
      </c>
      <c r="G169" s="16">
        <f t="shared" ca="1" si="87"/>
        <v>1.02315785588266</v>
      </c>
      <c r="H169" s="16">
        <f t="shared" ca="1" si="79"/>
        <v>1.0034523200000001</v>
      </c>
      <c r="I169" s="15">
        <f t="shared" si="88"/>
        <v>3.7999999999999999E-2</v>
      </c>
      <c r="J169" s="34">
        <f t="shared" si="89"/>
        <v>43539</v>
      </c>
      <c r="K169" s="2">
        <f t="shared" si="90"/>
        <v>14</v>
      </c>
      <c r="L169" s="21">
        <f t="shared" si="91"/>
        <v>14</v>
      </c>
      <c r="M169" s="14">
        <f t="shared" si="80"/>
        <v>1.0020741360000001</v>
      </c>
      <c r="N169" s="14">
        <f t="shared" ca="1" si="81"/>
        <v>1.005533617</v>
      </c>
      <c r="O169" s="21">
        <f t="shared" si="92"/>
        <v>0</v>
      </c>
      <c r="P169" s="16">
        <f t="shared" ca="1" si="82"/>
        <v>55.336169990000002</v>
      </c>
      <c r="Q169" s="24">
        <f t="shared" si="83"/>
        <v>0</v>
      </c>
      <c r="R169" s="16">
        <f t="shared" si="84"/>
        <v>0</v>
      </c>
      <c r="S169" s="4" t="str">
        <f t="shared" si="93"/>
        <v>J=</v>
      </c>
      <c r="T169" s="34">
        <f t="shared" si="94"/>
        <v>43570</v>
      </c>
      <c r="U169" s="3"/>
      <c r="V169" s="3"/>
      <c r="W169" s="95">
        <f>[2]Plan1!$A215</f>
        <v>43406</v>
      </c>
      <c r="X169" s="96" t="str">
        <f>[2]Plan1!$C215</f>
        <v>Finados</v>
      </c>
      <c r="Y169" s="97"/>
      <c r="Z169" s="1"/>
      <c r="AB169" s="104">
        <f t="shared" si="96"/>
        <v>43658</v>
      </c>
      <c r="AC169" s="104">
        <f t="shared" si="98"/>
        <v>43661</v>
      </c>
      <c r="AD169" s="104">
        <f t="shared" si="97"/>
        <v>43661</v>
      </c>
      <c r="AE169" s="3"/>
      <c r="AF169" s="12"/>
      <c r="AG169" s="3"/>
      <c r="AH169" s="2"/>
      <c r="AI169" s="13"/>
      <c r="AJ169" s="7"/>
      <c r="AK169" s="2"/>
      <c r="AL169" s="2"/>
      <c r="AM169" s="34"/>
      <c r="AN169" s="34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42">
        <f t="shared" si="85"/>
        <v>43560</v>
      </c>
      <c r="B170" s="19">
        <f t="shared" ca="1" si="95"/>
        <v>10059.30044999</v>
      </c>
      <c r="C170" s="16">
        <f t="shared" si="86"/>
        <v>10000</v>
      </c>
      <c r="D170" s="15">
        <f ca="1">IF(A170&lt;$B$1,VLOOKUP(A170,[1]DI!$A$4:$B$15000,2,FALSE),0)</f>
        <v>6.4000000000000001E-2</v>
      </c>
      <c r="E170" s="16">
        <f t="shared" ca="1" si="78"/>
        <v>1.0002462000000001</v>
      </c>
      <c r="F170" s="16">
        <f ca="1">(TRUNC(PRODUCT($E$12:$E169),16))</f>
        <v>1.0269428967016501</v>
      </c>
      <c r="G170" s="16">
        <f t="shared" ca="1" si="87"/>
        <v>1.02315785588266</v>
      </c>
      <c r="H170" s="16">
        <f t="shared" ca="1" si="79"/>
        <v>1.0036993700000001</v>
      </c>
      <c r="I170" s="15">
        <f t="shared" si="88"/>
        <v>3.7999999999999999E-2</v>
      </c>
      <c r="J170" s="34">
        <f t="shared" si="89"/>
        <v>43539</v>
      </c>
      <c r="K170" s="2">
        <f t="shared" si="90"/>
        <v>15</v>
      </c>
      <c r="L170" s="21">
        <f t="shared" si="91"/>
        <v>15</v>
      </c>
      <c r="M170" s="14">
        <f t="shared" si="80"/>
        <v>1.0022224529999999</v>
      </c>
      <c r="N170" s="14">
        <f t="shared" ca="1" si="81"/>
        <v>1.0059300449999999</v>
      </c>
      <c r="O170" s="21">
        <f t="shared" si="92"/>
        <v>0</v>
      </c>
      <c r="P170" s="16">
        <f t="shared" ca="1" si="82"/>
        <v>59.300449989999997</v>
      </c>
      <c r="Q170" s="24">
        <f t="shared" si="83"/>
        <v>0</v>
      </c>
      <c r="R170" s="16">
        <f t="shared" si="84"/>
        <v>0</v>
      </c>
      <c r="S170" s="4" t="str">
        <f t="shared" si="93"/>
        <v>J=</v>
      </c>
      <c r="T170" s="34">
        <f t="shared" si="94"/>
        <v>43570</v>
      </c>
      <c r="U170" s="3"/>
      <c r="V170" s="3"/>
      <c r="W170" s="95">
        <f>[2]Plan1!$A216</f>
        <v>43419</v>
      </c>
      <c r="X170" s="96" t="str">
        <f>[2]Plan1!$C216</f>
        <v>Proclamação da República</v>
      </c>
      <c r="Y170" s="97"/>
      <c r="Z170" s="1"/>
      <c r="AB170" s="104">
        <f t="shared" si="96"/>
        <v>43691</v>
      </c>
      <c r="AC170" s="104">
        <f t="shared" si="98"/>
        <v>43692</v>
      </c>
      <c r="AD170" s="104">
        <f t="shared" si="97"/>
        <v>43692</v>
      </c>
      <c r="AE170" s="3"/>
      <c r="AF170" s="12"/>
      <c r="AG170" s="3"/>
      <c r="AH170" s="2"/>
      <c r="AI170" s="13"/>
      <c r="AJ170" s="7"/>
      <c r="AK170" s="2"/>
      <c r="AL170" s="2"/>
      <c r="AM170" s="34"/>
      <c r="AN170" s="34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42">
        <f t="shared" si="85"/>
        <v>43561</v>
      </c>
      <c r="B171" s="19">
        <f t="shared" ca="1" si="95"/>
        <v>10063.26628</v>
      </c>
      <c r="C171" s="16">
        <f t="shared" si="86"/>
        <v>10000</v>
      </c>
      <c r="D171" s="15">
        <f ca="1">IF(A171&lt;$B$1,VLOOKUP(A171,[1]DI!$A$4:$B$15000,2,FALSE),0)</f>
        <v>0</v>
      </c>
      <c r="E171" s="16">
        <f t="shared" ca="1" si="78"/>
        <v>1</v>
      </c>
      <c r="F171" s="16">
        <f ca="1">(TRUNC(PRODUCT($E$12:$E170),16))</f>
        <v>1.0271957300428201</v>
      </c>
      <c r="G171" s="16">
        <f t="shared" ca="1" si="87"/>
        <v>1.02315785588266</v>
      </c>
      <c r="H171" s="16">
        <f t="shared" ca="1" si="79"/>
        <v>1.00394648</v>
      </c>
      <c r="I171" s="15">
        <f t="shared" si="88"/>
        <v>3.7999999999999999E-2</v>
      </c>
      <c r="J171" s="34">
        <f t="shared" si="89"/>
        <v>43539</v>
      </c>
      <c r="K171" s="2">
        <f t="shared" si="90"/>
        <v>15</v>
      </c>
      <c r="L171" s="21">
        <f t="shared" si="91"/>
        <v>16</v>
      </c>
      <c r="M171" s="14">
        <f t="shared" si="80"/>
        <v>1.002370792</v>
      </c>
      <c r="N171" s="14">
        <f t="shared" ca="1" si="81"/>
        <v>1.0063266280000001</v>
      </c>
      <c r="O171" s="21">
        <f t="shared" si="92"/>
        <v>0</v>
      </c>
      <c r="P171" s="16">
        <f t="shared" ca="1" si="82"/>
        <v>63.266280000000002</v>
      </c>
      <c r="Q171" s="24">
        <f t="shared" si="83"/>
        <v>0</v>
      </c>
      <c r="R171" s="16">
        <f t="shared" si="84"/>
        <v>0</v>
      </c>
      <c r="S171" s="4" t="str">
        <f t="shared" si="93"/>
        <v>J=</v>
      </c>
      <c r="T171" s="34">
        <f t="shared" si="94"/>
        <v>43570</v>
      </c>
      <c r="U171" s="3"/>
      <c r="V171" s="3"/>
      <c r="W171" s="95">
        <f>[2]Plan1!$A217</f>
        <v>43459</v>
      </c>
      <c r="X171" s="96" t="str">
        <f>[2]Plan1!$C217</f>
        <v>Natal</v>
      </c>
      <c r="Y171" s="97"/>
      <c r="Z171" s="1"/>
      <c r="AB171" s="104">
        <f t="shared" si="96"/>
        <v>43721</v>
      </c>
      <c r="AC171" s="104">
        <f t="shared" si="98"/>
        <v>43723</v>
      </c>
      <c r="AD171" s="104">
        <f t="shared" si="97"/>
        <v>43724</v>
      </c>
      <c r="AE171" s="3"/>
      <c r="AF171" s="12"/>
      <c r="AG171" s="3"/>
      <c r="AH171" s="2"/>
      <c r="AI171" s="13"/>
      <c r="AJ171" s="7"/>
      <c r="AK171" s="2"/>
      <c r="AL171" s="2"/>
      <c r="AM171" s="34"/>
      <c r="AN171" s="34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42">
        <f t="shared" si="85"/>
        <v>43562</v>
      </c>
      <c r="B172" s="19">
        <f t="shared" ca="1" si="95"/>
        <v>10063.26628</v>
      </c>
      <c r="C172" s="16">
        <f t="shared" si="86"/>
        <v>10000</v>
      </c>
      <c r="D172" s="15">
        <f ca="1">IF(A172&lt;$B$1,VLOOKUP(A172,[1]DI!$A$4:$B$15000,2,FALSE),0)</f>
        <v>0</v>
      </c>
      <c r="E172" s="16">
        <f t="shared" ca="1" si="78"/>
        <v>1</v>
      </c>
      <c r="F172" s="16">
        <f ca="1">(TRUNC(PRODUCT($E$12:$E171),16))</f>
        <v>1.0271957300428201</v>
      </c>
      <c r="G172" s="16">
        <f t="shared" ca="1" si="87"/>
        <v>1.02315785588266</v>
      </c>
      <c r="H172" s="16">
        <f t="shared" ca="1" si="79"/>
        <v>1.00394648</v>
      </c>
      <c r="I172" s="15">
        <f t="shared" si="88"/>
        <v>3.7999999999999999E-2</v>
      </c>
      <c r="J172" s="34">
        <f t="shared" si="89"/>
        <v>43539</v>
      </c>
      <c r="K172" s="2">
        <f t="shared" si="90"/>
        <v>15</v>
      </c>
      <c r="L172" s="21">
        <f t="shared" si="91"/>
        <v>16</v>
      </c>
      <c r="M172" s="14">
        <f t="shared" si="80"/>
        <v>1.002370792</v>
      </c>
      <c r="N172" s="14">
        <f t="shared" ca="1" si="81"/>
        <v>1.0063266280000001</v>
      </c>
      <c r="O172" s="21">
        <f t="shared" si="92"/>
        <v>0</v>
      </c>
      <c r="P172" s="16">
        <f t="shared" ca="1" si="82"/>
        <v>63.266280000000002</v>
      </c>
      <c r="Q172" s="24">
        <f t="shared" si="83"/>
        <v>0</v>
      </c>
      <c r="R172" s="16">
        <f t="shared" si="84"/>
        <v>0</v>
      </c>
      <c r="S172" s="4" t="str">
        <f t="shared" si="93"/>
        <v>J=</v>
      </c>
      <c r="T172" s="34">
        <f t="shared" si="94"/>
        <v>43570</v>
      </c>
      <c r="U172" s="3"/>
      <c r="V172" s="3"/>
      <c r="W172" s="95">
        <f>[2]Plan1!$A218</f>
        <v>43466</v>
      </c>
      <c r="X172" s="96" t="str">
        <f>[2]Plan1!$C218</f>
        <v>Confraternização Universal</v>
      </c>
      <c r="Y172" s="97"/>
      <c r="Z172" s="1"/>
      <c r="AB172" s="104">
        <f t="shared" si="96"/>
        <v>43752</v>
      </c>
      <c r="AC172" s="104">
        <f t="shared" si="98"/>
        <v>43753</v>
      </c>
      <c r="AD172" s="104">
        <f t="shared" si="97"/>
        <v>43753</v>
      </c>
      <c r="AE172" s="3"/>
      <c r="AF172" s="12"/>
      <c r="AG172" s="3"/>
      <c r="AH172" s="2"/>
      <c r="AI172" s="13"/>
      <c r="AJ172" s="7"/>
      <c r="AK172" s="2"/>
      <c r="AL172" s="2"/>
      <c r="AM172" s="34"/>
      <c r="AN172" s="34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42">
        <f t="shared" si="85"/>
        <v>43563</v>
      </c>
      <c r="B173" s="19">
        <f t="shared" ca="1" si="95"/>
        <v>10063.26628</v>
      </c>
      <c r="C173" s="16">
        <f t="shared" si="86"/>
        <v>10000</v>
      </c>
      <c r="D173" s="15">
        <f ca="1">IF(A173&lt;$B$1,VLOOKUP(A173,[1]DI!$A$4:$B$15000,2,FALSE),0)</f>
        <v>6.4000000000000001E-2</v>
      </c>
      <c r="E173" s="16">
        <f t="shared" ca="1" si="78"/>
        <v>1.0002462000000001</v>
      </c>
      <c r="F173" s="16">
        <f ca="1">(TRUNC(PRODUCT($E$12:$E172),16))</f>
        <v>1.0271957300428201</v>
      </c>
      <c r="G173" s="16">
        <f t="shared" ca="1" si="87"/>
        <v>1.02315785588266</v>
      </c>
      <c r="H173" s="16">
        <f t="shared" ca="1" si="79"/>
        <v>1.00394648</v>
      </c>
      <c r="I173" s="15">
        <f t="shared" si="88"/>
        <v>3.7999999999999999E-2</v>
      </c>
      <c r="J173" s="34">
        <f t="shared" si="89"/>
        <v>43539</v>
      </c>
      <c r="K173" s="2">
        <f t="shared" si="90"/>
        <v>16</v>
      </c>
      <c r="L173" s="21">
        <f t="shared" si="91"/>
        <v>16</v>
      </c>
      <c r="M173" s="14">
        <f t="shared" si="80"/>
        <v>1.002370792</v>
      </c>
      <c r="N173" s="14">
        <f t="shared" ca="1" si="81"/>
        <v>1.0063266280000001</v>
      </c>
      <c r="O173" s="21">
        <f t="shared" si="92"/>
        <v>0</v>
      </c>
      <c r="P173" s="16">
        <f t="shared" ca="1" si="82"/>
        <v>63.266280000000002</v>
      </c>
      <c r="Q173" s="24">
        <f t="shared" si="83"/>
        <v>0</v>
      </c>
      <c r="R173" s="16">
        <f t="shared" si="84"/>
        <v>0</v>
      </c>
      <c r="S173" s="4" t="str">
        <f t="shared" si="93"/>
        <v>J=</v>
      </c>
      <c r="T173" s="34">
        <f t="shared" si="94"/>
        <v>43570</v>
      </c>
      <c r="U173" s="3"/>
      <c r="V173" s="3"/>
      <c r="W173" s="95">
        <f>[2]Plan1!$A219</f>
        <v>43528</v>
      </c>
      <c r="X173" s="96" t="str">
        <f>[2]Plan1!$C219</f>
        <v>Carnaval</v>
      </c>
      <c r="Y173" s="97"/>
      <c r="Z173" s="1"/>
      <c r="AB173" s="104">
        <f t="shared" si="96"/>
        <v>43783</v>
      </c>
      <c r="AC173" s="104">
        <f t="shared" si="98"/>
        <v>43784</v>
      </c>
      <c r="AD173" s="104">
        <f t="shared" si="97"/>
        <v>43787</v>
      </c>
      <c r="AE173" s="3"/>
      <c r="AF173" s="12"/>
      <c r="AG173" s="3"/>
      <c r="AH173" s="2"/>
      <c r="AI173" s="13"/>
      <c r="AJ173" s="7"/>
      <c r="AK173" s="2"/>
      <c r="AL173" s="2"/>
      <c r="AM173" s="34"/>
      <c r="AN173" s="34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42">
        <f t="shared" si="85"/>
        <v>43564</v>
      </c>
      <c r="B174" s="19">
        <f t="shared" ca="1" si="95"/>
        <v>10067.233669990001</v>
      </c>
      <c r="C174" s="16">
        <f t="shared" si="86"/>
        <v>10000</v>
      </c>
      <c r="D174" s="15">
        <f ca="1">IF(A174&lt;$B$1,VLOOKUP(A174,[1]DI!$A$4:$B$15000,2,FALSE),0)</f>
        <v>6.4000000000000001E-2</v>
      </c>
      <c r="E174" s="16">
        <f t="shared" ca="1" si="78"/>
        <v>1.0002462000000001</v>
      </c>
      <c r="F174" s="16">
        <f ca="1">(TRUNC(PRODUCT($E$12:$E173),16))</f>
        <v>1.02744862563156</v>
      </c>
      <c r="G174" s="16">
        <f t="shared" ca="1" si="87"/>
        <v>1.02315785588266</v>
      </c>
      <c r="H174" s="16">
        <f t="shared" ca="1" si="79"/>
        <v>1.0041936499999999</v>
      </c>
      <c r="I174" s="15">
        <f t="shared" si="88"/>
        <v>3.7999999999999999E-2</v>
      </c>
      <c r="J174" s="34">
        <f t="shared" si="89"/>
        <v>43539</v>
      </c>
      <c r="K174" s="2">
        <f t="shared" si="90"/>
        <v>17</v>
      </c>
      <c r="L174" s="21">
        <f t="shared" si="91"/>
        <v>17</v>
      </c>
      <c r="M174" s="14">
        <f t="shared" si="80"/>
        <v>1.0025191529999999</v>
      </c>
      <c r="N174" s="14">
        <f t="shared" ca="1" si="81"/>
        <v>1.006723367</v>
      </c>
      <c r="O174" s="21">
        <f t="shared" si="92"/>
        <v>0</v>
      </c>
      <c r="P174" s="16">
        <f t="shared" ca="1" si="82"/>
        <v>67.233669989999996</v>
      </c>
      <c r="Q174" s="24">
        <f t="shared" si="83"/>
        <v>0</v>
      </c>
      <c r="R174" s="16">
        <f t="shared" si="84"/>
        <v>0</v>
      </c>
      <c r="S174" s="4" t="str">
        <f t="shared" si="93"/>
        <v>J=</v>
      </c>
      <c r="T174" s="34">
        <f t="shared" si="94"/>
        <v>43570</v>
      </c>
      <c r="U174" s="3"/>
      <c r="V174" s="3"/>
      <c r="W174" s="95">
        <f>[2]Plan1!$A220</f>
        <v>43529</v>
      </c>
      <c r="X174" s="96" t="str">
        <f>[2]Plan1!$C220</f>
        <v>Carnaval</v>
      </c>
      <c r="Y174" s="97"/>
      <c r="Z174" s="1"/>
      <c r="AB174" s="104">
        <f t="shared" si="96"/>
        <v>43812</v>
      </c>
      <c r="AC174" s="104">
        <f t="shared" si="98"/>
        <v>43814</v>
      </c>
      <c r="AD174" s="104">
        <f t="shared" si="97"/>
        <v>43815</v>
      </c>
      <c r="AE174" s="3"/>
      <c r="AF174" s="12"/>
      <c r="AG174" s="3"/>
      <c r="AH174" s="2"/>
      <c r="AI174" s="13"/>
      <c r="AJ174" s="7"/>
      <c r="AK174" s="2"/>
      <c r="AL174" s="2"/>
      <c r="AM174" s="34"/>
      <c r="AN174" s="34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42">
        <f t="shared" si="85"/>
        <v>43565</v>
      </c>
      <c r="B175" s="19">
        <f t="shared" ca="1" si="95"/>
        <v>10071.202719999999</v>
      </c>
      <c r="C175" s="16">
        <f t="shared" si="86"/>
        <v>10000</v>
      </c>
      <c r="D175" s="15">
        <f ca="1">IF(A175&lt;$B$1,VLOOKUP(A175,[1]DI!$A$4:$B$15000,2,FALSE),0)</f>
        <v>6.4000000000000001E-2</v>
      </c>
      <c r="E175" s="16">
        <f t="shared" ca="1" si="78"/>
        <v>1.0002462000000001</v>
      </c>
      <c r="F175" s="16">
        <f ca="1">(TRUNC(PRODUCT($E$12:$E174),16))</f>
        <v>1.02770158348319</v>
      </c>
      <c r="G175" s="16">
        <f t="shared" ca="1" si="87"/>
        <v>1.02315785588266</v>
      </c>
      <c r="H175" s="16">
        <f t="shared" ca="1" si="79"/>
        <v>1.0044408899999999</v>
      </c>
      <c r="I175" s="15">
        <f t="shared" si="88"/>
        <v>3.7999999999999999E-2</v>
      </c>
      <c r="J175" s="34">
        <f t="shared" si="89"/>
        <v>43539</v>
      </c>
      <c r="K175" s="2">
        <f t="shared" si="90"/>
        <v>18</v>
      </c>
      <c r="L175" s="21">
        <f t="shared" si="91"/>
        <v>18</v>
      </c>
      <c r="M175" s="14">
        <f t="shared" si="80"/>
        <v>1.0026675359999999</v>
      </c>
      <c r="N175" s="14">
        <f t="shared" ca="1" si="81"/>
        <v>1.0071202720000001</v>
      </c>
      <c r="O175" s="21">
        <f t="shared" si="92"/>
        <v>0</v>
      </c>
      <c r="P175" s="16">
        <f t="shared" ca="1" si="82"/>
        <v>71.202719999999999</v>
      </c>
      <c r="Q175" s="24">
        <f t="shared" si="83"/>
        <v>0</v>
      </c>
      <c r="R175" s="16">
        <f t="shared" si="84"/>
        <v>0</v>
      </c>
      <c r="S175" s="4" t="str">
        <f t="shared" si="93"/>
        <v>J=</v>
      </c>
      <c r="T175" s="34">
        <f t="shared" si="94"/>
        <v>43570</v>
      </c>
      <c r="U175" s="3"/>
      <c r="V175" s="3"/>
      <c r="W175" s="95">
        <f>[2]Plan1!$A221</f>
        <v>43574</v>
      </c>
      <c r="X175" s="96" t="str">
        <f>[2]Plan1!$C221</f>
        <v>Paixão de Cristo</v>
      </c>
      <c r="Y175" s="97"/>
      <c r="Z175" s="1"/>
      <c r="AB175" s="104">
        <f t="shared" si="96"/>
        <v>43844</v>
      </c>
      <c r="AC175" s="104">
        <f t="shared" si="98"/>
        <v>43845</v>
      </c>
      <c r="AD175" s="104">
        <f t="shared" si="97"/>
        <v>43845</v>
      </c>
      <c r="AE175" s="3"/>
      <c r="AF175" s="12"/>
      <c r="AG175" s="3"/>
      <c r="AH175" s="2"/>
      <c r="AI175" s="13"/>
      <c r="AJ175" s="7"/>
      <c r="AK175" s="2"/>
      <c r="AL175" s="2"/>
      <c r="AM175" s="34"/>
      <c r="AN175" s="34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42">
        <f t="shared" si="85"/>
        <v>43566</v>
      </c>
      <c r="B176" s="19">
        <f t="shared" ca="1" si="95"/>
        <v>10075.17323</v>
      </c>
      <c r="C176" s="16">
        <f t="shared" si="86"/>
        <v>10000</v>
      </c>
      <c r="D176" s="15">
        <f ca="1">IF(A176&lt;$B$1,VLOOKUP(A176,[1]DI!$A$4:$B$15000,2,FALSE),0)</f>
        <v>6.4000000000000001E-2</v>
      </c>
      <c r="E176" s="16">
        <f t="shared" ca="1" si="78"/>
        <v>1.0002462000000001</v>
      </c>
      <c r="F176" s="16">
        <f ca="1">(TRUNC(PRODUCT($E$12:$E175),16))</f>
        <v>1.02795460361304</v>
      </c>
      <c r="G176" s="16">
        <f t="shared" ca="1" si="87"/>
        <v>1.02315785588266</v>
      </c>
      <c r="H176" s="16">
        <f t="shared" ca="1" si="79"/>
        <v>1.00468818</v>
      </c>
      <c r="I176" s="15">
        <f t="shared" si="88"/>
        <v>3.7999999999999999E-2</v>
      </c>
      <c r="J176" s="34">
        <f t="shared" si="89"/>
        <v>43539</v>
      </c>
      <c r="K176" s="2">
        <f t="shared" si="90"/>
        <v>19</v>
      </c>
      <c r="L176" s="21">
        <f t="shared" si="91"/>
        <v>19</v>
      </c>
      <c r="M176" s="14">
        <f t="shared" si="80"/>
        <v>1.0028159409999999</v>
      </c>
      <c r="N176" s="14">
        <f t="shared" ca="1" si="81"/>
        <v>1.0075173230000001</v>
      </c>
      <c r="O176" s="21">
        <f t="shared" si="92"/>
        <v>0</v>
      </c>
      <c r="P176" s="16">
        <f t="shared" ca="1" si="82"/>
        <v>75.173230000000004</v>
      </c>
      <c r="Q176" s="24">
        <f t="shared" si="83"/>
        <v>0</v>
      </c>
      <c r="R176" s="16">
        <f t="shared" si="84"/>
        <v>0</v>
      </c>
      <c r="S176" s="4" t="str">
        <f t="shared" si="93"/>
        <v>J=</v>
      </c>
      <c r="T176" s="34">
        <f t="shared" si="94"/>
        <v>43570</v>
      </c>
      <c r="U176" s="3"/>
      <c r="V176" s="3"/>
      <c r="W176" s="95">
        <f>[2]Plan1!$A222</f>
        <v>43576</v>
      </c>
      <c r="X176" s="96" t="str">
        <f>[2]Plan1!$C222</f>
        <v>Tiradentes</v>
      </c>
      <c r="Y176" s="97"/>
      <c r="Z176" s="1"/>
      <c r="AB176" s="104">
        <f t="shared" si="96"/>
        <v>43875</v>
      </c>
      <c r="AC176" s="104">
        <f t="shared" si="98"/>
        <v>43876</v>
      </c>
      <c r="AD176" s="104">
        <f t="shared" si="97"/>
        <v>43878</v>
      </c>
      <c r="AE176" s="3"/>
      <c r="AF176" s="12"/>
      <c r="AG176" s="3"/>
      <c r="AH176" s="2"/>
      <c r="AI176" s="13"/>
      <c r="AJ176" s="7"/>
      <c r="AK176" s="2"/>
      <c r="AL176" s="2"/>
      <c r="AM176" s="34"/>
      <c r="AN176" s="34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42">
        <f t="shared" si="85"/>
        <v>43567</v>
      </c>
      <c r="B177" s="19">
        <f t="shared" ca="1" si="95"/>
        <v>10079.14529</v>
      </c>
      <c r="C177" s="16">
        <f t="shared" si="86"/>
        <v>10000</v>
      </c>
      <c r="D177" s="15">
        <f ca="1">IF(A177&lt;$B$1,VLOOKUP(A177,[1]DI!$A$4:$B$15000,2,FALSE),0)</f>
        <v>6.4000000000000001E-2</v>
      </c>
      <c r="E177" s="16">
        <f t="shared" ca="1" si="78"/>
        <v>1.0002462000000001</v>
      </c>
      <c r="F177" s="16">
        <f ca="1">(TRUNC(PRODUCT($E$12:$E176),16))</f>
        <v>1.02820768603645</v>
      </c>
      <c r="G177" s="16">
        <f t="shared" ca="1" si="87"/>
        <v>1.02315785588266</v>
      </c>
      <c r="H177" s="16">
        <f t="shared" ca="1" si="79"/>
        <v>1.00493553</v>
      </c>
      <c r="I177" s="15">
        <f t="shared" si="88"/>
        <v>3.7999999999999999E-2</v>
      </c>
      <c r="J177" s="34">
        <f t="shared" si="89"/>
        <v>43539</v>
      </c>
      <c r="K177" s="2">
        <f t="shared" si="90"/>
        <v>20</v>
      </c>
      <c r="L177" s="21">
        <f t="shared" si="91"/>
        <v>20</v>
      </c>
      <c r="M177" s="14">
        <f t="shared" si="80"/>
        <v>1.002964368</v>
      </c>
      <c r="N177" s="14">
        <f t="shared" ca="1" si="81"/>
        <v>1.007914529</v>
      </c>
      <c r="O177" s="21">
        <f t="shared" si="92"/>
        <v>0</v>
      </c>
      <c r="P177" s="16">
        <f t="shared" ca="1" si="82"/>
        <v>79.145290000000003</v>
      </c>
      <c r="Q177" s="24">
        <f t="shared" si="83"/>
        <v>0</v>
      </c>
      <c r="R177" s="16">
        <f t="shared" si="84"/>
        <v>0</v>
      </c>
      <c r="S177" s="4" t="str">
        <f t="shared" si="93"/>
        <v>J=</v>
      </c>
      <c r="T177" s="34">
        <f t="shared" si="94"/>
        <v>43570</v>
      </c>
      <c r="U177" s="3"/>
      <c r="V177" s="3"/>
      <c r="W177" s="95">
        <f>[2]Plan1!$A223</f>
        <v>43586</v>
      </c>
      <c r="X177" s="96" t="str">
        <f>[2]Plan1!$C223</f>
        <v>Dia do Trabalho</v>
      </c>
      <c r="Y177" s="97"/>
      <c r="Z177" s="1"/>
      <c r="AB177" s="104">
        <f t="shared" si="96"/>
        <v>43903</v>
      </c>
      <c r="AC177" s="104">
        <f t="shared" si="98"/>
        <v>43905</v>
      </c>
      <c r="AD177" s="104">
        <f t="shared" si="97"/>
        <v>43906</v>
      </c>
      <c r="AE177" s="3"/>
      <c r="AF177" s="12"/>
      <c r="AG177" s="3"/>
      <c r="AH177" s="2"/>
      <c r="AI177" s="13"/>
      <c r="AJ177" s="7"/>
      <c r="AK177" s="2"/>
      <c r="AL177" s="2"/>
      <c r="AM177" s="34"/>
      <c r="AN177" s="34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42">
        <f t="shared" si="85"/>
        <v>43568</v>
      </c>
      <c r="B178" s="19">
        <f t="shared" ca="1" si="95"/>
        <v>10083.11900999</v>
      </c>
      <c r="C178" s="16">
        <f t="shared" si="86"/>
        <v>10000</v>
      </c>
      <c r="D178" s="15">
        <f ca="1">IF(A178&lt;$B$1,VLOOKUP(A178,[1]DI!$A$4:$B$15000,2,FALSE),0)</f>
        <v>0</v>
      </c>
      <c r="E178" s="16">
        <f t="shared" ca="1" si="78"/>
        <v>1</v>
      </c>
      <c r="F178" s="16">
        <f ca="1">(TRUNC(PRODUCT($E$12:$E177),16))</f>
        <v>1.0284608307687499</v>
      </c>
      <c r="G178" s="16">
        <f t="shared" ca="1" si="87"/>
        <v>1.02315785588266</v>
      </c>
      <c r="H178" s="16">
        <f t="shared" ca="1" si="79"/>
        <v>1.00518295</v>
      </c>
      <c r="I178" s="15">
        <f t="shared" si="88"/>
        <v>3.7999999999999999E-2</v>
      </c>
      <c r="J178" s="34">
        <f t="shared" si="89"/>
        <v>43539</v>
      </c>
      <c r="K178" s="2">
        <f t="shared" si="90"/>
        <v>20</v>
      </c>
      <c r="L178" s="21">
        <f t="shared" si="91"/>
        <v>21</v>
      </c>
      <c r="M178" s="14">
        <f t="shared" si="80"/>
        <v>1.0031128170000001</v>
      </c>
      <c r="N178" s="14">
        <f t="shared" ca="1" si="81"/>
        <v>1.0083119009999999</v>
      </c>
      <c r="O178" s="21">
        <f t="shared" si="92"/>
        <v>0</v>
      </c>
      <c r="P178" s="16">
        <f t="shared" ca="1" si="82"/>
        <v>83.119009989999995</v>
      </c>
      <c r="Q178" s="24">
        <f t="shared" si="83"/>
        <v>0</v>
      </c>
      <c r="R178" s="16">
        <f t="shared" si="84"/>
        <v>0</v>
      </c>
      <c r="S178" s="4" t="str">
        <f t="shared" si="93"/>
        <v>J=</v>
      </c>
      <c r="T178" s="34">
        <f t="shared" si="94"/>
        <v>43570</v>
      </c>
      <c r="U178" s="3"/>
      <c r="V178" s="3"/>
      <c r="W178" s="95">
        <f>[2]Plan1!$A224</f>
        <v>43636</v>
      </c>
      <c r="X178" s="96" t="str">
        <f>[2]Plan1!$C224</f>
        <v>Corpus Christi</v>
      </c>
      <c r="Y178" s="97"/>
      <c r="Z178" s="1"/>
      <c r="AB178" s="104">
        <f t="shared" si="96"/>
        <v>43935</v>
      </c>
      <c r="AC178" s="104">
        <f t="shared" si="98"/>
        <v>43936</v>
      </c>
      <c r="AD178" s="104">
        <f t="shared" si="97"/>
        <v>43936</v>
      </c>
      <c r="AE178" s="3"/>
      <c r="AF178" s="12"/>
      <c r="AG178" s="3"/>
      <c r="AH178" s="2"/>
      <c r="AI178" s="13"/>
      <c r="AJ178" s="7"/>
      <c r="AK178" s="2"/>
      <c r="AL178" s="2"/>
      <c r="AM178" s="34"/>
      <c r="AN178" s="34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42">
        <f t="shared" si="85"/>
        <v>43569</v>
      </c>
      <c r="B179" s="19">
        <f t="shared" ca="1" si="95"/>
        <v>10083.11900999</v>
      </c>
      <c r="C179" s="16">
        <f t="shared" si="86"/>
        <v>10000</v>
      </c>
      <c r="D179" s="15">
        <f ca="1">IF(A179&lt;$B$1,VLOOKUP(A179,[1]DI!$A$4:$B$15000,2,FALSE),0)</f>
        <v>0</v>
      </c>
      <c r="E179" s="16">
        <f t="shared" ca="1" si="78"/>
        <v>1</v>
      </c>
      <c r="F179" s="16">
        <f ca="1">(TRUNC(PRODUCT($E$12:$E178),16))</f>
        <v>1.0284608307687499</v>
      </c>
      <c r="G179" s="16">
        <f t="shared" ca="1" si="87"/>
        <v>1.02315785588266</v>
      </c>
      <c r="H179" s="16">
        <f t="shared" ca="1" si="79"/>
        <v>1.00518295</v>
      </c>
      <c r="I179" s="15">
        <f t="shared" si="88"/>
        <v>3.7999999999999999E-2</v>
      </c>
      <c r="J179" s="34">
        <f t="shared" si="89"/>
        <v>43539</v>
      </c>
      <c r="K179" s="2">
        <f t="shared" si="90"/>
        <v>20</v>
      </c>
      <c r="L179" s="21">
        <f t="shared" si="91"/>
        <v>21</v>
      </c>
      <c r="M179" s="14">
        <f t="shared" si="80"/>
        <v>1.0031128170000001</v>
      </c>
      <c r="N179" s="14">
        <f t="shared" ca="1" si="81"/>
        <v>1.0083119009999999</v>
      </c>
      <c r="O179" s="21">
        <f t="shared" si="92"/>
        <v>0</v>
      </c>
      <c r="P179" s="16">
        <f t="shared" ca="1" si="82"/>
        <v>83.119009989999995</v>
      </c>
      <c r="Q179" s="24">
        <f t="shared" si="83"/>
        <v>0</v>
      </c>
      <c r="R179" s="16">
        <f t="shared" si="84"/>
        <v>0</v>
      </c>
      <c r="S179" s="4" t="str">
        <f t="shared" si="93"/>
        <v>J=</v>
      </c>
      <c r="T179" s="34">
        <f t="shared" si="94"/>
        <v>43570</v>
      </c>
      <c r="U179" s="3"/>
      <c r="V179" s="3"/>
      <c r="W179" s="95">
        <f>[2]Plan1!$A225</f>
        <v>43715</v>
      </c>
      <c r="X179" s="96" t="str">
        <f>[2]Plan1!$C225</f>
        <v>Independência do Brasil</v>
      </c>
      <c r="Y179" s="97"/>
      <c r="Z179" s="1"/>
      <c r="AB179" s="104">
        <f t="shared" si="96"/>
        <v>43965</v>
      </c>
      <c r="AC179" s="104">
        <f t="shared" si="98"/>
        <v>43966</v>
      </c>
      <c r="AD179" s="104">
        <f t="shared" si="97"/>
        <v>43966</v>
      </c>
      <c r="AE179" s="3"/>
      <c r="AF179" s="12"/>
      <c r="AG179" s="3"/>
      <c r="AH179" s="2"/>
      <c r="AI179" s="13"/>
      <c r="AJ179" s="7"/>
      <c r="AK179" s="2"/>
      <c r="AL179" s="2"/>
      <c r="AM179" s="34"/>
      <c r="AN179" s="34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42">
        <f t="shared" si="85"/>
        <v>43570</v>
      </c>
      <c r="B180" s="19">
        <f t="shared" ca="1" si="95"/>
        <v>10083.11900999</v>
      </c>
      <c r="C180" s="16">
        <f t="shared" si="86"/>
        <v>10000</v>
      </c>
      <c r="D180" s="15">
        <f ca="1">IF(A180&lt;$B$1,VLOOKUP(A180,[1]DI!$A$4:$B$15000,2,FALSE),0)</f>
        <v>6.4000000000000001E-2</v>
      </c>
      <c r="E180" s="16">
        <f t="shared" ca="1" si="78"/>
        <v>1.0002462000000001</v>
      </c>
      <c r="F180" s="16">
        <f ca="1">(TRUNC(PRODUCT($E$12:$E179),16))</f>
        <v>1.0284608307687499</v>
      </c>
      <c r="G180" s="16">
        <f t="shared" ca="1" si="87"/>
        <v>1.02315785588266</v>
      </c>
      <c r="H180" s="16">
        <f t="shared" ca="1" si="79"/>
        <v>1.00518295</v>
      </c>
      <c r="I180" s="15">
        <f t="shared" si="88"/>
        <v>3.7999999999999999E-2</v>
      </c>
      <c r="J180" s="34">
        <f t="shared" si="89"/>
        <v>43539</v>
      </c>
      <c r="K180" s="2">
        <f t="shared" si="90"/>
        <v>21</v>
      </c>
      <c r="L180" s="21">
        <f t="shared" si="91"/>
        <v>21</v>
      </c>
      <c r="M180" s="14">
        <f t="shared" si="80"/>
        <v>1.0031128170000001</v>
      </c>
      <c r="N180" s="14">
        <f t="shared" ca="1" si="81"/>
        <v>1.0083119009999999</v>
      </c>
      <c r="O180" s="21">
        <f t="shared" si="92"/>
        <v>6</v>
      </c>
      <c r="P180" s="16">
        <f t="shared" ca="1" si="82"/>
        <v>83.119009989999995</v>
      </c>
      <c r="Q180" s="24">
        <f t="shared" si="83"/>
        <v>0</v>
      </c>
      <c r="R180" s="16">
        <f t="shared" si="84"/>
        <v>0</v>
      </c>
      <c r="S180" s="4" t="str">
        <f t="shared" si="93"/>
        <v>J=</v>
      </c>
      <c r="T180" s="34">
        <f t="shared" si="94"/>
        <v>43570</v>
      </c>
      <c r="U180" s="3"/>
      <c r="V180" s="3"/>
      <c r="W180" s="95">
        <f>[2]Plan1!$A226</f>
        <v>43750</v>
      </c>
      <c r="X180" s="96" t="str">
        <f>[2]Plan1!$C226</f>
        <v>Nossa Sr.a Aparecida - Padroeira do Brasil</v>
      </c>
      <c r="Y180" s="97"/>
      <c r="Z180" s="1"/>
      <c r="AB180" s="104">
        <f t="shared" si="96"/>
        <v>43994</v>
      </c>
      <c r="AC180" s="104">
        <f t="shared" si="98"/>
        <v>43997</v>
      </c>
      <c r="AD180" s="104">
        <f t="shared" si="97"/>
        <v>43997</v>
      </c>
      <c r="AE180" s="3"/>
      <c r="AF180" s="12"/>
      <c r="AG180" s="3"/>
      <c r="AH180" s="2"/>
      <c r="AI180" s="13"/>
      <c r="AJ180" s="7"/>
      <c r="AK180" s="2"/>
      <c r="AL180" s="2"/>
      <c r="AM180" s="34"/>
      <c r="AN180" s="34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42">
        <f t="shared" si="85"/>
        <v>43571</v>
      </c>
      <c r="B181" s="19">
        <f t="shared" ca="1" si="95"/>
        <v>10003.942459989999</v>
      </c>
      <c r="C181" s="16">
        <f t="shared" si="86"/>
        <v>10000</v>
      </c>
      <c r="D181" s="15">
        <f ca="1">IF(A181&lt;$B$1,VLOOKUP(A181,[1]DI!$A$4:$B$15000,2,FALSE),0)</f>
        <v>6.4000000000000001E-2</v>
      </c>
      <c r="E181" s="16">
        <f t="shared" ca="1" si="78"/>
        <v>1.0002462000000001</v>
      </c>
      <c r="F181" s="16">
        <f ca="1">(TRUNC(PRODUCT($E$12:$E180),16))</f>
        <v>1.0287140378252899</v>
      </c>
      <c r="G181" s="16">
        <f t="shared" ca="1" si="87"/>
        <v>1.0284608307687499</v>
      </c>
      <c r="H181" s="16">
        <f t="shared" ca="1" si="79"/>
        <v>1.0002462000000001</v>
      </c>
      <c r="I181" s="15">
        <f t="shared" si="88"/>
        <v>3.7999999999999999E-2</v>
      </c>
      <c r="J181" s="34">
        <f t="shared" si="89"/>
        <v>43570</v>
      </c>
      <c r="K181" s="2">
        <f t="shared" si="90"/>
        <v>1</v>
      </c>
      <c r="L181" s="21">
        <f t="shared" si="91"/>
        <v>1</v>
      </c>
      <c r="M181" s="14">
        <f t="shared" si="80"/>
        <v>1.00014801</v>
      </c>
      <c r="N181" s="14">
        <f t="shared" ca="1" si="81"/>
        <v>1.0003942459999999</v>
      </c>
      <c r="O181" s="21">
        <f t="shared" si="92"/>
        <v>0</v>
      </c>
      <c r="P181" s="16">
        <f t="shared" ca="1" si="82"/>
        <v>3.9424599900000001</v>
      </c>
      <c r="Q181" s="24">
        <f t="shared" si="83"/>
        <v>0</v>
      </c>
      <c r="R181" s="16">
        <f t="shared" si="84"/>
        <v>0</v>
      </c>
      <c r="S181" s="4" t="str">
        <f t="shared" si="93"/>
        <v>J=</v>
      </c>
      <c r="T181" s="34">
        <f t="shared" si="94"/>
        <v>43600</v>
      </c>
      <c r="U181" s="3"/>
      <c r="V181" s="3"/>
      <c r="W181" s="95">
        <f>[2]Plan1!$A227</f>
        <v>43771</v>
      </c>
      <c r="X181" s="96" t="str">
        <f>[2]Plan1!$C227</f>
        <v>Finados</v>
      </c>
      <c r="Y181" s="97"/>
      <c r="Z181" s="1"/>
      <c r="AB181" s="104">
        <f t="shared" si="96"/>
        <v>44026</v>
      </c>
      <c r="AC181" s="104">
        <f t="shared" si="98"/>
        <v>44027</v>
      </c>
      <c r="AD181" s="104">
        <f t="shared" si="97"/>
        <v>44027</v>
      </c>
      <c r="AE181" s="3"/>
      <c r="AF181" s="12"/>
      <c r="AG181" s="3"/>
      <c r="AH181" s="2"/>
      <c r="AI181" s="13"/>
      <c r="AJ181" s="7"/>
      <c r="AK181" s="2"/>
      <c r="AL181" s="2"/>
      <c r="AM181" s="34"/>
      <c r="AN181" s="34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42">
        <f t="shared" si="85"/>
        <v>43572</v>
      </c>
      <c r="B182" s="19">
        <f t="shared" ca="1" si="95"/>
        <v>10007.88647999</v>
      </c>
      <c r="C182" s="16">
        <f t="shared" si="86"/>
        <v>10000</v>
      </c>
      <c r="D182" s="15">
        <f ca="1">IF(A182&lt;$B$1,VLOOKUP(A182,[1]DI!$A$4:$B$15000,2,FALSE),0)</f>
        <v>6.4000000000000001E-2</v>
      </c>
      <c r="E182" s="16">
        <f t="shared" ca="1" si="78"/>
        <v>1.0002462000000001</v>
      </c>
      <c r="F182" s="16">
        <f ca="1">(TRUNC(PRODUCT($E$12:$E181),16))</f>
        <v>1.0289673072214001</v>
      </c>
      <c r="G182" s="16">
        <f t="shared" ca="1" si="87"/>
        <v>1.0284608307687499</v>
      </c>
      <c r="H182" s="16">
        <f t="shared" ca="1" si="79"/>
        <v>1.00049246</v>
      </c>
      <c r="I182" s="15">
        <f t="shared" si="88"/>
        <v>3.7999999999999999E-2</v>
      </c>
      <c r="J182" s="34">
        <f t="shared" si="89"/>
        <v>43570</v>
      </c>
      <c r="K182" s="2">
        <f t="shared" si="90"/>
        <v>2</v>
      </c>
      <c r="L182" s="21">
        <f t="shared" si="91"/>
        <v>2</v>
      </c>
      <c r="M182" s="14">
        <f t="shared" si="80"/>
        <v>1.000296042</v>
      </c>
      <c r="N182" s="14">
        <f t="shared" ca="1" si="81"/>
        <v>1.0007886479999999</v>
      </c>
      <c r="O182" s="21">
        <f t="shared" si="92"/>
        <v>0</v>
      </c>
      <c r="P182" s="16">
        <f t="shared" ca="1" si="82"/>
        <v>7.8864799899999998</v>
      </c>
      <c r="Q182" s="24">
        <f t="shared" si="83"/>
        <v>0</v>
      </c>
      <c r="R182" s="16">
        <f t="shared" si="84"/>
        <v>0</v>
      </c>
      <c r="S182" s="4" t="str">
        <f t="shared" si="93"/>
        <v>J=</v>
      </c>
      <c r="T182" s="34">
        <f t="shared" si="94"/>
        <v>43600</v>
      </c>
      <c r="U182" s="3"/>
      <c r="V182" s="3"/>
      <c r="W182" s="95">
        <f>[2]Plan1!$A228</f>
        <v>43784</v>
      </c>
      <c r="X182" s="96" t="str">
        <f>[2]Plan1!$C228</f>
        <v>Proclamação da República</v>
      </c>
      <c r="Y182" s="97"/>
      <c r="Z182" s="1"/>
      <c r="AB182" s="104">
        <f t="shared" si="96"/>
        <v>44057</v>
      </c>
      <c r="AC182" s="104">
        <f t="shared" si="98"/>
        <v>44058</v>
      </c>
      <c r="AD182" s="104">
        <f t="shared" si="97"/>
        <v>44060</v>
      </c>
      <c r="AE182" s="3"/>
      <c r="AF182" s="12"/>
      <c r="AG182" s="3"/>
      <c r="AH182" s="2"/>
      <c r="AI182" s="13"/>
      <c r="AJ182" s="7"/>
      <c r="AK182" s="2"/>
      <c r="AL182" s="2"/>
      <c r="AM182" s="34"/>
      <c r="AN182" s="34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42">
        <f t="shared" si="85"/>
        <v>43573</v>
      </c>
      <c r="B183" s="19">
        <f t="shared" ca="1" si="95"/>
        <v>10011.83203999</v>
      </c>
      <c r="C183" s="16">
        <f t="shared" si="86"/>
        <v>10000</v>
      </c>
      <c r="D183" s="15">
        <f ca="1">IF(A183&lt;$B$1,VLOOKUP(A183,[1]DI!$A$4:$B$15000,2,FALSE),0)</f>
        <v>6.4000000000000001E-2</v>
      </c>
      <c r="E183" s="16">
        <f t="shared" ca="1" si="78"/>
        <v>1.0002462000000001</v>
      </c>
      <c r="F183" s="16">
        <f ca="1">(TRUNC(PRODUCT($E$12:$E182),16))</f>
        <v>1.0292206389724401</v>
      </c>
      <c r="G183" s="16">
        <f t="shared" ca="1" si="87"/>
        <v>1.0284608307687499</v>
      </c>
      <c r="H183" s="16">
        <f t="shared" ca="1" si="79"/>
        <v>1.00073878</v>
      </c>
      <c r="I183" s="15">
        <f t="shared" si="88"/>
        <v>3.7999999999999999E-2</v>
      </c>
      <c r="J183" s="34">
        <f t="shared" si="89"/>
        <v>43570</v>
      </c>
      <c r="K183" s="2">
        <f t="shared" si="90"/>
        <v>3</v>
      </c>
      <c r="L183" s="21">
        <f t="shared" si="91"/>
        <v>3</v>
      </c>
      <c r="M183" s="14">
        <f t="shared" si="80"/>
        <v>1.0004440960000001</v>
      </c>
      <c r="N183" s="14">
        <f t="shared" ca="1" si="81"/>
        <v>1.0011832039999999</v>
      </c>
      <c r="O183" s="21">
        <f t="shared" si="92"/>
        <v>0</v>
      </c>
      <c r="P183" s="16">
        <f t="shared" ca="1" si="82"/>
        <v>11.83203999</v>
      </c>
      <c r="Q183" s="24">
        <f t="shared" si="83"/>
        <v>0</v>
      </c>
      <c r="R183" s="16">
        <f t="shared" si="84"/>
        <v>0</v>
      </c>
      <c r="S183" s="4" t="str">
        <f t="shared" si="93"/>
        <v>J=</v>
      </c>
      <c r="T183" s="34">
        <f t="shared" si="94"/>
        <v>43600</v>
      </c>
      <c r="U183" s="3"/>
      <c r="V183" s="3"/>
      <c r="W183" s="95">
        <f>[2]Plan1!$A229</f>
        <v>43824</v>
      </c>
      <c r="X183" s="96" t="str">
        <f>[2]Plan1!$C229</f>
        <v>Natal</v>
      </c>
      <c r="Y183" s="97"/>
      <c r="Z183" s="1"/>
      <c r="AB183" s="104">
        <f t="shared" si="96"/>
        <v>44088</v>
      </c>
      <c r="AC183" s="104">
        <f t="shared" si="98"/>
        <v>44089</v>
      </c>
      <c r="AD183" s="104">
        <f t="shared" si="97"/>
        <v>44089</v>
      </c>
      <c r="AE183" s="3"/>
      <c r="AF183" s="12"/>
      <c r="AG183" s="3"/>
      <c r="AH183" s="2"/>
      <c r="AI183" s="13"/>
      <c r="AJ183" s="7"/>
      <c r="AK183" s="2"/>
      <c r="AL183" s="2"/>
      <c r="AM183" s="34"/>
      <c r="AN183" s="34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42">
        <f t="shared" si="85"/>
        <v>43574</v>
      </c>
      <c r="B184" s="19">
        <f t="shared" ca="1" si="95"/>
        <v>10015.779149989999</v>
      </c>
      <c r="C184" s="16">
        <f t="shared" si="86"/>
        <v>10000</v>
      </c>
      <c r="D184" s="15">
        <f ca="1">IF(A184&lt;$B$1,VLOOKUP(A184,[1]DI!$A$4:$B$15000,2,FALSE),0)</f>
        <v>0</v>
      </c>
      <c r="E184" s="16">
        <f t="shared" ca="1" si="78"/>
        <v>1</v>
      </c>
      <c r="F184" s="16">
        <f ca="1">(TRUNC(PRODUCT($E$12:$E183),16))</f>
        <v>1.02947403309375</v>
      </c>
      <c r="G184" s="16">
        <f t="shared" ca="1" si="87"/>
        <v>1.0284608307687499</v>
      </c>
      <c r="H184" s="16">
        <f t="shared" ca="1" si="79"/>
        <v>1.0009851599999999</v>
      </c>
      <c r="I184" s="15">
        <f t="shared" si="88"/>
        <v>3.7999999999999999E-2</v>
      </c>
      <c r="J184" s="34">
        <f t="shared" si="89"/>
        <v>43570</v>
      </c>
      <c r="K184" s="2">
        <f t="shared" si="90"/>
        <v>3</v>
      </c>
      <c r="L184" s="21">
        <f t="shared" si="91"/>
        <v>4</v>
      </c>
      <c r="M184" s="14">
        <f t="shared" si="80"/>
        <v>1.0005921719999999</v>
      </c>
      <c r="N184" s="14">
        <f t="shared" ca="1" si="81"/>
        <v>1.0015779149999999</v>
      </c>
      <c r="O184" s="21">
        <f t="shared" si="92"/>
        <v>0</v>
      </c>
      <c r="P184" s="16">
        <f t="shared" ca="1" si="82"/>
        <v>15.779149990000001</v>
      </c>
      <c r="Q184" s="24">
        <f t="shared" si="83"/>
        <v>0</v>
      </c>
      <c r="R184" s="16">
        <f t="shared" si="84"/>
        <v>0</v>
      </c>
      <c r="S184" s="4" t="str">
        <f t="shared" si="93"/>
        <v>J=</v>
      </c>
      <c r="T184" s="34">
        <f t="shared" si="94"/>
        <v>43600</v>
      </c>
      <c r="U184" s="3"/>
      <c r="V184" s="3"/>
      <c r="W184" s="95">
        <f>[2]Plan1!$A230</f>
        <v>43831</v>
      </c>
      <c r="X184" s="96" t="str">
        <f>[2]Plan1!$C230</f>
        <v>Confraternização Universal</v>
      </c>
      <c r="Y184" s="97"/>
      <c r="Z184" s="1"/>
      <c r="AB184" s="104">
        <f t="shared" si="96"/>
        <v>44118</v>
      </c>
      <c r="AC184" s="104">
        <f t="shared" si="98"/>
        <v>44119</v>
      </c>
      <c r="AD184" s="104">
        <f t="shared" si="97"/>
        <v>44119</v>
      </c>
      <c r="AE184" s="3"/>
      <c r="AF184" s="12"/>
      <c r="AG184" s="3"/>
      <c r="AH184" s="2"/>
      <c r="AI184" s="13"/>
      <c r="AJ184" s="7"/>
      <c r="AK184" s="2"/>
      <c r="AL184" s="2"/>
      <c r="AM184" s="34"/>
      <c r="AN184" s="34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42">
        <f t="shared" si="85"/>
        <v>43575</v>
      </c>
      <c r="B185" s="19">
        <f t="shared" ca="1" si="95"/>
        <v>10015.779149989999</v>
      </c>
      <c r="C185" s="16">
        <f t="shared" si="86"/>
        <v>10000</v>
      </c>
      <c r="D185" s="15">
        <f ca="1">IF(A185&lt;$B$1,VLOOKUP(A185,[1]DI!$A$4:$B$15000,2,FALSE),0)</f>
        <v>0</v>
      </c>
      <c r="E185" s="16">
        <f t="shared" ca="1" si="78"/>
        <v>1</v>
      </c>
      <c r="F185" s="16">
        <f ca="1">(TRUNC(PRODUCT($E$12:$E184),16))</f>
        <v>1.02947403309375</v>
      </c>
      <c r="G185" s="16">
        <f t="shared" ca="1" si="87"/>
        <v>1.0284608307687499</v>
      </c>
      <c r="H185" s="16">
        <f t="shared" ca="1" si="79"/>
        <v>1.0009851599999999</v>
      </c>
      <c r="I185" s="15">
        <f t="shared" si="88"/>
        <v>3.7999999999999999E-2</v>
      </c>
      <c r="J185" s="34">
        <f t="shared" si="89"/>
        <v>43570</v>
      </c>
      <c r="K185" s="2">
        <f t="shared" si="90"/>
        <v>3</v>
      </c>
      <c r="L185" s="21">
        <f t="shared" si="91"/>
        <v>4</v>
      </c>
      <c r="M185" s="14">
        <f t="shared" si="80"/>
        <v>1.0005921719999999</v>
      </c>
      <c r="N185" s="14">
        <f t="shared" ca="1" si="81"/>
        <v>1.0015779149999999</v>
      </c>
      <c r="O185" s="21">
        <f t="shared" si="92"/>
        <v>0</v>
      </c>
      <c r="P185" s="16">
        <f t="shared" ca="1" si="82"/>
        <v>15.779149990000001</v>
      </c>
      <c r="Q185" s="24">
        <f t="shared" si="83"/>
        <v>0</v>
      </c>
      <c r="R185" s="16">
        <f t="shared" si="84"/>
        <v>0</v>
      </c>
      <c r="S185" s="4" t="str">
        <f t="shared" si="93"/>
        <v>J=</v>
      </c>
      <c r="T185" s="34">
        <f t="shared" si="94"/>
        <v>43600</v>
      </c>
      <c r="U185" s="3"/>
      <c r="V185" s="3"/>
      <c r="W185" s="95">
        <f>[2]Plan1!$A231</f>
        <v>43885</v>
      </c>
      <c r="X185" s="96" t="str">
        <f>[2]Plan1!$C231</f>
        <v>Carnaval</v>
      </c>
      <c r="Y185" s="97"/>
      <c r="Z185" s="1"/>
      <c r="AB185" s="104">
        <f t="shared" si="96"/>
        <v>44148</v>
      </c>
      <c r="AC185" s="104">
        <f t="shared" si="98"/>
        <v>44150</v>
      </c>
      <c r="AD185" s="104">
        <f t="shared" si="97"/>
        <v>44151</v>
      </c>
      <c r="AE185" s="3"/>
      <c r="AF185" s="12"/>
      <c r="AG185" s="3"/>
      <c r="AH185" s="2"/>
      <c r="AI185" s="13"/>
      <c r="AJ185" s="7"/>
      <c r="AK185" s="2"/>
      <c r="AL185" s="2"/>
      <c r="AM185" s="34"/>
      <c r="AN185" s="34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42">
        <f t="shared" si="85"/>
        <v>43576</v>
      </c>
      <c r="B186" s="19">
        <f t="shared" ca="1" si="95"/>
        <v>10015.779149989999</v>
      </c>
      <c r="C186" s="16">
        <f t="shared" si="86"/>
        <v>10000</v>
      </c>
      <c r="D186" s="15">
        <f ca="1">IF(A186&lt;$B$1,VLOOKUP(A186,[1]DI!$A$4:$B$15000,2,FALSE),0)</f>
        <v>0</v>
      </c>
      <c r="E186" s="16">
        <f t="shared" ca="1" si="78"/>
        <v>1</v>
      </c>
      <c r="F186" s="16">
        <f ca="1">(TRUNC(PRODUCT($E$12:$E185),16))</f>
        <v>1.02947403309375</v>
      </c>
      <c r="G186" s="16">
        <f t="shared" ca="1" si="87"/>
        <v>1.0284608307687499</v>
      </c>
      <c r="H186" s="16">
        <f t="shared" ca="1" si="79"/>
        <v>1.0009851599999999</v>
      </c>
      <c r="I186" s="15">
        <f t="shared" si="88"/>
        <v>3.7999999999999999E-2</v>
      </c>
      <c r="J186" s="34">
        <f t="shared" si="89"/>
        <v>43570</v>
      </c>
      <c r="K186" s="2">
        <f t="shared" si="90"/>
        <v>3</v>
      </c>
      <c r="L186" s="21">
        <f t="shared" si="91"/>
        <v>4</v>
      </c>
      <c r="M186" s="14">
        <f t="shared" si="80"/>
        <v>1.0005921719999999</v>
      </c>
      <c r="N186" s="14">
        <f t="shared" ca="1" si="81"/>
        <v>1.0015779149999999</v>
      </c>
      <c r="O186" s="21">
        <f t="shared" si="92"/>
        <v>0</v>
      </c>
      <c r="P186" s="16">
        <f t="shared" ca="1" si="82"/>
        <v>15.779149990000001</v>
      </c>
      <c r="Q186" s="24">
        <f t="shared" si="83"/>
        <v>0</v>
      </c>
      <c r="R186" s="16">
        <f t="shared" si="84"/>
        <v>0</v>
      </c>
      <c r="S186" s="4" t="str">
        <f t="shared" si="93"/>
        <v>J=</v>
      </c>
      <c r="T186" s="34">
        <f t="shared" si="94"/>
        <v>43600</v>
      </c>
      <c r="U186" s="3"/>
      <c r="V186" s="3"/>
      <c r="W186" s="95">
        <f>[2]Plan1!$A232</f>
        <v>43886</v>
      </c>
      <c r="X186" s="96" t="str">
        <f>[2]Plan1!$C232</f>
        <v>Carnaval</v>
      </c>
      <c r="Y186" s="97"/>
      <c r="Z186" s="1"/>
      <c r="AB186" s="104">
        <f t="shared" si="96"/>
        <v>44179</v>
      </c>
      <c r="AC186" s="104">
        <f t="shared" si="98"/>
        <v>44180</v>
      </c>
      <c r="AD186" s="104">
        <f t="shared" si="97"/>
        <v>44180</v>
      </c>
      <c r="AE186" s="3"/>
      <c r="AF186" s="12"/>
      <c r="AG186" s="3"/>
      <c r="AH186" s="2"/>
      <c r="AI186" s="13"/>
      <c r="AJ186" s="7"/>
      <c r="AK186" s="2"/>
      <c r="AL186" s="2"/>
      <c r="AM186" s="34"/>
      <c r="AN186" s="34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42">
        <f t="shared" si="85"/>
        <v>43577</v>
      </c>
      <c r="B187" s="19">
        <f t="shared" ca="1" si="95"/>
        <v>10015.779149989999</v>
      </c>
      <c r="C187" s="16">
        <f t="shared" si="86"/>
        <v>10000</v>
      </c>
      <c r="D187" s="15">
        <f ca="1">IF(A187&lt;$B$1,VLOOKUP(A187,[1]DI!$A$4:$B$15000,2,FALSE),0)</f>
        <v>6.4000000000000001E-2</v>
      </c>
      <c r="E187" s="16">
        <f t="shared" ca="1" si="78"/>
        <v>1.0002462000000001</v>
      </c>
      <c r="F187" s="16">
        <f ca="1">(TRUNC(PRODUCT($E$12:$E186),16))</f>
        <v>1.02947403309375</v>
      </c>
      <c r="G187" s="16">
        <f t="shared" ca="1" si="87"/>
        <v>1.0284608307687499</v>
      </c>
      <c r="H187" s="16">
        <f t="shared" ca="1" si="79"/>
        <v>1.0009851599999999</v>
      </c>
      <c r="I187" s="15">
        <f t="shared" si="88"/>
        <v>3.7999999999999999E-2</v>
      </c>
      <c r="J187" s="34">
        <f t="shared" si="89"/>
        <v>43570</v>
      </c>
      <c r="K187" s="2">
        <f t="shared" si="90"/>
        <v>4</v>
      </c>
      <c r="L187" s="21">
        <f t="shared" si="91"/>
        <v>4</v>
      </c>
      <c r="M187" s="14">
        <f t="shared" si="80"/>
        <v>1.0005921719999999</v>
      </c>
      <c r="N187" s="14">
        <f t="shared" ca="1" si="81"/>
        <v>1.0015779149999999</v>
      </c>
      <c r="O187" s="21">
        <f t="shared" si="92"/>
        <v>0</v>
      </c>
      <c r="P187" s="16">
        <f t="shared" ca="1" si="82"/>
        <v>15.779149990000001</v>
      </c>
      <c r="Q187" s="24">
        <f t="shared" si="83"/>
        <v>0</v>
      </c>
      <c r="R187" s="16">
        <f t="shared" si="84"/>
        <v>0</v>
      </c>
      <c r="S187" s="4" t="str">
        <f t="shared" si="93"/>
        <v>J=</v>
      </c>
      <c r="T187" s="34">
        <f t="shared" si="94"/>
        <v>43600</v>
      </c>
      <c r="U187" s="3"/>
      <c r="V187" s="3"/>
      <c r="W187" s="95">
        <f>[2]Plan1!$A233</f>
        <v>43931</v>
      </c>
      <c r="X187" s="96" t="str">
        <f>[2]Plan1!$C233</f>
        <v>Paixão de Cristo</v>
      </c>
      <c r="Y187" s="97"/>
      <c r="Z187" s="1"/>
      <c r="AB187" s="104">
        <f t="shared" si="96"/>
        <v>44210</v>
      </c>
      <c r="AC187" s="104">
        <f t="shared" si="98"/>
        <v>44211</v>
      </c>
      <c r="AD187" s="104">
        <f t="shared" si="97"/>
        <v>44211</v>
      </c>
      <c r="AE187" s="3"/>
      <c r="AF187" s="12"/>
      <c r="AG187" s="3"/>
      <c r="AH187" s="2"/>
      <c r="AI187" s="13"/>
      <c r="AJ187" s="7"/>
      <c r="AK187" s="2"/>
      <c r="AL187" s="2"/>
      <c r="AM187" s="34"/>
      <c r="AN187" s="34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42">
        <f t="shared" si="85"/>
        <v>43578</v>
      </c>
      <c r="B188" s="19">
        <f t="shared" ca="1" si="95"/>
        <v>10019.72791999</v>
      </c>
      <c r="C188" s="16">
        <f t="shared" si="86"/>
        <v>10000</v>
      </c>
      <c r="D188" s="15">
        <f ca="1">IF(A188&lt;$B$1,VLOOKUP(A188,[1]DI!$A$4:$B$15000,2,FALSE),0)</f>
        <v>6.4000000000000001E-2</v>
      </c>
      <c r="E188" s="16">
        <f t="shared" ca="1" si="78"/>
        <v>1.0002462000000001</v>
      </c>
      <c r="F188" s="16">
        <f ca="1">(TRUNC(PRODUCT($E$12:$E187),16))</f>
        <v>1.0297274896007</v>
      </c>
      <c r="G188" s="16">
        <f t="shared" ca="1" si="87"/>
        <v>1.0284608307687499</v>
      </c>
      <c r="H188" s="16">
        <f t="shared" ca="1" si="79"/>
        <v>1.00123161</v>
      </c>
      <c r="I188" s="15">
        <f t="shared" si="88"/>
        <v>3.7999999999999999E-2</v>
      </c>
      <c r="J188" s="34">
        <f t="shared" si="89"/>
        <v>43570</v>
      </c>
      <c r="K188" s="2">
        <f t="shared" si="90"/>
        <v>5</v>
      </c>
      <c r="L188" s="21">
        <f t="shared" si="91"/>
        <v>5</v>
      </c>
      <c r="M188" s="14">
        <f t="shared" si="80"/>
        <v>1.0007402700000001</v>
      </c>
      <c r="N188" s="14">
        <f t="shared" ca="1" si="81"/>
        <v>1.0019727919999999</v>
      </c>
      <c r="O188" s="21">
        <f t="shared" si="92"/>
        <v>0</v>
      </c>
      <c r="P188" s="16">
        <f t="shared" ca="1" si="82"/>
        <v>19.72791999</v>
      </c>
      <c r="Q188" s="24">
        <f t="shared" si="83"/>
        <v>0</v>
      </c>
      <c r="R188" s="16">
        <f t="shared" si="84"/>
        <v>0</v>
      </c>
      <c r="S188" s="4" t="str">
        <f t="shared" si="93"/>
        <v>J=</v>
      </c>
      <c r="T188" s="34">
        <f t="shared" si="94"/>
        <v>43600</v>
      </c>
      <c r="U188" s="3"/>
      <c r="V188" s="3"/>
      <c r="W188" s="95">
        <f>[2]Plan1!$A234</f>
        <v>43942</v>
      </c>
      <c r="X188" s="96" t="str">
        <f>[2]Plan1!$C234</f>
        <v>Tiradentes</v>
      </c>
      <c r="Y188" s="97"/>
      <c r="Z188" s="1"/>
      <c r="AB188" s="104">
        <f t="shared" si="96"/>
        <v>44239</v>
      </c>
      <c r="AC188" s="104">
        <f t="shared" si="98"/>
        <v>44242</v>
      </c>
      <c r="AD188" s="104">
        <f t="shared" si="97"/>
        <v>44244</v>
      </c>
      <c r="AE188" s="3"/>
      <c r="AF188" s="12"/>
      <c r="AG188" s="3"/>
      <c r="AH188" s="2"/>
      <c r="AI188" s="13"/>
      <c r="AJ188" s="7"/>
      <c r="AK188" s="2"/>
      <c r="AL188" s="2"/>
      <c r="AM188" s="34"/>
      <c r="AN188" s="34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42">
        <f t="shared" si="85"/>
        <v>43579</v>
      </c>
      <c r="B189" s="19">
        <f t="shared" ca="1" si="95"/>
        <v>10023.67811999</v>
      </c>
      <c r="C189" s="16">
        <f t="shared" si="86"/>
        <v>10000</v>
      </c>
      <c r="D189" s="15">
        <f ca="1">IF(A189&lt;$B$1,VLOOKUP(A189,[1]DI!$A$4:$B$15000,2,FALSE),0)</f>
        <v>6.4000000000000001E-2</v>
      </c>
      <c r="E189" s="16">
        <f t="shared" ca="1" si="78"/>
        <v>1.0002462000000001</v>
      </c>
      <c r="F189" s="16">
        <f ca="1">(TRUNC(PRODUCT($E$12:$E188),16))</f>
        <v>1.0299810085086401</v>
      </c>
      <c r="G189" s="16">
        <f t="shared" ca="1" si="87"/>
        <v>1.0284608307687499</v>
      </c>
      <c r="H189" s="16">
        <f t="shared" ca="1" si="79"/>
        <v>1.0014781100000001</v>
      </c>
      <c r="I189" s="15">
        <f t="shared" si="88"/>
        <v>3.7999999999999999E-2</v>
      </c>
      <c r="J189" s="34">
        <f t="shared" si="89"/>
        <v>43570</v>
      </c>
      <c r="K189" s="2">
        <f t="shared" si="90"/>
        <v>6</v>
      </c>
      <c r="L189" s="21">
        <f t="shared" si="91"/>
        <v>6</v>
      </c>
      <c r="M189" s="14">
        <f t="shared" si="80"/>
        <v>1.000888389</v>
      </c>
      <c r="N189" s="14">
        <f t="shared" ca="1" si="81"/>
        <v>1.0023678119999999</v>
      </c>
      <c r="O189" s="21">
        <f t="shared" si="92"/>
        <v>0</v>
      </c>
      <c r="P189" s="16">
        <f t="shared" ca="1" si="82"/>
        <v>23.678119989999999</v>
      </c>
      <c r="Q189" s="24">
        <f t="shared" si="83"/>
        <v>0</v>
      </c>
      <c r="R189" s="16">
        <f t="shared" si="84"/>
        <v>0</v>
      </c>
      <c r="S189" s="4" t="str">
        <f t="shared" si="93"/>
        <v>J=</v>
      </c>
      <c r="T189" s="34">
        <f t="shared" si="94"/>
        <v>43600</v>
      </c>
      <c r="U189" s="3"/>
      <c r="V189" s="3"/>
      <c r="W189" s="95">
        <f>[2]Plan1!$A235</f>
        <v>43952</v>
      </c>
      <c r="X189" s="96" t="str">
        <f>[2]Plan1!$C235</f>
        <v>Dia do Trabalho</v>
      </c>
      <c r="Y189" s="97"/>
      <c r="Z189" s="1"/>
      <c r="AB189" s="104">
        <f t="shared" si="96"/>
        <v>44267</v>
      </c>
      <c r="AC189" s="104">
        <f t="shared" si="98"/>
        <v>44270</v>
      </c>
      <c r="AD189" s="104">
        <f t="shared" si="97"/>
        <v>44270</v>
      </c>
      <c r="AE189" s="3"/>
      <c r="AF189" s="12"/>
      <c r="AG189" s="3"/>
      <c r="AH189" s="2"/>
      <c r="AI189" s="13"/>
      <c r="AJ189" s="7"/>
      <c r="AK189" s="2"/>
      <c r="AL189" s="2"/>
      <c r="AM189" s="34"/>
      <c r="AN189" s="34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42">
        <f t="shared" si="85"/>
        <v>43580</v>
      </c>
      <c r="B190" s="19">
        <f t="shared" ca="1" si="95"/>
        <v>10027.62989</v>
      </c>
      <c r="C190" s="16">
        <f t="shared" si="86"/>
        <v>10000</v>
      </c>
      <c r="D190" s="15">
        <f ca="1">IF(A190&lt;$B$1,VLOOKUP(A190,[1]DI!$A$4:$B$15000,2,FALSE),0)</f>
        <v>6.4000000000000001E-2</v>
      </c>
      <c r="E190" s="16">
        <f t="shared" ca="1" si="78"/>
        <v>1.0002462000000001</v>
      </c>
      <c r="F190" s="16">
        <f ca="1">(TRUNC(PRODUCT($E$12:$E189),16))</f>
        <v>1.0302345898329399</v>
      </c>
      <c r="G190" s="16">
        <f t="shared" ca="1" si="87"/>
        <v>1.0284608307687499</v>
      </c>
      <c r="H190" s="16">
        <f t="shared" ca="1" si="79"/>
        <v>1.00172467</v>
      </c>
      <c r="I190" s="15">
        <f t="shared" si="88"/>
        <v>3.7999999999999999E-2</v>
      </c>
      <c r="J190" s="34">
        <f t="shared" si="89"/>
        <v>43570</v>
      </c>
      <c r="K190" s="2">
        <f t="shared" si="90"/>
        <v>7</v>
      </c>
      <c r="L190" s="21">
        <f t="shared" si="91"/>
        <v>7</v>
      </c>
      <c r="M190" s="14">
        <f t="shared" si="80"/>
        <v>1.001036531</v>
      </c>
      <c r="N190" s="14">
        <f t="shared" ca="1" si="81"/>
        <v>1.002762989</v>
      </c>
      <c r="O190" s="21">
        <f t="shared" si="92"/>
        <v>0</v>
      </c>
      <c r="P190" s="16">
        <f t="shared" ca="1" si="82"/>
        <v>27.62989</v>
      </c>
      <c r="Q190" s="24">
        <f t="shared" si="83"/>
        <v>0</v>
      </c>
      <c r="R190" s="16">
        <f t="shared" si="84"/>
        <v>0</v>
      </c>
      <c r="S190" s="4" t="str">
        <f t="shared" si="93"/>
        <v>J=</v>
      </c>
      <c r="T190" s="34">
        <f t="shared" si="94"/>
        <v>43600</v>
      </c>
      <c r="U190" s="3"/>
      <c r="V190" s="3"/>
      <c r="W190" s="95">
        <f>[2]Plan1!$A236</f>
        <v>43993</v>
      </c>
      <c r="X190" s="96" t="str">
        <f>[2]Plan1!$C236</f>
        <v>Corpus Christi</v>
      </c>
      <c r="Y190" s="97"/>
      <c r="Z190" s="1"/>
      <c r="AB190" s="104">
        <f t="shared" si="96"/>
        <v>44300</v>
      </c>
      <c r="AC190" s="104">
        <f t="shared" si="98"/>
        <v>44301</v>
      </c>
      <c r="AD190" s="104">
        <f t="shared" si="97"/>
        <v>44301</v>
      </c>
      <c r="AE190" s="3"/>
      <c r="AF190" s="12"/>
      <c r="AG190" s="3"/>
      <c r="AH190" s="2"/>
      <c r="AI190" s="13"/>
      <c r="AJ190" s="7"/>
      <c r="AK190" s="2"/>
      <c r="AL190" s="2"/>
      <c r="AM190" s="34"/>
      <c r="AN190" s="34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42">
        <f t="shared" si="85"/>
        <v>43581</v>
      </c>
      <c r="B191" s="19">
        <f t="shared" ca="1" si="95"/>
        <v>10031.58328999</v>
      </c>
      <c r="C191" s="16">
        <f t="shared" si="86"/>
        <v>10000</v>
      </c>
      <c r="D191" s="15">
        <f ca="1">IF(A191&lt;$B$1,VLOOKUP(A191,[1]DI!$A$4:$B$15000,2,FALSE),0)</f>
        <v>6.4000000000000001E-2</v>
      </c>
      <c r="E191" s="16">
        <f t="shared" ca="1" si="78"/>
        <v>1.0002462000000001</v>
      </c>
      <c r="F191" s="16">
        <f ca="1">(TRUNC(PRODUCT($E$12:$E190),16))</f>
        <v>1.03048823358895</v>
      </c>
      <c r="G191" s="16">
        <f t="shared" ca="1" si="87"/>
        <v>1.0284608307687499</v>
      </c>
      <c r="H191" s="16">
        <f t="shared" ca="1" si="79"/>
        <v>1.0019712999999999</v>
      </c>
      <c r="I191" s="15">
        <f t="shared" si="88"/>
        <v>3.7999999999999999E-2</v>
      </c>
      <c r="J191" s="34">
        <f t="shared" si="89"/>
        <v>43570</v>
      </c>
      <c r="K191" s="2">
        <f t="shared" si="90"/>
        <v>8</v>
      </c>
      <c r="L191" s="21">
        <f t="shared" si="91"/>
        <v>8</v>
      </c>
      <c r="M191" s="14">
        <f t="shared" si="80"/>
        <v>1.001184694</v>
      </c>
      <c r="N191" s="14">
        <f t="shared" ca="1" si="81"/>
        <v>1.0031583289999999</v>
      </c>
      <c r="O191" s="21">
        <f t="shared" si="92"/>
        <v>0</v>
      </c>
      <c r="P191" s="16">
        <f t="shared" ca="1" si="82"/>
        <v>31.583289990000001</v>
      </c>
      <c r="Q191" s="24">
        <f t="shared" si="83"/>
        <v>0</v>
      </c>
      <c r="R191" s="16">
        <f t="shared" si="84"/>
        <v>0</v>
      </c>
      <c r="S191" s="4" t="str">
        <f t="shared" si="93"/>
        <v>J=</v>
      </c>
      <c r="T191" s="34">
        <f t="shared" si="94"/>
        <v>43600</v>
      </c>
      <c r="U191" s="3"/>
      <c r="V191" s="3"/>
      <c r="W191" s="95">
        <f>[2]Plan1!$A237</f>
        <v>44081</v>
      </c>
      <c r="X191" s="96" t="str">
        <f>[2]Plan1!$C237</f>
        <v>Independência do Brasil</v>
      </c>
      <c r="Y191" s="97"/>
      <c r="Z191" s="1"/>
      <c r="AB191" s="104">
        <f t="shared" si="96"/>
        <v>44330</v>
      </c>
      <c r="AC191" s="104">
        <f t="shared" si="98"/>
        <v>44331</v>
      </c>
      <c r="AD191" s="104">
        <f t="shared" si="97"/>
        <v>44333</v>
      </c>
      <c r="AE191" s="3"/>
      <c r="AF191" s="12"/>
      <c r="AG191" s="3"/>
      <c r="AH191" s="2"/>
      <c r="AI191" s="13"/>
      <c r="AJ191" s="7"/>
      <c r="AK191" s="2"/>
      <c r="AL191" s="2"/>
      <c r="AM191" s="34"/>
      <c r="AN191" s="34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42">
        <f t="shared" si="85"/>
        <v>43582</v>
      </c>
      <c r="B192" s="19">
        <f t="shared" ca="1" si="95"/>
        <v>10035.538159989999</v>
      </c>
      <c r="C192" s="16">
        <f t="shared" si="86"/>
        <v>10000</v>
      </c>
      <c r="D192" s="15">
        <f ca="1">IF(A192&lt;$B$1,VLOOKUP(A192,[1]DI!$A$4:$B$15000,2,FALSE),0)</f>
        <v>0</v>
      </c>
      <c r="E192" s="16">
        <f t="shared" ca="1" si="78"/>
        <v>1</v>
      </c>
      <c r="F192" s="16">
        <f ca="1">(TRUNC(PRODUCT($E$12:$E191),16))</f>
        <v>1.0307419397920601</v>
      </c>
      <c r="G192" s="16">
        <f t="shared" ca="1" si="87"/>
        <v>1.0284608307687499</v>
      </c>
      <c r="H192" s="16">
        <f t="shared" ca="1" si="79"/>
        <v>1.00221798</v>
      </c>
      <c r="I192" s="15">
        <f t="shared" si="88"/>
        <v>3.7999999999999999E-2</v>
      </c>
      <c r="J192" s="34">
        <f t="shared" si="89"/>
        <v>43570</v>
      </c>
      <c r="K192" s="2">
        <f t="shared" si="90"/>
        <v>8</v>
      </c>
      <c r="L192" s="21">
        <f t="shared" si="91"/>
        <v>9</v>
      </c>
      <c r="M192" s="14">
        <f t="shared" si="80"/>
        <v>1.0013328800000001</v>
      </c>
      <c r="N192" s="14">
        <f t="shared" ca="1" si="81"/>
        <v>1.0035538159999999</v>
      </c>
      <c r="O192" s="21">
        <f t="shared" si="92"/>
        <v>0</v>
      </c>
      <c r="P192" s="16">
        <f t="shared" ca="1" si="82"/>
        <v>35.538159989999997</v>
      </c>
      <c r="Q192" s="24">
        <f t="shared" si="83"/>
        <v>0</v>
      </c>
      <c r="R192" s="16">
        <f t="shared" si="84"/>
        <v>0</v>
      </c>
      <c r="S192" s="4" t="str">
        <f t="shared" si="93"/>
        <v>J=</v>
      </c>
      <c r="T192" s="34">
        <f t="shared" si="94"/>
        <v>43600</v>
      </c>
      <c r="U192" s="3"/>
      <c r="V192" s="3"/>
      <c r="W192" s="95">
        <f>[2]Plan1!$A238</f>
        <v>44116</v>
      </c>
      <c r="X192" s="96" t="str">
        <f>[2]Plan1!$C238</f>
        <v>Nossa Sr.a Aparecida - Padroeira do Brasil</v>
      </c>
      <c r="Y192" s="97"/>
      <c r="Z192" s="1"/>
      <c r="AB192" s="104">
        <f t="shared" si="96"/>
        <v>44361</v>
      </c>
      <c r="AC192" s="104">
        <f t="shared" si="98"/>
        <v>44362</v>
      </c>
      <c r="AD192" s="104">
        <f t="shared" si="97"/>
        <v>44362</v>
      </c>
      <c r="AE192" s="3"/>
      <c r="AF192" s="12"/>
      <c r="AG192" s="3"/>
      <c r="AH192" s="2"/>
      <c r="AI192" s="13"/>
      <c r="AJ192" s="7"/>
      <c r="AK192" s="2"/>
      <c r="AL192" s="2"/>
      <c r="AM192" s="34"/>
      <c r="AN192" s="34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x14ac:dyDescent="0.15">
      <c r="A193" s="42">
        <f t="shared" si="85"/>
        <v>43583</v>
      </c>
      <c r="B193" s="19">
        <f t="shared" ca="1" si="95"/>
        <v>10035.538159989999</v>
      </c>
      <c r="C193" s="16">
        <f t="shared" si="86"/>
        <v>10000</v>
      </c>
      <c r="D193" s="15">
        <f ca="1">IF(A193&lt;$B$1,VLOOKUP(A193,[1]DI!$A$4:$B$15000,2,FALSE),0)</f>
        <v>0</v>
      </c>
      <c r="E193" s="16">
        <f t="shared" ca="1" si="78"/>
        <v>1</v>
      </c>
      <c r="F193" s="16">
        <f ca="1">(TRUNC(PRODUCT($E$12:$E192),16))</f>
        <v>1.0307419397920601</v>
      </c>
      <c r="G193" s="16">
        <f t="shared" ca="1" si="87"/>
        <v>1.0284608307687499</v>
      </c>
      <c r="H193" s="16">
        <f t="shared" ca="1" si="79"/>
        <v>1.00221798</v>
      </c>
      <c r="I193" s="15">
        <f t="shared" si="88"/>
        <v>3.7999999999999999E-2</v>
      </c>
      <c r="J193" s="34">
        <f t="shared" si="89"/>
        <v>43570</v>
      </c>
      <c r="K193" s="2">
        <f t="shared" si="90"/>
        <v>8</v>
      </c>
      <c r="L193" s="21">
        <f t="shared" si="91"/>
        <v>9</v>
      </c>
      <c r="M193" s="14">
        <f t="shared" si="80"/>
        <v>1.0013328800000001</v>
      </c>
      <c r="N193" s="14">
        <f t="shared" ca="1" si="81"/>
        <v>1.0035538159999999</v>
      </c>
      <c r="O193" s="21">
        <f t="shared" si="92"/>
        <v>0</v>
      </c>
      <c r="P193" s="16">
        <f t="shared" ca="1" si="82"/>
        <v>35.538159989999997</v>
      </c>
      <c r="Q193" s="24">
        <f t="shared" si="83"/>
        <v>0</v>
      </c>
      <c r="R193" s="16">
        <f t="shared" si="84"/>
        <v>0</v>
      </c>
      <c r="S193" s="4" t="str">
        <f t="shared" si="93"/>
        <v>J=</v>
      </c>
      <c r="T193" s="34">
        <f t="shared" si="94"/>
        <v>43600</v>
      </c>
      <c r="U193" s="3"/>
      <c r="V193" s="3"/>
      <c r="W193" s="95">
        <f>[2]Plan1!$A239</f>
        <v>44137</v>
      </c>
      <c r="X193" s="96" t="str">
        <f>[2]Plan1!$C239</f>
        <v>Finados</v>
      </c>
      <c r="Y193" s="97"/>
      <c r="Z193" s="1"/>
      <c r="AB193" s="104">
        <f t="shared" ref="AB193:AB232" si="99">WORKDAY(AC193,-1,$W$160:$W$544)</f>
        <v>44391</v>
      </c>
      <c r="AC193" s="104">
        <f t="shared" ref="AC193:AC245" si="100">EDATE(AC192,1)</f>
        <v>44392</v>
      </c>
      <c r="AD193" s="104">
        <f t="shared" ref="AD193:AD232" si="101">WORKDAY(AB193,1,$W$160:$W$544)</f>
        <v>44392</v>
      </c>
      <c r="AE193" s="3"/>
      <c r="AF193" s="12"/>
      <c r="AG193" s="3"/>
      <c r="AH193" s="2"/>
      <c r="AI193" s="13"/>
      <c r="AJ193" s="7"/>
      <c r="AK193" s="2"/>
      <c r="AL193" s="2"/>
      <c r="AM193" s="34"/>
      <c r="AN193" s="34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42">
        <f t="shared" si="85"/>
        <v>43584</v>
      </c>
      <c r="B194" s="19">
        <f t="shared" ca="1" si="95"/>
        <v>10035.538159989999</v>
      </c>
      <c r="C194" s="16">
        <f t="shared" si="86"/>
        <v>10000</v>
      </c>
      <c r="D194" s="15">
        <f ca="1">IF(A194&lt;$B$1,VLOOKUP(A194,[1]DI!$A$4:$B$15000,2,FALSE),0)</f>
        <v>6.4000000000000001E-2</v>
      </c>
      <c r="E194" s="16">
        <f t="shared" ca="1" si="78"/>
        <v>1.0002462000000001</v>
      </c>
      <c r="F194" s="16">
        <f ca="1">(TRUNC(PRODUCT($E$12:$E193),16))</f>
        <v>1.0307419397920601</v>
      </c>
      <c r="G194" s="16">
        <f t="shared" ca="1" si="87"/>
        <v>1.0284608307687499</v>
      </c>
      <c r="H194" s="16">
        <f t="shared" ca="1" si="79"/>
        <v>1.00221798</v>
      </c>
      <c r="I194" s="15">
        <f t="shared" si="88"/>
        <v>3.7999999999999999E-2</v>
      </c>
      <c r="J194" s="34">
        <f t="shared" si="89"/>
        <v>43570</v>
      </c>
      <c r="K194" s="2">
        <f t="shared" si="90"/>
        <v>9</v>
      </c>
      <c r="L194" s="21">
        <f t="shared" si="91"/>
        <v>9</v>
      </c>
      <c r="M194" s="14">
        <f t="shared" si="80"/>
        <v>1.0013328800000001</v>
      </c>
      <c r="N194" s="14">
        <f t="shared" ca="1" si="81"/>
        <v>1.0035538159999999</v>
      </c>
      <c r="O194" s="21">
        <f t="shared" si="92"/>
        <v>0</v>
      </c>
      <c r="P194" s="16">
        <f t="shared" ca="1" si="82"/>
        <v>35.538159989999997</v>
      </c>
      <c r="Q194" s="24">
        <f t="shared" si="83"/>
        <v>0</v>
      </c>
      <c r="R194" s="16">
        <f t="shared" si="84"/>
        <v>0</v>
      </c>
      <c r="S194" s="4" t="str">
        <f t="shared" si="93"/>
        <v>J=</v>
      </c>
      <c r="T194" s="34">
        <f t="shared" si="94"/>
        <v>43600</v>
      </c>
      <c r="U194" s="25"/>
      <c r="V194" s="25"/>
      <c r="W194" s="95">
        <f>[2]Plan1!$A240</f>
        <v>44150</v>
      </c>
      <c r="X194" s="96" t="str">
        <f>[2]Plan1!$C240</f>
        <v>Proclamação da República</v>
      </c>
      <c r="Y194" s="97"/>
      <c r="Z194" s="1"/>
      <c r="AB194" s="104">
        <f t="shared" si="99"/>
        <v>44421</v>
      </c>
      <c r="AC194" s="104">
        <f t="shared" si="100"/>
        <v>44423</v>
      </c>
      <c r="AD194" s="104">
        <f t="shared" si="101"/>
        <v>44424</v>
      </c>
      <c r="AE194" s="25"/>
      <c r="AF194" s="26"/>
      <c r="AG194" s="25"/>
      <c r="AH194" s="27"/>
      <c r="AI194" s="28"/>
      <c r="AJ194" s="29"/>
      <c r="AK194" s="27"/>
      <c r="AL194" s="2"/>
      <c r="AM194" s="34"/>
      <c r="AN194" s="34"/>
      <c r="AO194" s="2"/>
      <c r="AP194" s="2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</row>
    <row r="195" spans="1:145" x14ac:dyDescent="0.15">
      <c r="A195" s="42">
        <f t="shared" si="85"/>
        <v>43585</v>
      </c>
      <c r="B195" s="19">
        <f t="shared" ca="1" si="95"/>
        <v>10039.494669989999</v>
      </c>
      <c r="C195" s="16">
        <f t="shared" si="86"/>
        <v>10000</v>
      </c>
      <c r="D195" s="15">
        <f ca="1">IF(A195&lt;$B$1,VLOOKUP(A195,[1]DI!$A$4:$B$15000,2,FALSE),0)</f>
        <v>6.4000000000000001E-2</v>
      </c>
      <c r="E195" s="16">
        <f t="shared" ca="1" si="78"/>
        <v>1.0002462000000001</v>
      </c>
      <c r="F195" s="16">
        <f ca="1">(TRUNC(PRODUCT($E$12:$E194),16))</f>
        <v>1.03099570845764</v>
      </c>
      <c r="G195" s="16">
        <f t="shared" ca="1" si="87"/>
        <v>1.0284608307687499</v>
      </c>
      <c r="H195" s="16">
        <f t="shared" ca="1" si="79"/>
        <v>1.00246473</v>
      </c>
      <c r="I195" s="15">
        <f t="shared" si="88"/>
        <v>3.7999999999999999E-2</v>
      </c>
      <c r="J195" s="34">
        <f t="shared" si="89"/>
        <v>43570</v>
      </c>
      <c r="K195" s="2">
        <f t="shared" si="90"/>
        <v>10</v>
      </c>
      <c r="L195" s="21">
        <f t="shared" si="91"/>
        <v>10</v>
      </c>
      <c r="M195" s="14">
        <f t="shared" si="80"/>
        <v>1.0014810869999999</v>
      </c>
      <c r="N195" s="14">
        <f t="shared" ca="1" si="81"/>
        <v>1.003949467</v>
      </c>
      <c r="O195" s="21">
        <f t="shared" si="92"/>
        <v>0</v>
      </c>
      <c r="P195" s="16">
        <f t="shared" ca="1" si="82"/>
        <v>39.494669989999998</v>
      </c>
      <c r="Q195" s="24">
        <f t="shared" si="83"/>
        <v>0</v>
      </c>
      <c r="R195" s="16">
        <f t="shared" si="84"/>
        <v>0</v>
      </c>
      <c r="S195" s="4" t="str">
        <f t="shared" si="93"/>
        <v>J=</v>
      </c>
      <c r="T195" s="34">
        <f t="shared" si="94"/>
        <v>43600</v>
      </c>
      <c r="U195" s="3"/>
      <c r="V195" s="3"/>
      <c r="W195" s="95">
        <f>[2]Plan1!$A241</f>
        <v>44190</v>
      </c>
      <c r="X195" s="96" t="str">
        <f>[2]Plan1!$C241</f>
        <v>Natal</v>
      </c>
      <c r="Y195" s="97"/>
      <c r="Z195" s="1"/>
      <c r="AB195" s="104">
        <f t="shared" si="99"/>
        <v>44453</v>
      </c>
      <c r="AC195" s="104">
        <f t="shared" si="100"/>
        <v>44454</v>
      </c>
      <c r="AD195" s="104">
        <f t="shared" si="101"/>
        <v>44454</v>
      </c>
      <c r="AE195" s="3"/>
      <c r="AF195" s="12"/>
      <c r="AG195" s="3"/>
      <c r="AH195" s="2"/>
      <c r="AI195" s="13"/>
      <c r="AJ195" s="7"/>
      <c r="AK195" s="2"/>
      <c r="AL195" s="2"/>
      <c r="AM195" s="34"/>
      <c r="AN195" s="34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42">
        <f t="shared" si="85"/>
        <v>43586</v>
      </c>
      <c r="B196" s="19">
        <f t="shared" ca="1" si="95"/>
        <v>10043.45274999</v>
      </c>
      <c r="C196" s="16">
        <f t="shared" si="86"/>
        <v>10000</v>
      </c>
      <c r="D196" s="15">
        <f ca="1">IF(A196&lt;$B$1,VLOOKUP(A196,[1]DI!$A$4:$B$15000,2,FALSE),0)</f>
        <v>0</v>
      </c>
      <c r="E196" s="16">
        <f t="shared" ca="1" si="78"/>
        <v>1</v>
      </c>
      <c r="F196" s="16">
        <f ca="1">(TRUNC(PRODUCT($E$12:$E195),16))</f>
        <v>1.0312495396010599</v>
      </c>
      <c r="G196" s="16">
        <f t="shared" ca="1" si="87"/>
        <v>1.0284608307687499</v>
      </c>
      <c r="H196" s="16">
        <f t="shared" ca="1" si="79"/>
        <v>1.00271154</v>
      </c>
      <c r="I196" s="15">
        <f t="shared" si="88"/>
        <v>3.7999999999999999E-2</v>
      </c>
      <c r="J196" s="34">
        <f t="shared" si="89"/>
        <v>43570</v>
      </c>
      <c r="K196" s="2">
        <f t="shared" si="90"/>
        <v>10</v>
      </c>
      <c r="L196" s="21">
        <f t="shared" si="91"/>
        <v>11</v>
      </c>
      <c r="M196" s="14">
        <f t="shared" si="80"/>
        <v>1.0016293169999999</v>
      </c>
      <c r="N196" s="14">
        <f t="shared" ca="1" si="81"/>
        <v>1.0043452749999999</v>
      </c>
      <c r="O196" s="21">
        <f t="shared" si="92"/>
        <v>0</v>
      </c>
      <c r="P196" s="16">
        <f t="shared" ca="1" si="82"/>
        <v>43.452749990000001</v>
      </c>
      <c r="Q196" s="24">
        <f t="shared" si="83"/>
        <v>0</v>
      </c>
      <c r="R196" s="16">
        <f t="shared" si="84"/>
        <v>0</v>
      </c>
      <c r="S196" s="4" t="str">
        <f t="shared" si="93"/>
        <v>J=</v>
      </c>
      <c r="T196" s="34">
        <f t="shared" si="94"/>
        <v>43600</v>
      </c>
      <c r="U196" s="3"/>
      <c r="V196" s="3"/>
      <c r="W196" s="95">
        <f>[2]Plan1!$A242</f>
        <v>44197</v>
      </c>
      <c r="X196" s="96" t="str">
        <f>[2]Plan1!$C242</f>
        <v>Confraternização Universal</v>
      </c>
      <c r="Y196" s="97"/>
      <c r="Z196" s="1"/>
      <c r="AB196" s="104">
        <f t="shared" si="99"/>
        <v>44483</v>
      </c>
      <c r="AC196" s="104">
        <f t="shared" si="100"/>
        <v>44484</v>
      </c>
      <c r="AD196" s="104">
        <f t="shared" si="101"/>
        <v>44484</v>
      </c>
      <c r="AE196" s="3"/>
      <c r="AF196" s="12"/>
      <c r="AG196" s="3"/>
      <c r="AH196" s="2"/>
      <c r="AI196" s="13"/>
      <c r="AJ196" s="7"/>
      <c r="AK196" s="2"/>
      <c r="AL196" s="2"/>
      <c r="AM196" s="34"/>
      <c r="AN196" s="34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42">
        <f t="shared" si="85"/>
        <v>43587</v>
      </c>
      <c r="B197" s="19">
        <f t="shared" ca="1" si="95"/>
        <v>10043.45274999</v>
      </c>
      <c r="C197" s="16">
        <f t="shared" si="86"/>
        <v>10000</v>
      </c>
      <c r="D197" s="15">
        <f ca="1">IF(A197&lt;$B$1,VLOOKUP(A197,[1]DI!$A$4:$B$15000,2,FALSE),0)</f>
        <v>6.4000000000000001E-2</v>
      </c>
      <c r="E197" s="16">
        <f t="shared" ca="1" si="78"/>
        <v>1.0002462000000001</v>
      </c>
      <c r="F197" s="16">
        <f ca="1">(TRUNC(PRODUCT($E$12:$E196),16))</f>
        <v>1.0312495396010599</v>
      </c>
      <c r="G197" s="16">
        <f t="shared" ca="1" si="87"/>
        <v>1.0284608307687499</v>
      </c>
      <c r="H197" s="16">
        <f t="shared" ca="1" si="79"/>
        <v>1.00271154</v>
      </c>
      <c r="I197" s="15">
        <f t="shared" si="88"/>
        <v>3.7999999999999999E-2</v>
      </c>
      <c r="J197" s="34">
        <f t="shared" si="89"/>
        <v>43570</v>
      </c>
      <c r="K197" s="2">
        <f t="shared" si="90"/>
        <v>11</v>
      </c>
      <c r="L197" s="21">
        <f t="shared" si="91"/>
        <v>11</v>
      </c>
      <c r="M197" s="14">
        <f t="shared" si="80"/>
        <v>1.0016293169999999</v>
      </c>
      <c r="N197" s="14">
        <f t="shared" ca="1" si="81"/>
        <v>1.0043452749999999</v>
      </c>
      <c r="O197" s="21">
        <f t="shared" si="92"/>
        <v>0</v>
      </c>
      <c r="P197" s="16">
        <f t="shared" ca="1" si="82"/>
        <v>43.452749990000001</v>
      </c>
      <c r="Q197" s="24">
        <f t="shared" si="83"/>
        <v>0</v>
      </c>
      <c r="R197" s="16">
        <f t="shared" si="84"/>
        <v>0</v>
      </c>
      <c r="S197" s="4" t="str">
        <f t="shared" si="93"/>
        <v>J=</v>
      </c>
      <c r="T197" s="34">
        <f t="shared" si="94"/>
        <v>43600</v>
      </c>
      <c r="U197" s="25"/>
      <c r="V197" s="25"/>
      <c r="W197" s="95">
        <f>[2]Plan1!$A243</f>
        <v>44242</v>
      </c>
      <c r="X197" s="96" t="str">
        <f>[2]Plan1!$C243</f>
        <v>Carnaval</v>
      </c>
      <c r="Y197" s="97"/>
      <c r="Z197" s="1"/>
      <c r="AB197" s="104">
        <f t="shared" si="99"/>
        <v>44512</v>
      </c>
      <c r="AC197" s="104">
        <f t="shared" si="100"/>
        <v>44515</v>
      </c>
      <c r="AD197" s="104">
        <f t="shared" si="101"/>
        <v>44516</v>
      </c>
      <c r="AE197" s="25"/>
      <c r="AF197" s="26"/>
      <c r="AG197" s="25"/>
      <c r="AH197" s="27"/>
      <c r="AI197" s="28"/>
      <c r="AJ197" s="29"/>
      <c r="AK197" s="27"/>
      <c r="AL197" s="2"/>
      <c r="AM197" s="34"/>
      <c r="AN197" s="34"/>
      <c r="AO197" s="2"/>
      <c r="AP197" s="2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</row>
    <row r="198" spans="1:145" x14ac:dyDescent="0.15">
      <c r="A198" s="42">
        <f t="shared" si="85"/>
        <v>43588</v>
      </c>
      <c r="B198" s="19">
        <f t="shared" ca="1" si="95"/>
        <v>10047.412270000001</v>
      </c>
      <c r="C198" s="16">
        <f t="shared" si="86"/>
        <v>10000</v>
      </c>
      <c r="D198" s="15">
        <f ca="1">IF(A198&lt;$B$1,VLOOKUP(A198,[1]DI!$A$4:$B$15000,2,FALSE),0)</f>
        <v>6.4000000000000001E-2</v>
      </c>
      <c r="E198" s="16">
        <f t="shared" ca="1" si="78"/>
        <v>1.0002462000000001</v>
      </c>
      <c r="F198" s="16">
        <f ca="1">(TRUNC(PRODUCT($E$12:$E197),16))</f>
        <v>1.03150343323771</v>
      </c>
      <c r="G198" s="16">
        <f t="shared" ca="1" si="87"/>
        <v>1.0284608307687499</v>
      </c>
      <c r="H198" s="16">
        <f t="shared" ca="1" si="79"/>
        <v>1.0029584</v>
      </c>
      <c r="I198" s="15">
        <f t="shared" si="88"/>
        <v>3.7999999999999999E-2</v>
      </c>
      <c r="J198" s="34">
        <f t="shared" si="89"/>
        <v>43570</v>
      </c>
      <c r="K198" s="2">
        <f t="shared" si="90"/>
        <v>12</v>
      </c>
      <c r="L198" s="21">
        <f t="shared" si="91"/>
        <v>12</v>
      </c>
      <c r="M198" s="14">
        <f t="shared" si="80"/>
        <v>1.0017775680000001</v>
      </c>
      <c r="N198" s="14">
        <f t="shared" ca="1" si="81"/>
        <v>1.004741227</v>
      </c>
      <c r="O198" s="21">
        <f t="shared" si="92"/>
        <v>0</v>
      </c>
      <c r="P198" s="16">
        <f t="shared" ca="1" si="82"/>
        <v>47.412269999999999</v>
      </c>
      <c r="Q198" s="24">
        <f t="shared" si="83"/>
        <v>0</v>
      </c>
      <c r="R198" s="16">
        <f t="shared" si="84"/>
        <v>0</v>
      </c>
      <c r="S198" s="4" t="str">
        <f t="shared" si="93"/>
        <v>J=</v>
      </c>
      <c r="T198" s="34">
        <f t="shared" si="94"/>
        <v>43600</v>
      </c>
      <c r="U198" s="3"/>
      <c r="V198" s="3"/>
      <c r="W198" s="95">
        <f>[2]Plan1!$A244</f>
        <v>44243</v>
      </c>
      <c r="X198" s="96" t="str">
        <f>[2]Plan1!$C244</f>
        <v>Carnaval</v>
      </c>
      <c r="Y198" s="97"/>
      <c r="Z198" s="1"/>
      <c r="AB198" s="104">
        <f t="shared" si="99"/>
        <v>44544</v>
      </c>
      <c r="AC198" s="104">
        <f t="shared" si="100"/>
        <v>44545</v>
      </c>
      <c r="AD198" s="104">
        <f t="shared" si="101"/>
        <v>44545</v>
      </c>
      <c r="AE198" s="3"/>
      <c r="AF198" s="12"/>
      <c r="AG198" s="3"/>
      <c r="AH198" s="2"/>
      <c r="AI198" s="13"/>
      <c r="AJ198" s="7"/>
      <c r="AK198" s="2"/>
      <c r="AL198" s="2"/>
      <c r="AM198" s="34"/>
      <c r="AN198" s="34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42">
        <f t="shared" si="85"/>
        <v>43589</v>
      </c>
      <c r="B199" s="19">
        <f t="shared" ca="1" si="95"/>
        <v>10051.37343999</v>
      </c>
      <c r="C199" s="16">
        <f t="shared" si="86"/>
        <v>10000</v>
      </c>
      <c r="D199" s="15">
        <f ca="1">IF(A199&lt;$B$1,VLOOKUP(A199,[1]DI!$A$4:$B$15000,2,FALSE),0)</f>
        <v>0</v>
      </c>
      <c r="E199" s="16">
        <f t="shared" ca="1" si="78"/>
        <v>1</v>
      </c>
      <c r="F199" s="16">
        <f ca="1">(TRUNC(PRODUCT($E$12:$E198),16))</f>
        <v>1.0317573893829699</v>
      </c>
      <c r="G199" s="16">
        <f t="shared" ca="1" si="87"/>
        <v>1.0284608307687499</v>
      </c>
      <c r="H199" s="16">
        <f t="shared" ca="1" si="79"/>
        <v>1.0032053299999999</v>
      </c>
      <c r="I199" s="15">
        <f t="shared" si="88"/>
        <v>3.7999999999999999E-2</v>
      </c>
      <c r="J199" s="34">
        <f t="shared" si="89"/>
        <v>43570</v>
      </c>
      <c r="K199" s="2">
        <f t="shared" si="90"/>
        <v>12</v>
      </c>
      <c r="L199" s="21">
        <f t="shared" si="91"/>
        <v>13</v>
      </c>
      <c r="M199" s="14">
        <f t="shared" si="80"/>
        <v>1.001925841</v>
      </c>
      <c r="N199" s="14">
        <f t="shared" ca="1" si="81"/>
        <v>1.005137344</v>
      </c>
      <c r="O199" s="21">
        <f t="shared" si="92"/>
        <v>0</v>
      </c>
      <c r="P199" s="16">
        <f t="shared" ca="1" si="82"/>
        <v>51.373439990000001</v>
      </c>
      <c r="Q199" s="24">
        <f t="shared" si="83"/>
        <v>0</v>
      </c>
      <c r="R199" s="16">
        <f t="shared" si="84"/>
        <v>0</v>
      </c>
      <c r="S199" s="4" t="str">
        <f t="shared" si="93"/>
        <v>J=</v>
      </c>
      <c r="T199" s="34">
        <f t="shared" si="94"/>
        <v>43600</v>
      </c>
      <c r="U199" s="3"/>
      <c r="V199" s="3"/>
      <c r="W199" s="95">
        <f>[2]Plan1!$A245</f>
        <v>44288</v>
      </c>
      <c r="X199" s="96" t="str">
        <f>[2]Plan1!$C245</f>
        <v>Paixão de Cristo</v>
      </c>
      <c r="Y199" s="97"/>
      <c r="Z199" s="1"/>
      <c r="AB199" s="104">
        <f t="shared" si="99"/>
        <v>44575</v>
      </c>
      <c r="AC199" s="104">
        <f t="shared" si="100"/>
        <v>44576</v>
      </c>
      <c r="AD199" s="104">
        <f t="shared" si="101"/>
        <v>44578</v>
      </c>
      <c r="AE199" s="3"/>
      <c r="AF199" s="12"/>
      <c r="AG199" s="3"/>
      <c r="AH199" s="2"/>
      <c r="AI199" s="13"/>
      <c r="AJ199" s="7"/>
      <c r="AK199" s="2"/>
      <c r="AL199" s="2"/>
      <c r="AM199" s="34"/>
      <c r="AN199" s="34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42">
        <f t="shared" si="85"/>
        <v>43590</v>
      </c>
      <c r="B200" s="19">
        <f t="shared" ca="1" si="95"/>
        <v>10051.37343999</v>
      </c>
      <c r="C200" s="16">
        <f t="shared" si="86"/>
        <v>10000</v>
      </c>
      <c r="D200" s="15">
        <f ca="1">IF(A200&lt;$B$1,VLOOKUP(A200,[1]DI!$A$4:$B$15000,2,FALSE),0)</f>
        <v>0</v>
      </c>
      <c r="E200" s="16">
        <f t="shared" ca="1" si="78"/>
        <v>1</v>
      </c>
      <c r="F200" s="16">
        <f ca="1">(TRUNC(PRODUCT($E$12:$E199),16))</f>
        <v>1.0317573893829699</v>
      </c>
      <c r="G200" s="16">
        <f t="shared" ca="1" si="87"/>
        <v>1.0284608307687499</v>
      </c>
      <c r="H200" s="16">
        <f t="shared" ca="1" si="79"/>
        <v>1.0032053299999999</v>
      </c>
      <c r="I200" s="15">
        <f t="shared" si="88"/>
        <v>3.7999999999999999E-2</v>
      </c>
      <c r="J200" s="34">
        <f t="shared" si="89"/>
        <v>43570</v>
      </c>
      <c r="K200" s="2">
        <f t="shared" si="90"/>
        <v>12</v>
      </c>
      <c r="L200" s="21">
        <f t="shared" si="91"/>
        <v>13</v>
      </c>
      <c r="M200" s="14">
        <f t="shared" si="80"/>
        <v>1.001925841</v>
      </c>
      <c r="N200" s="14">
        <f t="shared" ca="1" si="81"/>
        <v>1.005137344</v>
      </c>
      <c r="O200" s="21">
        <f t="shared" si="92"/>
        <v>0</v>
      </c>
      <c r="P200" s="16">
        <f t="shared" ca="1" si="82"/>
        <v>51.373439990000001</v>
      </c>
      <c r="Q200" s="24">
        <f t="shared" si="83"/>
        <v>0</v>
      </c>
      <c r="R200" s="16">
        <f t="shared" si="84"/>
        <v>0</v>
      </c>
      <c r="S200" s="4" t="str">
        <f t="shared" si="93"/>
        <v>J=</v>
      </c>
      <c r="T200" s="34">
        <f t="shared" si="94"/>
        <v>43600</v>
      </c>
      <c r="U200" s="3"/>
      <c r="V200" s="3"/>
      <c r="W200" s="95">
        <f>[2]Plan1!$A246</f>
        <v>44307</v>
      </c>
      <c r="X200" s="96" t="str">
        <f>[2]Plan1!$C246</f>
        <v>Tiradentes</v>
      </c>
      <c r="Y200" s="97"/>
      <c r="Z200" s="1"/>
      <c r="AA200" s="3"/>
      <c r="AB200" s="104">
        <f t="shared" si="99"/>
        <v>44606</v>
      </c>
      <c r="AC200" s="104">
        <f t="shared" si="100"/>
        <v>44607</v>
      </c>
      <c r="AD200" s="104">
        <f t="shared" si="101"/>
        <v>44607</v>
      </c>
      <c r="AE200" s="3"/>
      <c r="AF200" s="12"/>
      <c r="AG200" s="3"/>
      <c r="AH200" s="2"/>
      <c r="AI200" s="13"/>
      <c r="AJ200" s="7"/>
      <c r="AK200" s="2"/>
      <c r="AL200" s="2"/>
      <c r="AM200" s="34"/>
      <c r="AN200" s="34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42">
        <f t="shared" si="85"/>
        <v>43591</v>
      </c>
      <c r="B201" s="19">
        <f t="shared" ca="1" si="95"/>
        <v>10051.37343999</v>
      </c>
      <c r="C201" s="16">
        <f t="shared" si="86"/>
        <v>10000</v>
      </c>
      <c r="D201" s="15">
        <f ca="1">IF(A201&lt;$B$1,VLOOKUP(A201,[1]DI!$A$4:$B$15000,2,FALSE),0)</f>
        <v>6.4000000000000001E-2</v>
      </c>
      <c r="E201" s="16">
        <f t="shared" ca="1" si="78"/>
        <v>1.0002462000000001</v>
      </c>
      <c r="F201" s="16">
        <f ca="1">(TRUNC(PRODUCT($E$12:$E200),16))</f>
        <v>1.0317573893829699</v>
      </c>
      <c r="G201" s="16">
        <f t="shared" ca="1" si="87"/>
        <v>1.0284608307687499</v>
      </c>
      <c r="H201" s="16">
        <f t="shared" ca="1" si="79"/>
        <v>1.0032053299999999</v>
      </c>
      <c r="I201" s="15">
        <f t="shared" si="88"/>
        <v>3.7999999999999999E-2</v>
      </c>
      <c r="J201" s="34">
        <f t="shared" si="89"/>
        <v>43570</v>
      </c>
      <c r="K201" s="2">
        <f t="shared" si="90"/>
        <v>13</v>
      </c>
      <c r="L201" s="21">
        <f t="shared" si="91"/>
        <v>13</v>
      </c>
      <c r="M201" s="14">
        <f t="shared" si="80"/>
        <v>1.001925841</v>
      </c>
      <c r="N201" s="14">
        <f t="shared" ca="1" si="81"/>
        <v>1.005137344</v>
      </c>
      <c r="O201" s="21">
        <f t="shared" si="92"/>
        <v>0</v>
      </c>
      <c r="P201" s="16">
        <f t="shared" ca="1" si="82"/>
        <v>51.373439990000001</v>
      </c>
      <c r="Q201" s="24">
        <f t="shared" si="83"/>
        <v>0</v>
      </c>
      <c r="R201" s="16">
        <f t="shared" si="84"/>
        <v>0</v>
      </c>
      <c r="S201" s="4" t="str">
        <f t="shared" si="93"/>
        <v>J=</v>
      </c>
      <c r="T201" s="34">
        <f t="shared" si="94"/>
        <v>43600</v>
      </c>
      <c r="U201" s="3"/>
      <c r="V201" s="3"/>
      <c r="W201" s="95">
        <f>[2]Plan1!$A247</f>
        <v>44317</v>
      </c>
      <c r="X201" s="96" t="str">
        <f>[2]Plan1!$C247</f>
        <v>Dia do Trabalho</v>
      </c>
      <c r="Y201" s="97"/>
      <c r="Z201" s="1"/>
      <c r="AA201" s="3"/>
      <c r="AB201" s="104">
        <f t="shared" si="99"/>
        <v>44634</v>
      </c>
      <c r="AC201" s="104">
        <f t="shared" si="100"/>
        <v>44635</v>
      </c>
      <c r="AD201" s="104">
        <f t="shared" si="101"/>
        <v>44635</v>
      </c>
      <c r="AE201" s="3"/>
      <c r="AF201" s="12"/>
      <c r="AG201" s="3"/>
      <c r="AH201" s="2"/>
      <c r="AI201" s="13"/>
      <c r="AJ201" s="7"/>
      <c r="AK201" s="2"/>
      <c r="AL201" s="2"/>
      <c r="AM201" s="34"/>
      <c r="AN201" s="34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42">
        <f t="shared" si="85"/>
        <v>43592</v>
      </c>
      <c r="B202" s="19">
        <f t="shared" ca="1" si="95"/>
        <v>10055.33616999</v>
      </c>
      <c r="C202" s="16">
        <f t="shared" si="86"/>
        <v>10000</v>
      </c>
      <c r="D202" s="15">
        <f ca="1">IF(A202&lt;$B$1,VLOOKUP(A202,[1]DI!$A$4:$B$15000,2,FALSE),0)</f>
        <v>6.4000000000000001E-2</v>
      </c>
      <c r="E202" s="16">
        <f t="shared" ca="1" si="78"/>
        <v>1.0002462000000001</v>
      </c>
      <c r="F202" s="16">
        <f ca="1">(TRUNC(PRODUCT($E$12:$E201),16))</f>
        <v>1.03201140805224</v>
      </c>
      <c r="G202" s="16">
        <f t="shared" ca="1" si="87"/>
        <v>1.0284608307687499</v>
      </c>
      <c r="H202" s="16">
        <f t="shared" ca="1" si="79"/>
        <v>1.0034523200000001</v>
      </c>
      <c r="I202" s="15">
        <f t="shared" si="88"/>
        <v>3.7999999999999999E-2</v>
      </c>
      <c r="J202" s="34">
        <f t="shared" si="89"/>
        <v>43570</v>
      </c>
      <c r="K202" s="2">
        <f t="shared" si="90"/>
        <v>14</v>
      </c>
      <c r="L202" s="21">
        <f t="shared" si="91"/>
        <v>14</v>
      </c>
      <c r="M202" s="14">
        <f t="shared" si="80"/>
        <v>1.0020741360000001</v>
      </c>
      <c r="N202" s="14">
        <f t="shared" ca="1" si="81"/>
        <v>1.005533617</v>
      </c>
      <c r="O202" s="21">
        <f t="shared" si="92"/>
        <v>0</v>
      </c>
      <c r="P202" s="16">
        <f t="shared" ca="1" si="82"/>
        <v>55.336169990000002</v>
      </c>
      <c r="Q202" s="24">
        <f t="shared" si="83"/>
        <v>0</v>
      </c>
      <c r="R202" s="16">
        <f t="shared" si="84"/>
        <v>0</v>
      </c>
      <c r="S202" s="4" t="str">
        <f t="shared" si="93"/>
        <v>J=</v>
      </c>
      <c r="T202" s="34">
        <f t="shared" si="94"/>
        <v>43600</v>
      </c>
      <c r="U202" s="3"/>
      <c r="V202" s="3"/>
      <c r="W202" s="95">
        <f>[2]Plan1!$A248</f>
        <v>44350</v>
      </c>
      <c r="X202" s="96" t="str">
        <f>[2]Plan1!$C248</f>
        <v>Corpus Christi</v>
      </c>
      <c r="Y202" s="97"/>
      <c r="Z202" s="1"/>
      <c r="AA202" s="3"/>
      <c r="AB202" s="104">
        <f t="shared" si="99"/>
        <v>44665</v>
      </c>
      <c r="AC202" s="104">
        <f t="shared" si="100"/>
        <v>44666</v>
      </c>
      <c r="AD202" s="104">
        <f t="shared" si="101"/>
        <v>44669</v>
      </c>
      <c r="AE202" s="3"/>
      <c r="AF202" s="12"/>
      <c r="AG202" s="3"/>
      <c r="AH202" s="2"/>
      <c r="AI202" s="13"/>
      <c r="AJ202" s="7"/>
      <c r="AK202" s="2"/>
      <c r="AL202" s="2"/>
      <c r="AM202" s="34"/>
      <c r="AN202" s="34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42">
        <f t="shared" si="85"/>
        <v>43593</v>
      </c>
      <c r="B203" s="19">
        <f t="shared" ca="1" si="95"/>
        <v>10059.30044999</v>
      </c>
      <c r="C203" s="16">
        <f t="shared" si="86"/>
        <v>10000</v>
      </c>
      <c r="D203" s="15">
        <f ca="1">IF(A203&lt;$B$1,VLOOKUP(A203,[1]DI!$A$4:$B$15000,2,FALSE),0)</f>
        <v>6.4000000000000001E-2</v>
      </c>
      <c r="E203" s="16">
        <f t="shared" ca="1" si="78"/>
        <v>1.0002462000000001</v>
      </c>
      <c r="F203" s="16">
        <f ca="1">(TRUNC(PRODUCT($E$12:$E202),16))</f>
        <v>1.0322654892609</v>
      </c>
      <c r="G203" s="16">
        <f t="shared" ca="1" si="87"/>
        <v>1.0284608307687499</v>
      </c>
      <c r="H203" s="16">
        <f t="shared" ca="1" si="79"/>
        <v>1.0036993700000001</v>
      </c>
      <c r="I203" s="15">
        <f t="shared" si="88"/>
        <v>3.7999999999999999E-2</v>
      </c>
      <c r="J203" s="34">
        <f t="shared" si="89"/>
        <v>43570</v>
      </c>
      <c r="K203" s="2">
        <f t="shared" si="90"/>
        <v>15</v>
      </c>
      <c r="L203" s="21">
        <f t="shared" si="91"/>
        <v>15</v>
      </c>
      <c r="M203" s="14">
        <f t="shared" si="80"/>
        <v>1.0022224529999999</v>
      </c>
      <c r="N203" s="14">
        <f t="shared" ca="1" si="81"/>
        <v>1.0059300449999999</v>
      </c>
      <c r="O203" s="21">
        <f t="shared" si="92"/>
        <v>0</v>
      </c>
      <c r="P203" s="16">
        <f t="shared" ca="1" si="82"/>
        <v>59.300449989999997</v>
      </c>
      <c r="Q203" s="24">
        <f t="shared" si="83"/>
        <v>0</v>
      </c>
      <c r="R203" s="16">
        <f t="shared" si="84"/>
        <v>0</v>
      </c>
      <c r="S203" s="4" t="str">
        <f t="shared" si="93"/>
        <v>J=</v>
      </c>
      <c r="T203" s="34">
        <f t="shared" si="94"/>
        <v>43600</v>
      </c>
      <c r="U203" s="3"/>
      <c r="V203" s="3"/>
      <c r="W203" s="95">
        <f>[2]Plan1!$A249</f>
        <v>44446</v>
      </c>
      <c r="X203" s="96" t="str">
        <f>[2]Plan1!$C249</f>
        <v>Independência do Brasil</v>
      </c>
      <c r="Y203" s="97"/>
      <c r="Z203" s="1"/>
      <c r="AA203" s="3"/>
      <c r="AB203" s="104">
        <f t="shared" si="99"/>
        <v>44694</v>
      </c>
      <c r="AC203" s="104">
        <f t="shared" si="100"/>
        <v>44696</v>
      </c>
      <c r="AD203" s="104">
        <f t="shared" si="101"/>
        <v>44697</v>
      </c>
      <c r="AE203" s="3"/>
      <c r="AF203" s="12"/>
      <c r="AG203" s="3"/>
      <c r="AH203" s="2"/>
      <c r="AI203" s="13"/>
      <c r="AJ203" s="7"/>
      <c r="AK203" s="2"/>
      <c r="AL203" s="2"/>
      <c r="AM203" s="34"/>
      <c r="AN203" s="34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42">
        <f t="shared" si="85"/>
        <v>43594</v>
      </c>
      <c r="B204" s="19">
        <f t="shared" ca="1" si="95"/>
        <v>10063.26628</v>
      </c>
      <c r="C204" s="16">
        <f t="shared" si="86"/>
        <v>10000</v>
      </c>
      <c r="D204" s="15">
        <f ca="1">IF(A204&lt;$B$1,VLOOKUP(A204,[1]DI!$A$4:$B$15000,2,FALSE),0)</f>
        <v>6.4000000000000001E-2</v>
      </c>
      <c r="E204" s="16">
        <f t="shared" ref="E204:E267" ca="1" si="102">ROUND(((1+D204)^(1/252)),8)</f>
        <v>1.0002462000000001</v>
      </c>
      <c r="F204" s="16">
        <f ca="1">(TRUNC(PRODUCT($E$12:$E203),16))</f>
        <v>1.03251963302436</v>
      </c>
      <c r="G204" s="16">
        <f t="shared" ca="1" si="87"/>
        <v>1.0284608307687499</v>
      </c>
      <c r="H204" s="16">
        <f t="shared" ref="H204:H267" ca="1" si="103">ROUND(F204/G204,8)</f>
        <v>1.00394648</v>
      </c>
      <c r="I204" s="15">
        <f t="shared" si="88"/>
        <v>3.7999999999999999E-2</v>
      </c>
      <c r="J204" s="34">
        <f t="shared" si="89"/>
        <v>43570</v>
      </c>
      <c r="K204" s="2">
        <f t="shared" si="90"/>
        <v>16</v>
      </c>
      <c r="L204" s="21">
        <f t="shared" si="91"/>
        <v>16</v>
      </c>
      <c r="M204" s="14">
        <f t="shared" ref="M204:M267" si="104">ROUND((I204+1)^(L204/252),9)</f>
        <v>1.002370792</v>
      </c>
      <c r="N204" s="14">
        <f t="shared" ref="N204:N267" ca="1" si="105">ROUND(H204*M204,9)</f>
        <v>1.0063266280000001</v>
      </c>
      <c r="O204" s="21">
        <f t="shared" si="92"/>
        <v>0</v>
      </c>
      <c r="P204" s="16">
        <f t="shared" ref="P204:P267" ca="1" si="106">TRUNC(((N204-1)*C204),8)</f>
        <v>63.266280000000002</v>
      </c>
      <c r="Q204" s="24">
        <f t="shared" ref="Q204:Q267" si="107">IF($O204&gt;0,VLOOKUP($O204,$W$12:$AC$150,7),0)</f>
        <v>0</v>
      </c>
      <c r="R204" s="16">
        <f t="shared" ref="R204:R267" si="108">IF(Q204&gt;0,TRUNC(Q204*C$12,8),0)</f>
        <v>0</v>
      </c>
      <c r="S204" s="4" t="str">
        <f t="shared" si="93"/>
        <v>J=</v>
      </c>
      <c r="T204" s="34">
        <f t="shared" si="94"/>
        <v>43600</v>
      </c>
      <c r="U204" s="3"/>
      <c r="V204" s="3"/>
      <c r="W204" s="95">
        <f>[2]Plan1!$A250</f>
        <v>44481</v>
      </c>
      <c r="X204" s="96" t="str">
        <f>[2]Plan1!$C250</f>
        <v>Nossa Sr.a Aparecida - Padroeira do Brasil</v>
      </c>
      <c r="Y204" s="97"/>
      <c r="Z204" s="1"/>
      <c r="AA204" s="3"/>
      <c r="AB204" s="104">
        <f t="shared" si="99"/>
        <v>44726</v>
      </c>
      <c r="AC204" s="104">
        <f t="shared" si="100"/>
        <v>44727</v>
      </c>
      <c r="AD204" s="104">
        <f t="shared" si="101"/>
        <v>44727</v>
      </c>
      <c r="AE204" s="3"/>
      <c r="AF204" s="12"/>
      <c r="AG204" s="3"/>
      <c r="AH204" s="2"/>
      <c r="AI204" s="13"/>
      <c r="AJ204" s="7"/>
      <c r="AK204" s="2"/>
      <c r="AL204" s="2"/>
      <c r="AM204" s="34"/>
      <c r="AN204" s="34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42">
        <f t="shared" ref="A205:A268" si="109">(A204+1)</f>
        <v>43595</v>
      </c>
      <c r="B205" s="19">
        <f t="shared" ca="1" si="95"/>
        <v>10067.233669990001</v>
      </c>
      <c r="C205" s="16">
        <f t="shared" ref="C205:C268" si="110">(C204-R204)</f>
        <v>10000</v>
      </c>
      <c r="D205" s="15">
        <f ca="1">IF(A205&lt;$B$1,VLOOKUP(A205,[1]DI!$A$4:$B$15000,2,FALSE),0)</f>
        <v>6.4000000000000001E-2</v>
      </c>
      <c r="E205" s="16">
        <f t="shared" ca="1" si="102"/>
        <v>1.0002462000000001</v>
      </c>
      <c r="F205" s="16">
        <f ca="1">(TRUNC(PRODUCT($E$12:$E204),16))</f>
        <v>1.0327738393580099</v>
      </c>
      <c r="G205" s="16">
        <f t="shared" ref="G205:G268" ca="1" si="111">IF(O204&gt;0,F204,G204)</f>
        <v>1.0284608307687499</v>
      </c>
      <c r="H205" s="16">
        <f t="shared" ca="1" si="103"/>
        <v>1.0041936499999999</v>
      </c>
      <c r="I205" s="15">
        <f t="shared" ref="I205:I268" si="112">I204</f>
        <v>3.7999999999999999E-2</v>
      </c>
      <c r="J205" s="34">
        <f t="shared" ref="J205:J268" si="113">IF(O204&gt;0,VLOOKUP(O204,W$12:AG$150,2),J204)</f>
        <v>43570</v>
      </c>
      <c r="K205" s="2">
        <f t="shared" ref="K205:K268" si="114">IF(A205&gt;J205,IF(NETWORKDAYS(J205,A205,$W$160:$W$544)-1=0,1,NETWORKDAYS(J205,A205,$W$160:$W$544)-1),0)</f>
        <v>17</v>
      </c>
      <c r="L205" s="21">
        <f t="shared" ref="L205:L268" si="115">IF(AND(K205=1,K204=1),1,IF(K205&gt;0,IF(K205=K204,K205+1,K205),0))</f>
        <v>17</v>
      </c>
      <c r="M205" s="14">
        <f t="shared" si="104"/>
        <v>1.0025191529999999</v>
      </c>
      <c r="N205" s="14">
        <f t="shared" ca="1" si="105"/>
        <v>1.006723367</v>
      </c>
      <c r="O205" s="21">
        <f t="shared" ref="O205:O268" si="116">IF(VLOOKUP(A205,X$12:AE$150,8)=VLOOKUP(A204,X$12:AE$150,8),0,VLOOKUP(A205,X$12:AE$150,8))</f>
        <v>0</v>
      </c>
      <c r="P205" s="16">
        <f t="shared" ca="1" si="106"/>
        <v>67.233669989999996</v>
      </c>
      <c r="Q205" s="24">
        <f t="shared" si="107"/>
        <v>0</v>
      </c>
      <c r="R205" s="16">
        <f t="shared" si="108"/>
        <v>0</v>
      </c>
      <c r="S205" s="4" t="str">
        <f t="shared" ref="S205:S268" si="117">IF(O204&gt;0,VLOOKUP(O204,W$12:AG$150,10),S204)</f>
        <v>J=</v>
      </c>
      <c r="T205" s="34">
        <f t="shared" ref="T205:T268" si="118">IF(O204&gt;0,VLOOKUP(O204,W$12:AG$150,11),T204)</f>
        <v>43600</v>
      </c>
      <c r="U205" s="3"/>
      <c r="V205" s="3"/>
      <c r="W205" s="95">
        <f>[2]Plan1!$A251</f>
        <v>44502</v>
      </c>
      <c r="X205" s="96" t="str">
        <f>[2]Plan1!$C251</f>
        <v>Finados</v>
      </c>
      <c r="Y205" s="97"/>
      <c r="Z205" s="1"/>
      <c r="AA205" s="3"/>
      <c r="AB205" s="104">
        <f t="shared" si="99"/>
        <v>44756</v>
      </c>
      <c r="AC205" s="104">
        <f t="shared" si="100"/>
        <v>44757</v>
      </c>
      <c r="AD205" s="104">
        <f t="shared" si="101"/>
        <v>44757</v>
      </c>
      <c r="AE205" s="3"/>
      <c r="AF205" s="12"/>
      <c r="AG205" s="3"/>
      <c r="AH205" s="2"/>
      <c r="AI205" s="13"/>
      <c r="AJ205" s="7"/>
      <c r="AK205" s="2"/>
      <c r="AL205" s="2"/>
      <c r="AM205" s="34"/>
      <c r="AN205" s="34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42">
        <f t="shared" si="109"/>
        <v>43596</v>
      </c>
      <c r="B206" s="19">
        <f t="shared" ref="B206:B269" ca="1" si="119">IF(A206&lt;=TODAY(),C206+P206,IF(AND(A206&gt;TODAY(),A206&lt;=$B$1),IF(VLOOKUP(TODAY(),$A$10:$D$5000,4,FALSE)=0,"n.d",C206+P206),"n.d"))</f>
        <v>10071.202719999999</v>
      </c>
      <c r="C206" s="16">
        <f t="shared" si="110"/>
        <v>10000</v>
      </c>
      <c r="D206" s="15">
        <f ca="1">IF(A206&lt;$B$1,VLOOKUP(A206,[1]DI!$A$4:$B$15000,2,FALSE),0)</f>
        <v>0</v>
      </c>
      <c r="E206" s="16">
        <f t="shared" ca="1" si="102"/>
        <v>1</v>
      </c>
      <c r="F206" s="16">
        <f ca="1">(TRUNC(PRODUCT($E$12:$E205),16))</f>
        <v>1.0330281082772601</v>
      </c>
      <c r="G206" s="16">
        <f t="shared" ca="1" si="111"/>
        <v>1.0284608307687499</v>
      </c>
      <c r="H206" s="16">
        <f t="shared" ca="1" si="103"/>
        <v>1.0044408899999999</v>
      </c>
      <c r="I206" s="15">
        <f t="shared" si="112"/>
        <v>3.7999999999999999E-2</v>
      </c>
      <c r="J206" s="34">
        <f t="shared" si="113"/>
        <v>43570</v>
      </c>
      <c r="K206" s="2">
        <f t="shared" si="114"/>
        <v>17</v>
      </c>
      <c r="L206" s="21">
        <f t="shared" si="115"/>
        <v>18</v>
      </c>
      <c r="M206" s="14">
        <f t="shared" si="104"/>
        <v>1.0026675359999999</v>
      </c>
      <c r="N206" s="14">
        <f t="shared" ca="1" si="105"/>
        <v>1.0071202720000001</v>
      </c>
      <c r="O206" s="21">
        <f t="shared" si="116"/>
        <v>0</v>
      </c>
      <c r="P206" s="16">
        <f t="shared" ca="1" si="106"/>
        <v>71.202719999999999</v>
      </c>
      <c r="Q206" s="24">
        <f t="shared" si="107"/>
        <v>0</v>
      </c>
      <c r="R206" s="16">
        <f t="shared" si="108"/>
        <v>0</v>
      </c>
      <c r="S206" s="4" t="str">
        <f t="shared" si="117"/>
        <v>J=</v>
      </c>
      <c r="T206" s="34">
        <f t="shared" si="118"/>
        <v>43600</v>
      </c>
      <c r="U206" s="3"/>
      <c r="V206" s="3"/>
      <c r="W206" s="95">
        <f>[2]Plan1!$A252</f>
        <v>44515</v>
      </c>
      <c r="X206" s="96" t="str">
        <f>[2]Plan1!$C252</f>
        <v>Proclamação da República</v>
      </c>
      <c r="Y206" s="97"/>
      <c r="Z206" s="1"/>
      <c r="AA206" s="3"/>
      <c r="AB206" s="104">
        <f t="shared" si="99"/>
        <v>44785</v>
      </c>
      <c r="AC206" s="104">
        <f t="shared" si="100"/>
        <v>44788</v>
      </c>
      <c r="AD206" s="104">
        <f t="shared" si="101"/>
        <v>44788</v>
      </c>
      <c r="AE206" s="3"/>
      <c r="AF206" s="12"/>
      <c r="AG206" s="3"/>
      <c r="AH206" s="2"/>
      <c r="AI206" s="13"/>
      <c r="AJ206" s="7"/>
      <c r="AK206" s="2"/>
      <c r="AL206" s="2"/>
      <c r="AM206" s="34"/>
      <c r="AN206" s="34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42">
        <f t="shared" si="109"/>
        <v>43597</v>
      </c>
      <c r="B207" s="19">
        <f t="shared" ca="1" si="119"/>
        <v>10071.202719999999</v>
      </c>
      <c r="C207" s="16">
        <f t="shared" si="110"/>
        <v>10000</v>
      </c>
      <c r="D207" s="15">
        <f ca="1">IF(A207&lt;$B$1,VLOOKUP(A207,[1]DI!$A$4:$B$15000,2,FALSE),0)</f>
        <v>0</v>
      </c>
      <c r="E207" s="16">
        <f t="shared" ca="1" si="102"/>
        <v>1</v>
      </c>
      <c r="F207" s="16">
        <f ca="1">(TRUNC(PRODUCT($E$12:$E206),16))</f>
        <v>1.0330281082772601</v>
      </c>
      <c r="G207" s="16">
        <f t="shared" ca="1" si="111"/>
        <v>1.0284608307687499</v>
      </c>
      <c r="H207" s="16">
        <f t="shared" ca="1" si="103"/>
        <v>1.0044408899999999</v>
      </c>
      <c r="I207" s="15">
        <f t="shared" si="112"/>
        <v>3.7999999999999999E-2</v>
      </c>
      <c r="J207" s="34">
        <f t="shared" si="113"/>
        <v>43570</v>
      </c>
      <c r="K207" s="2">
        <f t="shared" si="114"/>
        <v>17</v>
      </c>
      <c r="L207" s="21">
        <f t="shared" si="115"/>
        <v>18</v>
      </c>
      <c r="M207" s="14">
        <f t="shared" si="104"/>
        <v>1.0026675359999999</v>
      </c>
      <c r="N207" s="14">
        <f t="shared" ca="1" si="105"/>
        <v>1.0071202720000001</v>
      </c>
      <c r="O207" s="21">
        <f t="shared" si="116"/>
        <v>0</v>
      </c>
      <c r="P207" s="16">
        <f t="shared" ca="1" si="106"/>
        <v>71.202719999999999</v>
      </c>
      <c r="Q207" s="24">
        <f t="shared" si="107"/>
        <v>0</v>
      </c>
      <c r="R207" s="16">
        <f t="shared" si="108"/>
        <v>0</v>
      </c>
      <c r="S207" s="4" t="str">
        <f t="shared" si="117"/>
        <v>J=</v>
      </c>
      <c r="T207" s="34">
        <f t="shared" si="118"/>
        <v>43600</v>
      </c>
      <c r="U207" s="3"/>
      <c r="V207" s="3"/>
      <c r="W207" s="95">
        <f>[2]Plan1!$A253</f>
        <v>44555</v>
      </c>
      <c r="X207" s="96" t="str">
        <f>[2]Plan1!$C253</f>
        <v>Natal</v>
      </c>
      <c r="Y207" s="97"/>
      <c r="Z207" s="1"/>
      <c r="AA207" s="3"/>
      <c r="AB207" s="104">
        <f t="shared" si="99"/>
        <v>44818</v>
      </c>
      <c r="AC207" s="104">
        <f t="shared" si="100"/>
        <v>44819</v>
      </c>
      <c r="AD207" s="104">
        <f t="shared" si="101"/>
        <v>44819</v>
      </c>
      <c r="AE207" s="3"/>
      <c r="AF207" s="12"/>
      <c r="AG207" s="3"/>
      <c r="AH207" s="2"/>
      <c r="AI207" s="13"/>
      <c r="AJ207" s="7"/>
      <c r="AK207" s="2"/>
      <c r="AL207" s="2"/>
      <c r="AM207" s="34"/>
      <c r="AN207" s="34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42">
        <f t="shared" si="109"/>
        <v>43598</v>
      </c>
      <c r="B208" s="19">
        <f t="shared" ca="1" si="119"/>
        <v>10071.202719999999</v>
      </c>
      <c r="C208" s="16">
        <f t="shared" si="110"/>
        <v>10000</v>
      </c>
      <c r="D208" s="15">
        <f ca="1">IF(A208&lt;$B$1,VLOOKUP(A208,[1]DI!$A$4:$B$15000,2,FALSE),0)</f>
        <v>6.4000000000000001E-2</v>
      </c>
      <c r="E208" s="16">
        <f t="shared" ca="1" si="102"/>
        <v>1.0002462000000001</v>
      </c>
      <c r="F208" s="16">
        <f ca="1">(TRUNC(PRODUCT($E$12:$E207),16))</f>
        <v>1.0330281082772601</v>
      </c>
      <c r="G208" s="16">
        <f t="shared" ca="1" si="111"/>
        <v>1.0284608307687499</v>
      </c>
      <c r="H208" s="16">
        <f t="shared" ca="1" si="103"/>
        <v>1.0044408899999999</v>
      </c>
      <c r="I208" s="15">
        <f t="shared" si="112"/>
        <v>3.7999999999999999E-2</v>
      </c>
      <c r="J208" s="34">
        <f t="shared" si="113"/>
        <v>43570</v>
      </c>
      <c r="K208" s="2">
        <f t="shared" si="114"/>
        <v>18</v>
      </c>
      <c r="L208" s="21">
        <f t="shared" si="115"/>
        <v>18</v>
      </c>
      <c r="M208" s="14">
        <f t="shared" si="104"/>
        <v>1.0026675359999999</v>
      </c>
      <c r="N208" s="14">
        <f t="shared" ca="1" si="105"/>
        <v>1.0071202720000001</v>
      </c>
      <c r="O208" s="21">
        <f t="shared" si="116"/>
        <v>0</v>
      </c>
      <c r="P208" s="16">
        <f t="shared" ca="1" si="106"/>
        <v>71.202719999999999</v>
      </c>
      <c r="Q208" s="24">
        <f t="shared" si="107"/>
        <v>0</v>
      </c>
      <c r="R208" s="16">
        <f t="shared" si="108"/>
        <v>0</v>
      </c>
      <c r="S208" s="4" t="str">
        <f t="shared" si="117"/>
        <v>J=</v>
      </c>
      <c r="T208" s="34">
        <f t="shared" si="118"/>
        <v>43600</v>
      </c>
      <c r="U208" s="3"/>
      <c r="V208" s="3"/>
      <c r="W208" s="95">
        <f>[2]Plan1!$A254</f>
        <v>44562</v>
      </c>
      <c r="X208" s="96" t="str">
        <f>[2]Plan1!$C254</f>
        <v>Confraternização Universal</v>
      </c>
      <c r="Y208" s="97"/>
      <c r="Z208" s="1"/>
      <c r="AA208" s="3"/>
      <c r="AB208" s="104">
        <f t="shared" si="99"/>
        <v>44848</v>
      </c>
      <c r="AC208" s="104">
        <f t="shared" si="100"/>
        <v>44849</v>
      </c>
      <c r="AD208" s="104">
        <f t="shared" si="101"/>
        <v>44851</v>
      </c>
      <c r="AE208" s="3"/>
      <c r="AF208" s="12"/>
      <c r="AG208" s="3"/>
      <c r="AH208" s="2"/>
      <c r="AI208" s="13"/>
      <c r="AJ208" s="7"/>
      <c r="AK208" s="2"/>
      <c r="AL208" s="2"/>
      <c r="AM208" s="34"/>
      <c r="AN208" s="34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42">
        <f t="shared" si="109"/>
        <v>43599</v>
      </c>
      <c r="B209" s="19">
        <f t="shared" ca="1" si="119"/>
        <v>10075.17323</v>
      </c>
      <c r="C209" s="16">
        <f t="shared" si="110"/>
        <v>10000</v>
      </c>
      <c r="D209" s="15">
        <f ca="1">IF(A209&lt;$B$1,VLOOKUP(A209,[1]DI!$A$4:$B$15000,2,FALSE),0)</f>
        <v>6.4000000000000001E-2</v>
      </c>
      <c r="E209" s="16">
        <f t="shared" ca="1" si="102"/>
        <v>1.0002462000000001</v>
      </c>
      <c r="F209" s="16">
        <f ca="1">(TRUNC(PRODUCT($E$12:$E208),16))</f>
        <v>1.03328243979752</v>
      </c>
      <c r="G209" s="16">
        <f t="shared" ca="1" si="111"/>
        <v>1.0284608307687499</v>
      </c>
      <c r="H209" s="16">
        <f t="shared" ca="1" si="103"/>
        <v>1.00468818</v>
      </c>
      <c r="I209" s="15">
        <f t="shared" si="112"/>
        <v>3.7999999999999999E-2</v>
      </c>
      <c r="J209" s="34">
        <f t="shared" si="113"/>
        <v>43570</v>
      </c>
      <c r="K209" s="2">
        <f t="shared" si="114"/>
        <v>19</v>
      </c>
      <c r="L209" s="21">
        <f t="shared" si="115"/>
        <v>19</v>
      </c>
      <c r="M209" s="14">
        <f t="shared" si="104"/>
        <v>1.0028159409999999</v>
      </c>
      <c r="N209" s="14">
        <f t="shared" ca="1" si="105"/>
        <v>1.0075173230000001</v>
      </c>
      <c r="O209" s="21">
        <f t="shared" si="116"/>
        <v>0</v>
      </c>
      <c r="P209" s="16">
        <f t="shared" ca="1" si="106"/>
        <v>75.173230000000004</v>
      </c>
      <c r="Q209" s="24">
        <f t="shared" si="107"/>
        <v>0</v>
      </c>
      <c r="R209" s="16">
        <f t="shared" si="108"/>
        <v>0</v>
      </c>
      <c r="S209" s="4" t="str">
        <f t="shared" si="117"/>
        <v>J=</v>
      </c>
      <c r="T209" s="34">
        <f t="shared" si="118"/>
        <v>43600</v>
      </c>
      <c r="U209" s="3"/>
      <c r="V209" s="3"/>
      <c r="W209" s="95">
        <f>[2]Plan1!$A255</f>
        <v>44620</v>
      </c>
      <c r="X209" s="96" t="str">
        <f>[2]Plan1!$C255</f>
        <v>Carnaval</v>
      </c>
      <c r="Y209" s="97"/>
      <c r="Z209" s="1"/>
      <c r="AA209" s="3"/>
      <c r="AB209" s="104">
        <f t="shared" si="99"/>
        <v>44879</v>
      </c>
      <c r="AC209" s="104">
        <f t="shared" si="100"/>
        <v>44880</v>
      </c>
      <c r="AD209" s="104">
        <f t="shared" si="101"/>
        <v>44881</v>
      </c>
      <c r="AE209" s="3"/>
      <c r="AF209" s="12"/>
      <c r="AG209" s="3"/>
      <c r="AH209" s="2"/>
      <c r="AI209" s="13"/>
      <c r="AJ209" s="7"/>
      <c r="AK209" s="2"/>
      <c r="AL209" s="2"/>
      <c r="AM209" s="34"/>
      <c r="AN209" s="34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42">
        <f t="shared" si="109"/>
        <v>43600</v>
      </c>
      <c r="B210" s="19">
        <f t="shared" ca="1" si="119"/>
        <v>10079.14529</v>
      </c>
      <c r="C210" s="16">
        <f t="shared" si="110"/>
        <v>10000</v>
      </c>
      <c r="D210" s="15">
        <f ca="1">IF(A210&lt;$B$1,VLOOKUP(A210,[1]DI!$A$4:$B$15000,2,FALSE),0)</f>
        <v>6.4000000000000001E-2</v>
      </c>
      <c r="E210" s="16">
        <f t="shared" ca="1" si="102"/>
        <v>1.0002462000000001</v>
      </c>
      <c r="F210" s="16">
        <f ca="1">(TRUNC(PRODUCT($E$12:$E209),16))</f>
        <v>1.0335368339341999</v>
      </c>
      <c r="G210" s="16">
        <f t="shared" ca="1" si="111"/>
        <v>1.0284608307687499</v>
      </c>
      <c r="H210" s="16">
        <f t="shared" ca="1" si="103"/>
        <v>1.00493553</v>
      </c>
      <c r="I210" s="15">
        <f t="shared" si="112"/>
        <v>3.7999999999999999E-2</v>
      </c>
      <c r="J210" s="34">
        <f t="shared" si="113"/>
        <v>43570</v>
      </c>
      <c r="K210" s="2">
        <f t="shared" si="114"/>
        <v>20</v>
      </c>
      <c r="L210" s="21">
        <f t="shared" si="115"/>
        <v>20</v>
      </c>
      <c r="M210" s="14">
        <f t="shared" si="104"/>
        <v>1.002964368</v>
      </c>
      <c r="N210" s="14">
        <f t="shared" ca="1" si="105"/>
        <v>1.007914529</v>
      </c>
      <c r="O210" s="21">
        <f t="shared" si="116"/>
        <v>7</v>
      </c>
      <c r="P210" s="16">
        <f t="shared" ca="1" si="106"/>
        <v>79.145290000000003</v>
      </c>
      <c r="Q210" s="24">
        <f t="shared" si="107"/>
        <v>0</v>
      </c>
      <c r="R210" s="16">
        <f t="shared" si="108"/>
        <v>0</v>
      </c>
      <c r="S210" s="4" t="str">
        <f t="shared" si="117"/>
        <v>J=</v>
      </c>
      <c r="T210" s="34">
        <f t="shared" si="118"/>
        <v>43600</v>
      </c>
      <c r="U210" s="3"/>
      <c r="V210" s="3"/>
      <c r="W210" s="95">
        <f>[2]Plan1!$A256</f>
        <v>44621</v>
      </c>
      <c r="X210" s="96" t="str">
        <f>[2]Plan1!$C256</f>
        <v>Carnaval</v>
      </c>
      <c r="Y210" s="98"/>
      <c r="Z210" s="1"/>
      <c r="AA210" s="3"/>
      <c r="AB210" s="104">
        <f t="shared" si="99"/>
        <v>44909</v>
      </c>
      <c r="AC210" s="104">
        <f t="shared" si="100"/>
        <v>44910</v>
      </c>
      <c r="AD210" s="104">
        <f t="shared" si="101"/>
        <v>44910</v>
      </c>
      <c r="AE210" s="3"/>
      <c r="AF210" s="12"/>
      <c r="AG210" s="3"/>
      <c r="AH210" s="2"/>
      <c r="AI210" s="13"/>
      <c r="AJ210" s="7"/>
      <c r="AK210" s="2"/>
      <c r="AL210" s="2"/>
      <c r="AM210" s="34"/>
      <c r="AN210" s="34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42">
        <f t="shared" si="109"/>
        <v>43601</v>
      </c>
      <c r="B211" s="19">
        <f t="shared" ca="1" si="119"/>
        <v>10003.942459989999</v>
      </c>
      <c r="C211" s="16">
        <f t="shared" si="110"/>
        <v>10000</v>
      </c>
      <c r="D211" s="15">
        <f ca="1">IF(A211&lt;$B$1,VLOOKUP(A211,[1]DI!$A$4:$B$15000,2,FALSE),0)</f>
        <v>6.4000000000000001E-2</v>
      </c>
      <c r="E211" s="16">
        <f t="shared" ca="1" si="102"/>
        <v>1.0002462000000001</v>
      </c>
      <c r="F211" s="16">
        <f ca="1">(TRUNC(PRODUCT($E$12:$E210),16))</f>
        <v>1.03379129070271</v>
      </c>
      <c r="G211" s="16">
        <f t="shared" ca="1" si="111"/>
        <v>1.0335368339341999</v>
      </c>
      <c r="H211" s="16">
        <f t="shared" ca="1" si="103"/>
        <v>1.0002462000000001</v>
      </c>
      <c r="I211" s="15">
        <f t="shared" si="112"/>
        <v>3.7999999999999999E-2</v>
      </c>
      <c r="J211" s="34">
        <f t="shared" si="113"/>
        <v>43600</v>
      </c>
      <c r="K211" s="2">
        <f t="shared" si="114"/>
        <v>1</v>
      </c>
      <c r="L211" s="21">
        <f t="shared" si="115"/>
        <v>1</v>
      </c>
      <c r="M211" s="14">
        <f t="shared" si="104"/>
        <v>1.00014801</v>
      </c>
      <c r="N211" s="14">
        <f t="shared" ca="1" si="105"/>
        <v>1.0003942459999999</v>
      </c>
      <c r="O211" s="21">
        <f t="shared" si="116"/>
        <v>0</v>
      </c>
      <c r="P211" s="16">
        <f t="shared" ca="1" si="106"/>
        <v>3.9424599900000001</v>
      </c>
      <c r="Q211" s="24">
        <f t="shared" si="107"/>
        <v>0</v>
      </c>
      <c r="R211" s="16">
        <f t="shared" si="108"/>
        <v>0</v>
      </c>
      <c r="S211" s="4" t="str">
        <f t="shared" si="117"/>
        <v>A+J=</v>
      </c>
      <c r="T211" s="34">
        <f t="shared" si="118"/>
        <v>43633</v>
      </c>
      <c r="U211" s="3"/>
      <c r="V211" s="3"/>
      <c r="W211" s="95">
        <f>[2]Plan1!$A257</f>
        <v>44666</v>
      </c>
      <c r="X211" s="96" t="str">
        <f>[2]Plan1!$C257</f>
        <v>Paixão de Cristo</v>
      </c>
      <c r="Y211" s="98"/>
      <c r="Z211" s="1"/>
      <c r="AA211" s="3"/>
      <c r="AB211" s="104">
        <f t="shared" si="99"/>
        <v>44939</v>
      </c>
      <c r="AC211" s="104">
        <f t="shared" si="100"/>
        <v>44941</v>
      </c>
      <c r="AD211" s="104">
        <f t="shared" si="101"/>
        <v>44942</v>
      </c>
      <c r="AE211" s="3"/>
      <c r="AF211" s="12"/>
      <c r="AG211" s="3"/>
      <c r="AH211" s="2"/>
      <c r="AI211" s="13"/>
      <c r="AJ211" s="7"/>
      <c r="AK211" s="2"/>
      <c r="AL211" s="2"/>
      <c r="AM211" s="34"/>
      <c r="AN211" s="34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42">
        <f t="shared" si="109"/>
        <v>43602</v>
      </c>
      <c r="B212" s="19">
        <f t="shared" ca="1" si="119"/>
        <v>10007.88647999</v>
      </c>
      <c r="C212" s="16">
        <f t="shared" si="110"/>
        <v>10000</v>
      </c>
      <c r="D212" s="15">
        <f ca="1">IF(A212&lt;$B$1,VLOOKUP(A212,[1]DI!$A$4:$B$15000,2,FALSE),0)</f>
        <v>6.4000000000000001E-2</v>
      </c>
      <c r="E212" s="16">
        <f t="shared" ca="1" si="102"/>
        <v>1.0002462000000001</v>
      </c>
      <c r="F212" s="16">
        <f ca="1">(TRUNC(PRODUCT($E$12:$E211),16))</f>
        <v>1.03404581011848</v>
      </c>
      <c r="G212" s="16">
        <f t="shared" ca="1" si="111"/>
        <v>1.0335368339341999</v>
      </c>
      <c r="H212" s="16">
        <f t="shared" ca="1" si="103"/>
        <v>1.00049246</v>
      </c>
      <c r="I212" s="15">
        <f t="shared" si="112"/>
        <v>3.7999999999999999E-2</v>
      </c>
      <c r="J212" s="34">
        <f t="shared" si="113"/>
        <v>43600</v>
      </c>
      <c r="K212" s="2">
        <f t="shared" si="114"/>
        <v>2</v>
      </c>
      <c r="L212" s="21">
        <f t="shared" si="115"/>
        <v>2</v>
      </c>
      <c r="M212" s="14">
        <f t="shared" si="104"/>
        <v>1.000296042</v>
      </c>
      <c r="N212" s="14">
        <f t="shared" ca="1" si="105"/>
        <v>1.0007886479999999</v>
      </c>
      <c r="O212" s="21">
        <f t="shared" si="116"/>
        <v>0</v>
      </c>
      <c r="P212" s="16">
        <f t="shared" ca="1" si="106"/>
        <v>7.8864799899999998</v>
      </c>
      <c r="Q212" s="24">
        <f t="shared" si="107"/>
        <v>0</v>
      </c>
      <c r="R212" s="16">
        <f t="shared" si="108"/>
        <v>0</v>
      </c>
      <c r="S212" s="4" t="str">
        <f t="shared" si="117"/>
        <v>A+J=</v>
      </c>
      <c r="T212" s="34">
        <f t="shared" si="118"/>
        <v>43633</v>
      </c>
      <c r="U212" s="3"/>
      <c r="V212" s="3"/>
      <c r="W212" s="95">
        <f>[2]Plan1!$A258</f>
        <v>44672</v>
      </c>
      <c r="X212" s="96" t="str">
        <f>[2]Plan1!$C258</f>
        <v>Tiradentes</v>
      </c>
      <c r="Y212" s="97"/>
      <c r="Z212" s="1"/>
      <c r="AA212" s="3"/>
      <c r="AB212" s="104">
        <f t="shared" si="99"/>
        <v>44971</v>
      </c>
      <c r="AC212" s="104">
        <f t="shared" si="100"/>
        <v>44972</v>
      </c>
      <c r="AD212" s="104">
        <f t="shared" si="101"/>
        <v>44972</v>
      </c>
      <c r="AE212" s="3"/>
      <c r="AF212" s="12"/>
      <c r="AG212" s="3"/>
      <c r="AH212" s="2"/>
      <c r="AI212" s="13"/>
      <c r="AJ212" s="7"/>
      <c r="AK212" s="2"/>
      <c r="AL212" s="2"/>
      <c r="AM212" s="34"/>
      <c r="AN212" s="34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42">
        <f t="shared" si="109"/>
        <v>43603</v>
      </c>
      <c r="B213" s="19">
        <f t="shared" ca="1" si="119"/>
        <v>10011.83203999</v>
      </c>
      <c r="C213" s="16">
        <f t="shared" si="110"/>
        <v>10000</v>
      </c>
      <c r="D213" s="15">
        <f ca="1">IF(A213&lt;$B$1,VLOOKUP(A213,[1]DI!$A$4:$B$15000,2,FALSE),0)</f>
        <v>0</v>
      </c>
      <c r="E213" s="16">
        <f t="shared" ca="1" si="102"/>
        <v>1</v>
      </c>
      <c r="F213" s="16">
        <f ca="1">(TRUNC(PRODUCT($E$12:$E212),16))</f>
        <v>1.03430039219693</v>
      </c>
      <c r="G213" s="16">
        <f t="shared" ca="1" si="111"/>
        <v>1.0335368339341999</v>
      </c>
      <c r="H213" s="16">
        <f t="shared" ca="1" si="103"/>
        <v>1.00073878</v>
      </c>
      <c r="I213" s="15">
        <f t="shared" si="112"/>
        <v>3.7999999999999999E-2</v>
      </c>
      <c r="J213" s="34">
        <f t="shared" si="113"/>
        <v>43600</v>
      </c>
      <c r="K213" s="2">
        <f t="shared" si="114"/>
        <v>2</v>
      </c>
      <c r="L213" s="21">
        <f t="shared" si="115"/>
        <v>3</v>
      </c>
      <c r="M213" s="14">
        <f t="shared" si="104"/>
        <v>1.0004440960000001</v>
      </c>
      <c r="N213" s="14">
        <f t="shared" ca="1" si="105"/>
        <v>1.0011832039999999</v>
      </c>
      <c r="O213" s="21">
        <f t="shared" si="116"/>
        <v>0</v>
      </c>
      <c r="P213" s="16">
        <f t="shared" ca="1" si="106"/>
        <v>11.83203999</v>
      </c>
      <c r="Q213" s="24">
        <f t="shared" si="107"/>
        <v>0</v>
      </c>
      <c r="R213" s="16">
        <f t="shared" si="108"/>
        <v>0</v>
      </c>
      <c r="S213" s="4" t="str">
        <f t="shared" si="117"/>
        <v>A+J=</v>
      </c>
      <c r="T213" s="34">
        <f t="shared" si="118"/>
        <v>43633</v>
      </c>
      <c r="U213" s="3"/>
      <c r="V213" s="3"/>
      <c r="W213" s="95">
        <f>[2]Plan1!$A259</f>
        <v>44682</v>
      </c>
      <c r="X213" s="96" t="str">
        <f>[2]Plan1!$C259</f>
        <v>Dia do Trabalho</v>
      </c>
      <c r="Y213" s="97"/>
      <c r="Z213" s="1"/>
      <c r="AA213" s="3"/>
      <c r="AB213" s="104">
        <f t="shared" si="99"/>
        <v>44999</v>
      </c>
      <c r="AC213" s="104">
        <f t="shared" si="100"/>
        <v>45000</v>
      </c>
      <c r="AD213" s="104">
        <f t="shared" si="101"/>
        <v>45000</v>
      </c>
      <c r="AE213" s="3"/>
      <c r="AF213" s="12"/>
      <c r="AG213" s="3"/>
      <c r="AH213" s="2"/>
      <c r="AI213" s="13"/>
      <c r="AJ213" s="7"/>
      <c r="AK213" s="2"/>
      <c r="AL213" s="2"/>
      <c r="AM213" s="34"/>
      <c r="AN213" s="34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42">
        <f t="shared" si="109"/>
        <v>43604</v>
      </c>
      <c r="B214" s="19">
        <f t="shared" ca="1" si="119"/>
        <v>10011.83203999</v>
      </c>
      <c r="C214" s="16">
        <f t="shared" si="110"/>
        <v>10000</v>
      </c>
      <c r="D214" s="15">
        <f ca="1">IF(A214&lt;$B$1,VLOOKUP(A214,[1]DI!$A$4:$B$15000,2,FALSE),0)</f>
        <v>0</v>
      </c>
      <c r="E214" s="16">
        <f t="shared" ca="1" si="102"/>
        <v>1</v>
      </c>
      <c r="F214" s="16">
        <f ca="1">(TRUNC(PRODUCT($E$12:$E213),16))</f>
        <v>1.03430039219693</v>
      </c>
      <c r="G214" s="16">
        <f t="shared" ca="1" si="111"/>
        <v>1.0335368339341999</v>
      </c>
      <c r="H214" s="16">
        <f t="shared" ca="1" si="103"/>
        <v>1.00073878</v>
      </c>
      <c r="I214" s="15">
        <f t="shared" si="112"/>
        <v>3.7999999999999999E-2</v>
      </c>
      <c r="J214" s="34">
        <f t="shared" si="113"/>
        <v>43600</v>
      </c>
      <c r="K214" s="2">
        <f t="shared" si="114"/>
        <v>2</v>
      </c>
      <c r="L214" s="21">
        <f t="shared" si="115"/>
        <v>3</v>
      </c>
      <c r="M214" s="14">
        <f t="shared" si="104"/>
        <v>1.0004440960000001</v>
      </c>
      <c r="N214" s="14">
        <f t="shared" ca="1" si="105"/>
        <v>1.0011832039999999</v>
      </c>
      <c r="O214" s="21">
        <f t="shared" si="116"/>
        <v>0</v>
      </c>
      <c r="P214" s="16">
        <f t="shared" ca="1" si="106"/>
        <v>11.83203999</v>
      </c>
      <c r="Q214" s="24">
        <f t="shared" si="107"/>
        <v>0</v>
      </c>
      <c r="R214" s="16">
        <f t="shared" si="108"/>
        <v>0</v>
      </c>
      <c r="S214" s="4" t="str">
        <f t="shared" si="117"/>
        <v>A+J=</v>
      </c>
      <c r="T214" s="34">
        <f t="shared" si="118"/>
        <v>43633</v>
      </c>
      <c r="U214" s="3"/>
      <c r="V214" s="3"/>
      <c r="W214" s="95">
        <f>[2]Plan1!$A260</f>
        <v>44728</v>
      </c>
      <c r="X214" s="96" t="str">
        <f>[2]Plan1!$C260</f>
        <v>Corpus Christi</v>
      </c>
      <c r="Y214" s="97"/>
      <c r="Z214" s="1"/>
      <c r="AA214" s="3"/>
      <c r="AB214" s="104">
        <f t="shared" si="99"/>
        <v>45030</v>
      </c>
      <c r="AC214" s="104">
        <f t="shared" si="100"/>
        <v>45031</v>
      </c>
      <c r="AD214" s="104">
        <f t="shared" si="101"/>
        <v>45033</v>
      </c>
      <c r="AE214" s="3"/>
      <c r="AF214" s="12"/>
      <c r="AG214" s="3"/>
      <c r="AH214" s="2"/>
      <c r="AI214" s="13"/>
      <c r="AJ214" s="7"/>
      <c r="AK214" s="2"/>
      <c r="AL214" s="2"/>
      <c r="AM214" s="34"/>
      <c r="AN214" s="34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42">
        <f t="shared" si="109"/>
        <v>43605</v>
      </c>
      <c r="B215" s="19">
        <f t="shared" ca="1" si="119"/>
        <v>10011.83203999</v>
      </c>
      <c r="C215" s="16">
        <f t="shared" si="110"/>
        <v>10000</v>
      </c>
      <c r="D215" s="15">
        <f ca="1">IF(A215&lt;$B$1,VLOOKUP(A215,[1]DI!$A$4:$B$15000,2,FALSE),0)</f>
        <v>6.4000000000000001E-2</v>
      </c>
      <c r="E215" s="16">
        <f t="shared" ca="1" si="102"/>
        <v>1.0002462000000001</v>
      </c>
      <c r="F215" s="16">
        <f ca="1">(TRUNC(PRODUCT($E$12:$E214),16))</f>
        <v>1.03430039219693</v>
      </c>
      <c r="G215" s="16">
        <f t="shared" ca="1" si="111"/>
        <v>1.0335368339341999</v>
      </c>
      <c r="H215" s="16">
        <f t="shared" ca="1" si="103"/>
        <v>1.00073878</v>
      </c>
      <c r="I215" s="15">
        <f t="shared" si="112"/>
        <v>3.7999999999999999E-2</v>
      </c>
      <c r="J215" s="34">
        <f t="shared" si="113"/>
        <v>43600</v>
      </c>
      <c r="K215" s="2">
        <f t="shared" si="114"/>
        <v>3</v>
      </c>
      <c r="L215" s="21">
        <f t="shared" si="115"/>
        <v>3</v>
      </c>
      <c r="M215" s="14">
        <f t="shared" si="104"/>
        <v>1.0004440960000001</v>
      </c>
      <c r="N215" s="14">
        <f t="shared" ca="1" si="105"/>
        <v>1.0011832039999999</v>
      </c>
      <c r="O215" s="21">
        <f t="shared" si="116"/>
        <v>0</v>
      </c>
      <c r="P215" s="16">
        <f t="shared" ca="1" si="106"/>
        <v>11.83203999</v>
      </c>
      <c r="Q215" s="24">
        <f t="shared" si="107"/>
        <v>0</v>
      </c>
      <c r="R215" s="16">
        <f t="shared" si="108"/>
        <v>0</v>
      </c>
      <c r="S215" s="4" t="str">
        <f t="shared" si="117"/>
        <v>A+J=</v>
      </c>
      <c r="T215" s="34">
        <f t="shared" si="118"/>
        <v>43633</v>
      </c>
      <c r="U215" s="3"/>
      <c r="V215" s="3"/>
      <c r="W215" s="95">
        <f>[2]Plan1!$A261</f>
        <v>44811</v>
      </c>
      <c r="X215" s="96" t="str">
        <f>[2]Plan1!$C261</f>
        <v>Independência do Brasil</v>
      </c>
      <c r="Y215" s="97"/>
      <c r="Z215" s="1"/>
      <c r="AA215" s="3"/>
      <c r="AB215" s="104">
        <f t="shared" si="99"/>
        <v>45058</v>
      </c>
      <c r="AC215" s="104">
        <f t="shared" si="100"/>
        <v>45061</v>
      </c>
      <c r="AD215" s="104">
        <f t="shared" si="101"/>
        <v>45061</v>
      </c>
      <c r="AE215" s="3"/>
      <c r="AF215" s="12"/>
      <c r="AG215" s="3"/>
      <c r="AH215" s="2"/>
      <c r="AI215" s="13"/>
      <c r="AJ215" s="7"/>
      <c r="AK215" s="2"/>
      <c r="AL215" s="2"/>
      <c r="AM215" s="34"/>
      <c r="AN215" s="34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42">
        <f t="shared" si="109"/>
        <v>43606</v>
      </c>
      <c r="B216" s="19">
        <f t="shared" ca="1" si="119"/>
        <v>10015.779149989999</v>
      </c>
      <c r="C216" s="16">
        <f t="shared" si="110"/>
        <v>10000</v>
      </c>
      <c r="D216" s="15">
        <f ca="1">IF(A216&lt;$B$1,VLOOKUP(A216,[1]DI!$A$4:$B$15000,2,FALSE),0)</f>
        <v>6.4000000000000001E-2</v>
      </c>
      <c r="E216" s="16">
        <f t="shared" ca="1" si="102"/>
        <v>1.0002462000000001</v>
      </c>
      <c r="F216" s="16">
        <f ca="1">(TRUNC(PRODUCT($E$12:$E215),16))</f>
        <v>1.0345550369534899</v>
      </c>
      <c r="G216" s="16">
        <f t="shared" ca="1" si="111"/>
        <v>1.0335368339341999</v>
      </c>
      <c r="H216" s="16">
        <f t="shared" ca="1" si="103"/>
        <v>1.0009851599999999</v>
      </c>
      <c r="I216" s="15">
        <f t="shared" si="112"/>
        <v>3.7999999999999999E-2</v>
      </c>
      <c r="J216" s="34">
        <f t="shared" si="113"/>
        <v>43600</v>
      </c>
      <c r="K216" s="2">
        <f t="shared" si="114"/>
        <v>4</v>
      </c>
      <c r="L216" s="21">
        <f t="shared" si="115"/>
        <v>4</v>
      </c>
      <c r="M216" s="14">
        <f t="shared" si="104"/>
        <v>1.0005921719999999</v>
      </c>
      <c r="N216" s="14">
        <f t="shared" ca="1" si="105"/>
        <v>1.0015779149999999</v>
      </c>
      <c r="O216" s="21">
        <f t="shared" si="116"/>
        <v>0</v>
      </c>
      <c r="P216" s="16">
        <f t="shared" ca="1" si="106"/>
        <v>15.779149990000001</v>
      </c>
      <c r="Q216" s="24">
        <f t="shared" si="107"/>
        <v>0</v>
      </c>
      <c r="R216" s="16">
        <f t="shared" si="108"/>
        <v>0</v>
      </c>
      <c r="S216" s="4" t="str">
        <f t="shared" si="117"/>
        <v>A+J=</v>
      </c>
      <c r="T216" s="34">
        <f t="shared" si="118"/>
        <v>43633</v>
      </c>
      <c r="U216" s="3"/>
      <c r="V216" s="3"/>
      <c r="W216" s="95">
        <f>[2]Plan1!$A262</f>
        <v>44846</v>
      </c>
      <c r="X216" s="96" t="str">
        <f>[2]Plan1!$C262</f>
        <v>Nossa Sr.a Aparecida - Padroeira do Brasil</v>
      </c>
      <c r="Y216" s="97"/>
      <c r="Z216" s="1"/>
      <c r="AA216" s="3"/>
      <c r="AB216" s="104">
        <f t="shared" si="99"/>
        <v>45091</v>
      </c>
      <c r="AC216" s="104">
        <f t="shared" si="100"/>
        <v>45092</v>
      </c>
      <c r="AD216" s="104">
        <f t="shared" si="101"/>
        <v>45092</v>
      </c>
      <c r="AE216" s="3"/>
      <c r="AF216" s="12"/>
      <c r="AG216" s="3"/>
      <c r="AH216" s="2"/>
      <c r="AI216" s="13"/>
      <c r="AJ216" s="7"/>
      <c r="AK216" s="2"/>
      <c r="AL216" s="2"/>
      <c r="AM216" s="34"/>
      <c r="AN216" s="34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42">
        <f t="shared" si="109"/>
        <v>43607</v>
      </c>
      <c r="B217" s="19">
        <f t="shared" ca="1" si="119"/>
        <v>10019.72791999</v>
      </c>
      <c r="C217" s="16">
        <f t="shared" si="110"/>
        <v>10000</v>
      </c>
      <c r="D217" s="15">
        <f ca="1">IF(A217&lt;$B$1,VLOOKUP(A217,[1]DI!$A$4:$B$15000,2,FALSE),0)</f>
        <v>6.4000000000000001E-2</v>
      </c>
      <c r="E217" s="16">
        <f t="shared" ca="1" si="102"/>
        <v>1.0002462000000001</v>
      </c>
      <c r="F217" s="16">
        <f ca="1">(TRUNC(PRODUCT($E$12:$E216),16))</f>
        <v>1.03480974440359</v>
      </c>
      <c r="G217" s="16">
        <f t="shared" ca="1" si="111"/>
        <v>1.0335368339341999</v>
      </c>
      <c r="H217" s="16">
        <f t="shared" ca="1" si="103"/>
        <v>1.00123161</v>
      </c>
      <c r="I217" s="15">
        <f t="shared" si="112"/>
        <v>3.7999999999999999E-2</v>
      </c>
      <c r="J217" s="34">
        <f t="shared" si="113"/>
        <v>43600</v>
      </c>
      <c r="K217" s="2">
        <f t="shared" si="114"/>
        <v>5</v>
      </c>
      <c r="L217" s="21">
        <f t="shared" si="115"/>
        <v>5</v>
      </c>
      <c r="M217" s="14">
        <f t="shared" si="104"/>
        <v>1.0007402700000001</v>
      </c>
      <c r="N217" s="14">
        <f t="shared" ca="1" si="105"/>
        <v>1.0019727919999999</v>
      </c>
      <c r="O217" s="21">
        <f t="shared" si="116"/>
        <v>0</v>
      </c>
      <c r="P217" s="16">
        <f t="shared" ca="1" si="106"/>
        <v>19.72791999</v>
      </c>
      <c r="Q217" s="24">
        <f t="shared" si="107"/>
        <v>0</v>
      </c>
      <c r="R217" s="16">
        <f t="shared" si="108"/>
        <v>0</v>
      </c>
      <c r="S217" s="4" t="str">
        <f t="shared" si="117"/>
        <v>A+J=</v>
      </c>
      <c r="T217" s="34">
        <f t="shared" si="118"/>
        <v>43633</v>
      </c>
      <c r="U217" s="3"/>
      <c r="V217" s="3"/>
      <c r="W217" s="95">
        <f>[2]Plan1!$A263</f>
        <v>44867</v>
      </c>
      <c r="X217" s="96" t="str">
        <f>[2]Plan1!$C263</f>
        <v>Finados</v>
      </c>
      <c r="Y217" s="97"/>
      <c r="Z217" s="1"/>
      <c r="AA217" s="3"/>
      <c r="AB217" s="104">
        <f t="shared" si="99"/>
        <v>45121</v>
      </c>
      <c r="AC217" s="104">
        <f t="shared" si="100"/>
        <v>45122</v>
      </c>
      <c r="AD217" s="104">
        <f t="shared" si="101"/>
        <v>45124</v>
      </c>
      <c r="AE217" s="3"/>
      <c r="AF217" s="12"/>
      <c r="AG217" s="3"/>
      <c r="AH217" s="2"/>
      <c r="AI217" s="13"/>
      <c r="AJ217" s="7"/>
      <c r="AK217" s="2"/>
      <c r="AL217" s="2"/>
      <c r="AM217" s="34"/>
      <c r="AN217" s="34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42">
        <f t="shared" si="109"/>
        <v>43608</v>
      </c>
      <c r="B218" s="19">
        <f t="shared" ca="1" si="119"/>
        <v>10023.67811999</v>
      </c>
      <c r="C218" s="16">
        <f t="shared" si="110"/>
        <v>10000</v>
      </c>
      <c r="D218" s="15">
        <f ca="1">IF(A218&lt;$B$1,VLOOKUP(A218,[1]DI!$A$4:$B$15000,2,FALSE),0)</f>
        <v>6.4000000000000001E-2</v>
      </c>
      <c r="E218" s="16">
        <f t="shared" ca="1" si="102"/>
        <v>1.0002462000000001</v>
      </c>
      <c r="F218" s="16">
        <f ca="1">(TRUNC(PRODUCT($E$12:$E217),16))</f>
        <v>1.03506451456266</v>
      </c>
      <c r="G218" s="16">
        <f t="shared" ca="1" si="111"/>
        <v>1.0335368339341999</v>
      </c>
      <c r="H218" s="16">
        <f t="shared" ca="1" si="103"/>
        <v>1.0014781100000001</v>
      </c>
      <c r="I218" s="15">
        <f t="shared" si="112"/>
        <v>3.7999999999999999E-2</v>
      </c>
      <c r="J218" s="34">
        <f t="shared" si="113"/>
        <v>43600</v>
      </c>
      <c r="K218" s="2">
        <f t="shared" si="114"/>
        <v>6</v>
      </c>
      <c r="L218" s="21">
        <f t="shared" si="115"/>
        <v>6</v>
      </c>
      <c r="M218" s="14">
        <f t="shared" si="104"/>
        <v>1.000888389</v>
      </c>
      <c r="N218" s="14">
        <f t="shared" ca="1" si="105"/>
        <v>1.0023678119999999</v>
      </c>
      <c r="O218" s="21">
        <f t="shared" si="116"/>
        <v>0</v>
      </c>
      <c r="P218" s="16">
        <f t="shared" ca="1" si="106"/>
        <v>23.678119989999999</v>
      </c>
      <c r="Q218" s="24">
        <f t="shared" si="107"/>
        <v>0</v>
      </c>
      <c r="R218" s="16">
        <f t="shared" si="108"/>
        <v>0</v>
      </c>
      <c r="S218" s="4" t="str">
        <f t="shared" si="117"/>
        <v>A+J=</v>
      </c>
      <c r="T218" s="34">
        <f t="shared" si="118"/>
        <v>43633</v>
      </c>
      <c r="U218" s="3"/>
      <c r="V218" s="3"/>
      <c r="W218" s="95">
        <f>[2]Plan1!$A264</f>
        <v>44880</v>
      </c>
      <c r="X218" s="96" t="str">
        <f>[2]Plan1!$C264</f>
        <v>Proclamação da República</v>
      </c>
      <c r="Y218" s="97"/>
      <c r="Z218" s="1"/>
      <c r="AA218" s="3"/>
      <c r="AB218" s="104">
        <f t="shared" si="99"/>
        <v>45152</v>
      </c>
      <c r="AC218" s="104">
        <f t="shared" si="100"/>
        <v>45153</v>
      </c>
      <c r="AD218" s="104">
        <f t="shared" si="101"/>
        <v>45153</v>
      </c>
      <c r="AE218" s="3"/>
      <c r="AF218" s="12"/>
      <c r="AG218" s="3"/>
      <c r="AH218" s="2"/>
      <c r="AI218" s="13"/>
      <c r="AJ218" s="7"/>
      <c r="AK218" s="2"/>
      <c r="AL218" s="2"/>
      <c r="AM218" s="34"/>
      <c r="AN218" s="34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42">
        <f t="shared" si="109"/>
        <v>43609</v>
      </c>
      <c r="B219" s="19">
        <f t="shared" ca="1" si="119"/>
        <v>10027.62989</v>
      </c>
      <c r="C219" s="16">
        <f t="shared" si="110"/>
        <v>10000</v>
      </c>
      <c r="D219" s="15">
        <f ca="1">IF(A219&lt;$B$1,VLOOKUP(A219,[1]DI!$A$4:$B$15000,2,FALSE),0)</f>
        <v>6.4000000000000001E-2</v>
      </c>
      <c r="E219" s="16">
        <f t="shared" ca="1" si="102"/>
        <v>1.0002462000000001</v>
      </c>
      <c r="F219" s="16">
        <f ca="1">(TRUNC(PRODUCT($E$12:$E218),16))</f>
        <v>1.03531934744615</v>
      </c>
      <c r="G219" s="16">
        <f t="shared" ca="1" si="111"/>
        <v>1.0335368339341999</v>
      </c>
      <c r="H219" s="16">
        <f t="shared" ca="1" si="103"/>
        <v>1.00172467</v>
      </c>
      <c r="I219" s="15">
        <f t="shared" si="112"/>
        <v>3.7999999999999999E-2</v>
      </c>
      <c r="J219" s="34">
        <f t="shared" si="113"/>
        <v>43600</v>
      </c>
      <c r="K219" s="2">
        <f t="shared" si="114"/>
        <v>7</v>
      </c>
      <c r="L219" s="21">
        <f t="shared" si="115"/>
        <v>7</v>
      </c>
      <c r="M219" s="14">
        <f t="shared" si="104"/>
        <v>1.001036531</v>
      </c>
      <c r="N219" s="14">
        <f t="shared" ca="1" si="105"/>
        <v>1.002762989</v>
      </c>
      <c r="O219" s="21">
        <f t="shared" si="116"/>
        <v>0</v>
      </c>
      <c r="P219" s="16">
        <f t="shared" ca="1" si="106"/>
        <v>27.62989</v>
      </c>
      <c r="Q219" s="24">
        <f t="shared" si="107"/>
        <v>0</v>
      </c>
      <c r="R219" s="16">
        <f t="shared" si="108"/>
        <v>0</v>
      </c>
      <c r="S219" s="4" t="str">
        <f t="shared" si="117"/>
        <v>A+J=</v>
      </c>
      <c r="T219" s="34">
        <f t="shared" si="118"/>
        <v>43633</v>
      </c>
      <c r="U219" s="3"/>
      <c r="V219" s="3"/>
      <c r="W219" s="95">
        <f>[2]Plan1!$A265</f>
        <v>44920</v>
      </c>
      <c r="X219" s="96" t="str">
        <f>[2]Plan1!$C265</f>
        <v>Natal</v>
      </c>
      <c r="Y219" s="97"/>
      <c r="Z219" s="1"/>
      <c r="AA219" s="3"/>
      <c r="AB219" s="104">
        <f t="shared" si="99"/>
        <v>45183</v>
      </c>
      <c r="AC219" s="104">
        <f t="shared" si="100"/>
        <v>45184</v>
      </c>
      <c r="AD219" s="104">
        <f t="shared" si="101"/>
        <v>45184</v>
      </c>
      <c r="AE219" s="3"/>
      <c r="AF219" s="12"/>
      <c r="AG219" s="3"/>
      <c r="AH219" s="2"/>
      <c r="AI219" s="13"/>
      <c r="AJ219" s="7"/>
      <c r="AK219" s="2"/>
      <c r="AL219" s="2"/>
      <c r="AM219" s="34"/>
      <c r="AN219" s="34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42">
        <f t="shared" si="109"/>
        <v>43610</v>
      </c>
      <c r="B220" s="19">
        <f t="shared" ca="1" si="119"/>
        <v>10031.58328999</v>
      </c>
      <c r="C220" s="16">
        <f t="shared" si="110"/>
        <v>10000</v>
      </c>
      <c r="D220" s="15">
        <f ca="1">IF(A220&lt;$B$1,VLOOKUP(A220,[1]DI!$A$4:$B$15000,2,FALSE),0)</f>
        <v>0</v>
      </c>
      <c r="E220" s="16">
        <f t="shared" ca="1" si="102"/>
        <v>1</v>
      </c>
      <c r="F220" s="16">
        <f ca="1">(TRUNC(PRODUCT($E$12:$E219),16))</f>
        <v>1.0355742430694901</v>
      </c>
      <c r="G220" s="16">
        <f t="shared" ca="1" si="111"/>
        <v>1.0335368339341999</v>
      </c>
      <c r="H220" s="16">
        <f t="shared" ca="1" si="103"/>
        <v>1.0019712999999999</v>
      </c>
      <c r="I220" s="15">
        <f t="shared" si="112"/>
        <v>3.7999999999999999E-2</v>
      </c>
      <c r="J220" s="34">
        <f t="shared" si="113"/>
        <v>43600</v>
      </c>
      <c r="K220" s="2">
        <f t="shared" si="114"/>
        <v>7</v>
      </c>
      <c r="L220" s="21">
        <f t="shared" si="115"/>
        <v>8</v>
      </c>
      <c r="M220" s="14">
        <f t="shared" si="104"/>
        <v>1.001184694</v>
      </c>
      <c r="N220" s="14">
        <f t="shared" ca="1" si="105"/>
        <v>1.0031583289999999</v>
      </c>
      <c r="O220" s="21">
        <f t="shared" si="116"/>
        <v>0</v>
      </c>
      <c r="P220" s="16">
        <f t="shared" ca="1" si="106"/>
        <v>31.583289990000001</v>
      </c>
      <c r="Q220" s="24">
        <f t="shared" si="107"/>
        <v>0</v>
      </c>
      <c r="R220" s="16">
        <f t="shared" si="108"/>
        <v>0</v>
      </c>
      <c r="S220" s="4" t="str">
        <f t="shared" si="117"/>
        <v>A+J=</v>
      </c>
      <c r="T220" s="34">
        <f t="shared" si="118"/>
        <v>43633</v>
      </c>
      <c r="U220" s="3"/>
      <c r="V220" s="3"/>
      <c r="W220" s="95">
        <f>[2]Plan1!$A266</f>
        <v>44927</v>
      </c>
      <c r="X220" s="96" t="str">
        <f>[2]Plan1!$C266</f>
        <v>Confraternização Universal</v>
      </c>
      <c r="Y220" s="97"/>
      <c r="Z220" s="1"/>
      <c r="AA220" s="3"/>
      <c r="AB220" s="104">
        <f t="shared" si="99"/>
        <v>45212</v>
      </c>
      <c r="AC220" s="104">
        <f t="shared" si="100"/>
        <v>45214</v>
      </c>
      <c r="AD220" s="104">
        <f t="shared" si="101"/>
        <v>45215</v>
      </c>
      <c r="AE220" s="3"/>
      <c r="AF220" s="12"/>
      <c r="AG220" s="3"/>
      <c r="AH220" s="2"/>
      <c r="AI220" s="13"/>
      <c r="AJ220" s="7"/>
      <c r="AK220" s="2"/>
      <c r="AL220" s="2"/>
      <c r="AM220" s="34"/>
      <c r="AN220" s="34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42">
        <f t="shared" si="109"/>
        <v>43611</v>
      </c>
      <c r="B221" s="19">
        <f t="shared" ca="1" si="119"/>
        <v>10031.58328999</v>
      </c>
      <c r="C221" s="16">
        <f t="shared" si="110"/>
        <v>10000</v>
      </c>
      <c r="D221" s="15">
        <f ca="1">IF(A221&lt;$B$1,VLOOKUP(A221,[1]DI!$A$4:$B$15000,2,FALSE),0)</f>
        <v>0</v>
      </c>
      <c r="E221" s="16">
        <f t="shared" ca="1" si="102"/>
        <v>1</v>
      </c>
      <c r="F221" s="16">
        <f ca="1">(TRUNC(PRODUCT($E$12:$E220),16))</f>
        <v>1.0355742430694901</v>
      </c>
      <c r="G221" s="16">
        <f t="shared" ca="1" si="111"/>
        <v>1.0335368339341999</v>
      </c>
      <c r="H221" s="16">
        <f t="shared" ca="1" si="103"/>
        <v>1.0019712999999999</v>
      </c>
      <c r="I221" s="15">
        <f t="shared" si="112"/>
        <v>3.7999999999999999E-2</v>
      </c>
      <c r="J221" s="34">
        <f t="shared" si="113"/>
        <v>43600</v>
      </c>
      <c r="K221" s="2">
        <f t="shared" si="114"/>
        <v>7</v>
      </c>
      <c r="L221" s="21">
        <f t="shared" si="115"/>
        <v>8</v>
      </c>
      <c r="M221" s="14">
        <f t="shared" si="104"/>
        <v>1.001184694</v>
      </c>
      <c r="N221" s="14">
        <f t="shared" ca="1" si="105"/>
        <v>1.0031583289999999</v>
      </c>
      <c r="O221" s="21">
        <f t="shared" si="116"/>
        <v>0</v>
      </c>
      <c r="P221" s="16">
        <f t="shared" ca="1" si="106"/>
        <v>31.583289990000001</v>
      </c>
      <c r="Q221" s="24">
        <f t="shared" si="107"/>
        <v>0</v>
      </c>
      <c r="R221" s="16">
        <f t="shared" si="108"/>
        <v>0</v>
      </c>
      <c r="S221" s="4" t="str">
        <f t="shared" si="117"/>
        <v>A+J=</v>
      </c>
      <c r="T221" s="34">
        <f t="shared" si="118"/>
        <v>43633</v>
      </c>
      <c r="U221" s="3"/>
      <c r="V221" s="3"/>
      <c r="W221" s="95">
        <f>[2]Plan1!$A267</f>
        <v>44977</v>
      </c>
      <c r="X221" s="96" t="str">
        <f>[2]Plan1!$C267</f>
        <v>Carnaval</v>
      </c>
      <c r="Y221" s="97"/>
      <c r="Z221" s="1"/>
      <c r="AA221" s="3"/>
      <c r="AB221" s="104">
        <f t="shared" si="99"/>
        <v>45244</v>
      </c>
      <c r="AC221" s="104">
        <f t="shared" si="100"/>
        <v>45245</v>
      </c>
      <c r="AD221" s="104">
        <f t="shared" si="101"/>
        <v>45246</v>
      </c>
      <c r="AE221" s="3"/>
      <c r="AF221" s="12"/>
      <c r="AG221" s="3"/>
      <c r="AH221" s="2"/>
      <c r="AI221" s="13"/>
      <c r="AJ221" s="7"/>
      <c r="AK221" s="2"/>
      <c r="AL221" s="2"/>
      <c r="AM221" s="34"/>
      <c r="AN221" s="34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42">
        <f t="shared" si="109"/>
        <v>43612</v>
      </c>
      <c r="B222" s="19">
        <f t="shared" ca="1" si="119"/>
        <v>10031.58328999</v>
      </c>
      <c r="C222" s="16">
        <f t="shared" si="110"/>
        <v>10000</v>
      </c>
      <c r="D222" s="15">
        <f ca="1">IF(A222&lt;$B$1,VLOOKUP(A222,[1]DI!$A$4:$B$15000,2,FALSE),0)</f>
        <v>6.4000000000000001E-2</v>
      </c>
      <c r="E222" s="16">
        <f t="shared" ca="1" si="102"/>
        <v>1.0002462000000001</v>
      </c>
      <c r="F222" s="16">
        <f ca="1">(TRUNC(PRODUCT($E$12:$E221),16))</f>
        <v>1.0355742430694901</v>
      </c>
      <c r="G222" s="16">
        <f t="shared" ca="1" si="111"/>
        <v>1.0335368339341999</v>
      </c>
      <c r="H222" s="16">
        <f t="shared" ca="1" si="103"/>
        <v>1.0019712999999999</v>
      </c>
      <c r="I222" s="15">
        <f t="shared" si="112"/>
        <v>3.7999999999999999E-2</v>
      </c>
      <c r="J222" s="34">
        <f t="shared" si="113"/>
        <v>43600</v>
      </c>
      <c r="K222" s="2">
        <f t="shared" si="114"/>
        <v>8</v>
      </c>
      <c r="L222" s="21">
        <f t="shared" si="115"/>
        <v>8</v>
      </c>
      <c r="M222" s="14">
        <f t="shared" si="104"/>
        <v>1.001184694</v>
      </c>
      <c r="N222" s="14">
        <f t="shared" ca="1" si="105"/>
        <v>1.0031583289999999</v>
      </c>
      <c r="O222" s="21">
        <f t="shared" si="116"/>
        <v>0</v>
      </c>
      <c r="P222" s="16">
        <f t="shared" ca="1" si="106"/>
        <v>31.583289990000001</v>
      </c>
      <c r="Q222" s="24">
        <f t="shared" si="107"/>
        <v>0</v>
      </c>
      <c r="R222" s="16">
        <f t="shared" si="108"/>
        <v>0</v>
      </c>
      <c r="S222" s="4" t="str">
        <f t="shared" si="117"/>
        <v>A+J=</v>
      </c>
      <c r="T222" s="34">
        <f t="shared" si="118"/>
        <v>43633</v>
      </c>
      <c r="U222" s="3"/>
      <c r="V222" s="3"/>
      <c r="W222" s="95">
        <f>[2]Plan1!$A268</f>
        <v>44978</v>
      </c>
      <c r="X222" s="96" t="str">
        <f>[2]Plan1!$C268</f>
        <v>Carnaval</v>
      </c>
      <c r="Y222" s="97"/>
      <c r="Z222" s="1"/>
      <c r="AA222" s="3"/>
      <c r="AB222" s="104">
        <f t="shared" si="99"/>
        <v>45274</v>
      </c>
      <c r="AC222" s="104">
        <f t="shared" si="100"/>
        <v>45275</v>
      </c>
      <c r="AD222" s="104">
        <f t="shared" si="101"/>
        <v>45275</v>
      </c>
      <c r="AE222" s="3"/>
      <c r="AF222" s="12"/>
      <c r="AG222" s="3"/>
      <c r="AH222" s="2"/>
      <c r="AI222" s="13"/>
      <c r="AJ222" s="7"/>
      <c r="AK222" s="2"/>
      <c r="AL222" s="2"/>
      <c r="AM222" s="34"/>
      <c r="AN222" s="34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42">
        <f t="shared" si="109"/>
        <v>43613</v>
      </c>
      <c r="B223" s="19">
        <f t="shared" ca="1" si="119"/>
        <v>10035.538159989999</v>
      </c>
      <c r="C223" s="16">
        <f t="shared" si="110"/>
        <v>10000</v>
      </c>
      <c r="D223" s="15">
        <f ca="1">IF(A223&lt;$B$1,VLOOKUP(A223,[1]DI!$A$4:$B$15000,2,FALSE),0)</f>
        <v>6.4000000000000001E-2</v>
      </c>
      <c r="E223" s="16">
        <f t="shared" ca="1" si="102"/>
        <v>1.0002462000000001</v>
      </c>
      <c r="F223" s="16">
        <f ca="1">(TRUNC(PRODUCT($E$12:$E222),16))</f>
        <v>1.0358292014481301</v>
      </c>
      <c r="G223" s="16">
        <f t="shared" ca="1" si="111"/>
        <v>1.0335368339341999</v>
      </c>
      <c r="H223" s="16">
        <f t="shared" ca="1" si="103"/>
        <v>1.00221798</v>
      </c>
      <c r="I223" s="15">
        <f t="shared" si="112"/>
        <v>3.7999999999999999E-2</v>
      </c>
      <c r="J223" s="34">
        <f t="shared" si="113"/>
        <v>43600</v>
      </c>
      <c r="K223" s="2">
        <f t="shared" si="114"/>
        <v>9</v>
      </c>
      <c r="L223" s="21">
        <f t="shared" si="115"/>
        <v>9</v>
      </c>
      <c r="M223" s="14">
        <f t="shared" si="104"/>
        <v>1.0013328800000001</v>
      </c>
      <c r="N223" s="14">
        <f t="shared" ca="1" si="105"/>
        <v>1.0035538159999999</v>
      </c>
      <c r="O223" s="21">
        <f t="shared" si="116"/>
        <v>0</v>
      </c>
      <c r="P223" s="16">
        <f t="shared" ca="1" si="106"/>
        <v>35.538159989999997</v>
      </c>
      <c r="Q223" s="24">
        <f t="shared" si="107"/>
        <v>0</v>
      </c>
      <c r="R223" s="16">
        <f t="shared" si="108"/>
        <v>0</v>
      </c>
      <c r="S223" s="4" t="str">
        <f t="shared" si="117"/>
        <v>A+J=</v>
      </c>
      <c r="T223" s="34">
        <f t="shared" si="118"/>
        <v>43633</v>
      </c>
      <c r="U223" s="3"/>
      <c r="V223" s="3"/>
      <c r="W223" s="95">
        <f>[2]Plan1!$A269</f>
        <v>45023</v>
      </c>
      <c r="X223" s="96" t="str">
        <f>[2]Plan1!$C269</f>
        <v>Paixão de Cristo</v>
      </c>
      <c r="Y223" s="97"/>
      <c r="Z223" s="1"/>
      <c r="AA223" s="3"/>
      <c r="AB223" s="104">
        <f t="shared" si="99"/>
        <v>45303</v>
      </c>
      <c r="AC223" s="104">
        <f t="shared" si="100"/>
        <v>45306</v>
      </c>
      <c r="AD223" s="104">
        <f t="shared" si="101"/>
        <v>45306</v>
      </c>
      <c r="AE223" s="3"/>
      <c r="AF223" s="12"/>
      <c r="AG223" s="3"/>
      <c r="AH223" s="2"/>
      <c r="AI223" s="13"/>
      <c r="AJ223" s="7"/>
      <c r="AK223" s="2"/>
      <c r="AL223" s="2"/>
      <c r="AM223" s="34"/>
      <c r="AN223" s="34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42">
        <f t="shared" si="109"/>
        <v>43614</v>
      </c>
      <c r="B224" s="19">
        <f t="shared" ca="1" si="119"/>
        <v>10039.494669989999</v>
      </c>
      <c r="C224" s="16">
        <f t="shared" si="110"/>
        <v>10000</v>
      </c>
      <c r="D224" s="15">
        <f ca="1">IF(A224&lt;$B$1,VLOOKUP(A224,[1]DI!$A$4:$B$15000,2,FALSE),0)</f>
        <v>6.4000000000000001E-2</v>
      </c>
      <c r="E224" s="16">
        <f t="shared" ca="1" si="102"/>
        <v>1.0002462000000001</v>
      </c>
      <c r="F224" s="16">
        <f ca="1">(TRUNC(PRODUCT($E$12:$E223),16))</f>
        <v>1.03608422259753</v>
      </c>
      <c r="G224" s="16">
        <f t="shared" ca="1" si="111"/>
        <v>1.0335368339341999</v>
      </c>
      <c r="H224" s="16">
        <f t="shared" ca="1" si="103"/>
        <v>1.00246473</v>
      </c>
      <c r="I224" s="15">
        <f t="shared" si="112"/>
        <v>3.7999999999999999E-2</v>
      </c>
      <c r="J224" s="34">
        <f t="shared" si="113"/>
        <v>43600</v>
      </c>
      <c r="K224" s="2">
        <f t="shared" si="114"/>
        <v>10</v>
      </c>
      <c r="L224" s="21">
        <f t="shared" si="115"/>
        <v>10</v>
      </c>
      <c r="M224" s="14">
        <f t="shared" si="104"/>
        <v>1.0014810869999999</v>
      </c>
      <c r="N224" s="14">
        <f t="shared" ca="1" si="105"/>
        <v>1.003949467</v>
      </c>
      <c r="O224" s="21">
        <f t="shared" si="116"/>
        <v>0</v>
      </c>
      <c r="P224" s="16">
        <f t="shared" ca="1" si="106"/>
        <v>39.494669989999998</v>
      </c>
      <c r="Q224" s="24">
        <f t="shared" si="107"/>
        <v>0</v>
      </c>
      <c r="R224" s="16">
        <f t="shared" si="108"/>
        <v>0</v>
      </c>
      <c r="S224" s="4" t="str">
        <f t="shared" si="117"/>
        <v>A+J=</v>
      </c>
      <c r="T224" s="34">
        <f t="shared" si="118"/>
        <v>43633</v>
      </c>
      <c r="U224" s="3"/>
      <c r="V224" s="3"/>
      <c r="W224" s="95">
        <f>[2]Plan1!$A270</f>
        <v>45037</v>
      </c>
      <c r="X224" s="96" t="str">
        <f>[2]Plan1!$C270</f>
        <v>Tiradentes</v>
      </c>
      <c r="Y224" s="97"/>
      <c r="Z224" s="1"/>
      <c r="AA224" s="3"/>
      <c r="AB224" s="104">
        <f t="shared" si="99"/>
        <v>45336</v>
      </c>
      <c r="AC224" s="104">
        <f t="shared" si="100"/>
        <v>45337</v>
      </c>
      <c r="AD224" s="104">
        <f t="shared" si="101"/>
        <v>45337</v>
      </c>
      <c r="AE224" s="3"/>
      <c r="AF224" s="12"/>
      <c r="AG224" s="3"/>
      <c r="AH224" s="2"/>
      <c r="AI224" s="13"/>
      <c r="AJ224" s="7"/>
      <c r="AK224" s="2"/>
      <c r="AL224" s="2"/>
      <c r="AM224" s="34"/>
      <c r="AN224" s="34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42">
        <f t="shared" si="109"/>
        <v>43615</v>
      </c>
      <c r="B225" s="19">
        <f t="shared" ca="1" si="119"/>
        <v>10043.45274999</v>
      </c>
      <c r="C225" s="16">
        <f t="shared" si="110"/>
        <v>10000</v>
      </c>
      <c r="D225" s="15">
        <f ca="1">IF(A225&lt;$B$1,VLOOKUP(A225,[1]DI!$A$4:$B$15000,2,FALSE),0)</f>
        <v>6.4000000000000001E-2</v>
      </c>
      <c r="E225" s="16">
        <f t="shared" ca="1" si="102"/>
        <v>1.0002462000000001</v>
      </c>
      <c r="F225" s="16">
        <f ca="1">(TRUNC(PRODUCT($E$12:$E224),16))</f>
        <v>1.0363393065331299</v>
      </c>
      <c r="G225" s="16">
        <f t="shared" ca="1" si="111"/>
        <v>1.0335368339341999</v>
      </c>
      <c r="H225" s="16">
        <f t="shared" ca="1" si="103"/>
        <v>1.00271154</v>
      </c>
      <c r="I225" s="15">
        <f t="shared" si="112"/>
        <v>3.7999999999999999E-2</v>
      </c>
      <c r="J225" s="34">
        <f t="shared" si="113"/>
        <v>43600</v>
      </c>
      <c r="K225" s="2">
        <f t="shared" si="114"/>
        <v>11</v>
      </c>
      <c r="L225" s="21">
        <f t="shared" si="115"/>
        <v>11</v>
      </c>
      <c r="M225" s="14">
        <f t="shared" si="104"/>
        <v>1.0016293169999999</v>
      </c>
      <c r="N225" s="14">
        <f t="shared" ca="1" si="105"/>
        <v>1.0043452749999999</v>
      </c>
      <c r="O225" s="21">
        <f t="shared" si="116"/>
        <v>0</v>
      </c>
      <c r="P225" s="16">
        <f t="shared" ca="1" si="106"/>
        <v>43.452749990000001</v>
      </c>
      <c r="Q225" s="24">
        <f t="shared" si="107"/>
        <v>0</v>
      </c>
      <c r="R225" s="16">
        <f t="shared" si="108"/>
        <v>0</v>
      </c>
      <c r="S225" s="4" t="str">
        <f t="shared" si="117"/>
        <v>A+J=</v>
      </c>
      <c r="T225" s="34">
        <f t="shared" si="118"/>
        <v>43633</v>
      </c>
      <c r="U225" s="3"/>
      <c r="V225" s="3"/>
      <c r="W225" s="95">
        <f>[2]Plan1!$A271</f>
        <v>45047</v>
      </c>
      <c r="X225" s="96" t="str">
        <f>[2]Plan1!$C271</f>
        <v>Dia do Trabalho</v>
      </c>
      <c r="Y225" s="97"/>
      <c r="Z225" s="1"/>
      <c r="AA225" s="3"/>
      <c r="AB225" s="104">
        <f t="shared" si="99"/>
        <v>45365</v>
      </c>
      <c r="AC225" s="104">
        <f t="shared" si="100"/>
        <v>45366</v>
      </c>
      <c r="AD225" s="104">
        <f t="shared" si="101"/>
        <v>45366</v>
      </c>
      <c r="AE225" s="3"/>
      <c r="AF225" s="12"/>
      <c r="AG225" s="3"/>
      <c r="AH225" s="2"/>
      <c r="AI225" s="13"/>
      <c r="AJ225" s="7"/>
      <c r="AK225" s="2"/>
      <c r="AL225" s="2"/>
      <c r="AM225" s="34"/>
      <c r="AN225" s="34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x14ac:dyDescent="0.15">
      <c r="A226" s="42">
        <f t="shared" si="109"/>
        <v>43616</v>
      </c>
      <c r="B226" s="19">
        <f t="shared" ca="1" si="119"/>
        <v>10047.412270000001</v>
      </c>
      <c r="C226" s="16">
        <f t="shared" si="110"/>
        <v>10000</v>
      </c>
      <c r="D226" s="15">
        <f ca="1">IF(A226&lt;$B$1,VLOOKUP(A226,[1]DI!$A$4:$B$15000,2,FALSE),0)</f>
        <v>6.4000000000000001E-2</v>
      </c>
      <c r="E226" s="16">
        <f t="shared" ca="1" si="102"/>
        <v>1.0002462000000001</v>
      </c>
      <c r="F226" s="16">
        <f ca="1">(TRUNC(PRODUCT($E$12:$E225),16))</f>
        <v>1.0365944532703999</v>
      </c>
      <c r="G226" s="16">
        <f t="shared" ca="1" si="111"/>
        <v>1.0335368339341999</v>
      </c>
      <c r="H226" s="16">
        <f t="shared" ca="1" si="103"/>
        <v>1.0029584</v>
      </c>
      <c r="I226" s="15">
        <f t="shared" si="112"/>
        <v>3.7999999999999999E-2</v>
      </c>
      <c r="J226" s="34">
        <f t="shared" si="113"/>
        <v>43600</v>
      </c>
      <c r="K226" s="2">
        <f t="shared" si="114"/>
        <v>12</v>
      </c>
      <c r="L226" s="21">
        <f t="shared" si="115"/>
        <v>12</v>
      </c>
      <c r="M226" s="14">
        <f t="shared" si="104"/>
        <v>1.0017775680000001</v>
      </c>
      <c r="N226" s="14">
        <f t="shared" ca="1" si="105"/>
        <v>1.004741227</v>
      </c>
      <c r="O226" s="21">
        <f t="shared" si="116"/>
        <v>0</v>
      </c>
      <c r="P226" s="16">
        <f t="shared" ca="1" si="106"/>
        <v>47.412269999999999</v>
      </c>
      <c r="Q226" s="24">
        <f t="shared" si="107"/>
        <v>0</v>
      </c>
      <c r="R226" s="16">
        <f t="shared" si="108"/>
        <v>0</v>
      </c>
      <c r="S226" s="4" t="str">
        <f t="shared" si="117"/>
        <v>A+J=</v>
      </c>
      <c r="T226" s="34">
        <f t="shared" si="118"/>
        <v>43633</v>
      </c>
      <c r="U226" s="3"/>
      <c r="V226" s="3"/>
      <c r="W226" s="95">
        <f>[2]Plan1!$A272</f>
        <v>45085</v>
      </c>
      <c r="X226" s="96" t="str">
        <f>[2]Plan1!$C272</f>
        <v>Corpus Christi</v>
      </c>
      <c r="Y226" s="97"/>
      <c r="Z226" s="1"/>
      <c r="AA226" s="3"/>
      <c r="AB226" s="104">
        <f t="shared" si="99"/>
        <v>45394</v>
      </c>
      <c r="AC226" s="104">
        <f t="shared" si="100"/>
        <v>45397</v>
      </c>
      <c r="AD226" s="104">
        <f t="shared" si="101"/>
        <v>45397</v>
      </c>
      <c r="AE226" s="3"/>
      <c r="AF226" s="12"/>
      <c r="AG226" s="3"/>
      <c r="AH226" s="2"/>
      <c r="AI226" s="13"/>
      <c r="AJ226" s="7"/>
      <c r="AK226" s="2"/>
      <c r="AL226" s="2"/>
      <c r="AM226" s="34"/>
      <c r="AN226" s="34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x14ac:dyDescent="0.15">
      <c r="A227" s="42">
        <f t="shared" si="109"/>
        <v>43617</v>
      </c>
      <c r="B227" s="19">
        <f t="shared" ca="1" si="119"/>
        <v>10051.37343999</v>
      </c>
      <c r="C227" s="16">
        <f t="shared" si="110"/>
        <v>10000</v>
      </c>
      <c r="D227" s="15">
        <f ca="1">IF(A227&lt;$B$1,VLOOKUP(A227,[1]DI!$A$4:$B$15000,2,FALSE),0)</f>
        <v>0</v>
      </c>
      <c r="E227" s="16">
        <f t="shared" ca="1" si="102"/>
        <v>1</v>
      </c>
      <c r="F227" s="16">
        <f ca="1">(TRUNC(PRODUCT($E$12:$E226),16))</f>
        <v>1.0368496628248001</v>
      </c>
      <c r="G227" s="16">
        <f t="shared" ca="1" si="111"/>
        <v>1.0335368339341999</v>
      </c>
      <c r="H227" s="16">
        <f t="shared" ca="1" si="103"/>
        <v>1.0032053299999999</v>
      </c>
      <c r="I227" s="15">
        <f t="shared" si="112"/>
        <v>3.7999999999999999E-2</v>
      </c>
      <c r="J227" s="34">
        <f t="shared" si="113"/>
        <v>43600</v>
      </c>
      <c r="K227" s="2">
        <f t="shared" si="114"/>
        <v>12</v>
      </c>
      <c r="L227" s="21">
        <f t="shared" si="115"/>
        <v>13</v>
      </c>
      <c r="M227" s="14">
        <f t="shared" si="104"/>
        <v>1.001925841</v>
      </c>
      <c r="N227" s="14">
        <f t="shared" ca="1" si="105"/>
        <v>1.005137344</v>
      </c>
      <c r="O227" s="21">
        <f t="shared" si="116"/>
        <v>0</v>
      </c>
      <c r="P227" s="16">
        <f t="shared" ca="1" si="106"/>
        <v>51.373439990000001</v>
      </c>
      <c r="Q227" s="24">
        <f t="shared" si="107"/>
        <v>0</v>
      </c>
      <c r="R227" s="16">
        <f t="shared" si="108"/>
        <v>0</v>
      </c>
      <c r="S227" s="4" t="str">
        <f t="shared" si="117"/>
        <v>A+J=</v>
      </c>
      <c r="T227" s="34">
        <f t="shared" si="118"/>
        <v>43633</v>
      </c>
      <c r="U227" s="3"/>
      <c r="V227" s="3"/>
      <c r="W227" s="95">
        <f>[2]Plan1!$A273</f>
        <v>45176</v>
      </c>
      <c r="X227" s="96" t="str">
        <f>[2]Plan1!$C273</f>
        <v>Independência do Brasil</v>
      </c>
      <c r="Y227" s="97"/>
      <c r="Z227" s="1"/>
      <c r="AA227" s="3"/>
      <c r="AB227" s="104">
        <f t="shared" si="99"/>
        <v>45426</v>
      </c>
      <c r="AC227" s="104">
        <f t="shared" si="100"/>
        <v>45427</v>
      </c>
      <c r="AD227" s="104">
        <f t="shared" si="101"/>
        <v>45427</v>
      </c>
      <c r="AE227" s="3"/>
      <c r="AF227" s="12"/>
      <c r="AG227" s="3"/>
      <c r="AH227" s="2"/>
      <c r="AI227" s="13"/>
      <c r="AJ227" s="7"/>
      <c r="AK227" s="2"/>
      <c r="AL227" s="2"/>
      <c r="AM227" s="34"/>
      <c r="AN227" s="34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42">
        <f t="shared" si="109"/>
        <v>43618</v>
      </c>
      <c r="B228" s="19">
        <f t="shared" ca="1" si="119"/>
        <v>10051.37343999</v>
      </c>
      <c r="C228" s="16">
        <f t="shared" si="110"/>
        <v>10000</v>
      </c>
      <c r="D228" s="15">
        <f ca="1">IF(A228&lt;$B$1,VLOOKUP(A228,[1]DI!$A$4:$B$15000,2,FALSE),0)</f>
        <v>0</v>
      </c>
      <c r="E228" s="16">
        <f t="shared" ca="1" si="102"/>
        <v>1</v>
      </c>
      <c r="F228" s="16">
        <f ca="1">(TRUNC(PRODUCT($E$12:$E227),16))</f>
        <v>1.0368496628248001</v>
      </c>
      <c r="G228" s="16">
        <f t="shared" ca="1" si="111"/>
        <v>1.0335368339341999</v>
      </c>
      <c r="H228" s="16">
        <f t="shared" ca="1" si="103"/>
        <v>1.0032053299999999</v>
      </c>
      <c r="I228" s="15">
        <f t="shared" si="112"/>
        <v>3.7999999999999999E-2</v>
      </c>
      <c r="J228" s="34">
        <f t="shared" si="113"/>
        <v>43600</v>
      </c>
      <c r="K228" s="2">
        <f t="shared" si="114"/>
        <v>12</v>
      </c>
      <c r="L228" s="21">
        <f t="shared" si="115"/>
        <v>13</v>
      </c>
      <c r="M228" s="14">
        <f t="shared" si="104"/>
        <v>1.001925841</v>
      </c>
      <c r="N228" s="14">
        <f t="shared" ca="1" si="105"/>
        <v>1.005137344</v>
      </c>
      <c r="O228" s="21">
        <f t="shared" si="116"/>
        <v>0</v>
      </c>
      <c r="P228" s="16">
        <f t="shared" ca="1" si="106"/>
        <v>51.373439990000001</v>
      </c>
      <c r="Q228" s="24">
        <f t="shared" si="107"/>
        <v>0</v>
      </c>
      <c r="R228" s="16">
        <f t="shared" si="108"/>
        <v>0</v>
      </c>
      <c r="S228" s="4" t="str">
        <f t="shared" si="117"/>
        <v>A+J=</v>
      </c>
      <c r="T228" s="34">
        <f t="shared" si="118"/>
        <v>43633</v>
      </c>
      <c r="U228" s="3"/>
      <c r="V228" s="3"/>
      <c r="W228" s="95">
        <f>[2]Plan1!$A274</f>
        <v>45211</v>
      </c>
      <c r="X228" s="96" t="str">
        <f>[2]Plan1!$C274</f>
        <v>Nossa Sr.a Aparecida - Padroeira do Brasil</v>
      </c>
      <c r="Y228" s="97"/>
      <c r="Z228" s="1"/>
      <c r="AA228" s="3"/>
      <c r="AB228" s="104">
        <f t="shared" si="99"/>
        <v>45457</v>
      </c>
      <c r="AC228" s="104">
        <f t="shared" si="100"/>
        <v>45458</v>
      </c>
      <c r="AD228" s="104">
        <f t="shared" si="101"/>
        <v>45460</v>
      </c>
      <c r="AE228" s="3"/>
      <c r="AF228" s="12"/>
      <c r="AG228" s="3"/>
      <c r="AH228" s="2"/>
      <c r="AI228" s="13"/>
      <c r="AJ228" s="7"/>
      <c r="AK228" s="2"/>
      <c r="AL228" s="2"/>
      <c r="AM228" s="34"/>
      <c r="AN228" s="34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42">
        <f t="shared" si="109"/>
        <v>43619</v>
      </c>
      <c r="B229" s="19">
        <f t="shared" ca="1" si="119"/>
        <v>10051.37343999</v>
      </c>
      <c r="C229" s="16">
        <f t="shared" si="110"/>
        <v>10000</v>
      </c>
      <c r="D229" s="15">
        <f ca="1">IF(A229&lt;$B$1,VLOOKUP(A229,[1]DI!$A$4:$B$15000,2,FALSE),0)</f>
        <v>6.4000000000000001E-2</v>
      </c>
      <c r="E229" s="16">
        <f t="shared" ca="1" si="102"/>
        <v>1.0002462000000001</v>
      </c>
      <c r="F229" s="16">
        <f ca="1">(TRUNC(PRODUCT($E$12:$E228),16))</f>
        <v>1.0368496628248001</v>
      </c>
      <c r="G229" s="16">
        <f t="shared" ca="1" si="111"/>
        <v>1.0335368339341999</v>
      </c>
      <c r="H229" s="16">
        <f t="shared" ca="1" si="103"/>
        <v>1.0032053299999999</v>
      </c>
      <c r="I229" s="15">
        <f t="shared" si="112"/>
        <v>3.7999999999999999E-2</v>
      </c>
      <c r="J229" s="34">
        <f t="shared" si="113"/>
        <v>43600</v>
      </c>
      <c r="K229" s="2">
        <f t="shared" si="114"/>
        <v>13</v>
      </c>
      <c r="L229" s="21">
        <f t="shared" si="115"/>
        <v>13</v>
      </c>
      <c r="M229" s="14">
        <f t="shared" si="104"/>
        <v>1.001925841</v>
      </c>
      <c r="N229" s="14">
        <f t="shared" ca="1" si="105"/>
        <v>1.005137344</v>
      </c>
      <c r="O229" s="21">
        <f t="shared" si="116"/>
        <v>0</v>
      </c>
      <c r="P229" s="16">
        <f t="shared" ca="1" si="106"/>
        <v>51.373439990000001</v>
      </c>
      <c r="Q229" s="24">
        <f t="shared" si="107"/>
        <v>0</v>
      </c>
      <c r="R229" s="16">
        <f t="shared" si="108"/>
        <v>0</v>
      </c>
      <c r="S229" s="4" t="str">
        <f t="shared" si="117"/>
        <v>A+J=</v>
      </c>
      <c r="T229" s="34">
        <f t="shared" si="118"/>
        <v>43633</v>
      </c>
      <c r="U229" s="3"/>
      <c r="V229" s="3"/>
      <c r="W229" s="95">
        <f>[2]Plan1!$A275</f>
        <v>45232</v>
      </c>
      <c r="X229" s="96" t="str">
        <f>[2]Plan1!$C275</f>
        <v>Finados</v>
      </c>
      <c r="Y229" s="97"/>
      <c r="Z229" s="1"/>
      <c r="AA229" s="3"/>
      <c r="AB229" s="104">
        <f t="shared" si="99"/>
        <v>45485</v>
      </c>
      <c r="AC229" s="104">
        <f t="shared" si="100"/>
        <v>45488</v>
      </c>
      <c r="AD229" s="104">
        <f t="shared" si="101"/>
        <v>45488</v>
      </c>
      <c r="AE229" s="3"/>
      <c r="AF229" s="12"/>
      <c r="AG229" s="3"/>
      <c r="AH229" s="2"/>
      <c r="AI229" s="13"/>
      <c r="AJ229" s="7"/>
      <c r="AK229" s="2"/>
      <c r="AL229" s="2"/>
      <c r="AM229" s="34"/>
      <c r="AN229" s="34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42">
        <f t="shared" si="109"/>
        <v>43620</v>
      </c>
      <c r="B230" s="19">
        <f t="shared" ca="1" si="119"/>
        <v>10055.33616999</v>
      </c>
      <c r="C230" s="16">
        <f t="shared" si="110"/>
        <v>10000</v>
      </c>
      <c r="D230" s="15">
        <f ca="1">IF(A230&lt;$B$1,VLOOKUP(A230,[1]DI!$A$4:$B$15000,2,FALSE),0)</f>
        <v>6.4000000000000001E-2</v>
      </c>
      <c r="E230" s="16">
        <f t="shared" ca="1" si="102"/>
        <v>1.0002462000000001</v>
      </c>
      <c r="F230" s="16">
        <f ca="1">(TRUNC(PRODUCT($E$12:$E229),16))</f>
        <v>1.03710493521178</v>
      </c>
      <c r="G230" s="16">
        <f t="shared" ca="1" si="111"/>
        <v>1.0335368339341999</v>
      </c>
      <c r="H230" s="16">
        <f t="shared" ca="1" si="103"/>
        <v>1.0034523200000001</v>
      </c>
      <c r="I230" s="15">
        <f t="shared" si="112"/>
        <v>3.7999999999999999E-2</v>
      </c>
      <c r="J230" s="34">
        <f t="shared" si="113"/>
        <v>43600</v>
      </c>
      <c r="K230" s="2">
        <f t="shared" si="114"/>
        <v>14</v>
      </c>
      <c r="L230" s="21">
        <f t="shared" si="115"/>
        <v>14</v>
      </c>
      <c r="M230" s="14">
        <f t="shared" si="104"/>
        <v>1.0020741360000001</v>
      </c>
      <c r="N230" s="14">
        <f t="shared" ca="1" si="105"/>
        <v>1.005533617</v>
      </c>
      <c r="O230" s="21">
        <f t="shared" si="116"/>
        <v>0</v>
      </c>
      <c r="P230" s="16">
        <f t="shared" ca="1" si="106"/>
        <v>55.336169990000002</v>
      </c>
      <c r="Q230" s="24">
        <f t="shared" si="107"/>
        <v>0</v>
      </c>
      <c r="R230" s="16">
        <f t="shared" si="108"/>
        <v>0</v>
      </c>
      <c r="S230" s="4" t="str">
        <f t="shared" si="117"/>
        <v>A+J=</v>
      </c>
      <c r="T230" s="34">
        <f t="shared" si="118"/>
        <v>43633</v>
      </c>
      <c r="U230" s="3"/>
      <c r="V230" s="3"/>
      <c r="W230" s="95">
        <f>[2]Plan1!$A276</f>
        <v>45245</v>
      </c>
      <c r="X230" s="96" t="str">
        <f>[2]Plan1!$C276</f>
        <v>Proclamação da República</v>
      </c>
      <c r="Y230" s="97"/>
      <c r="Z230" s="1"/>
      <c r="AA230" s="3"/>
      <c r="AB230" s="104">
        <f t="shared" si="99"/>
        <v>45518</v>
      </c>
      <c r="AC230" s="104">
        <f t="shared" si="100"/>
        <v>45519</v>
      </c>
      <c r="AD230" s="104">
        <f t="shared" si="101"/>
        <v>45519</v>
      </c>
      <c r="AE230" s="3"/>
      <c r="AF230" s="12"/>
      <c r="AG230" s="3"/>
      <c r="AH230" s="2"/>
      <c r="AI230" s="2"/>
      <c r="AJ230" s="2"/>
      <c r="AK230" s="2"/>
      <c r="AL230" s="2"/>
      <c r="AM230" s="34"/>
      <c r="AN230" s="34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42">
        <f t="shared" si="109"/>
        <v>43621</v>
      </c>
      <c r="B231" s="19">
        <f t="shared" ca="1" si="119"/>
        <v>10059.30044999</v>
      </c>
      <c r="C231" s="16">
        <f t="shared" si="110"/>
        <v>10000</v>
      </c>
      <c r="D231" s="15">
        <f ca="1">IF(A231&lt;$B$1,VLOOKUP(A231,[1]DI!$A$4:$B$15000,2,FALSE),0)</f>
        <v>6.4000000000000001E-2</v>
      </c>
      <c r="E231" s="16">
        <f t="shared" ca="1" si="102"/>
        <v>1.0002462000000001</v>
      </c>
      <c r="F231" s="16">
        <f ca="1">(TRUNC(PRODUCT($E$12:$E230),16))</f>
        <v>1.0373602704468301</v>
      </c>
      <c r="G231" s="16">
        <f t="shared" ca="1" si="111"/>
        <v>1.0335368339341999</v>
      </c>
      <c r="H231" s="16">
        <f t="shared" ca="1" si="103"/>
        <v>1.0036993700000001</v>
      </c>
      <c r="I231" s="15">
        <f t="shared" si="112"/>
        <v>3.7999999999999999E-2</v>
      </c>
      <c r="J231" s="34">
        <f t="shared" si="113"/>
        <v>43600</v>
      </c>
      <c r="K231" s="2">
        <f t="shared" si="114"/>
        <v>15</v>
      </c>
      <c r="L231" s="21">
        <f t="shared" si="115"/>
        <v>15</v>
      </c>
      <c r="M231" s="14">
        <f t="shared" si="104"/>
        <v>1.0022224529999999</v>
      </c>
      <c r="N231" s="14">
        <f t="shared" ca="1" si="105"/>
        <v>1.0059300449999999</v>
      </c>
      <c r="O231" s="21">
        <f t="shared" si="116"/>
        <v>0</v>
      </c>
      <c r="P231" s="16">
        <f t="shared" ca="1" si="106"/>
        <v>59.300449989999997</v>
      </c>
      <c r="Q231" s="24">
        <f t="shared" si="107"/>
        <v>0</v>
      </c>
      <c r="R231" s="16">
        <f t="shared" si="108"/>
        <v>0</v>
      </c>
      <c r="S231" s="4" t="str">
        <f t="shared" si="117"/>
        <v>A+J=</v>
      </c>
      <c r="T231" s="34">
        <f t="shared" si="118"/>
        <v>43633</v>
      </c>
      <c r="U231" s="3"/>
      <c r="V231" s="3"/>
      <c r="W231" s="95">
        <f>[2]Plan1!$A277</f>
        <v>45285</v>
      </c>
      <c r="X231" s="96" t="str">
        <f>[2]Plan1!$C277</f>
        <v>Natal</v>
      </c>
      <c r="Y231" s="97"/>
      <c r="Z231" s="1"/>
      <c r="AA231" s="3"/>
      <c r="AB231" s="104">
        <f t="shared" si="99"/>
        <v>45548</v>
      </c>
      <c r="AC231" s="104">
        <f t="shared" si="100"/>
        <v>45550</v>
      </c>
      <c r="AD231" s="104">
        <f t="shared" si="101"/>
        <v>45551</v>
      </c>
      <c r="AE231" s="3"/>
      <c r="AF231" s="12"/>
      <c r="AG231" s="3"/>
      <c r="AH231" s="2"/>
      <c r="AI231" s="2"/>
      <c r="AJ231" s="2"/>
      <c r="AK231" s="2"/>
      <c r="AL231" s="2"/>
      <c r="AM231" s="34"/>
      <c r="AN231" s="34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42">
        <f t="shared" si="109"/>
        <v>43622</v>
      </c>
      <c r="B232" s="19">
        <f t="shared" ca="1" si="119"/>
        <v>10063.26628</v>
      </c>
      <c r="C232" s="16">
        <f t="shared" si="110"/>
        <v>10000</v>
      </c>
      <c r="D232" s="15">
        <f ca="1">IF(A232&lt;$B$1,VLOOKUP(A232,[1]DI!$A$4:$B$15000,2,FALSE),0)</f>
        <v>6.4000000000000001E-2</v>
      </c>
      <c r="E232" s="16">
        <f t="shared" ca="1" si="102"/>
        <v>1.0002462000000001</v>
      </c>
      <c r="F232" s="16">
        <f ca="1">(TRUNC(PRODUCT($E$12:$E231),16))</f>
        <v>1.0376156685454201</v>
      </c>
      <c r="G232" s="16">
        <f t="shared" ca="1" si="111"/>
        <v>1.0335368339341999</v>
      </c>
      <c r="H232" s="16">
        <f t="shared" ca="1" si="103"/>
        <v>1.00394648</v>
      </c>
      <c r="I232" s="15">
        <f t="shared" si="112"/>
        <v>3.7999999999999999E-2</v>
      </c>
      <c r="J232" s="34">
        <f t="shared" si="113"/>
        <v>43600</v>
      </c>
      <c r="K232" s="2">
        <f t="shared" si="114"/>
        <v>16</v>
      </c>
      <c r="L232" s="21">
        <f t="shared" si="115"/>
        <v>16</v>
      </c>
      <c r="M232" s="14">
        <f t="shared" si="104"/>
        <v>1.002370792</v>
      </c>
      <c r="N232" s="14">
        <f t="shared" ca="1" si="105"/>
        <v>1.0063266280000001</v>
      </c>
      <c r="O232" s="21">
        <f t="shared" si="116"/>
        <v>0</v>
      </c>
      <c r="P232" s="16">
        <f t="shared" ca="1" si="106"/>
        <v>63.266280000000002</v>
      </c>
      <c r="Q232" s="24">
        <f t="shared" si="107"/>
        <v>0</v>
      </c>
      <c r="R232" s="16">
        <f t="shared" si="108"/>
        <v>0</v>
      </c>
      <c r="S232" s="4" t="str">
        <f t="shared" si="117"/>
        <v>A+J=</v>
      </c>
      <c r="T232" s="34">
        <f t="shared" si="118"/>
        <v>43633</v>
      </c>
      <c r="U232" s="3"/>
      <c r="V232" s="3"/>
      <c r="W232" s="95">
        <f>[2]Plan1!$A278</f>
        <v>45292</v>
      </c>
      <c r="X232" s="96" t="str">
        <f>[2]Plan1!$C278</f>
        <v>Confraternização Universal</v>
      </c>
      <c r="Y232" s="97"/>
      <c r="Z232" s="1"/>
      <c r="AA232" s="3"/>
      <c r="AB232" s="104">
        <f t="shared" si="99"/>
        <v>45579</v>
      </c>
      <c r="AC232" s="104">
        <f t="shared" si="100"/>
        <v>45580</v>
      </c>
      <c r="AD232" s="104">
        <f t="shared" si="101"/>
        <v>45580</v>
      </c>
      <c r="AE232" s="3"/>
      <c r="AF232" s="12"/>
      <c r="AG232" s="3"/>
      <c r="AH232" s="2"/>
      <c r="AI232" s="2"/>
      <c r="AJ232" s="2"/>
      <c r="AK232" s="2"/>
      <c r="AL232" s="2"/>
      <c r="AM232" s="34"/>
      <c r="AN232" s="34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42">
        <f t="shared" si="109"/>
        <v>43623</v>
      </c>
      <c r="B233" s="19">
        <f t="shared" ca="1" si="119"/>
        <v>10067.233669990001</v>
      </c>
      <c r="C233" s="16">
        <f t="shared" si="110"/>
        <v>10000</v>
      </c>
      <c r="D233" s="15">
        <f ca="1">IF(A233&lt;$B$1,VLOOKUP(A233,[1]DI!$A$4:$B$15000,2,FALSE),0)</f>
        <v>6.4000000000000001E-2</v>
      </c>
      <c r="E233" s="16">
        <f t="shared" ca="1" si="102"/>
        <v>1.0002462000000001</v>
      </c>
      <c r="F233" s="16">
        <f ca="1">(TRUNC(PRODUCT($E$12:$E232),16))</f>
        <v>1.0378711295230101</v>
      </c>
      <c r="G233" s="16">
        <f t="shared" ca="1" si="111"/>
        <v>1.0335368339341999</v>
      </c>
      <c r="H233" s="16">
        <f t="shared" ca="1" si="103"/>
        <v>1.0041936499999999</v>
      </c>
      <c r="I233" s="15">
        <f t="shared" si="112"/>
        <v>3.7999999999999999E-2</v>
      </c>
      <c r="J233" s="34">
        <f t="shared" si="113"/>
        <v>43600</v>
      </c>
      <c r="K233" s="2">
        <f t="shared" si="114"/>
        <v>17</v>
      </c>
      <c r="L233" s="21">
        <f t="shared" si="115"/>
        <v>17</v>
      </c>
      <c r="M233" s="14">
        <f t="shared" si="104"/>
        <v>1.0025191529999999</v>
      </c>
      <c r="N233" s="14">
        <f t="shared" ca="1" si="105"/>
        <v>1.006723367</v>
      </c>
      <c r="O233" s="21">
        <f t="shared" si="116"/>
        <v>0</v>
      </c>
      <c r="P233" s="16">
        <f t="shared" ca="1" si="106"/>
        <v>67.233669989999996</v>
      </c>
      <c r="Q233" s="24">
        <f t="shared" si="107"/>
        <v>0</v>
      </c>
      <c r="R233" s="16">
        <f t="shared" si="108"/>
        <v>0</v>
      </c>
      <c r="S233" s="4" t="str">
        <f t="shared" si="117"/>
        <v>A+J=</v>
      </c>
      <c r="T233" s="34">
        <f t="shared" si="118"/>
        <v>43633</v>
      </c>
      <c r="U233" s="3"/>
      <c r="V233" s="3"/>
      <c r="W233" s="95">
        <f>[2]Plan1!$A279</f>
        <v>45334</v>
      </c>
      <c r="X233" s="96" t="str">
        <f>[2]Plan1!$C279</f>
        <v>Carnaval</v>
      </c>
      <c r="Y233" s="97"/>
      <c r="Z233" s="1"/>
      <c r="AA233" s="3"/>
      <c r="AB233" s="104">
        <f t="shared" ref="AB233:AB242" si="120">WORKDAY(AC233,-1,$W$160:$W$544)</f>
        <v>45610</v>
      </c>
      <c r="AC233" s="104">
        <f t="shared" si="100"/>
        <v>45611</v>
      </c>
      <c r="AD233" s="104">
        <f t="shared" ref="AD233:AD242" si="121">WORKDAY(AB233,1,$W$160:$W$544)</f>
        <v>45614</v>
      </c>
      <c r="AE233" s="3"/>
      <c r="AF233" s="12"/>
      <c r="AG233" s="3"/>
      <c r="AH233" s="2"/>
      <c r="AI233" s="2"/>
      <c r="AJ233" s="2"/>
      <c r="AK233" s="2"/>
      <c r="AL233" s="2"/>
      <c r="AM233" s="34"/>
      <c r="AN233" s="34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42">
        <f t="shared" si="109"/>
        <v>43624</v>
      </c>
      <c r="B234" s="19">
        <f t="shared" ca="1" si="119"/>
        <v>10071.202719999999</v>
      </c>
      <c r="C234" s="16">
        <f t="shared" si="110"/>
        <v>10000</v>
      </c>
      <c r="D234" s="15">
        <f ca="1">IF(A234&lt;$B$1,VLOOKUP(A234,[1]DI!$A$4:$B$15000,2,FALSE),0)</f>
        <v>0</v>
      </c>
      <c r="E234" s="16">
        <f t="shared" ca="1" si="102"/>
        <v>1</v>
      </c>
      <c r="F234" s="16">
        <f ca="1">(TRUNC(PRODUCT($E$12:$E233),16))</f>
        <v>1.0381266533950999</v>
      </c>
      <c r="G234" s="16">
        <f t="shared" ca="1" si="111"/>
        <v>1.0335368339341999</v>
      </c>
      <c r="H234" s="16">
        <f t="shared" ca="1" si="103"/>
        <v>1.0044408899999999</v>
      </c>
      <c r="I234" s="15">
        <f t="shared" si="112"/>
        <v>3.7999999999999999E-2</v>
      </c>
      <c r="J234" s="34">
        <f t="shared" si="113"/>
        <v>43600</v>
      </c>
      <c r="K234" s="2">
        <f t="shared" si="114"/>
        <v>17</v>
      </c>
      <c r="L234" s="21">
        <f t="shared" si="115"/>
        <v>18</v>
      </c>
      <c r="M234" s="14">
        <f t="shared" si="104"/>
        <v>1.0026675359999999</v>
      </c>
      <c r="N234" s="14">
        <f t="shared" ca="1" si="105"/>
        <v>1.0071202720000001</v>
      </c>
      <c r="O234" s="21">
        <f t="shared" si="116"/>
        <v>0</v>
      </c>
      <c r="P234" s="16">
        <f t="shared" ca="1" si="106"/>
        <v>71.202719999999999</v>
      </c>
      <c r="Q234" s="24">
        <f t="shared" si="107"/>
        <v>0</v>
      </c>
      <c r="R234" s="16">
        <f t="shared" si="108"/>
        <v>0</v>
      </c>
      <c r="S234" s="4" t="str">
        <f t="shared" si="117"/>
        <v>A+J=</v>
      </c>
      <c r="T234" s="34">
        <f t="shared" si="118"/>
        <v>43633</v>
      </c>
      <c r="U234" s="3"/>
      <c r="V234" s="3"/>
      <c r="W234" s="95">
        <f>[2]Plan1!$A280</f>
        <v>45335</v>
      </c>
      <c r="X234" s="96" t="str">
        <f>[2]Plan1!$C280</f>
        <v>Carnaval</v>
      </c>
      <c r="Y234" s="97"/>
      <c r="Z234" s="1"/>
      <c r="AA234" s="3"/>
      <c r="AB234" s="104">
        <f t="shared" si="120"/>
        <v>45639</v>
      </c>
      <c r="AC234" s="104">
        <f t="shared" si="100"/>
        <v>45641</v>
      </c>
      <c r="AD234" s="104">
        <f t="shared" si="121"/>
        <v>45642</v>
      </c>
      <c r="AE234" s="3"/>
      <c r="AF234" s="12"/>
      <c r="AG234" s="3"/>
      <c r="AH234" s="2"/>
      <c r="AI234" s="2"/>
      <c r="AJ234" s="2"/>
      <c r="AK234" s="2"/>
      <c r="AL234" s="2"/>
      <c r="AM234" s="34"/>
      <c r="AN234" s="34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42">
        <f t="shared" si="109"/>
        <v>43625</v>
      </c>
      <c r="B235" s="19">
        <f t="shared" ca="1" si="119"/>
        <v>10071.202719999999</v>
      </c>
      <c r="C235" s="16">
        <f t="shared" si="110"/>
        <v>10000</v>
      </c>
      <c r="D235" s="15">
        <f ca="1">IF(A235&lt;$B$1,VLOOKUP(A235,[1]DI!$A$4:$B$15000,2,FALSE),0)</f>
        <v>0</v>
      </c>
      <c r="E235" s="16">
        <f t="shared" ca="1" si="102"/>
        <v>1</v>
      </c>
      <c r="F235" s="16">
        <f ca="1">(TRUNC(PRODUCT($E$12:$E234),16))</f>
        <v>1.0381266533950999</v>
      </c>
      <c r="G235" s="16">
        <f t="shared" ca="1" si="111"/>
        <v>1.0335368339341999</v>
      </c>
      <c r="H235" s="16">
        <f t="shared" ca="1" si="103"/>
        <v>1.0044408899999999</v>
      </c>
      <c r="I235" s="15">
        <f t="shared" si="112"/>
        <v>3.7999999999999999E-2</v>
      </c>
      <c r="J235" s="34">
        <f t="shared" si="113"/>
        <v>43600</v>
      </c>
      <c r="K235" s="2">
        <f t="shared" si="114"/>
        <v>17</v>
      </c>
      <c r="L235" s="21">
        <f t="shared" si="115"/>
        <v>18</v>
      </c>
      <c r="M235" s="14">
        <f t="shared" si="104"/>
        <v>1.0026675359999999</v>
      </c>
      <c r="N235" s="14">
        <f t="shared" ca="1" si="105"/>
        <v>1.0071202720000001</v>
      </c>
      <c r="O235" s="21">
        <f t="shared" si="116"/>
        <v>0</v>
      </c>
      <c r="P235" s="16">
        <f t="shared" ca="1" si="106"/>
        <v>71.202719999999999</v>
      </c>
      <c r="Q235" s="24">
        <f t="shared" si="107"/>
        <v>0</v>
      </c>
      <c r="R235" s="16">
        <f t="shared" si="108"/>
        <v>0</v>
      </c>
      <c r="S235" s="4" t="str">
        <f t="shared" si="117"/>
        <v>A+J=</v>
      </c>
      <c r="T235" s="34">
        <f t="shared" si="118"/>
        <v>43633</v>
      </c>
      <c r="U235" s="3"/>
      <c r="V235" s="3"/>
      <c r="W235" s="95">
        <f>[2]Plan1!$A281</f>
        <v>45380</v>
      </c>
      <c r="X235" s="96" t="str">
        <f>[2]Plan1!$C281</f>
        <v>Paixão de Cristo</v>
      </c>
      <c r="Y235" s="97"/>
      <c r="Z235" s="1"/>
      <c r="AA235" s="3"/>
      <c r="AB235" s="104">
        <f t="shared" si="120"/>
        <v>45671</v>
      </c>
      <c r="AC235" s="104">
        <f t="shared" si="100"/>
        <v>45672</v>
      </c>
      <c r="AD235" s="104">
        <f t="shared" si="121"/>
        <v>45672</v>
      </c>
      <c r="AE235" s="3"/>
      <c r="AF235" s="12"/>
      <c r="AG235" s="3"/>
      <c r="AH235" s="2"/>
      <c r="AI235" s="2"/>
      <c r="AJ235" s="2"/>
      <c r="AK235" s="2"/>
      <c r="AL235" s="2"/>
      <c r="AM235" s="34"/>
      <c r="AN235" s="34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42">
        <f t="shared" si="109"/>
        <v>43626</v>
      </c>
      <c r="B236" s="19">
        <f t="shared" ca="1" si="119"/>
        <v>10071.202719999999</v>
      </c>
      <c r="C236" s="16">
        <f t="shared" si="110"/>
        <v>10000</v>
      </c>
      <c r="D236" s="15">
        <f ca="1">IF(A236&lt;$B$1,VLOOKUP(A236,[1]DI!$A$4:$B$15000,2,FALSE),0)</f>
        <v>6.4000000000000001E-2</v>
      </c>
      <c r="E236" s="16">
        <f t="shared" ca="1" si="102"/>
        <v>1.0002462000000001</v>
      </c>
      <c r="F236" s="16">
        <f ca="1">(TRUNC(PRODUCT($E$12:$E235),16))</f>
        <v>1.0381266533950999</v>
      </c>
      <c r="G236" s="16">
        <f t="shared" ca="1" si="111"/>
        <v>1.0335368339341999</v>
      </c>
      <c r="H236" s="16">
        <f t="shared" ca="1" si="103"/>
        <v>1.0044408899999999</v>
      </c>
      <c r="I236" s="15">
        <f t="shared" si="112"/>
        <v>3.7999999999999999E-2</v>
      </c>
      <c r="J236" s="34">
        <f t="shared" si="113"/>
        <v>43600</v>
      </c>
      <c r="K236" s="2">
        <f t="shared" si="114"/>
        <v>18</v>
      </c>
      <c r="L236" s="21">
        <f t="shared" si="115"/>
        <v>18</v>
      </c>
      <c r="M236" s="14">
        <f t="shared" si="104"/>
        <v>1.0026675359999999</v>
      </c>
      <c r="N236" s="14">
        <f t="shared" ca="1" si="105"/>
        <v>1.0071202720000001</v>
      </c>
      <c r="O236" s="21">
        <f t="shared" si="116"/>
        <v>0</v>
      </c>
      <c r="P236" s="16">
        <f t="shared" ca="1" si="106"/>
        <v>71.202719999999999</v>
      </c>
      <c r="Q236" s="24">
        <f t="shared" si="107"/>
        <v>0</v>
      </c>
      <c r="R236" s="16">
        <f t="shared" si="108"/>
        <v>0</v>
      </c>
      <c r="S236" s="4" t="str">
        <f t="shared" si="117"/>
        <v>A+J=</v>
      </c>
      <c r="T236" s="34">
        <f t="shared" si="118"/>
        <v>43633</v>
      </c>
      <c r="U236" s="3"/>
      <c r="V236" s="3"/>
      <c r="W236" s="95">
        <f>[2]Plan1!$A282</f>
        <v>45403</v>
      </c>
      <c r="X236" s="96" t="str">
        <f>[2]Plan1!$C282</f>
        <v>Tiradentes</v>
      </c>
      <c r="Y236" s="97"/>
      <c r="Z236" s="1"/>
      <c r="AA236" s="3"/>
      <c r="AB236" s="104">
        <f t="shared" si="120"/>
        <v>45702</v>
      </c>
      <c r="AC236" s="104">
        <f t="shared" si="100"/>
        <v>45703</v>
      </c>
      <c r="AD236" s="104">
        <f t="shared" si="121"/>
        <v>45705</v>
      </c>
      <c r="AE236" s="3"/>
      <c r="AF236" s="12"/>
      <c r="AG236" s="3"/>
      <c r="AH236" s="2"/>
      <c r="AI236" s="2"/>
      <c r="AJ236" s="2"/>
      <c r="AK236" s="2"/>
      <c r="AL236" s="2"/>
      <c r="AM236" s="34"/>
      <c r="AN236" s="34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42">
        <f t="shared" si="109"/>
        <v>43627</v>
      </c>
      <c r="B237" s="19">
        <f t="shared" ca="1" si="119"/>
        <v>10075.17323</v>
      </c>
      <c r="C237" s="16">
        <f t="shared" si="110"/>
        <v>10000</v>
      </c>
      <c r="D237" s="15">
        <f ca="1">IF(A237&lt;$B$1,VLOOKUP(A237,[1]DI!$A$4:$B$15000,2,FALSE),0)</f>
        <v>6.4000000000000001E-2</v>
      </c>
      <c r="E237" s="16">
        <f t="shared" ca="1" si="102"/>
        <v>1.0002462000000001</v>
      </c>
      <c r="F237" s="16">
        <f ca="1">(TRUNC(PRODUCT($E$12:$E236),16))</f>
        <v>1.0383822401771701</v>
      </c>
      <c r="G237" s="16">
        <f t="shared" ca="1" si="111"/>
        <v>1.0335368339341999</v>
      </c>
      <c r="H237" s="16">
        <f t="shared" ca="1" si="103"/>
        <v>1.00468818</v>
      </c>
      <c r="I237" s="15">
        <f t="shared" si="112"/>
        <v>3.7999999999999999E-2</v>
      </c>
      <c r="J237" s="34">
        <f t="shared" si="113"/>
        <v>43600</v>
      </c>
      <c r="K237" s="2">
        <f t="shared" si="114"/>
        <v>19</v>
      </c>
      <c r="L237" s="21">
        <f t="shared" si="115"/>
        <v>19</v>
      </c>
      <c r="M237" s="14">
        <f t="shared" si="104"/>
        <v>1.0028159409999999</v>
      </c>
      <c r="N237" s="14">
        <f t="shared" ca="1" si="105"/>
        <v>1.0075173230000001</v>
      </c>
      <c r="O237" s="21">
        <f t="shared" si="116"/>
        <v>0</v>
      </c>
      <c r="P237" s="16">
        <f t="shared" ca="1" si="106"/>
        <v>75.173230000000004</v>
      </c>
      <c r="Q237" s="24">
        <f t="shared" si="107"/>
        <v>0</v>
      </c>
      <c r="R237" s="16">
        <f t="shared" si="108"/>
        <v>0</v>
      </c>
      <c r="S237" s="4" t="str">
        <f t="shared" si="117"/>
        <v>A+J=</v>
      </c>
      <c r="T237" s="34">
        <f t="shared" si="118"/>
        <v>43633</v>
      </c>
      <c r="U237" s="3"/>
      <c r="V237" s="3"/>
      <c r="W237" s="95">
        <f>[2]Plan1!$A283</f>
        <v>45413</v>
      </c>
      <c r="X237" s="96" t="str">
        <f>[2]Plan1!$C283</f>
        <v>Dia do Trabalho</v>
      </c>
      <c r="Y237" s="97"/>
      <c r="Z237" s="1"/>
      <c r="AA237" s="3"/>
      <c r="AB237" s="104">
        <f t="shared" si="120"/>
        <v>45730</v>
      </c>
      <c r="AC237" s="104">
        <f t="shared" si="100"/>
        <v>45731</v>
      </c>
      <c r="AD237" s="104">
        <f t="shared" si="121"/>
        <v>45733</v>
      </c>
      <c r="AE237" s="3"/>
      <c r="AF237" s="12"/>
      <c r="AG237" s="3"/>
      <c r="AH237" s="2"/>
      <c r="AI237" s="2"/>
      <c r="AJ237" s="2"/>
      <c r="AK237" s="2"/>
      <c r="AL237" s="2"/>
      <c r="AM237" s="34"/>
      <c r="AN237" s="34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42">
        <f t="shared" si="109"/>
        <v>43628</v>
      </c>
      <c r="B238" s="19">
        <f t="shared" ca="1" si="119"/>
        <v>10079.14529</v>
      </c>
      <c r="C238" s="16">
        <f t="shared" si="110"/>
        <v>10000</v>
      </c>
      <c r="D238" s="15">
        <f ca="1">IF(A238&lt;$B$1,VLOOKUP(A238,[1]DI!$A$4:$B$15000,2,FALSE),0)</f>
        <v>6.4000000000000001E-2</v>
      </c>
      <c r="E238" s="16">
        <f t="shared" ca="1" si="102"/>
        <v>1.0002462000000001</v>
      </c>
      <c r="F238" s="16">
        <f ca="1">(TRUNC(PRODUCT($E$12:$E237),16))</f>
        <v>1.0386378898847</v>
      </c>
      <c r="G238" s="16">
        <f t="shared" ca="1" si="111"/>
        <v>1.0335368339341999</v>
      </c>
      <c r="H238" s="16">
        <f t="shared" ca="1" si="103"/>
        <v>1.00493553</v>
      </c>
      <c r="I238" s="15">
        <f t="shared" si="112"/>
        <v>3.7999999999999999E-2</v>
      </c>
      <c r="J238" s="34">
        <f t="shared" si="113"/>
        <v>43600</v>
      </c>
      <c r="K238" s="2">
        <f t="shared" si="114"/>
        <v>20</v>
      </c>
      <c r="L238" s="21">
        <f t="shared" si="115"/>
        <v>20</v>
      </c>
      <c r="M238" s="14">
        <f t="shared" si="104"/>
        <v>1.002964368</v>
      </c>
      <c r="N238" s="14">
        <f t="shared" ca="1" si="105"/>
        <v>1.007914529</v>
      </c>
      <c r="O238" s="21">
        <f t="shared" si="116"/>
        <v>0</v>
      </c>
      <c r="P238" s="16">
        <f t="shared" ca="1" si="106"/>
        <v>79.145290000000003</v>
      </c>
      <c r="Q238" s="24">
        <f t="shared" si="107"/>
        <v>0</v>
      </c>
      <c r="R238" s="16">
        <f t="shared" si="108"/>
        <v>0</v>
      </c>
      <c r="S238" s="4" t="str">
        <f t="shared" si="117"/>
        <v>A+J=</v>
      </c>
      <c r="T238" s="34">
        <f t="shared" si="118"/>
        <v>43633</v>
      </c>
      <c r="U238" s="3"/>
      <c r="V238" s="3"/>
      <c r="W238" s="95">
        <f>[2]Plan1!$A284</f>
        <v>45442</v>
      </c>
      <c r="X238" s="96" t="str">
        <f>[2]Plan1!$C284</f>
        <v>Corpus Christi</v>
      </c>
      <c r="Y238" s="97"/>
      <c r="Z238" s="1"/>
      <c r="AA238" s="3"/>
      <c r="AB238" s="104">
        <f t="shared" si="120"/>
        <v>45761</v>
      </c>
      <c r="AC238" s="104">
        <f t="shared" si="100"/>
        <v>45762</v>
      </c>
      <c r="AD238" s="104">
        <f t="shared" si="121"/>
        <v>45762</v>
      </c>
      <c r="AE238" s="3"/>
      <c r="AF238" s="12"/>
      <c r="AG238" s="3"/>
      <c r="AH238" s="2"/>
      <c r="AI238" s="2"/>
      <c r="AJ238" s="2"/>
      <c r="AK238" s="2"/>
      <c r="AL238" s="2"/>
      <c r="AM238" s="34"/>
      <c r="AN238" s="34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42">
        <f t="shared" si="109"/>
        <v>43629</v>
      </c>
      <c r="B239" s="19">
        <f t="shared" ca="1" si="119"/>
        <v>10083.11900999</v>
      </c>
      <c r="C239" s="16">
        <f t="shared" si="110"/>
        <v>10000</v>
      </c>
      <c r="D239" s="15">
        <f ca="1">IF(A239&lt;$B$1,VLOOKUP(A239,[1]DI!$A$4:$B$15000,2,FALSE),0)</f>
        <v>6.4000000000000001E-2</v>
      </c>
      <c r="E239" s="16">
        <f t="shared" ca="1" si="102"/>
        <v>1.0002462000000001</v>
      </c>
      <c r="F239" s="16">
        <f ca="1">(TRUNC(PRODUCT($E$12:$E238),16))</f>
        <v>1.0388936025331901</v>
      </c>
      <c r="G239" s="16">
        <f t="shared" ca="1" si="111"/>
        <v>1.0335368339341999</v>
      </c>
      <c r="H239" s="16">
        <f t="shared" ca="1" si="103"/>
        <v>1.00518295</v>
      </c>
      <c r="I239" s="15">
        <f t="shared" si="112"/>
        <v>3.7999999999999999E-2</v>
      </c>
      <c r="J239" s="34">
        <f t="shared" si="113"/>
        <v>43600</v>
      </c>
      <c r="K239" s="2">
        <f t="shared" si="114"/>
        <v>21</v>
      </c>
      <c r="L239" s="21">
        <f t="shared" si="115"/>
        <v>21</v>
      </c>
      <c r="M239" s="14">
        <f t="shared" si="104"/>
        <v>1.0031128170000001</v>
      </c>
      <c r="N239" s="14">
        <f t="shared" ca="1" si="105"/>
        <v>1.0083119009999999</v>
      </c>
      <c r="O239" s="21">
        <f t="shared" si="116"/>
        <v>0</v>
      </c>
      <c r="P239" s="16">
        <f t="shared" ca="1" si="106"/>
        <v>83.119009989999995</v>
      </c>
      <c r="Q239" s="24">
        <f t="shared" si="107"/>
        <v>0</v>
      </c>
      <c r="R239" s="16">
        <f t="shared" si="108"/>
        <v>0</v>
      </c>
      <c r="S239" s="4" t="str">
        <f t="shared" si="117"/>
        <v>A+J=</v>
      </c>
      <c r="T239" s="34">
        <f t="shared" si="118"/>
        <v>43633</v>
      </c>
      <c r="U239" s="3"/>
      <c r="V239" s="3"/>
      <c r="W239" s="95">
        <f>[2]Plan1!$A285</f>
        <v>45542</v>
      </c>
      <c r="X239" s="96" t="str">
        <f>[2]Plan1!$C285</f>
        <v>Independência do Brasil</v>
      </c>
      <c r="Y239" s="97"/>
      <c r="Z239" s="1"/>
      <c r="AA239" s="3"/>
      <c r="AB239" s="104">
        <f t="shared" si="120"/>
        <v>45791</v>
      </c>
      <c r="AC239" s="104">
        <f t="shared" si="100"/>
        <v>45792</v>
      </c>
      <c r="AD239" s="104">
        <f t="shared" si="121"/>
        <v>45792</v>
      </c>
      <c r="AE239" s="3"/>
      <c r="AF239" s="12"/>
      <c r="AG239" s="3"/>
      <c r="AH239" s="2"/>
      <c r="AI239" s="2"/>
      <c r="AJ239" s="2"/>
      <c r="AK239" s="2"/>
      <c r="AL239" s="2"/>
      <c r="AM239" s="34"/>
      <c r="AN239" s="34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42">
        <f t="shared" si="109"/>
        <v>43630</v>
      </c>
      <c r="B240" s="19">
        <f t="shared" ca="1" si="119"/>
        <v>10087.09418</v>
      </c>
      <c r="C240" s="16">
        <f t="shared" si="110"/>
        <v>10000</v>
      </c>
      <c r="D240" s="15">
        <f ca="1">IF(A240&lt;$B$1,VLOOKUP(A240,[1]DI!$A$4:$B$15000,2,FALSE),0)</f>
        <v>6.4000000000000001E-2</v>
      </c>
      <c r="E240" s="16">
        <f t="shared" ca="1" si="102"/>
        <v>1.0002462000000001</v>
      </c>
      <c r="F240" s="16">
        <f ca="1">(TRUNC(PRODUCT($E$12:$E239),16))</f>
        <v>1.03914937813813</v>
      </c>
      <c r="G240" s="16">
        <f t="shared" ca="1" si="111"/>
        <v>1.0335368339341999</v>
      </c>
      <c r="H240" s="16">
        <f t="shared" ca="1" si="103"/>
        <v>1.0054304199999999</v>
      </c>
      <c r="I240" s="15">
        <f t="shared" si="112"/>
        <v>3.7999999999999999E-2</v>
      </c>
      <c r="J240" s="34">
        <f t="shared" si="113"/>
        <v>43600</v>
      </c>
      <c r="K240" s="2">
        <f t="shared" si="114"/>
        <v>22</v>
      </c>
      <c r="L240" s="21">
        <f t="shared" si="115"/>
        <v>22</v>
      </c>
      <c r="M240" s="14">
        <f t="shared" si="104"/>
        <v>1.003261288</v>
      </c>
      <c r="N240" s="14">
        <f t="shared" ca="1" si="105"/>
        <v>1.008709418</v>
      </c>
      <c r="O240" s="21">
        <f t="shared" si="116"/>
        <v>0</v>
      </c>
      <c r="P240" s="16">
        <f t="shared" ca="1" si="106"/>
        <v>87.094179999999994</v>
      </c>
      <c r="Q240" s="24">
        <f t="shared" si="107"/>
        <v>0</v>
      </c>
      <c r="R240" s="16">
        <f t="shared" si="108"/>
        <v>0</v>
      </c>
      <c r="S240" s="4" t="str">
        <f t="shared" si="117"/>
        <v>A+J=</v>
      </c>
      <c r="T240" s="34">
        <f t="shared" si="118"/>
        <v>43633</v>
      </c>
      <c r="U240" s="3"/>
      <c r="V240" s="3"/>
      <c r="W240" s="95">
        <f>[2]Plan1!$A286</f>
        <v>45577</v>
      </c>
      <c r="X240" s="96" t="str">
        <f>[2]Plan1!$C286</f>
        <v>Nossa Sr.a Aparecida - Padroeira do Brasil</v>
      </c>
      <c r="Y240" s="97"/>
      <c r="Z240" s="1"/>
      <c r="AA240" s="3"/>
      <c r="AB240" s="104">
        <f t="shared" si="120"/>
        <v>45821</v>
      </c>
      <c r="AC240" s="104">
        <f t="shared" si="100"/>
        <v>45823</v>
      </c>
      <c r="AD240" s="104">
        <f t="shared" si="121"/>
        <v>45824</v>
      </c>
      <c r="AE240" s="3"/>
      <c r="AF240" s="12"/>
      <c r="AG240" s="3"/>
      <c r="AH240" s="2"/>
      <c r="AI240" s="2"/>
      <c r="AJ240" s="2"/>
      <c r="AK240" s="2"/>
      <c r="AL240" s="2"/>
      <c r="AM240" s="34"/>
      <c r="AN240" s="34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42">
        <f t="shared" si="109"/>
        <v>43631</v>
      </c>
      <c r="B241" s="19">
        <f t="shared" ca="1" si="119"/>
        <v>10091.071009990001</v>
      </c>
      <c r="C241" s="16">
        <f t="shared" si="110"/>
        <v>10000</v>
      </c>
      <c r="D241" s="15">
        <f ca="1">IF(A241&lt;$B$1,VLOOKUP(A241,[1]DI!$A$4:$B$15000,2,FALSE),0)</f>
        <v>0</v>
      </c>
      <c r="E241" s="16">
        <f t="shared" ca="1" si="102"/>
        <v>1</v>
      </c>
      <c r="F241" s="16">
        <f ca="1">(TRUNC(PRODUCT($E$12:$E240),16))</f>
        <v>1.0394052167150301</v>
      </c>
      <c r="G241" s="16">
        <f t="shared" ca="1" si="111"/>
        <v>1.0335368339341999</v>
      </c>
      <c r="H241" s="16">
        <f t="shared" ca="1" si="103"/>
        <v>1.0056779600000001</v>
      </c>
      <c r="I241" s="15">
        <f t="shared" si="112"/>
        <v>3.7999999999999999E-2</v>
      </c>
      <c r="J241" s="34">
        <f t="shared" si="113"/>
        <v>43600</v>
      </c>
      <c r="K241" s="2">
        <f t="shared" si="114"/>
        <v>22</v>
      </c>
      <c r="L241" s="21">
        <f t="shared" si="115"/>
        <v>23</v>
      </c>
      <c r="M241" s="14">
        <f t="shared" si="104"/>
        <v>1.0034097799999999</v>
      </c>
      <c r="N241" s="14">
        <f t="shared" ca="1" si="105"/>
        <v>1.0091071009999999</v>
      </c>
      <c r="O241" s="21">
        <f t="shared" si="116"/>
        <v>0</v>
      </c>
      <c r="P241" s="16">
        <f t="shared" ca="1" si="106"/>
        <v>91.071009989999993</v>
      </c>
      <c r="Q241" s="24">
        <f t="shared" si="107"/>
        <v>0</v>
      </c>
      <c r="R241" s="16">
        <f t="shared" si="108"/>
        <v>0</v>
      </c>
      <c r="S241" s="4" t="str">
        <f t="shared" si="117"/>
        <v>A+J=</v>
      </c>
      <c r="T241" s="34">
        <f t="shared" si="118"/>
        <v>43633</v>
      </c>
      <c r="U241" s="3"/>
      <c r="V241" s="3"/>
      <c r="W241" s="95">
        <f>[2]Plan1!$A287</f>
        <v>45598</v>
      </c>
      <c r="X241" s="96" t="str">
        <f>[2]Plan1!$C287</f>
        <v>Finados</v>
      </c>
      <c r="Y241" s="97"/>
      <c r="Z241" s="1"/>
      <c r="AA241" s="3"/>
      <c r="AB241" s="104">
        <f t="shared" si="120"/>
        <v>45852</v>
      </c>
      <c r="AC241" s="104">
        <f t="shared" si="100"/>
        <v>45853</v>
      </c>
      <c r="AD241" s="104">
        <f t="shared" si="121"/>
        <v>45853</v>
      </c>
      <c r="AE241" s="3"/>
      <c r="AF241" s="12"/>
      <c r="AG241" s="3"/>
      <c r="AH241" s="2"/>
      <c r="AI241" s="2"/>
      <c r="AJ241" s="2"/>
      <c r="AK241" s="2"/>
      <c r="AL241" s="2"/>
      <c r="AM241" s="34"/>
      <c r="AN241" s="34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42">
        <f t="shared" si="109"/>
        <v>43632</v>
      </c>
      <c r="B242" s="19">
        <f t="shared" ca="1" si="119"/>
        <v>10091.071009990001</v>
      </c>
      <c r="C242" s="16">
        <f t="shared" si="110"/>
        <v>10000</v>
      </c>
      <c r="D242" s="15">
        <f ca="1">IF(A242&lt;$B$1,VLOOKUP(A242,[1]DI!$A$4:$B$15000,2,FALSE),0)</f>
        <v>0</v>
      </c>
      <c r="E242" s="16">
        <f t="shared" ca="1" si="102"/>
        <v>1</v>
      </c>
      <c r="F242" s="16">
        <f ca="1">(TRUNC(PRODUCT($E$12:$E241),16))</f>
        <v>1.0394052167150301</v>
      </c>
      <c r="G242" s="16">
        <f t="shared" ca="1" si="111"/>
        <v>1.0335368339341999</v>
      </c>
      <c r="H242" s="16">
        <f t="shared" ca="1" si="103"/>
        <v>1.0056779600000001</v>
      </c>
      <c r="I242" s="15">
        <f t="shared" si="112"/>
        <v>3.7999999999999999E-2</v>
      </c>
      <c r="J242" s="34">
        <f t="shared" si="113"/>
        <v>43600</v>
      </c>
      <c r="K242" s="2">
        <f t="shared" si="114"/>
        <v>22</v>
      </c>
      <c r="L242" s="21">
        <f t="shared" si="115"/>
        <v>23</v>
      </c>
      <c r="M242" s="14">
        <f t="shared" si="104"/>
        <v>1.0034097799999999</v>
      </c>
      <c r="N242" s="14">
        <f t="shared" ca="1" si="105"/>
        <v>1.0091071009999999</v>
      </c>
      <c r="O242" s="21">
        <f t="shared" si="116"/>
        <v>0</v>
      </c>
      <c r="P242" s="16">
        <f t="shared" ca="1" si="106"/>
        <v>91.071009989999993</v>
      </c>
      <c r="Q242" s="24">
        <f t="shared" si="107"/>
        <v>0</v>
      </c>
      <c r="R242" s="16">
        <f t="shared" si="108"/>
        <v>0</v>
      </c>
      <c r="S242" s="4" t="str">
        <f t="shared" si="117"/>
        <v>A+J=</v>
      </c>
      <c r="T242" s="34">
        <f t="shared" si="118"/>
        <v>43633</v>
      </c>
      <c r="U242" s="3"/>
      <c r="V242" s="3"/>
      <c r="W242" s="95">
        <f>[2]Plan1!$A288</f>
        <v>45611</v>
      </c>
      <c r="X242" s="96" t="str">
        <f>[2]Plan1!$C288</f>
        <v>Proclamação da República</v>
      </c>
      <c r="Y242" s="97"/>
      <c r="Z242" s="1"/>
      <c r="AA242" s="3"/>
      <c r="AB242" s="104">
        <f t="shared" si="120"/>
        <v>45883</v>
      </c>
      <c r="AC242" s="104">
        <f t="shared" si="100"/>
        <v>45884</v>
      </c>
      <c r="AD242" s="104">
        <f t="shared" si="121"/>
        <v>45884</v>
      </c>
      <c r="AE242" s="3"/>
      <c r="AF242" s="12"/>
      <c r="AG242" s="3"/>
      <c r="AH242" s="2"/>
      <c r="AI242" s="2"/>
      <c r="AJ242" s="2"/>
      <c r="AK242" s="2"/>
      <c r="AL242" s="2"/>
      <c r="AM242" s="34"/>
      <c r="AN242" s="34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42">
        <f t="shared" si="109"/>
        <v>43633</v>
      </c>
      <c r="B243" s="19">
        <f t="shared" ca="1" si="119"/>
        <v>10091.071009990001</v>
      </c>
      <c r="C243" s="16">
        <f t="shared" si="110"/>
        <v>10000</v>
      </c>
      <c r="D243" s="15">
        <f ca="1">IF(A243&lt;$B$1,VLOOKUP(A243,[1]DI!$A$4:$B$15000,2,FALSE),0)</f>
        <v>6.4000000000000001E-2</v>
      </c>
      <c r="E243" s="16">
        <f t="shared" ca="1" si="102"/>
        <v>1.0002462000000001</v>
      </c>
      <c r="F243" s="16">
        <f ca="1">(TRUNC(PRODUCT($E$12:$E242),16))</f>
        <v>1.0394052167150301</v>
      </c>
      <c r="G243" s="16">
        <f t="shared" ca="1" si="111"/>
        <v>1.0335368339341999</v>
      </c>
      <c r="H243" s="16">
        <f t="shared" ca="1" si="103"/>
        <v>1.0056779600000001</v>
      </c>
      <c r="I243" s="15">
        <f t="shared" si="112"/>
        <v>3.7999999999999999E-2</v>
      </c>
      <c r="J243" s="34">
        <f t="shared" si="113"/>
        <v>43600</v>
      </c>
      <c r="K243" s="2">
        <f t="shared" si="114"/>
        <v>23</v>
      </c>
      <c r="L243" s="21">
        <f t="shared" si="115"/>
        <v>23</v>
      </c>
      <c r="M243" s="14">
        <f t="shared" si="104"/>
        <v>1.0034097799999999</v>
      </c>
      <c r="N243" s="14">
        <f t="shared" ca="1" si="105"/>
        <v>1.0091071009999999</v>
      </c>
      <c r="O243" s="21">
        <f t="shared" si="116"/>
        <v>8</v>
      </c>
      <c r="P243" s="16">
        <f t="shared" ca="1" si="106"/>
        <v>91.071009989999993</v>
      </c>
      <c r="Q243" s="24">
        <f t="shared" si="107"/>
        <v>0.14000000000000001</v>
      </c>
      <c r="R243" s="16">
        <f t="shared" si="108"/>
        <v>1400</v>
      </c>
      <c r="S243" s="4" t="str">
        <f t="shared" si="117"/>
        <v>A+J=</v>
      </c>
      <c r="T243" s="34">
        <f t="shared" si="118"/>
        <v>43633</v>
      </c>
      <c r="U243" s="3"/>
      <c r="V243" s="3"/>
      <c r="W243" s="95">
        <f>[2]Plan1!$A289</f>
        <v>45616</v>
      </c>
      <c r="X243" s="96" t="str">
        <f>[2]Plan1!$C289</f>
        <v>Dia Nacional de Zumbi e da Consciência Negra</v>
      </c>
      <c r="Y243" s="97"/>
      <c r="Z243" s="1"/>
      <c r="AA243" s="3"/>
      <c r="AB243" s="104">
        <f t="shared" ref="AB243:AB245" si="122">WORKDAY(AC243,-1,$W$160:$W$544)</f>
        <v>45912</v>
      </c>
      <c r="AC243" s="104">
        <f t="shared" si="100"/>
        <v>45915</v>
      </c>
      <c r="AD243" s="104">
        <f t="shared" ref="AD243:AD245" si="123">WORKDAY(AB243,1,$W$160:$W$544)</f>
        <v>45915</v>
      </c>
      <c r="AE243" s="3"/>
      <c r="AF243" s="12"/>
      <c r="AG243" s="3"/>
      <c r="AH243" s="2"/>
      <c r="AI243" s="2"/>
      <c r="AJ243" s="2"/>
      <c r="AK243" s="2"/>
      <c r="AL243" s="2"/>
      <c r="AM243" s="34"/>
      <c r="AN243" s="34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42">
        <f t="shared" si="109"/>
        <v>43634</v>
      </c>
      <c r="B244" s="19">
        <f t="shared" ca="1" si="119"/>
        <v>8603.3905155899993</v>
      </c>
      <c r="C244" s="16">
        <f t="shared" si="110"/>
        <v>8600</v>
      </c>
      <c r="D244" s="15">
        <f ca="1">IF(A244&lt;$B$1,VLOOKUP(A244,[1]DI!$A$4:$B$15000,2,FALSE),0)</f>
        <v>6.4000000000000001E-2</v>
      </c>
      <c r="E244" s="16">
        <f t="shared" ca="1" si="102"/>
        <v>1.0002462000000001</v>
      </c>
      <c r="F244" s="16">
        <f ca="1">(TRUNC(PRODUCT($E$12:$E243),16))</f>
        <v>1.03966111827939</v>
      </c>
      <c r="G244" s="16">
        <f t="shared" ca="1" si="111"/>
        <v>1.0394052167150301</v>
      </c>
      <c r="H244" s="16">
        <f t="shared" ca="1" si="103"/>
        <v>1.0002462000000001</v>
      </c>
      <c r="I244" s="15">
        <f t="shared" si="112"/>
        <v>3.7999999999999999E-2</v>
      </c>
      <c r="J244" s="34">
        <f t="shared" si="113"/>
        <v>43633</v>
      </c>
      <c r="K244" s="2">
        <f t="shared" si="114"/>
        <v>1</v>
      </c>
      <c r="L244" s="21">
        <f t="shared" si="115"/>
        <v>1</v>
      </c>
      <c r="M244" s="14">
        <f t="shared" si="104"/>
        <v>1.00014801</v>
      </c>
      <c r="N244" s="14">
        <f t="shared" ca="1" si="105"/>
        <v>1.0003942459999999</v>
      </c>
      <c r="O244" s="21">
        <f t="shared" si="116"/>
        <v>0</v>
      </c>
      <c r="P244" s="16">
        <f t="shared" ca="1" si="106"/>
        <v>3.3905155900000001</v>
      </c>
      <c r="Q244" s="24">
        <f t="shared" si="107"/>
        <v>0</v>
      </c>
      <c r="R244" s="16">
        <f t="shared" si="108"/>
        <v>0</v>
      </c>
      <c r="S244" s="4" t="str">
        <f t="shared" si="117"/>
        <v>A+J=</v>
      </c>
      <c r="T244" s="34">
        <f t="shared" si="118"/>
        <v>43661</v>
      </c>
      <c r="U244" s="3"/>
      <c r="V244" s="3"/>
      <c r="W244" s="95">
        <f>[2]Plan1!$A290</f>
        <v>45651</v>
      </c>
      <c r="X244" s="96" t="str">
        <f>[2]Plan1!$C290</f>
        <v>Natal</v>
      </c>
      <c r="Y244" s="97"/>
      <c r="Z244" s="1"/>
      <c r="AA244" s="3"/>
      <c r="AB244" s="104">
        <f t="shared" si="122"/>
        <v>45944</v>
      </c>
      <c r="AC244" s="104">
        <f t="shared" si="100"/>
        <v>45945</v>
      </c>
      <c r="AD244" s="104">
        <f t="shared" si="123"/>
        <v>45945</v>
      </c>
      <c r="AE244" s="3"/>
      <c r="AF244" s="12"/>
      <c r="AG244" s="3"/>
      <c r="AH244" s="2"/>
      <c r="AI244" s="2"/>
      <c r="AJ244" s="2"/>
      <c r="AK244" s="2"/>
      <c r="AL244" s="2"/>
      <c r="AM244" s="34"/>
      <c r="AN244" s="34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42">
        <f t="shared" si="109"/>
        <v>43635</v>
      </c>
      <c r="B245" s="19">
        <f t="shared" ca="1" si="119"/>
        <v>8606.7823727899995</v>
      </c>
      <c r="C245" s="16">
        <f t="shared" si="110"/>
        <v>8600</v>
      </c>
      <c r="D245" s="15">
        <f ca="1">IF(A245&lt;$B$1,VLOOKUP(A245,[1]DI!$A$4:$B$15000,2,FALSE),0)</f>
        <v>6.4000000000000001E-2</v>
      </c>
      <c r="E245" s="16">
        <f t="shared" ca="1" si="102"/>
        <v>1.0002462000000001</v>
      </c>
      <c r="F245" s="16">
        <f ca="1">(TRUNC(PRODUCT($E$12:$E244),16))</f>
        <v>1.0399170828467099</v>
      </c>
      <c r="G245" s="16">
        <f t="shared" ca="1" si="111"/>
        <v>1.0394052167150301</v>
      </c>
      <c r="H245" s="16">
        <f t="shared" ca="1" si="103"/>
        <v>1.00049246</v>
      </c>
      <c r="I245" s="15">
        <f t="shared" si="112"/>
        <v>3.7999999999999999E-2</v>
      </c>
      <c r="J245" s="34">
        <f t="shared" si="113"/>
        <v>43633</v>
      </c>
      <c r="K245" s="2">
        <f t="shared" si="114"/>
        <v>2</v>
      </c>
      <c r="L245" s="21">
        <f t="shared" si="115"/>
        <v>2</v>
      </c>
      <c r="M245" s="14">
        <f t="shared" si="104"/>
        <v>1.000296042</v>
      </c>
      <c r="N245" s="14">
        <f t="shared" ca="1" si="105"/>
        <v>1.0007886479999999</v>
      </c>
      <c r="O245" s="21">
        <f t="shared" si="116"/>
        <v>0</v>
      </c>
      <c r="P245" s="16">
        <f t="shared" ca="1" si="106"/>
        <v>6.7823727900000002</v>
      </c>
      <c r="Q245" s="24">
        <f t="shared" si="107"/>
        <v>0</v>
      </c>
      <c r="R245" s="16">
        <f t="shared" si="108"/>
        <v>0</v>
      </c>
      <c r="S245" s="4" t="str">
        <f t="shared" si="117"/>
        <v>A+J=</v>
      </c>
      <c r="T245" s="34">
        <f t="shared" si="118"/>
        <v>43661</v>
      </c>
      <c r="U245" s="3"/>
      <c r="V245" s="3"/>
      <c r="W245" s="95">
        <f>[2]Plan1!$A291</f>
        <v>45658</v>
      </c>
      <c r="X245" s="96" t="str">
        <f>[2]Plan1!$C291</f>
        <v>Confraternização Universal</v>
      </c>
      <c r="Y245" s="97"/>
      <c r="Z245" s="1"/>
      <c r="AA245" s="3"/>
      <c r="AB245" s="104">
        <f t="shared" si="122"/>
        <v>45975</v>
      </c>
      <c r="AC245" s="104">
        <f t="shared" si="100"/>
        <v>45976</v>
      </c>
      <c r="AD245" s="104">
        <f t="shared" si="123"/>
        <v>45978</v>
      </c>
      <c r="AE245" s="3"/>
      <c r="AF245" s="12"/>
      <c r="AG245" s="3"/>
      <c r="AH245" s="2"/>
      <c r="AI245" s="2"/>
      <c r="AJ245" s="2"/>
      <c r="AK245" s="2"/>
      <c r="AL245" s="2"/>
      <c r="AM245" s="34"/>
      <c r="AN245" s="34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42">
        <f t="shared" si="109"/>
        <v>43636</v>
      </c>
      <c r="B246" s="19">
        <f t="shared" ca="1" si="119"/>
        <v>8610.1755543899999</v>
      </c>
      <c r="C246" s="16">
        <f t="shared" si="110"/>
        <v>8600</v>
      </c>
      <c r="D246" s="15">
        <f ca="1">IF(A246&lt;$B$1,VLOOKUP(A246,[1]DI!$A$4:$B$15000,2,FALSE),0)</f>
        <v>0</v>
      </c>
      <c r="E246" s="16">
        <f t="shared" ca="1" si="102"/>
        <v>1</v>
      </c>
      <c r="F246" s="16">
        <f ca="1">(TRUNC(PRODUCT($E$12:$E245),16))</f>
        <v>1.0401731104325</v>
      </c>
      <c r="G246" s="16">
        <f t="shared" ca="1" si="111"/>
        <v>1.0394052167150301</v>
      </c>
      <c r="H246" s="16">
        <f t="shared" ca="1" si="103"/>
        <v>1.00073878</v>
      </c>
      <c r="I246" s="15">
        <f t="shared" si="112"/>
        <v>3.7999999999999999E-2</v>
      </c>
      <c r="J246" s="34">
        <f t="shared" si="113"/>
        <v>43633</v>
      </c>
      <c r="K246" s="2">
        <f t="shared" si="114"/>
        <v>2</v>
      </c>
      <c r="L246" s="21">
        <f t="shared" si="115"/>
        <v>3</v>
      </c>
      <c r="M246" s="14">
        <f t="shared" si="104"/>
        <v>1.0004440960000001</v>
      </c>
      <c r="N246" s="14">
        <f t="shared" ca="1" si="105"/>
        <v>1.0011832039999999</v>
      </c>
      <c r="O246" s="21">
        <f t="shared" si="116"/>
        <v>0</v>
      </c>
      <c r="P246" s="16">
        <f t="shared" ca="1" si="106"/>
        <v>10.17555439</v>
      </c>
      <c r="Q246" s="24">
        <f t="shared" si="107"/>
        <v>0</v>
      </c>
      <c r="R246" s="16">
        <f t="shared" si="108"/>
        <v>0</v>
      </c>
      <c r="S246" s="4" t="str">
        <f t="shared" si="117"/>
        <v>A+J=</v>
      </c>
      <c r="T246" s="34">
        <f t="shared" si="118"/>
        <v>43661</v>
      </c>
      <c r="U246" s="3"/>
      <c r="V246" s="3"/>
      <c r="W246" s="95">
        <f>[2]Plan1!$A292</f>
        <v>45719</v>
      </c>
      <c r="X246" s="96" t="str">
        <f>[2]Plan1!$C292</f>
        <v>Carnaval</v>
      </c>
      <c r="Y246" s="97"/>
      <c r="Z246" s="1"/>
      <c r="AA246" s="3"/>
      <c r="AB246" s="3"/>
      <c r="AC246" s="3"/>
      <c r="AD246" s="3"/>
      <c r="AE246" s="3"/>
      <c r="AF246" s="12"/>
      <c r="AG246" s="3"/>
      <c r="AH246" s="2"/>
      <c r="AI246" s="2"/>
      <c r="AJ246" s="2"/>
      <c r="AK246" s="2"/>
      <c r="AL246" s="2"/>
      <c r="AM246" s="34"/>
      <c r="AN246" s="34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42">
        <f t="shared" si="109"/>
        <v>43637</v>
      </c>
      <c r="B247" s="19">
        <f t="shared" ca="1" si="119"/>
        <v>8610.1755543899999</v>
      </c>
      <c r="C247" s="16">
        <f t="shared" si="110"/>
        <v>8600</v>
      </c>
      <c r="D247" s="15">
        <f ca="1">IF(A247&lt;$B$1,VLOOKUP(A247,[1]DI!$A$4:$B$15000,2,FALSE),0)</f>
        <v>6.4000000000000001E-2</v>
      </c>
      <c r="E247" s="16">
        <f t="shared" ca="1" si="102"/>
        <v>1.0002462000000001</v>
      </c>
      <c r="F247" s="16">
        <f ca="1">(TRUNC(PRODUCT($E$12:$E246),16))</f>
        <v>1.0401731104325</v>
      </c>
      <c r="G247" s="16">
        <f t="shared" ca="1" si="111"/>
        <v>1.0394052167150301</v>
      </c>
      <c r="H247" s="16">
        <f t="shared" ca="1" si="103"/>
        <v>1.00073878</v>
      </c>
      <c r="I247" s="15">
        <f t="shared" si="112"/>
        <v>3.7999999999999999E-2</v>
      </c>
      <c r="J247" s="34">
        <f t="shared" si="113"/>
        <v>43633</v>
      </c>
      <c r="K247" s="2">
        <f t="shared" si="114"/>
        <v>3</v>
      </c>
      <c r="L247" s="21">
        <f t="shared" si="115"/>
        <v>3</v>
      </c>
      <c r="M247" s="14">
        <f t="shared" si="104"/>
        <v>1.0004440960000001</v>
      </c>
      <c r="N247" s="14">
        <f t="shared" ca="1" si="105"/>
        <v>1.0011832039999999</v>
      </c>
      <c r="O247" s="21">
        <f t="shared" si="116"/>
        <v>0</v>
      </c>
      <c r="P247" s="16">
        <f t="shared" ca="1" si="106"/>
        <v>10.17555439</v>
      </c>
      <c r="Q247" s="24">
        <f t="shared" si="107"/>
        <v>0</v>
      </c>
      <c r="R247" s="16">
        <f t="shared" si="108"/>
        <v>0</v>
      </c>
      <c r="S247" s="4" t="str">
        <f t="shared" si="117"/>
        <v>A+J=</v>
      </c>
      <c r="T247" s="34">
        <f t="shared" si="118"/>
        <v>43661</v>
      </c>
      <c r="U247" s="3"/>
      <c r="V247" s="3"/>
      <c r="W247" s="95">
        <f>[2]Plan1!$A293</f>
        <v>45720</v>
      </c>
      <c r="X247" s="96" t="str">
        <f>[2]Plan1!$C293</f>
        <v>Carnaval</v>
      </c>
      <c r="Y247" s="97"/>
      <c r="Z247" s="1"/>
      <c r="AA247" s="3"/>
      <c r="AB247" s="3"/>
      <c r="AC247" s="3"/>
      <c r="AD247" s="3"/>
      <c r="AE247" s="3"/>
      <c r="AF247" s="12"/>
      <c r="AG247" s="3"/>
      <c r="AH247" s="2"/>
      <c r="AI247" s="2"/>
      <c r="AJ247" s="2"/>
      <c r="AK247" s="2"/>
      <c r="AL247" s="2"/>
      <c r="AM247" s="34"/>
      <c r="AN247" s="34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42">
        <f t="shared" si="109"/>
        <v>43638</v>
      </c>
      <c r="B248" s="19">
        <f t="shared" ca="1" si="119"/>
        <v>8613.5700689900004</v>
      </c>
      <c r="C248" s="16">
        <f t="shared" si="110"/>
        <v>8600</v>
      </c>
      <c r="D248" s="15">
        <f ca="1">IF(A248&lt;$B$1,VLOOKUP(A248,[1]DI!$A$4:$B$15000,2,FALSE),0)</f>
        <v>0</v>
      </c>
      <c r="E248" s="16">
        <f t="shared" ca="1" si="102"/>
        <v>1</v>
      </c>
      <c r="F248" s="16">
        <f ca="1">(TRUNC(PRODUCT($E$12:$E247),16))</f>
        <v>1.04042920105229</v>
      </c>
      <c r="G248" s="16">
        <f t="shared" ca="1" si="111"/>
        <v>1.0394052167150301</v>
      </c>
      <c r="H248" s="16">
        <f t="shared" ca="1" si="103"/>
        <v>1.0009851599999999</v>
      </c>
      <c r="I248" s="15">
        <f t="shared" si="112"/>
        <v>3.7999999999999999E-2</v>
      </c>
      <c r="J248" s="34">
        <f t="shared" si="113"/>
        <v>43633</v>
      </c>
      <c r="K248" s="2">
        <f t="shared" si="114"/>
        <v>3</v>
      </c>
      <c r="L248" s="21">
        <f t="shared" si="115"/>
        <v>4</v>
      </c>
      <c r="M248" s="14">
        <f t="shared" si="104"/>
        <v>1.0005921719999999</v>
      </c>
      <c r="N248" s="14">
        <f t="shared" ca="1" si="105"/>
        <v>1.0015779149999999</v>
      </c>
      <c r="O248" s="21">
        <f t="shared" si="116"/>
        <v>0</v>
      </c>
      <c r="P248" s="16">
        <f t="shared" ca="1" si="106"/>
        <v>13.570068989999999</v>
      </c>
      <c r="Q248" s="24">
        <f t="shared" si="107"/>
        <v>0</v>
      </c>
      <c r="R248" s="16">
        <f t="shared" si="108"/>
        <v>0</v>
      </c>
      <c r="S248" s="4" t="str">
        <f t="shared" si="117"/>
        <v>A+J=</v>
      </c>
      <c r="T248" s="34">
        <f t="shared" si="118"/>
        <v>43661</v>
      </c>
      <c r="U248" s="3"/>
      <c r="V248" s="3"/>
      <c r="W248" s="95">
        <f>[2]Plan1!$A294</f>
        <v>45765</v>
      </c>
      <c r="X248" s="96" t="str">
        <f>[2]Plan1!$C294</f>
        <v>Paixão de Cristo</v>
      </c>
      <c r="Y248" s="97"/>
      <c r="Z248" s="1"/>
      <c r="AA248" s="3"/>
      <c r="AB248" s="3"/>
      <c r="AC248" s="3"/>
      <c r="AD248" s="3"/>
      <c r="AE248" s="3"/>
      <c r="AF248" s="12"/>
      <c r="AG248" s="3"/>
      <c r="AH248" s="2"/>
      <c r="AI248" s="2"/>
      <c r="AJ248" s="2"/>
      <c r="AK248" s="2"/>
      <c r="AL248" s="2"/>
      <c r="AM248" s="34"/>
      <c r="AN248" s="34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42">
        <f t="shared" si="109"/>
        <v>43639</v>
      </c>
      <c r="B249" s="19">
        <f t="shared" ca="1" si="119"/>
        <v>8613.5700689900004</v>
      </c>
      <c r="C249" s="16">
        <f t="shared" si="110"/>
        <v>8600</v>
      </c>
      <c r="D249" s="15">
        <f ca="1">IF(A249&lt;$B$1,VLOOKUP(A249,[1]DI!$A$4:$B$15000,2,FALSE),0)</f>
        <v>0</v>
      </c>
      <c r="E249" s="16">
        <f t="shared" ca="1" si="102"/>
        <v>1</v>
      </c>
      <c r="F249" s="16">
        <f ca="1">(TRUNC(PRODUCT($E$12:$E248),16))</f>
        <v>1.04042920105229</v>
      </c>
      <c r="G249" s="16">
        <f t="shared" ca="1" si="111"/>
        <v>1.0394052167150301</v>
      </c>
      <c r="H249" s="16">
        <f t="shared" ca="1" si="103"/>
        <v>1.0009851599999999</v>
      </c>
      <c r="I249" s="15">
        <f t="shared" si="112"/>
        <v>3.7999999999999999E-2</v>
      </c>
      <c r="J249" s="34">
        <f t="shared" si="113"/>
        <v>43633</v>
      </c>
      <c r="K249" s="2">
        <f t="shared" si="114"/>
        <v>3</v>
      </c>
      <c r="L249" s="21">
        <f t="shared" si="115"/>
        <v>4</v>
      </c>
      <c r="M249" s="14">
        <f t="shared" si="104"/>
        <v>1.0005921719999999</v>
      </c>
      <c r="N249" s="14">
        <f t="shared" ca="1" si="105"/>
        <v>1.0015779149999999</v>
      </c>
      <c r="O249" s="21">
        <f t="shared" si="116"/>
        <v>0</v>
      </c>
      <c r="P249" s="16">
        <f t="shared" ca="1" si="106"/>
        <v>13.570068989999999</v>
      </c>
      <c r="Q249" s="24">
        <f t="shared" si="107"/>
        <v>0</v>
      </c>
      <c r="R249" s="16">
        <f t="shared" si="108"/>
        <v>0</v>
      </c>
      <c r="S249" s="4" t="str">
        <f t="shared" si="117"/>
        <v>A+J=</v>
      </c>
      <c r="T249" s="34">
        <f t="shared" si="118"/>
        <v>43661</v>
      </c>
      <c r="U249" s="3"/>
      <c r="V249" s="3"/>
      <c r="W249" s="95">
        <f>[2]Plan1!$A295</f>
        <v>45768</v>
      </c>
      <c r="X249" s="96" t="str">
        <f>[2]Plan1!$C295</f>
        <v>Tiradentes</v>
      </c>
      <c r="Y249" s="97"/>
      <c r="Z249" s="1"/>
      <c r="AA249" s="3"/>
      <c r="AB249" s="3"/>
      <c r="AC249" s="3"/>
      <c r="AD249" s="3"/>
      <c r="AE249" s="3"/>
      <c r="AF249" s="12"/>
      <c r="AG249" s="3"/>
      <c r="AH249" s="2"/>
      <c r="AI249" s="2"/>
      <c r="AJ249" s="2"/>
      <c r="AK249" s="2"/>
      <c r="AL249" s="2"/>
      <c r="AM249" s="34"/>
      <c r="AN249" s="34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42">
        <f t="shared" si="109"/>
        <v>43640</v>
      </c>
      <c r="B250" s="19">
        <f t="shared" ca="1" si="119"/>
        <v>8613.5700689900004</v>
      </c>
      <c r="C250" s="16">
        <f t="shared" si="110"/>
        <v>8600</v>
      </c>
      <c r="D250" s="15">
        <f ca="1">IF(A250&lt;$B$1,VLOOKUP(A250,[1]DI!$A$4:$B$15000,2,FALSE),0)</f>
        <v>6.4000000000000001E-2</v>
      </c>
      <c r="E250" s="16">
        <f t="shared" ca="1" si="102"/>
        <v>1.0002462000000001</v>
      </c>
      <c r="F250" s="16">
        <f ca="1">(TRUNC(PRODUCT($E$12:$E249),16))</f>
        <v>1.04042920105229</v>
      </c>
      <c r="G250" s="16">
        <f t="shared" ca="1" si="111"/>
        <v>1.0394052167150301</v>
      </c>
      <c r="H250" s="16">
        <f t="shared" ca="1" si="103"/>
        <v>1.0009851599999999</v>
      </c>
      <c r="I250" s="15">
        <f t="shared" si="112"/>
        <v>3.7999999999999999E-2</v>
      </c>
      <c r="J250" s="34">
        <f t="shared" si="113"/>
        <v>43633</v>
      </c>
      <c r="K250" s="2">
        <f t="shared" si="114"/>
        <v>4</v>
      </c>
      <c r="L250" s="21">
        <f t="shared" si="115"/>
        <v>4</v>
      </c>
      <c r="M250" s="14">
        <f t="shared" si="104"/>
        <v>1.0005921719999999</v>
      </c>
      <c r="N250" s="14">
        <f t="shared" ca="1" si="105"/>
        <v>1.0015779149999999</v>
      </c>
      <c r="O250" s="21">
        <f t="shared" si="116"/>
        <v>0</v>
      </c>
      <c r="P250" s="16">
        <f t="shared" ca="1" si="106"/>
        <v>13.570068989999999</v>
      </c>
      <c r="Q250" s="24">
        <f t="shared" si="107"/>
        <v>0</v>
      </c>
      <c r="R250" s="16">
        <f t="shared" si="108"/>
        <v>0</v>
      </c>
      <c r="S250" s="4" t="str">
        <f t="shared" si="117"/>
        <v>A+J=</v>
      </c>
      <c r="T250" s="34">
        <f t="shared" si="118"/>
        <v>43661</v>
      </c>
      <c r="U250" s="3"/>
      <c r="V250" s="3"/>
      <c r="W250" s="95">
        <f>[2]Plan1!$A296</f>
        <v>45778</v>
      </c>
      <c r="X250" s="96" t="str">
        <f>[2]Plan1!$C296</f>
        <v>Dia do Trabalho</v>
      </c>
      <c r="Y250" s="97"/>
      <c r="Z250" s="1"/>
      <c r="AA250" s="3"/>
      <c r="AB250" s="3"/>
      <c r="AC250" s="3"/>
      <c r="AD250" s="3"/>
      <c r="AE250" s="3"/>
      <c r="AF250" s="12"/>
      <c r="AG250" s="3"/>
      <c r="AH250" s="2"/>
      <c r="AI250" s="2"/>
      <c r="AJ250" s="2"/>
      <c r="AK250" s="2"/>
      <c r="AL250" s="2"/>
      <c r="AM250" s="34"/>
      <c r="AN250" s="34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42">
        <f t="shared" si="109"/>
        <v>43641</v>
      </c>
      <c r="B251" s="19">
        <f t="shared" ca="1" si="119"/>
        <v>8616.9660111899993</v>
      </c>
      <c r="C251" s="16">
        <f t="shared" si="110"/>
        <v>8600</v>
      </c>
      <c r="D251" s="15">
        <f ca="1">IF(A251&lt;$B$1,VLOOKUP(A251,[1]DI!$A$4:$B$15000,2,FALSE),0)</f>
        <v>6.4000000000000001E-2</v>
      </c>
      <c r="E251" s="16">
        <f t="shared" ca="1" si="102"/>
        <v>1.0002462000000001</v>
      </c>
      <c r="F251" s="16">
        <f ca="1">(TRUNC(PRODUCT($E$12:$E250),16))</f>
        <v>1.04068535472159</v>
      </c>
      <c r="G251" s="16">
        <f t="shared" ca="1" si="111"/>
        <v>1.0394052167150301</v>
      </c>
      <c r="H251" s="16">
        <f t="shared" ca="1" si="103"/>
        <v>1.00123161</v>
      </c>
      <c r="I251" s="15">
        <f t="shared" si="112"/>
        <v>3.7999999999999999E-2</v>
      </c>
      <c r="J251" s="34">
        <f t="shared" si="113"/>
        <v>43633</v>
      </c>
      <c r="K251" s="2">
        <f t="shared" si="114"/>
        <v>5</v>
      </c>
      <c r="L251" s="21">
        <f t="shared" si="115"/>
        <v>5</v>
      </c>
      <c r="M251" s="14">
        <f t="shared" si="104"/>
        <v>1.0007402700000001</v>
      </c>
      <c r="N251" s="14">
        <f t="shared" ca="1" si="105"/>
        <v>1.0019727919999999</v>
      </c>
      <c r="O251" s="21">
        <f t="shared" si="116"/>
        <v>0</v>
      </c>
      <c r="P251" s="16">
        <f t="shared" ca="1" si="106"/>
        <v>16.96601119</v>
      </c>
      <c r="Q251" s="24">
        <f t="shared" si="107"/>
        <v>0</v>
      </c>
      <c r="R251" s="16">
        <f t="shared" si="108"/>
        <v>0</v>
      </c>
      <c r="S251" s="4" t="str">
        <f t="shared" si="117"/>
        <v>A+J=</v>
      </c>
      <c r="T251" s="34">
        <f t="shared" si="118"/>
        <v>43661</v>
      </c>
      <c r="U251" s="3"/>
      <c r="V251" s="3"/>
      <c r="W251" s="95">
        <f>[2]Plan1!$A297</f>
        <v>45827</v>
      </c>
      <c r="X251" s="96" t="str">
        <f>[2]Plan1!$C297</f>
        <v>Corpus Christi</v>
      </c>
      <c r="Y251" s="97"/>
      <c r="Z251" s="1"/>
      <c r="AA251" s="3"/>
      <c r="AB251" s="3"/>
      <c r="AC251" s="3"/>
      <c r="AD251" s="3"/>
      <c r="AE251" s="3"/>
      <c r="AF251" s="12"/>
      <c r="AG251" s="3"/>
      <c r="AH251" s="2"/>
      <c r="AI251" s="2"/>
      <c r="AJ251" s="2"/>
      <c r="AK251" s="2"/>
      <c r="AL251" s="2"/>
      <c r="AM251" s="34"/>
      <c r="AN251" s="34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42">
        <f t="shared" si="109"/>
        <v>43642</v>
      </c>
      <c r="B252" s="19">
        <f t="shared" ca="1" si="119"/>
        <v>8620.3631831900002</v>
      </c>
      <c r="C252" s="16">
        <f t="shared" si="110"/>
        <v>8600</v>
      </c>
      <c r="D252" s="15">
        <f ca="1">IF(A252&lt;$B$1,VLOOKUP(A252,[1]DI!$A$4:$B$15000,2,FALSE),0)</f>
        <v>6.4000000000000001E-2</v>
      </c>
      <c r="E252" s="16">
        <f t="shared" ca="1" si="102"/>
        <v>1.0002462000000001</v>
      </c>
      <c r="F252" s="16">
        <f ca="1">(TRUNC(PRODUCT($E$12:$E251),16))</f>
        <v>1.04094157145592</v>
      </c>
      <c r="G252" s="16">
        <f t="shared" ca="1" si="111"/>
        <v>1.0394052167150301</v>
      </c>
      <c r="H252" s="16">
        <f t="shared" ca="1" si="103"/>
        <v>1.0014781100000001</v>
      </c>
      <c r="I252" s="15">
        <f t="shared" si="112"/>
        <v>3.7999999999999999E-2</v>
      </c>
      <c r="J252" s="34">
        <f t="shared" si="113"/>
        <v>43633</v>
      </c>
      <c r="K252" s="2">
        <f t="shared" si="114"/>
        <v>6</v>
      </c>
      <c r="L252" s="21">
        <f t="shared" si="115"/>
        <v>6</v>
      </c>
      <c r="M252" s="14">
        <f t="shared" si="104"/>
        <v>1.000888389</v>
      </c>
      <c r="N252" s="14">
        <f t="shared" ca="1" si="105"/>
        <v>1.0023678119999999</v>
      </c>
      <c r="O252" s="21">
        <f t="shared" si="116"/>
        <v>0</v>
      </c>
      <c r="P252" s="16">
        <f t="shared" ca="1" si="106"/>
        <v>20.363183190000001</v>
      </c>
      <c r="Q252" s="24">
        <f t="shared" si="107"/>
        <v>0</v>
      </c>
      <c r="R252" s="16">
        <f t="shared" si="108"/>
        <v>0</v>
      </c>
      <c r="S252" s="4" t="str">
        <f t="shared" si="117"/>
        <v>A+J=</v>
      </c>
      <c r="T252" s="34">
        <f t="shared" si="118"/>
        <v>43661</v>
      </c>
      <c r="U252" s="3"/>
      <c r="V252" s="3"/>
      <c r="W252" s="95">
        <f>[2]Plan1!$A298</f>
        <v>45907</v>
      </c>
      <c r="X252" s="96" t="str">
        <f>[2]Plan1!$C298</f>
        <v>Independência do Brasil</v>
      </c>
      <c r="Y252" s="97"/>
      <c r="Z252" s="1"/>
      <c r="AA252" s="3"/>
      <c r="AB252" s="3"/>
      <c r="AC252" s="3"/>
      <c r="AD252" s="3"/>
      <c r="AE252" s="3"/>
      <c r="AF252" s="12"/>
      <c r="AG252" s="3"/>
      <c r="AH252" s="2"/>
      <c r="AI252" s="2"/>
      <c r="AJ252" s="2"/>
      <c r="AK252" s="2"/>
      <c r="AL252" s="2"/>
      <c r="AM252" s="34"/>
      <c r="AN252" s="34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42">
        <f t="shared" si="109"/>
        <v>43643</v>
      </c>
      <c r="B253" s="19">
        <f t="shared" ca="1" si="119"/>
        <v>8623.7617054000002</v>
      </c>
      <c r="C253" s="16">
        <f t="shared" si="110"/>
        <v>8600</v>
      </c>
      <c r="D253" s="15">
        <f ca="1">IF(A253&lt;$B$1,VLOOKUP(A253,[1]DI!$A$4:$B$15000,2,FALSE),0)</f>
        <v>6.4000000000000001E-2</v>
      </c>
      <c r="E253" s="16">
        <f t="shared" ca="1" si="102"/>
        <v>1.0002462000000001</v>
      </c>
      <c r="F253" s="16">
        <f ca="1">(TRUNC(PRODUCT($E$12:$E252),16))</f>
        <v>1.04119785127082</v>
      </c>
      <c r="G253" s="16">
        <f t="shared" ca="1" si="111"/>
        <v>1.0394052167150301</v>
      </c>
      <c r="H253" s="16">
        <f t="shared" ca="1" si="103"/>
        <v>1.00172467</v>
      </c>
      <c r="I253" s="15">
        <f t="shared" si="112"/>
        <v>3.7999999999999999E-2</v>
      </c>
      <c r="J253" s="34">
        <f t="shared" si="113"/>
        <v>43633</v>
      </c>
      <c r="K253" s="2">
        <f t="shared" si="114"/>
        <v>7</v>
      </c>
      <c r="L253" s="21">
        <f t="shared" si="115"/>
        <v>7</v>
      </c>
      <c r="M253" s="14">
        <f t="shared" si="104"/>
        <v>1.001036531</v>
      </c>
      <c r="N253" s="14">
        <f t="shared" ca="1" si="105"/>
        <v>1.002762989</v>
      </c>
      <c r="O253" s="21">
        <f t="shared" si="116"/>
        <v>0</v>
      </c>
      <c r="P253" s="16">
        <f t="shared" ca="1" si="106"/>
        <v>23.7617054</v>
      </c>
      <c r="Q253" s="24">
        <f t="shared" si="107"/>
        <v>0</v>
      </c>
      <c r="R253" s="16">
        <f t="shared" si="108"/>
        <v>0</v>
      </c>
      <c r="S253" s="4" t="str">
        <f t="shared" si="117"/>
        <v>A+J=</v>
      </c>
      <c r="T253" s="34">
        <f t="shared" si="118"/>
        <v>43661</v>
      </c>
      <c r="U253" s="3"/>
      <c r="V253" s="3"/>
      <c r="W253" s="95">
        <f>[2]Plan1!$A299</f>
        <v>45942</v>
      </c>
      <c r="X253" s="96" t="str">
        <f>[2]Plan1!$C299</f>
        <v>Nossa Sr.a Aparecida - Padroeira do Brasil</v>
      </c>
      <c r="Y253" s="97"/>
      <c r="Z253" s="1"/>
      <c r="AA253" s="3"/>
      <c r="AB253" s="3"/>
      <c r="AC253" s="3"/>
      <c r="AD253" s="3"/>
      <c r="AE253" s="3"/>
      <c r="AF253" s="12"/>
      <c r="AG253" s="3"/>
      <c r="AH253" s="2"/>
      <c r="AI253" s="2"/>
      <c r="AJ253" s="2"/>
      <c r="AK253" s="2"/>
      <c r="AL253" s="2"/>
      <c r="AM253" s="34"/>
      <c r="AN253" s="34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42">
        <f t="shared" si="109"/>
        <v>43644</v>
      </c>
      <c r="B254" s="19">
        <f t="shared" ca="1" si="119"/>
        <v>8627.1616293900006</v>
      </c>
      <c r="C254" s="16">
        <f t="shared" si="110"/>
        <v>8600</v>
      </c>
      <c r="D254" s="15">
        <f ca="1">IF(A254&lt;$B$1,VLOOKUP(A254,[1]DI!$A$4:$B$15000,2,FALSE),0)</f>
        <v>6.4000000000000001E-2</v>
      </c>
      <c r="E254" s="16">
        <f t="shared" ca="1" si="102"/>
        <v>1.0002462000000001</v>
      </c>
      <c r="F254" s="16">
        <f ca="1">(TRUNC(PRODUCT($E$12:$E253),16))</f>
        <v>1.0414541941818001</v>
      </c>
      <c r="G254" s="16">
        <f t="shared" ca="1" si="111"/>
        <v>1.0394052167150301</v>
      </c>
      <c r="H254" s="16">
        <f t="shared" ca="1" si="103"/>
        <v>1.0019712999999999</v>
      </c>
      <c r="I254" s="15">
        <f t="shared" si="112"/>
        <v>3.7999999999999999E-2</v>
      </c>
      <c r="J254" s="34">
        <f t="shared" si="113"/>
        <v>43633</v>
      </c>
      <c r="K254" s="2">
        <f t="shared" si="114"/>
        <v>8</v>
      </c>
      <c r="L254" s="21">
        <f t="shared" si="115"/>
        <v>8</v>
      </c>
      <c r="M254" s="14">
        <f t="shared" si="104"/>
        <v>1.001184694</v>
      </c>
      <c r="N254" s="14">
        <f t="shared" ca="1" si="105"/>
        <v>1.0031583289999999</v>
      </c>
      <c r="O254" s="21">
        <f t="shared" si="116"/>
        <v>0</v>
      </c>
      <c r="P254" s="16">
        <f t="shared" ca="1" si="106"/>
        <v>27.161629390000002</v>
      </c>
      <c r="Q254" s="24">
        <f t="shared" si="107"/>
        <v>0</v>
      </c>
      <c r="R254" s="16">
        <f t="shared" si="108"/>
        <v>0</v>
      </c>
      <c r="S254" s="4" t="str">
        <f t="shared" si="117"/>
        <v>A+J=</v>
      </c>
      <c r="T254" s="34">
        <f t="shared" si="118"/>
        <v>43661</v>
      </c>
      <c r="U254" s="3"/>
      <c r="V254" s="3"/>
      <c r="W254" s="95">
        <f>[2]Plan1!$A300</f>
        <v>45963</v>
      </c>
      <c r="X254" s="96" t="str">
        <f>[2]Plan1!$C300</f>
        <v>Finados</v>
      </c>
      <c r="Y254" s="97"/>
      <c r="Z254" s="1"/>
      <c r="AA254" s="3"/>
      <c r="AB254" s="3"/>
      <c r="AC254" s="3"/>
      <c r="AD254" s="3"/>
      <c r="AE254" s="3"/>
      <c r="AF254" s="12"/>
      <c r="AG254" s="3"/>
      <c r="AH254" s="2"/>
      <c r="AI254" s="2"/>
      <c r="AJ254" s="2"/>
      <c r="AK254" s="2"/>
      <c r="AL254" s="2"/>
      <c r="AM254" s="34"/>
      <c r="AN254" s="34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42">
        <f t="shared" si="109"/>
        <v>43645</v>
      </c>
      <c r="B255" s="19">
        <f t="shared" ca="1" si="119"/>
        <v>8630.5628175900001</v>
      </c>
      <c r="C255" s="16">
        <f t="shared" si="110"/>
        <v>8600</v>
      </c>
      <c r="D255" s="15">
        <f ca="1">IF(A255&lt;$B$1,VLOOKUP(A255,[1]DI!$A$4:$B$15000,2,FALSE),0)</f>
        <v>0</v>
      </c>
      <c r="E255" s="16">
        <f t="shared" ca="1" si="102"/>
        <v>1</v>
      </c>
      <c r="F255" s="16">
        <f ca="1">(TRUNC(PRODUCT($E$12:$E254),16))</f>
        <v>1.0417106002044101</v>
      </c>
      <c r="G255" s="16">
        <f t="shared" ca="1" si="111"/>
        <v>1.0394052167150301</v>
      </c>
      <c r="H255" s="16">
        <f t="shared" ca="1" si="103"/>
        <v>1.00221798</v>
      </c>
      <c r="I255" s="15">
        <f t="shared" si="112"/>
        <v>3.7999999999999999E-2</v>
      </c>
      <c r="J255" s="34">
        <f t="shared" si="113"/>
        <v>43633</v>
      </c>
      <c r="K255" s="2">
        <f t="shared" si="114"/>
        <v>8</v>
      </c>
      <c r="L255" s="21">
        <f t="shared" si="115"/>
        <v>9</v>
      </c>
      <c r="M255" s="14">
        <f t="shared" si="104"/>
        <v>1.0013328800000001</v>
      </c>
      <c r="N255" s="14">
        <f t="shared" ca="1" si="105"/>
        <v>1.0035538159999999</v>
      </c>
      <c r="O255" s="21">
        <f t="shared" si="116"/>
        <v>0</v>
      </c>
      <c r="P255" s="16">
        <f t="shared" ca="1" si="106"/>
        <v>30.562817590000002</v>
      </c>
      <c r="Q255" s="24">
        <f t="shared" si="107"/>
        <v>0</v>
      </c>
      <c r="R255" s="16">
        <f t="shared" si="108"/>
        <v>0</v>
      </c>
      <c r="S255" s="4" t="str">
        <f t="shared" si="117"/>
        <v>A+J=</v>
      </c>
      <c r="T255" s="34">
        <f t="shared" si="118"/>
        <v>43661</v>
      </c>
      <c r="U255" s="3"/>
      <c r="V255" s="3"/>
      <c r="W255" s="95">
        <f>[2]Plan1!$A301</f>
        <v>45976</v>
      </c>
      <c r="X255" s="96" t="str">
        <f>[2]Plan1!$C301</f>
        <v>Proclamação da República</v>
      </c>
      <c r="Y255" s="97"/>
      <c r="Z255" s="1"/>
      <c r="AA255" s="3"/>
      <c r="AB255" s="3"/>
      <c r="AC255" s="3"/>
      <c r="AD255" s="3"/>
      <c r="AE255" s="3"/>
      <c r="AF255" s="12"/>
      <c r="AG255" s="3"/>
      <c r="AH255" s="2"/>
      <c r="AI255" s="2"/>
      <c r="AJ255" s="2"/>
      <c r="AK255" s="2"/>
      <c r="AL255" s="2"/>
      <c r="AM255" s="34"/>
      <c r="AN255" s="34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42">
        <f t="shared" si="109"/>
        <v>43646</v>
      </c>
      <c r="B256" s="19">
        <f t="shared" ca="1" si="119"/>
        <v>8630.5628175900001</v>
      </c>
      <c r="C256" s="16">
        <f t="shared" si="110"/>
        <v>8600</v>
      </c>
      <c r="D256" s="15">
        <f ca="1">IF(A256&lt;$B$1,VLOOKUP(A256,[1]DI!$A$4:$B$15000,2,FALSE),0)</f>
        <v>0</v>
      </c>
      <c r="E256" s="16">
        <f t="shared" ca="1" si="102"/>
        <v>1</v>
      </c>
      <c r="F256" s="16">
        <f ca="1">(TRUNC(PRODUCT($E$12:$E255),16))</f>
        <v>1.0417106002044101</v>
      </c>
      <c r="G256" s="16">
        <f t="shared" ca="1" si="111"/>
        <v>1.0394052167150301</v>
      </c>
      <c r="H256" s="16">
        <f t="shared" ca="1" si="103"/>
        <v>1.00221798</v>
      </c>
      <c r="I256" s="15">
        <f t="shared" si="112"/>
        <v>3.7999999999999999E-2</v>
      </c>
      <c r="J256" s="34">
        <f t="shared" si="113"/>
        <v>43633</v>
      </c>
      <c r="K256" s="2">
        <f t="shared" si="114"/>
        <v>8</v>
      </c>
      <c r="L256" s="21">
        <f t="shared" si="115"/>
        <v>9</v>
      </c>
      <c r="M256" s="14">
        <f t="shared" si="104"/>
        <v>1.0013328800000001</v>
      </c>
      <c r="N256" s="14">
        <f t="shared" ca="1" si="105"/>
        <v>1.0035538159999999</v>
      </c>
      <c r="O256" s="21">
        <f t="shared" si="116"/>
        <v>0</v>
      </c>
      <c r="P256" s="16">
        <f t="shared" ca="1" si="106"/>
        <v>30.562817590000002</v>
      </c>
      <c r="Q256" s="24">
        <f t="shared" si="107"/>
        <v>0</v>
      </c>
      <c r="R256" s="16">
        <f t="shared" si="108"/>
        <v>0</v>
      </c>
      <c r="S256" s="4" t="str">
        <f t="shared" si="117"/>
        <v>A+J=</v>
      </c>
      <c r="T256" s="34">
        <f t="shared" si="118"/>
        <v>43661</v>
      </c>
      <c r="U256" s="3"/>
      <c r="V256" s="3"/>
      <c r="W256" s="95">
        <f>[2]Plan1!$A302</f>
        <v>45981</v>
      </c>
      <c r="X256" s="96" t="str">
        <f>[2]Plan1!$C302</f>
        <v>Dia Nacional de Zumbi e da Consciência Negra</v>
      </c>
      <c r="Y256" s="97"/>
      <c r="Z256" s="1"/>
      <c r="AA256" s="3"/>
      <c r="AB256" s="3"/>
      <c r="AC256" s="3"/>
      <c r="AD256" s="3"/>
      <c r="AE256" s="3"/>
      <c r="AF256" s="12"/>
      <c r="AG256" s="3"/>
      <c r="AH256" s="2"/>
      <c r="AI256" s="2"/>
      <c r="AJ256" s="2"/>
      <c r="AK256" s="2"/>
      <c r="AL256" s="2"/>
      <c r="AM256" s="34"/>
      <c r="AN256" s="34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x14ac:dyDescent="0.15">
      <c r="A257" s="42">
        <f t="shared" si="109"/>
        <v>43647</v>
      </c>
      <c r="B257" s="19">
        <f t="shared" ca="1" si="119"/>
        <v>8630.5628175900001</v>
      </c>
      <c r="C257" s="16">
        <f t="shared" si="110"/>
        <v>8600</v>
      </c>
      <c r="D257" s="15">
        <f ca="1">IF(A257&lt;$B$1,VLOOKUP(A257,[1]DI!$A$4:$B$15000,2,FALSE),0)</f>
        <v>6.4000000000000001E-2</v>
      </c>
      <c r="E257" s="16">
        <f t="shared" ca="1" si="102"/>
        <v>1.0002462000000001</v>
      </c>
      <c r="F257" s="16">
        <f ca="1">(TRUNC(PRODUCT($E$12:$E256),16))</f>
        <v>1.0417106002044101</v>
      </c>
      <c r="G257" s="16">
        <f t="shared" ca="1" si="111"/>
        <v>1.0394052167150301</v>
      </c>
      <c r="H257" s="16">
        <f t="shared" ca="1" si="103"/>
        <v>1.00221798</v>
      </c>
      <c r="I257" s="15">
        <f t="shared" si="112"/>
        <v>3.7999999999999999E-2</v>
      </c>
      <c r="J257" s="34">
        <f t="shared" si="113"/>
        <v>43633</v>
      </c>
      <c r="K257" s="2">
        <f t="shared" si="114"/>
        <v>9</v>
      </c>
      <c r="L257" s="21">
        <f t="shared" si="115"/>
        <v>9</v>
      </c>
      <c r="M257" s="14">
        <f t="shared" si="104"/>
        <v>1.0013328800000001</v>
      </c>
      <c r="N257" s="14">
        <f t="shared" ca="1" si="105"/>
        <v>1.0035538159999999</v>
      </c>
      <c r="O257" s="21">
        <f t="shared" si="116"/>
        <v>0</v>
      </c>
      <c r="P257" s="16">
        <f t="shared" ca="1" si="106"/>
        <v>30.562817590000002</v>
      </c>
      <c r="Q257" s="24">
        <f t="shared" si="107"/>
        <v>0</v>
      </c>
      <c r="R257" s="16">
        <f t="shared" si="108"/>
        <v>0</v>
      </c>
      <c r="S257" s="4" t="str">
        <f t="shared" si="117"/>
        <v>A+J=</v>
      </c>
      <c r="T257" s="34">
        <f t="shared" si="118"/>
        <v>43661</v>
      </c>
      <c r="U257" s="3"/>
      <c r="V257" s="3"/>
      <c r="W257" s="95">
        <f>[2]Plan1!$A303</f>
        <v>46016</v>
      </c>
      <c r="X257" s="96" t="str">
        <f>[2]Plan1!$C303</f>
        <v>Natal</v>
      </c>
      <c r="Y257" s="97"/>
      <c r="Z257" s="1"/>
      <c r="AA257" s="3"/>
      <c r="AB257" s="3"/>
      <c r="AC257" s="3"/>
      <c r="AD257" s="3"/>
      <c r="AE257" s="3"/>
      <c r="AF257" s="12"/>
      <c r="AG257" s="3"/>
      <c r="AH257" s="2"/>
      <c r="AI257" s="2"/>
      <c r="AJ257" s="2"/>
      <c r="AK257" s="2"/>
      <c r="AL257" s="2"/>
      <c r="AM257" s="34"/>
      <c r="AN257" s="34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x14ac:dyDescent="0.15">
      <c r="A258" s="42">
        <f t="shared" si="109"/>
        <v>43648</v>
      </c>
      <c r="B258" s="19">
        <f t="shared" ca="1" si="119"/>
        <v>8633.9654161899998</v>
      </c>
      <c r="C258" s="16">
        <f t="shared" si="110"/>
        <v>8600</v>
      </c>
      <c r="D258" s="15">
        <f ca="1">IF(A258&lt;$B$1,VLOOKUP(A258,[1]DI!$A$4:$B$15000,2,FALSE),0)</f>
        <v>6.4000000000000001E-2</v>
      </c>
      <c r="E258" s="16">
        <f t="shared" ca="1" si="102"/>
        <v>1.0002462000000001</v>
      </c>
      <c r="F258" s="16">
        <f ca="1">(TRUNC(PRODUCT($E$12:$E257),16))</f>
        <v>1.04196706935418</v>
      </c>
      <c r="G258" s="16">
        <f t="shared" ca="1" si="111"/>
        <v>1.0394052167150301</v>
      </c>
      <c r="H258" s="16">
        <f t="shared" ca="1" si="103"/>
        <v>1.00246473</v>
      </c>
      <c r="I258" s="15">
        <f t="shared" si="112"/>
        <v>3.7999999999999999E-2</v>
      </c>
      <c r="J258" s="34">
        <f t="shared" si="113"/>
        <v>43633</v>
      </c>
      <c r="K258" s="2">
        <f t="shared" si="114"/>
        <v>10</v>
      </c>
      <c r="L258" s="21">
        <f t="shared" si="115"/>
        <v>10</v>
      </c>
      <c r="M258" s="14">
        <f t="shared" si="104"/>
        <v>1.0014810869999999</v>
      </c>
      <c r="N258" s="14">
        <f t="shared" ca="1" si="105"/>
        <v>1.003949467</v>
      </c>
      <c r="O258" s="21">
        <f t="shared" si="116"/>
        <v>0</v>
      </c>
      <c r="P258" s="16">
        <f t="shared" ca="1" si="106"/>
        <v>33.965416189999999</v>
      </c>
      <c r="Q258" s="24">
        <f t="shared" si="107"/>
        <v>0</v>
      </c>
      <c r="R258" s="16">
        <f t="shared" si="108"/>
        <v>0</v>
      </c>
      <c r="S258" s="4" t="str">
        <f t="shared" si="117"/>
        <v>A+J=</v>
      </c>
      <c r="T258" s="34">
        <f t="shared" si="118"/>
        <v>43661</v>
      </c>
      <c r="U258" s="3"/>
      <c r="V258" s="3"/>
      <c r="W258" s="95">
        <f>[2]Plan1!$A304</f>
        <v>46023</v>
      </c>
      <c r="X258" s="96" t="str">
        <f>[2]Plan1!$C304</f>
        <v>Confraternização Universal</v>
      </c>
      <c r="Y258" s="97"/>
      <c r="Z258" s="1"/>
      <c r="AA258" s="3"/>
      <c r="AB258" s="3"/>
      <c r="AC258" s="3"/>
      <c r="AD258" s="3"/>
      <c r="AE258" s="3"/>
      <c r="AF258" s="12"/>
      <c r="AG258" s="3"/>
      <c r="AH258" s="2"/>
      <c r="AI258" s="2"/>
      <c r="AJ258" s="2"/>
      <c r="AK258" s="2"/>
      <c r="AL258" s="2"/>
      <c r="AM258" s="34"/>
      <c r="AN258" s="34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42">
        <f t="shared" si="109"/>
        <v>43649</v>
      </c>
      <c r="B259" s="19">
        <f t="shared" ca="1" si="119"/>
        <v>8637.3693649899997</v>
      </c>
      <c r="C259" s="16">
        <f t="shared" si="110"/>
        <v>8600</v>
      </c>
      <c r="D259" s="15">
        <f ca="1">IF(A259&lt;$B$1,VLOOKUP(A259,[1]DI!$A$4:$B$15000,2,FALSE),0)</f>
        <v>6.4000000000000001E-2</v>
      </c>
      <c r="E259" s="16">
        <f t="shared" ca="1" si="102"/>
        <v>1.0002462000000001</v>
      </c>
      <c r="F259" s="16">
        <f ca="1">(TRUNC(PRODUCT($E$12:$E258),16))</f>
        <v>1.04222360164665</v>
      </c>
      <c r="G259" s="16">
        <f t="shared" ca="1" si="111"/>
        <v>1.0394052167150301</v>
      </c>
      <c r="H259" s="16">
        <f t="shared" ca="1" si="103"/>
        <v>1.00271154</v>
      </c>
      <c r="I259" s="15">
        <f t="shared" si="112"/>
        <v>3.7999999999999999E-2</v>
      </c>
      <c r="J259" s="34">
        <f t="shared" si="113"/>
        <v>43633</v>
      </c>
      <c r="K259" s="2">
        <f t="shared" si="114"/>
        <v>11</v>
      </c>
      <c r="L259" s="21">
        <f t="shared" si="115"/>
        <v>11</v>
      </c>
      <c r="M259" s="14">
        <f t="shared" si="104"/>
        <v>1.0016293169999999</v>
      </c>
      <c r="N259" s="14">
        <f t="shared" ca="1" si="105"/>
        <v>1.0043452749999999</v>
      </c>
      <c r="O259" s="21">
        <f t="shared" si="116"/>
        <v>0</v>
      </c>
      <c r="P259" s="16">
        <f t="shared" ca="1" si="106"/>
        <v>37.369364990000001</v>
      </c>
      <c r="Q259" s="24">
        <f t="shared" si="107"/>
        <v>0</v>
      </c>
      <c r="R259" s="16">
        <f t="shared" si="108"/>
        <v>0</v>
      </c>
      <c r="S259" s="4" t="str">
        <f t="shared" si="117"/>
        <v>A+J=</v>
      </c>
      <c r="T259" s="34">
        <f t="shared" si="118"/>
        <v>43661</v>
      </c>
      <c r="U259" s="3"/>
      <c r="V259" s="3"/>
      <c r="W259" s="95">
        <f>[2]Plan1!$A305</f>
        <v>46069</v>
      </c>
      <c r="X259" s="96" t="str">
        <f>[2]Plan1!$C305</f>
        <v>Carnaval</v>
      </c>
      <c r="Y259" s="97"/>
      <c r="Z259" s="1"/>
      <c r="AA259" s="3"/>
      <c r="AB259" s="3"/>
      <c r="AC259" s="3"/>
      <c r="AD259" s="3"/>
      <c r="AE259" s="3"/>
      <c r="AF259" s="12"/>
      <c r="AG259" s="3"/>
      <c r="AH259" s="2"/>
      <c r="AI259" s="2"/>
      <c r="AJ259" s="2"/>
      <c r="AK259" s="2"/>
      <c r="AL259" s="2"/>
      <c r="AM259" s="34"/>
      <c r="AN259" s="34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42">
        <f t="shared" si="109"/>
        <v>43650</v>
      </c>
      <c r="B260" s="19">
        <f t="shared" ca="1" si="119"/>
        <v>8640.7745522000005</v>
      </c>
      <c r="C260" s="16">
        <f t="shared" si="110"/>
        <v>8600</v>
      </c>
      <c r="D260" s="15">
        <f ca="1">IF(A260&lt;$B$1,VLOOKUP(A260,[1]DI!$A$4:$B$15000,2,FALSE),0)</f>
        <v>6.4000000000000001E-2</v>
      </c>
      <c r="E260" s="16">
        <f t="shared" ca="1" si="102"/>
        <v>1.0002462000000001</v>
      </c>
      <c r="F260" s="16">
        <f ca="1">(TRUNC(PRODUCT($E$12:$E259),16))</f>
        <v>1.04248019709738</v>
      </c>
      <c r="G260" s="16">
        <f t="shared" ca="1" si="111"/>
        <v>1.0394052167150301</v>
      </c>
      <c r="H260" s="16">
        <f t="shared" ca="1" si="103"/>
        <v>1.0029584</v>
      </c>
      <c r="I260" s="15">
        <f t="shared" si="112"/>
        <v>3.7999999999999999E-2</v>
      </c>
      <c r="J260" s="34">
        <f t="shared" si="113"/>
        <v>43633</v>
      </c>
      <c r="K260" s="2">
        <f t="shared" si="114"/>
        <v>12</v>
      </c>
      <c r="L260" s="21">
        <f t="shared" si="115"/>
        <v>12</v>
      </c>
      <c r="M260" s="14">
        <f t="shared" si="104"/>
        <v>1.0017775680000001</v>
      </c>
      <c r="N260" s="14">
        <f t="shared" ca="1" si="105"/>
        <v>1.004741227</v>
      </c>
      <c r="O260" s="21">
        <f t="shared" si="116"/>
        <v>0</v>
      </c>
      <c r="P260" s="16">
        <f t="shared" ca="1" si="106"/>
        <v>40.774552200000002</v>
      </c>
      <c r="Q260" s="24">
        <f t="shared" si="107"/>
        <v>0</v>
      </c>
      <c r="R260" s="16">
        <f t="shared" si="108"/>
        <v>0</v>
      </c>
      <c r="S260" s="4" t="str">
        <f t="shared" si="117"/>
        <v>A+J=</v>
      </c>
      <c r="T260" s="34">
        <f t="shared" si="118"/>
        <v>43661</v>
      </c>
      <c r="U260" s="3"/>
      <c r="V260" s="3"/>
      <c r="W260" s="95">
        <f>[2]Plan1!$A306</f>
        <v>46070</v>
      </c>
      <c r="X260" s="96" t="str">
        <f>[2]Plan1!$C306</f>
        <v>Carnaval</v>
      </c>
      <c r="Y260" s="97"/>
      <c r="Z260" s="1"/>
      <c r="AA260" s="3"/>
      <c r="AB260" s="3"/>
      <c r="AC260" s="3"/>
      <c r="AD260" s="3"/>
      <c r="AE260" s="3"/>
      <c r="AF260" s="12"/>
      <c r="AG260" s="3"/>
      <c r="AH260" s="2"/>
      <c r="AI260" s="2"/>
      <c r="AJ260" s="2"/>
      <c r="AK260" s="2"/>
      <c r="AL260" s="2"/>
      <c r="AM260" s="34"/>
      <c r="AN260" s="34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42">
        <f t="shared" si="109"/>
        <v>43651</v>
      </c>
      <c r="B261" s="19">
        <f t="shared" ca="1" si="119"/>
        <v>8644.1811583899998</v>
      </c>
      <c r="C261" s="16">
        <f t="shared" si="110"/>
        <v>8600</v>
      </c>
      <c r="D261" s="15">
        <f ca="1">IF(A261&lt;$B$1,VLOOKUP(A261,[1]DI!$A$4:$B$15000,2,FALSE),0)</f>
        <v>6.4000000000000001E-2</v>
      </c>
      <c r="E261" s="16">
        <f t="shared" ca="1" si="102"/>
        <v>1.0002462000000001</v>
      </c>
      <c r="F261" s="16">
        <f ca="1">(TRUNC(PRODUCT($E$12:$E260),16))</f>
        <v>1.0427368557218999</v>
      </c>
      <c r="G261" s="16">
        <f t="shared" ca="1" si="111"/>
        <v>1.0394052167150301</v>
      </c>
      <c r="H261" s="16">
        <f t="shared" ca="1" si="103"/>
        <v>1.0032053299999999</v>
      </c>
      <c r="I261" s="15">
        <f t="shared" si="112"/>
        <v>3.7999999999999999E-2</v>
      </c>
      <c r="J261" s="34">
        <f t="shared" si="113"/>
        <v>43633</v>
      </c>
      <c r="K261" s="2">
        <f t="shared" si="114"/>
        <v>13</v>
      </c>
      <c r="L261" s="21">
        <f t="shared" si="115"/>
        <v>13</v>
      </c>
      <c r="M261" s="14">
        <f t="shared" si="104"/>
        <v>1.001925841</v>
      </c>
      <c r="N261" s="14">
        <f t="shared" ca="1" si="105"/>
        <v>1.005137344</v>
      </c>
      <c r="O261" s="21">
        <f t="shared" si="116"/>
        <v>0</v>
      </c>
      <c r="P261" s="16">
        <f t="shared" ca="1" si="106"/>
        <v>44.18115839</v>
      </c>
      <c r="Q261" s="24">
        <f t="shared" si="107"/>
        <v>0</v>
      </c>
      <c r="R261" s="16">
        <f t="shared" si="108"/>
        <v>0</v>
      </c>
      <c r="S261" s="4" t="str">
        <f t="shared" si="117"/>
        <v>A+J=</v>
      </c>
      <c r="T261" s="34">
        <f t="shared" si="118"/>
        <v>43661</v>
      </c>
      <c r="U261" s="3"/>
      <c r="V261" s="3"/>
      <c r="W261" s="95">
        <f>[2]Plan1!$A307</f>
        <v>46115</v>
      </c>
      <c r="X261" s="96" t="str">
        <f>[2]Plan1!$C307</f>
        <v>Paixão de Cristo</v>
      </c>
      <c r="Y261" s="97"/>
      <c r="Z261" s="1"/>
      <c r="AA261" s="3"/>
      <c r="AB261" s="3"/>
      <c r="AC261" s="3"/>
      <c r="AD261" s="3"/>
      <c r="AE261" s="3"/>
      <c r="AF261" s="12"/>
      <c r="AG261" s="3"/>
      <c r="AH261" s="2"/>
      <c r="AI261" s="2"/>
      <c r="AJ261" s="2"/>
      <c r="AK261" s="2"/>
      <c r="AL261" s="2"/>
      <c r="AM261" s="34"/>
      <c r="AN261" s="34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42">
        <f t="shared" si="109"/>
        <v>43652</v>
      </c>
      <c r="B262" s="19">
        <f t="shared" ca="1" si="119"/>
        <v>8647.5891061900002</v>
      </c>
      <c r="C262" s="16">
        <f t="shared" si="110"/>
        <v>8600</v>
      </c>
      <c r="D262" s="15">
        <f ca="1">IF(A262&lt;$B$1,VLOOKUP(A262,[1]DI!$A$4:$B$15000,2,FALSE),0)</f>
        <v>0</v>
      </c>
      <c r="E262" s="16">
        <f t="shared" ca="1" si="102"/>
        <v>1</v>
      </c>
      <c r="F262" s="16">
        <f ca="1">(TRUNC(PRODUCT($E$12:$E261),16))</f>
        <v>1.0429935775357799</v>
      </c>
      <c r="G262" s="16">
        <f t="shared" ca="1" si="111"/>
        <v>1.0394052167150301</v>
      </c>
      <c r="H262" s="16">
        <f t="shared" ca="1" si="103"/>
        <v>1.0034523200000001</v>
      </c>
      <c r="I262" s="15">
        <f t="shared" si="112"/>
        <v>3.7999999999999999E-2</v>
      </c>
      <c r="J262" s="34">
        <f t="shared" si="113"/>
        <v>43633</v>
      </c>
      <c r="K262" s="2">
        <f t="shared" si="114"/>
        <v>13</v>
      </c>
      <c r="L262" s="21">
        <f t="shared" si="115"/>
        <v>14</v>
      </c>
      <c r="M262" s="14">
        <f t="shared" si="104"/>
        <v>1.0020741360000001</v>
      </c>
      <c r="N262" s="14">
        <f t="shared" ca="1" si="105"/>
        <v>1.005533617</v>
      </c>
      <c r="O262" s="21">
        <f t="shared" si="116"/>
        <v>0</v>
      </c>
      <c r="P262" s="16">
        <f t="shared" ca="1" si="106"/>
        <v>47.589106190000003</v>
      </c>
      <c r="Q262" s="24">
        <f t="shared" si="107"/>
        <v>0</v>
      </c>
      <c r="R262" s="16">
        <f t="shared" si="108"/>
        <v>0</v>
      </c>
      <c r="S262" s="4" t="str">
        <f t="shared" si="117"/>
        <v>A+J=</v>
      </c>
      <c r="T262" s="34">
        <f t="shared" si="118"/>
        <v>43661</v>
      </c>
      <c r="U262" s="3"/>
      <c r="V262" s="3"/>
      <c r="W262" s="95">
        <f>[2]Plan1!$A308</f>
        <v>46133</v>
      </c>
      <c r="X262" s="96" t="str">
        <f>[2]Plan1!$C308</f>
        <v>Tiradentes</v>
      </c>
      <c r="Y262" s="97"/>
      <c r="Z262" s="1"/>
      <c r="AA262" s="3"/>
      <c r="AB262" s="3"/>
      <c r="AC262" s="3"/>
      <c r="AD262" s="3"/>
      <c r="AE262" s="3"/>
      <c r="AF262" s="12"/>
      <c r="AG262" s="3"/>
      <c r="AH262" s="2"/>
      <c r="AI262" s="2"/>
      <c r="AJ262" s="2"/>
      <c r="AK262" s="2"/>
      <c r="AL262" s="2"/>
      <c r="AM262" s="34"/>
      <c r="AN262" s="34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42">
        <f t="shared" si="109"/>
        <v>43653</v>
      </c>
      <c r="B263" s="19">
        <f t="shared" ca="1" si="119"/>
        <v>8647.5891061900002</v>
      </c>
      <c r="C263" s="16">
        <f t="shared" si="110"/>
        <v>8600</v>
      </c>
      <c r="D263" s="15">
        <f ca="1">IF(A263&lt;$B$1,VLOOKUP(A263,[1]DI!$A$4:$B$15000,2,FALSE),0)</f>
        <v>0</v>
      </c>
      <c r="E263" s="16">
        <f t="shared" ca="1" si="102"/>
        <v>1</v>
      </c>
      <c r="F263" s="16">
        <f ca="1">(TRUNC(PRODUCT($E$12:$E262),16))</f>
        <v>1.0429935775357799</v>
      </c>
      <c r="G263" s="16">
        <f t="shared" ca="1" si="111"/>
        <v>1.0394052167150301</v>
      </c>
      <c r="H263" s="16">
        <f t="shared" ca="1" si="103"/>
        <v>1.0034523200000001</v>
      </c>
      <c r="I263" s="15">
        <f t="shared" si="112"/>
        <v>3.7999999999999999E-2</v>
      </c>
      <c r="J263" s="34">
        <f t="shared" si="113"/>
        <v>43633</v>
      </c>
      <c r="K263" s="2">
        <f t="shared" si="114"/>
        <v>13</v>
      </c>
      <c r="L263" s="21">
        <f t="shared" si="115"/>
        <v>14</v>
      </c>
      <c r="M263" s="14">
        <f t="shared" si="104"/>
        <v>1.0020741360000001</v>
      </c>
      <c r="N263" s="14">
        <f t="shared" ca="1" si="105"/>
        <v>1.005533617</v>
      </c>
      <c r="O263" s="21">
        <f t="shared" si="116"/>
        <v>0</v>
      </c>
      <c r="P263" s="16">
        <f t="shared" ca="1" si="106"/>
        <v>47.589106190000003</v>
      </c>
      <c r="Q263" s="24">
        <f t="shared" si="107"/>
        <v>0</v>
      </c>
      <c r="R263" s="16">
        <f t="shared" si="108"/>
        <v>0</v>
      </c>
      <c r="S263" s="4" t="str">
        <f t="shared" si="117"/>
        <v>A+J=</v>
      </c>
      <c r="T263" s="34">
        <f t="shared" si="118"/>
        <v>43661</v>
      </c>
      <c r="U263" s="3"/>
      <c r="V263" s="3"/>
      <c r="W263" s="95">
        <f>[2]Plan1!$A309</f>
        <v>46143</v>
      </c>
      <c r="X263" s="96" t="str">
        <f>[2]Plan1!$C309</f>
        <v>Dia do Trabalho</v>
      </c>
      <c r="Y263" s="97"/>
      <c r="Z263" s="1"/>
      <c r="AA263" s="3"/>
      <c r="AB263" s="3"/>
      <c r="AC263" s="3"/>
      <c r="AD263" s="3"/>
      <c r="AE263" s="3"/>
      <c r="AF263" s="12"/>
      <c r="AG263" s="3"/>
      <c r="AH263" s="2"/>
      <c r="AI263" s="2"/>
      <c r="AJ263" s="2"/>
      <c r="AK263" s="2"/>
      <c r="AL263" s="2"/>
      <c r="AM263" s="34"/>
      <c r="AN263" s="34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42">
        <f t="shared" si="109"/>
        <v>43654</v>
      </c>
      <c r="B264" s="19">
        <f t="shared" ca="1" si="119"/>
        <v>8647.5891061900002</v>
      </c>
      <c r="C264" s="16">
        <f t="shared" si="110"/>
        <v>8600</v>
      </c>
      <c r="D264" s="15">
        <f ca="1">IF(A264&lt;$B$1,VLOOKUP(A264,[1]DI!$A$4:$B$15000,2,FALSE),0)</f>
        <v>6.4000000000000001E-2</v>
      </c>
      <c r="E264" s="16">
        <f t="shared" ca="1" si="102"/>
        <v>1.0002462000000001</v>
      </c>
      <c r="F264" s="16">
        <f ca="1">(TRUNC(PRODUCT($E$12:$E263),16))</f>
        <v>1.0429935775357799</v>
      </c>
      <c r="G264" s="16">
        <f t="shared" ca="1" si="111"/>
        <v>1.0394052167150301</v>
      </c>
      <c r="H264" s="16">
        <f t="shared" ca="1" si="103"/>
        <v>1.0034523200000001</v>
      </c>
      <c r="I264" s="15">
        <f t="shared" si="112"/>
        <v>3.7999999999999999E-2</v>
      </c>
      <c r="J264" s="34">
        <f t="shared" si="113"/>
        <v>43633</v>
      </c>
      <c r="K264" s="2">
        <f t="shared" si="114"/>
        <v>14</v>
      </c>
      <c r="L264" s="21">
        <f t="shared" si="115"/>
        <v>14</v>
      </c>
      <c r="M264" s="14">
        <f t="shared" si="104"/>
        <v>1.0020741360000001</v>
      </c>
      <c r="N264" s="14">
        <f t="shared" ca="1" si="105"/>
        <v>1.005533617</v>
      </c>
      <c r="O264" s="21">
        <f t="shared" si="116"/>
        <v>0</v>
      </c>
      <c r="P264" s="16">
        <f t="shared" ca="1" si="106"/>
        <v>47.589106190000003</v>
      </c>
      <c r="Q264" s="24">
        <f t="shared" si="107"/>
        <v>0</v>
      </c>
      <c r="R264" s="16">
        <f t="shared" si="108"/>
        <v>0</v>
      </c>
      <c r="S264" s="4" t="str">
        <f t="shared" si="117"/>
        <v>A+J=</v>
      </c>
      <c r="T264" s="34">
        <f t="shared" si="118"/>
        <v>43661</v>
      </c>
      <c r="U264" s="3"/>
      <c r="V264" s="3"/>
      <c r="W264" s="95">
        <f>[2]Plan1!$A310</f>
        <v>46177</v>
      </c>
      <c r="X264" s="96" t="str">
        <f>[2]Plan1!$C310</f>
        <v>Corpus Christi</v>
      </c>
      <c r="Y264" s="97"/>
      <c r="Z264" s="1"/>
      <c r="AA264" s="3"/>
      <c r="AB264" s="3"/>
      <c r="AC264" s="3"/>
      <c r="AD264" s="3"/>
      <c r="AE264" s="3"/>
      <c r="AF264" s="12"/>
      <c r="AG264" s="3"/>
      <c r="AH264" s="2"/>
      <c r="AI264" s="2"/>
      <c r="AJ264" s="2"/>
      <c r="AK264" s="2"/>
      <c r="AL264" s="2"/>
      <c r="AM264" s="34"/>
      <c r="AN264" s="34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42">
        <f t="shared" si="109"/>
        <v>43655</v>
      </c>
      <c r="B265" s="19">
        <f t="shared" ca="1" si="119"/>
        <v>8650.9983869900007</v>
      </c>
      <c r="C265" s="16">
        <f t="shared" si="110"/>
        <v>8600</v>
      </c>
      <c r="D265" s="15">
        <f ca="1">IF(A265&lt;$B$1,VLOOKUP(A265,[1]DI!$A$4:$B$15000,2,FALSE),0)</f>
        <v>6.4000000000000001E-2</v>
      </c>
      <c r="E265" s="16">
        <f t="shared" ca="1" si="102"/>
        <v>1.0002462000000001</v>
      </c>
      <c r="F265" s="16">
        <f ca="1">(TRUNC(PRODUCT($E$12:$E264),16))</f>
        <v>1.0432503625545699</v>
      </c>
      <c r="G265" s="16">
        <f t="shared" ca="1" si="111"/>
        <v>1.0394052167150301</v>
      </c>
      <c r="H265" s="16">
        <f t="shared" ca="1" si="103"/>
        <v>1.0036993700000001</v>
      </c>
      <c r="I265" s="15">
        <f t="shared" si="112"/>
        <v>3.7999999999999999E-2</v>
      </c>
      <c r="J265" s="34">
        <f t="shared" si="113"/>
        <v>43633</v>
      </c>
      <c r="K265" s="2">
        <f t="shared" si="114"/>
        <v>15</v>
      </c>
      <c r="L265" s="21">
        <f t="shared" si="115"/>
        <v>15</v>
      </c>
      <c r="M265" s="14">
        <f t="shared" si="104"/>
        <v>1.0022224529999999</v>
      </c>
      <c r="N265" s="14">
        <f t="shared" ca="1" si="105"/>
        <v>1.0059300449999999</v>
      </c>
      <c r="O265" s="21">
        <f t="shared" si="116"/>
        <v>0</v>
      </c>
      <c r="P265" s="16">
        <f t="shared" ca="1" si="106"/>
        <v>50.99838699</v>
      </c>
      <c r="Q265" s="24">
        <f t="shared" si="107"/>
        <v>0</v>
      </c>
      <c r="R265" s="16">
        <f t="shared" si="108"/>
        <v>0</v>
      </c>
      <c r="S265" s="4" t="str">
        <f t="shared" si="117"/>
        <v>A+J=</v>
      </c>
      <c r="T265" s="34">
        <f t="shared" si="118"/>
        <v>43661</v>
      </c>
      <c r="U265" s="3"/>
      <c r="V265" s="3"/>
      <c r="W265" s="95">
        <f>[2]Plan1!$A311</f>
        <v>46272</v>
      </c>
      <c r="X265" s="96" t="str">
        <f>[2]Plan1!$C311</f>
        <v>Independência do Brasil</v>
      </c>
      <c r="Y265" s="97"/>
      <c r="Z265" s="1"/>
      <c r="AA265" s="3"/>
      <c r="AB265" s="3"/>
      <c r="AC265" s="3"/>
      <c r="AD265" s="3"/>
      <c r="AE265" s="3"/>
      <c r="AF265" s="12"/>
      <c r="AG265" s="3"/>
      <c r="AH265" s="2"/>
      <c r="AI265" s="2"/>
      <c r="AJ265" s="2"/>
      <c r="AK265" s="2"/>
      <c r="AL265" s="2"/>
      <c r="AM265" s="34"/>
      <c r="AN265" s="34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42">
        <f t="shared" si="109"/>
        <v>43656</v>
      </c>
      <c r="B266" s="19">
        <f t="shared" ca="1" si="119"/>
        <v>8654.4090008000003</v>
      </c>
      <c r="C266" s="16">
        <f t="shared" si="110"/>
        <v>8600</v>
      </c>
      <c r="D266" s="15">
        <f ca="1">IF(A266&lt;$B$1,VLOOKUP(A266,[1]DI!$A$4:$B$15000,2,FALSE),0)</f>
        <v>6.4000000000000001E-2</v>
      </c>
      <c r="E266" s="16">
        <f t="shared" ca="1" si="102"/>
        <v>1.0002462000000001</v>
      </c>
      <c r="F266" s="16">
        <f ca="1">(TRUNC(PRODUCT($E$12:$E265),16))</f>
        <v>1.0435072107938299</v>
      </c>
      <c r="G266" s="16">
        <f t="shared" ca="1" si="111"/>
        <v>1.0394052167150301</v>
      </c>
      <c r="H266" s="16">
        <f t="shared" ca="1" si="103"/>
        <v>1.00394648</v>
      </c>
      <c r="I266" s="15">
        <f t="shared" si="112"/>
        <v>3.7999999999999999E-2</v>
      </c>
      <c r="J266" s="34">
        <f t="shared" si="113"/>
        <v>43633</v>
      </c>
      <c r="K266" s="2">
        <f t="shared" si="114"/>
        <v>16</v>
      </c>
      <c r="L266" s="21">
        <f t="shared" si="115"/>
        <v>16</v>
      </c>
      <c r="M266" s="14">
        <f t="shared" si="104"/>
        <v>1.002370792</v>
      </c>
      <c r="N266" s="14">
        <f t="shared" ca="1" si="105"/>
        <v>1.0063266280000001</v>
      </c>
      <c r="O266" s="21">
        <f t="shared" si="116"/>
        <v>0</v>
      </c>
      <c r="P266" s="16">
        <f t="shared" ca="1" si="106"/>
        <v>54.409000800000001</v>
      </c>
      <c r="Q266" s="24">
        <f t="shared" si="107"/>
        <v>0</v>
      </c>
      <c r="R266" s="16">
        <f t="shared" si="108"/>
        <v>0</v>
      </c>
      <c r="S266" s="4" t="str">
        <f t="shared" si="117"/>
        <v>A+J=</v>
      </c>
      <c r="T266" s="34">
        <f t="shared" si="118"/>
        <v>43661</v>
      </c>
      <c r="U266" s="3"/>
      <c r="V266" s="3"/>
      <c r="W266" s="95">
        <f>[2]Plan1!$A312</f>
        <v>46307</v>
      </c>
      <c r="X266" s="96" t="str">
        <f>[2]Plan1!$C312</f>
        <v>Nossa Sr.a Aparecida - Padroeira do Brasil</v>
      </c>
      <c r="Y266" s="97"/>
      <c r="Z266" s="1"/>
      <c r="AA266" s="3"/>
      <c r="AB266" s="3"/>
      <c r="AC266" s="3"/>
      <c r="AD266" s="3"/>
      <c r="AE266" s="3"/>
      <c r="AF266" s="12"/>
      <c r="AG266" s="3"/>
      <c r="AH266" s="2"/>
      <c r="AI266" s="2"/>
      <c r="AJ266" s="2"/>
      <c r="AK266" s="2"/>
      <c r="AL266" s="2"/>
      <c r="AM266" s="34"/>
      <c r="AN266" s="34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42">
        <f t="shared" si="109"/>
        <v>43657</v>
      </c>
      <c r="B267" s="19">
        <f t="shared" ca="1" si="119"/>
        <v>8657.8209561900003</v>
      </c>
      <c r="C267" s="16">
        <f t="shared" si="110"/>
        <v>8600</v>
      </c>
      <c r="D267" s="15">
        <f ca="1">IF(A267&lt;$B$1,VLOOKUP(A267,[1]DI!$A$4:$B$15000,2,FALSE),0)</f>
        <v>6.4000000000000001E-2</v>
      </c>
      <c r="E267" s="16">
        <f t="shared" ca="1" si="102"/>
        <v>1.0002462000000001</v>
      </c>
      <c r="F267" s="16">
        <f ca="1">(TRUNC(PRODUCT($E$12:$E266),16))</f>
        <v>1.0437641222691301</v>
      </c>
      <c r="G267" s="16">
        <f t="shared" ca="1" si="111"/>
        <v>1.0394052167150301</v>
      </c>
      <c r="H267" s="16">
        <f t="shared" ca="1" si="103"/>
        <v>1.0041936499999999</v>
      </c>
      <c r="I267" s="15">
        <f t="shared" si="112"/>
        <v>3.7999999999999999E-2</v>
      </c>
      <c r="J267" s="34">
        <f t="shared" si="113"/>
        <v>43633</v>
      </c>
      <c r="K267" s="2">
        <f t="shared" si="114"/>
        <v>17</v>
      </c>
      <c r="L267" s="21">
        <f t="shared" si="115"/>
        <v>17</v>
      </c>
      <c r="M267" s="14">
        <f t="shared" si="104"/>
        <v>1.0025191529999999</v>
      </c>
      <c r="N267" s="14">
        <f t="shared" ca="1" si="105"/>
        <v>1.006723367</v>
      </c>
      <c r="O267" s="21">
        <f t="shared" si="116"/>
        <v>0</v>
      </c>
      <c r="P267" s="16">
        <f t="shared" ca="1" si="106"/>
        <v>57.820956189999997</v>
      </c>
      <c r="Q267" s="24">
        <f t="shared" si="107"/>
        <v>0</v>
      </c>
      <c r="R267" s="16">
        <f t="shared" si="108"/>
        <v>0</v>
      </c>
      <c r="S267" s="4" t="str">
        <f t="shared" si="117"/>
        <v>A+J=</v>
      </c>
      <c r="T267" s="34">
        <f t="shared" si="118"/>
        <v>43661</v>
      </c>
      <c r="U267" s="3"/>
      <c r="V267" s="3"/>
      <c r="W267" s="95">
        <f>[2]Plan1!$A313</f>
        <v>46328</v>
      </c>
      <c r="X267" s="96" t="str">
        <f>[2]Plan1!$C313</f>
        <v>Finados</v>
      </c>
      <c r="Y267" s="97"/>
      <c r="Z267" s="1"/>
      <c r="AA267" s="3"/>
      <c r="AB267" s="3"/>
      <c r="AC267" s="3"/>
      <c r="AD267" s="3"/>
      <c r="AE267" s="3"/>
      <c r="AF267" s="12"/>
      <c r="AG267" s="3"/>
      <c r="AH267" s="2"/>
      <c r="AI267" s="2"/>
      <c r="AJ267" s="2"/>
      <c r="AK267" s="2"/>
      <c r="AL267" s="2"/>
      <c r="AM267" s="34"/>
      <c r="AN267" s="34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42">
        <f t="shared" si="109"/>
        <v>43658</v>
      </c>
      <c r="B268" s="19">
        <f t="shared" ca="1" si="119"/>
        <v>8661.2343392000002</v>
      </c>
      <c r="C268" s="16">
        <f t="shared" si="110"/>
        <v>8600</v>
      </c>
      <c r="D268" s="15">
        <f ca="1">IF(A268&lt;$B$1,VLOOKUP(A268,[1]DI!$A$4:$B$15000,2,FALSE),0)</f>
        <v>6.4000000000000001E-2</v>
      </c>
      <c r="E268" s="16">
        <f t="shared" ref="E268:E331" ca="1" si="124">ROUND(((1+D268)^(1/252)),8)</f>
        <v>1.0002462000000001</v>
      </c>
      <c r="F268" s="16">
        <f ca="1">(TRUNC(PRODUCT($E$12:$E267),16))</f>
        <v>1.04402109699603</v>
      </c>
      <c r="G268" s="16">
        <f t="shared" ca="1" si="111"/>
        <v>1.0394052167150301</v>
      </c>
      <c r="H268" s="16">
        <f t="shared" ref="H268:H331" ca="1" si="125">ROUND(F268/G268,8)</f>
        <v>1.0044408899999999</v>
      </c>
      <c r="I268" s="15">
        <f t="shared" si="112"/>
        <v>3.7999999999999999E-2</v>
      </c>
      <c r="J268" s="34">
        <f t="shared" si="113"/>
        <v>43633</v>
      </c>
      <c r="K268" s="2">
        <f t="shared" si="114"/>
        <v>18</v>
      </c>
      <c r="L268" s="21">
        <f t="shared" si="115"/>
        <v>18</v>
      </c>
      <c r="M268" s="14">
        <f t="shared" ref="M268:M331" si="126">ROUND((I268+1)^(L268/252),9)</f>
        <v>1.0026675359999999</v>
      </c>
      <c r="N268" s="14">
        <f t="shared" ref="N268:N331" ca="1" si="127">ROUND(H268*M268,9)</f>
        <v>1.0071202720000001</v>
      </c>
      <c r="O268" s="21">
        <f t="shared" si="116"/>
        <v>0</v>
      </c>
      <c r="P268" s="16">
        <f t="shared" ref="P268:P331" ca="1" si="128">TRUNC(((N268-1)*C268),8)</f>
        <v>61.234339200000001</v>
      </c>
      <c r="Q268" s="24">
        <f t="shared" ref="Q268:Q331" si="129">IF($O268&gt;0,VLOOKUP($O268,$W$12:$AC$150,7),0)</f>
        <v>0</v>
      </c>
      <c r="R268" s="16">
        <f t="shared" ref="R268:R331" si="130">IF(Q268&gt;0,TRUNC(Q268*C$12,8),0)</f>
        <v>0</v>
      </c>
      <c r="S268" s="4" t="str">
        <f t="shared" si="117"/>
        <v>A+J=</v>
      </c>
      <c r="T268" s="34">
        <f t="shared" si="118"/>
        <v>43661</v>
      </c>
      <c r="U268" s="3"/>
      <c r="V268" s="3"/>
      <c r="W268" s="95">
        <f>[2]Plan1!$A314</f>
        <v>46341</v>
      </c>
      <c r="X268" s="96" t="str">
        <f>[2]Plan1!$C314</f>
        <v>Proclamação da República</v>
      </c>
      <c r="Y268" s="97"/>
      <c r="Z268" s="1"/>
      <c r="AA268" s="3"/>
      <c r="AB268" s="3"/>
      <c r="AC268" s="3"/>
      <c r="AD268" s="3"/>
      <c r="AE268" s="3"/>
      <c r="AF268" s="12"/>
      <c r="AG268" s="3"/>
      <c r="AH268" s="2"/>
      <c r="AI268" s="2"/>
      <c r="AJ268" s="2"/>
      <c r="AK268" s="2"/>
      <c r="AL268" s="2"/>
      <c r="AM268" s="34"/>
      <c r="AN268" s="34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42">
        <f t="shared" ref="A269:A332" si="131">(A268+1)</f>
        <v>43659</v>
      </c>
      <c r="B269" s="19">
        <f t="shared" ca="1" si="119"/>
        <v>8664.6489777999996</v>
      </c>
      <c r="C269" s="16">
        <f t="shared" ref="C269:C332" si="132">(C268-R268)</f>
        <v>8600</v>
      </c>
      <c r="D269" s="15">
        <f ca="1">IF(A269&lt;$B$1,VLOOKUP(A269,[1]DI!$A$4:$B$15000,2,FALSE),0)</f>
        <v>0</v>
      </c>
      <c r="E269" s="16">
        <f t="shared" ca="1" si="124"/>
        <v>1</v>
      </c>
      <c r="F269" s="16">
        <f ca="1">(TRUNC(PRODUCT($E$12:$E268),16))</f>
        <v>1.04427813499011</v>
      </c>
      <c r="G269" s="16">
        <f t="shared" ref="G269:G332" ca="1" si="133">IF(O268&gt;0,F268,G268)</f>
        <v>1.0394052167150301</v>
      </c>
      <c r="H269" s="16">
        <f t="shared" ca="1" si="125"/>
        <v>1.00468818</v>
      </c>
      <c r="I269" s="15">
        <f t="shared" ref="I269:I332" si="134">I268</f>
        <v>3.7999999999999999E-2</v>
      </c>
      <c r="J269" s="34">
        <f t="shared" ref="J269:J332" si="135">IF(O268&gt;0,VLOOKUP(O268,W$12:AG$150,2),J268)</f>
        <v>43633</v>
      </c>
      <c r="K269" s="2">
        <f t="shared" ref="K269:K332" si="136">IF(A269&gt;J269,IF(NETWORKDAYS(J269,A269,$W$160:$W$544)-1=0,1,NETWORKDAYS(J269,A269,$W$160:$W$544)-1),0)</f>
        <v>18</v>
      </c>
      <c r="L269" s="21">
        <f t="shared" ref="L269:L332" si="137">IF(AND(K269=1,K268=1),1,IF(K269&gt;0,IF(K269=K268,K269+1,K269),0))</f>
        <v>19</v>
      </c>
      <c r="M269" s="14">
        <f t="shared" si="126"/>
        <v>1.0028159409999999</v>
      </c>
      <c r="N269" s="14">
        <f t="shared" ca="1" si="127"/>
        <v>1.0075173230000001</v>
      </c>
      <c r="O269" s="21">
        <f t="shared" ref="O269:O332" si="138">IF(VLOOKUP(A269,X$12:AE$150,8)=VLOOKUP(A268,X$12:AE$150,8),0,VLOOKUP(A269,X$12:AE$150,8))</f>
        <v>0</v>
      </c>
      <c r="P269" s="16">
        <f t="shared" ca="1" si="128"/>
        <v>64.648977799999997</v>
      </c>
      <c r="Q269" s="24">
        <f t="shared" si="129"/>
        <v>0</v>
      </c>
      <c r="R269" s="16">
        <f t="shared" si="130"/>
        <v>0</v>
      </c>
      <c r="S269" s="4" t="str">
        <f t="shared" ref="S269:S332" si="139">IF(O268&gt;0,VLOOKUP(O268,W$12:AG$150,10),S268)</f>
        <v>A+J=</v>
      </c>
      <c r="T269" s="34">
        <f t="shared" ref="T269:T332" si="140">IF(O268&gt;0,VLOOKUP(O268,W$12:AG$150,11),T268)</f>
        <v>43661</v>
      </c>
      <c r="U269" s="3"/>
      <c r="V269" s="3"/>
      <c r="W269" s="95">
        <f>[2]Plan1!$A315</f>
        <v>46346</v>
      </c>
      <c r="X269" s="96" t="str">
        <f>[2]Plan1!$C315</f>
        <v>Dia Nacional de Zumbi e da Consciência Negra</v>
      </c>
      <c r="Y269" s="97"/>
      <c r="Z269" s="1"/>
      <c r="AA269" s="3"/>
      <c r="AB269" s="3"/>
      <c r="AC269" s="3"/>
      <c r="AD269" s="3"/>
      <c r="AE269" s="3"/>
      <c r="AF269" s="12"/>
      <c r="AG269" s="3"/>
      <c r="AH269" s="2"/>
      <c r="AI269" s="2"/>
      <c r="AJ269" s="2"/>
      <c r="AK269" s="2"/>
      <c r="AL269" s="2"/>
      <c r="AM269" s="34"/>
      <c r="AN269" s="34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42">
        <f t="shared" si="131"/>
        <v>43660</v>
      </c>
      <c r="B270" s="19">
        <f t="shared" ref="B270:B333" ca="1" si="141">IF(A270&lt;=TODAY(),C270+P270,IF(AND(A270&gt;TODAY(),A270&lt;=$B$1),IF(VLOOKUP(TODAY(),$A$10:$D$5000,4,FALSE)=0,"n.d",C270+P270),"n.d"))</f>
        <v>8664.6489777999996</v>
      </c>
      <c r="C270" s="16">
        <f t="shared" si="132"/>
        <v>8600</v>
      </c>
      <c r="D270" s="15">
        <f ca="1">IF(A270&lt;$B$1,VLOOKUP(A270,[1]DI!$A$4:$B$15000,2,FALSE),0)</f>
        <v>0</v>
      </c>
      <c r="E270" s="16">
        <f t="shared" ca="1" si="124"/>
        <v>1</v>
      </c>
      <c r="F270" s="16">
        <f ca="1">(TRUNC(PRODUCT($E$12:$E269),16))</f>
        <v>1.04427813499011</v>
      </c>
      <c r="G270" s="16">
        <f t="shared" ca="1" si="133"/>
        <v>1.0394052167150301</v>
      </c>
      <c r="H270" s="16">
        <f t="shared" ca="1" si="125"/>
        <v>1.00468818</v>
      </c>
      <c r="I270" s="15">
        <f t="shared" si="134"/>
        <v>3.7999999999999999E-2</v>
      </c>
      <c r="J270" s="34">
        <f t="shared" si="135"/>
        <v>43633</v>
      </c>
      <c r="K270" s="2">
        <f t="shared" si="136"/>
        <v>18</v>
      </c>
      <c r="L270" s="21">
        <f t="shared" si="137"/>
        <v>19</v>
      </c>
      <c r="M270" s="14">
        <f t="shared" si="126"/>
        <v>1.0028159409999999</v>
      </c>
      <c r="N270" s="14">
        <f t="shared" ca="1" si="127"/>
        <v>1.0075173230000001</v>
      </c>
      <c r="O270" s="21">
        <f t="shared" si="138"/>
        <v>0</v>
      </c>
      <c r="P270" s="16">
        <f t="shared" ca="1" si="128"/>
        <v>64.648977799999997</v>
      </c>
      <c r="Q270" s="24">
        <f t="shared" si="129"/>
        <v>0</v>
      </c>
      <c r="R270" s="16">
        <f t="shared" si="130"/>
        <v>0</v>
      </c>
      <c r="S270" s="4" t="str">
        <f t="shared" si="139"/>
        <v>A+J=</v>
      </c>
      <c r="T270" s="34">
        <f t="shared" si="140"/>
        <v>43661</v>
      </c>
      <c r="U270" s="3"/>
      <c r="V270" s="3"/>
      <c r="W270" s="95">
        <f>[2]Plan1!$A316</f>
        <v>46381</v>
      </c>
      <c r="X270" s="96" t="str">
        <f>[2]Plan1!$C316</f>
        <v>Natal</v>
      </c>
      <c r="Y270" s="97"/>
      <c r="Z270" s="1"/>
      <c r="AA270" s="3"/>
      <c r="AB270" s="3"/>
      <c r="AC270" s="3"/>
      <c r="AD270" s="3"/>
      <c r="AE270" s="3"/>
      <c r="AF270" s="12"/>
      <c r="AG270" s="3"/>
      <c r="AH270" s="2"/>
      <c r="AI270" s="2"/>
      <c r="AJ270" s="2"/>
      <c r="AK270" s="2"/>
      <c r="AL270" s="2"/>
      <c r="AM270" s="34"/>
      <c r="AN270" s="34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42">
        <f t="shared" si="131"/>
        <v>43661</v>
      </c>
      <c r="B271" s="19">
        <f t="shared" ca="1" si="141"/>
        <v>8664.6489777999996</v>
      </c>
      <c r="C271" s="16">
        <f t="shared" si="132"/>
        <v>8600</v>
      </c>
      <c r="D271" s="15">
        <f ca="1">IF(A271&lt;$B$1,VLOOKUP(A271,[1]DI!$A$4:$B$15000,2,FALSE),0)</f>
        <v>6.4000000000000001E-2</v>
      </c>
      <c r="E271" s="16">
        <f t="shared" ca="1" si="124"/>
        <v>1.0002462000000001</v>
      </c>
      <c r="F271" s="16">
        <f ca="1">(TRUNC(PRODUCT($E$12:$E270),16))</f>
        <v>1.04427813499011</v>
      </c>
      <c r="G271" s="16">
        <f t="shared" ca="1" si="133"/>
        <v>1.0394052167150301</v>
      </c>
      <c r="H271" s="16">
        <f t="shared" ca="1" si="125"/>
        <v>1.00468818</v>
      </c>
      <c r="I271" s="15">
        <f t="shared" si="134"/>
        <v>3.7999999999999999E-2</v>
      </c>
      <c r="J271" s="34">
        <f t="shared" si="135"/>
        <v>43633</v>
      </c>
      <c r="K271" s="2">
        <f t="shared" si="136"/>
        <v>19</v>
      </c>
      <c r="L271" s="21">
        <f t="shared" si="137"/>
        <v>19</v>
      </c>
      <c r="M271" s="14">
        <f t="shared" si="126"/>
        <v>1.0028159409999999</v>
      </c>
      <c r="N271" s="14">
        <f t="shared" ca="1" si="127"/>
        <v>1.0075173230000001</v>
      </c>
      <c r="O271" s="21">
        <f t="shared" si="138"/>
        <v>9</v>
      </c>
      <c r="P271" s="16">
        <f t="shared" ca="1" si="128"/>
        <v>64.648977799999997</v>
      </c>
      <c r="Q271" s="24">
        <f t="shared" si="129"/>
        <v>0</v>
      </c>
      <c r="R271" s="16">
        <f t="shared" si="130"/>
        <v>0</v>
      </c>
      <c r="S271" s="4" t="str">
        <f t="shared" si="139"/>
        <v>A+J=</v>
      </c>
      <c r="T271" s="34">
        <f t="shared" si="140"/>
        <v>43661</v>
      </c>
      <c r="U271" s="3"/>
      <c r="V271" s="3"/>
      <c r="W271" s="95">
        <f>[2]Plan1!$A317</f>
        <v>46388</v>
      </c>
      <c r="X271" s="96" t="str">
        <f>[2]Plan1!$C317</f>
        <v>Confraternização Universal</v>
      </c>
      <c r="Y271" s="97"/>
      <c r="Z271" s="1"/>
      <c r="AA271" s="3"/>
      <c r="AB271" s="3"/>
      <c r="AC271" s="3"/>
      <c r="AD271" s="3"/>
      <c r="AE271" s="3"/>
      <c r="AF271" s="12"/>
      <c r="AG271" s="3"/>
      <c r="AH271" s="2"/>
      <c r="AI271" s="2"/>
      <c r="AJ271" s="2"/>
      <c r="AK271" s="2"/>
      <c r="AL271" s="2"/>
      <c r="AM271" s="34"/>
      <c r="AN271" s="34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42">
        <f t="shared" si="131"/>
        <v>43662</v>
      </c>
      <c r="B272" s="19">
        <f t="shared" ca="1" si="141"/>
        <v>8603.3905155899993</v>
      </c>
      <c r="C272" s="16">
        <f t="shared" si="132"/>
        <v>8600</v>
      </c>
      <c r="D272" s="15">
        <f ca="1">IF(A272&lt;$B$1,VLOOKUP(A272,[1]DI!$A$4:$B$15000,2,FALSE),0)</f>
        <v>6.4000000000000001E-2</v>
      </c>
      <c r="E272" s="16">
        <f t="shared" ca="1" si="124"/>
        <v>1.0002462000000001</v>
      </c>
      <c r="F272" s="16">
        <f ca="1">(TRUNC(PRODUCT($E$12:$E271),16))</f>
        <v>1.04453523626695</v>
      </c>
      <c r="G272" s="16">
        <f t="shared" ca="1" si="133"/>
        <v>1.04427813499011</v>
      </c>
      <c r="H272" s="16">
        <f t="shared" ca="1" si="125"/>
        <v>1.0002462000000001</v>
      </c>
      <c r="I272" s="15">
        <f t="shared" si="134"/>
        <v>3.7999999999999999E-2</v>
      </c>
      <c r="J272" s="34">
        <f t="shared" si="135"/>
        <v>43661</v>
      </c>
      <c r="K272" s="2">
        <f t="shared" si="136"/>
        <v>1</v>
      </c>
      <c r="L272" s="21">
        <f t="shared" si="137"/>
        <v>1</v>
      </c>
      <c r="M272" s="14">
        <f t="shared" si="126"/>
        <v>1.00014801</v>
      </c>
      <c r="N272" s="14">
        <f t="shared" ca="1" si="127"/>
        <v>1.0003942459999999</v>
      </c>
      <c r="O272" s="21">
        <f t="shared" si="138"/>
        <v>0</v>
      </c>
      <c r="P272" s="16">
        <f t="shared" ca="1" si="128"/>
        <v>3.3905155900000001</v>
      </c>
      <c r="Q272" s="24">
        <f t="shared" si="129"/>
        <v>0</v>
      </c>
      <c r="R272" s="16">
        <f t="shared" si="130"/>
        <v>0</v>
      </c>
      <c r="S272" s="4" t="str">
        <f t="shared" si="139"/>
        <v>J=</v>
      </c>
      <c r="T272" s="34">
        <f t="shared" si="140"/>
        <v>43692</v>
      </c>
      <c r="U272" s="3"/>
      <c r="V272" s="3"/>
      <c r="W272" s="95">
        <f>[2]Plan1!$A318</f>
        <v>46426</v>
      </c>
      <c r="X272" s="96" t="str">
        <f>[2]Plan1!$C318</f>
        <v>Carnaval</v>
      </c>
      <c r="Y272" s="97"/>
      <c r="Z272" s="1"/>
      <c r="AA272" s="3"/>
      <c r="AB272" s="3"/>
      <c r="AC272" s="3"/>
      <c r="AD272" s="3"/>
      <c r="AE272" s="3"/>
      <c r="AF272" s="12"/>
      <c r="AG272" s="3"/>
      <c r="AH272" s="2"/>
      <c r="AI272" s="2"/>
      <c r="AJ272" s="2"/>
      <c r="AK272" s="2"/>
      <c r="AL272" s="2"/>
      <c r="AM272" s="34"/>
      <c r="AN272" s="34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42">
        <f t="shared" si="131"/>
        <v>43663</v>
      </c>
      <c r="B273" s="19">
        <f t="shared" ca="1" si="141"/>
        <v>8606.7823727899995</v>
      </c>
      <c r="C273" s="16">
        <f t="shared" si="132"/>
        <v>8600</v>
      </c>
      <c r="D273" s="15">
        <f ca="1">IF(A273&lt;$B$1,VLOOKUP(A273,[1]DI!$A$4:$B$15000,2,FALSE),0)</f>
        <v>6.4000000000000001E-2</v>
      </c>
      <c r="E273" s="16">
        <f t="shared" ca="1" si="124"/>
        <v>1.0002462000000001</v>
      </c>
      <c r="F273" s="16">
        <f ca="1">(TRUNC(PRODUCT($E$12:$E272),16))</f>
        <v>1.0447924008421201</v>
      </c>
      <c r="G273" s="16">
        <f t="shared" ca="1" si="133"/>
        <v>1.04427813499011</v>
      </c>
      <c r="H273" s="16">
        <f t="shared" ca="1" si="125"/>
        <v>1.00049246</v>
      </c>
      <c r="I273" s="15">
        <f t="shared" si="134"/>
        <v>3.7999999999999999E-2</v>
      </c>
      <c r="J273" s="34">
        <f t="shared" si="135"/>
        <v>43661</v>
      </c>
      <c r="K273" s="2">
        <f t="shared" si="136"/>
        <v>2</v>
      </c>
      <c r="L273" s="21">
        <f t="shared" si="137"/>
        <v>2</v>
      </c>
      <c r="M273" s="14">
        <f t="shared" si="126"/>
        <v>1.000296042</v>
      </c>
      <c r="N273" s="14">
        <f t="shared" ca="1" si="127"/>
        <v>1.0007886479999999</v>
      </c>
      <c r="O273" s="21">
        <f t="shared" si="138"/>
        <v>0</v>
      </c>
      <c r="P273" s="16">
        <f t="shared" ca="1" si="128"/>
        <v>6.7823727900000002</v>
      </c>
      <c r="Q273" s="24">
        <f t="shared" si="129"/>
        <v>0</v>
      </c>
      <c r="R273" s="16">
        <f t="shared" si="130"/>
        <v>0</v>
      </c>
      <c r="S273" s="4" t="str">
        <f t="shared" si="139"/>
        <v>J=</v>
      </c>
      <c r="T273" s="34">
        <f t="shared" si="140"/>
        <v>43692</v>
      </c>
      <c r="U273" s="3"/>
      <c r="V273" s="3"/>
      <c r="W273" s="95">
        <f>[2]Plan1!$A319</f>
        <v>46427</v>
      </c>
      <c r="X273" s="96" t="str">
        <f>[2]Plan1!$C319</f>
        <v>Carnaval</v>
      </c>
      <c r="Y273" s="97"/>
      <c r="Z273" s="1"/>
      <c r="AA273" s="3"/>
      <c r="AB273" s="3"/>
      <c r="AC273" s="3"/>
      <c r="AD273" s="3"/>
      <c r="AE273" s="3"/>
      <c r="AF273" s="12"/>
      <c r="AG273" s="3"/>
      <c r="AH273" s="2"/>
      <c r="AI273" s="2"/>
      <c r="AJ273" s="2"/>
      <c r="AK273" s="2"/>
      <c r="AL273" s="2"/>
      <c r="AM273" s="34"/>
      <c r="AN273" s="34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42">
        <f t="shared" si="131"/>
        <v>43664</v>
      </c>
      <c r="B274" s="19">
        <f t="shared" ca="1" si="141"/>
        <v>8610.1755543899999</v>
      </c>
      <c r="C274" s="16">
        <f t="shared" si="132"/>
        <v>8600</v>
      </c>
      <c r="D274" s="15">
        <f ca="1">IF(A274&lt;$B$1,VLOOKUP(A274,[1]DI!$A$4:$B$15000,2,FALSE),0)</f>
        <v>6.4000000000000001E-2</v>
      </c>
      <c r="E274" s="16">
        <f t="shared" ca="1" si="124"/>
        <v>1.0002462000000001</v>
      </c>
      <c r="F274" s="16">
        <f ca="1">(TRUNC(PRODUCT($E$12:$E273),16))</f>
        <v>1.0450496287312001</v>
      </c>
      <c r="G274" s="16">
        <f t="shared" ca="1" si="133"/>
        <v>1.04427813499011</v>
      </c>
      <c r="H274" s="16">
        <f t="shared" ca="1" si="125"/>
        <v>1.00073878</v>
      </c>
      <c r="I274" s="15">
        <f t="shared" si="134"/>
        <v>3.7999999999999999E-2</v>
      </c>
      <c r="J274" s="34">
        <f t="shared" si="135"/>
        <v>43661</v>
      </c>
      <c r="K274" s="2">
        <f t="shared" si="136"/>
        <v>3</v>
      </c>
      <c r="L274" s="21">
        <f t="shared" si="137"/>
        <v>3</v>
      </c>
      <c r="M274" s="14">
        <f t="shared" si="126"/>
        <v>1.0004440960000001</v>
      </c>
      <c r="N274" s="14">
        <f t="shared" ca="1" si="127"/>
        <v>1.0011832039999999</v>
      </c>
      <c r="O274" s="21">
        <f t="shared" si="138"/>
        <v>0</v>
      </c>
      <c r="P274" s="16">
        <f t="shared" ca="1" si="128"/>
        <v>10.17555439</v>
      </c>
      <c r="Q274" s="24">
        <f t="shared" si="129"/>
        <v>0</v>
      </c>
      <c r="R274" s="16">
        <f t="shared" si="130"/>
        <v>0</v>
      </c>
      <c r="S274" s="4" t="str">
        <f t="shared" si="139"/>
        <v>J=</v>
      </c>
      <c r="T274" s="34">
        <f t="shared" si="140"/>
        <v>43692</v>
      </c>
      <c r="U274" s="3"/>
      <c r="V274" s="3"/>
      <c r="W274" s="95">
        <f>[2]Plan1!$A320</f>
        <v>46472</v>
      </c>
      <c r="X274" s="96" t="str">
        <f>[2]Plan1!$C320</f>
        <v>Paixão de Cristo</v>
      </c>
      <c r="Y274" s="97"/>
      <c r="Z274" s="1"/>
      <c r="AA274" s="3"/>
      <c r="AB274" s="3"/>
      <c r="AC274" s="3"/>
      <c r="AD274" s="3"/>
      <c r="AE274" s="3"/>
      <c r="AF274" s="12"/>
      <c r="AG274" s="3"/>
      <c r="AH274" s="2"/>
      <c r="AI274" s="2"/>
      <c r="AJ274" s="2"/>
      <c r="AK274" s="2"/>
      <c r="AL274" s="2"/>
      <c r="AM274" s="34"/>
      <c r="AN274" s="34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42">
        <f t="shared" si="131"/>
        <v>43665</v>
      </c>
      <c r="B275" s="19">
        <f t="shared" ca="1" si="141"/>
        <v>8613.5700689900004</v>
      </c>
      <c r="C275" s="16">
        <f t="shared" si="132"/>
        <v>8600</v>
      </c>
      <c r="D275" s="15">
        <f ca="1">IF(A275&lt;$B$1,VLOOKUP(A275,[1]DI!$A$4:$B$15000,2,FALSE),0)</f>
        <v>6.4000000000000001E-2</v>
      </c>
      <c r="E275" s="16">
        <f t="shared" ca="1" si="124"/>
        <v>1.0002462000000001</v>
      </c>
      <c r="F275" s="16">
        <f ca="1">(TRUNC(PRODUCT($E$12:$E274),16))</f>
        <v>1.0453069199498</v>
      </c>
      <c r="G275" s="16">
        <f t="shared" ca="1" si="133"/>
        <v>1.04427813499011</v>
      </c>
      <c r="H275" s="16">
        <f t="shared" ca="1" si="125"/>
        <v>1.0009851599999999</v>
      </c>
      <c r="I275" s="15">
        <f t="shared" si="134"/>
        <v>3.7999999999999999E-2</v>
      </c>
      <c r="J275" s="34">
        <f t="shared" si="135"/>
        <v>43661</v>
      </c>
      <c r="K275" s="2">
        <f t="shared" si="136"/>
        <v>4</v>
      </c>
      <c r="L275" s="21">
        <f t="shared" si="137"/>
        <v>4</v>
      </c>
      <c r="M275" s="14">
        <f t="shared" si="126"/>
        <v>1.0005921719999999</v>
      </c>
      <c r="N275" s="14">
        <f t="shared" ca="1" si="127"/>
        <v>1.0015779149999999</v>
      </c>
      <c r="O275" s="21">
        <f t="shared" si="138"/>
        <v>0</v>
      </c>
      <c r="P275" s="16">
        <f t="shared" ca="1" si="128"/>
        <v>13.570068989999999</v>
      </c>
      <c r="Q275" s="24">
        <f t="shared" si="129"/>
        <v>0</v>
      </c>
      <c r="R275" s="16">
        <f t="shared" si="130"/>
        <v>0</v>
      </c>
      <c r="S275" s="4" t="str">
        <f t="shared" si="139"/>
        <v>J=</v>
      </c>
      <c r="T275" s="34">
        <f t="shared" si="140"/>
        <v>43692</v>
      </c>
      <c r="U275" s="3"/>
      <c r="V275" s="3"/>
      <c r="W275" s="95">
        <f>[2]Plan1!$A321</f>
        <v>46498</v>
      </c>
      <c r="X275" s="96" t="str">
        <f>[2]Plan1!$C321</f>
        <v>Tiradentes</v>
      </c>
      <c r="Y275" s="97"/>
      <c r="Z275" s="1"/>
      <c r="AA275" s="3"/>
      <c r="AB275" s="3"/>
      <c r="AC275" s="3"/>
      <c r="AD275" s="3"/>
      <c r="AE275" s="3"/>
      <c r="AF275" s="12"/>
      <c r="AG275" s="3"/>
      <c r="AH275" s="2"/>
      <c r="AI275" s="2"/>
      <c r="AJ275" s="2"/>
      <c r="AK275" s="2"/>
      <c r="AL275" s="2"/>
      <c r="AM275" s="34"/>
      <c r="AN275" s="34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42">
        <f t="shared" si="131"/>
        <v>43666</v>
      </c>
      <c r="B276" s="19">
        <f t="shared" ca="1" si="141"/>
        <v>8616.9660111899993</v>
      </c>
      <c r="C276" s="16">
        <f t="shared" si="132"/>
        <v>8600</v>
      </c>
      <c r="D276" s="15">
        <f ca="1">IF(A276&lt;$B$1,VLOOKUP(A276,[1]DI!$A$4:$B$15000,2,FALSE),0)</f>
        <v>0</v>
      </c>
      <c r="E276" s="16">
        <f t="shared" ca="1" si="124"/>
        <v>1</v>
      </c>
      <c r="F276" s="16">
        <f ca="1">(TRUNC(PRODUCT($E$12:$E275),16))</f>
        <v>1.0455642745134901</v>
      </c>
      <c r="G276" s="16">
        <f t="shared" ca="1" si="133"/>
        <v>1.04427813499011</v>
      </c>
      <c r="H276" s="16">
        <f t="shared" ca="1" si="125"/>
        <v>1.00123161</v>
      </c>
      <c r="I276" s="15">
        <f t="shared" si="134"/>
        <v>3.7999999999999999E-2</v>
      </c>
      <c r="J276" s="34">
        <f t="shared" si="135"/>
        <v>43661</v>
      </c>
      <c r="K276" s="2">
        <f t="shared" si="136"/>
        <v>4</v>
      </c>
      <c r="L276" s="21">
        <f t="shared" si="137"/>
        <v>5</v>
      </c>
      <c r="M276" s="14">
        <f t="shared" si="126"/>
        <v>1.0007402700000001</v>
      </c>
      <c r="N276" s="14">
        <f t="shared" ca="1" si="127"/>
        <v>1.0019727919999999</v>
      </c>
      <c r="O276" s="21">
        <f t="shared" si="138"/>
        <v>0</v>
      </c>
      <c r="P276" s="16">
        <f t="shared" ca="1" si="128"/>
        <v>16.96601119</v>
      </c>
      <c r="Q276" s="24">
        <f t="shared" si="129"/>
        <v>0</v>
      </c>
      <c r="R276" s="16">
        <f t="shared" si="130"/>
        <v>0</v>
      </c>
      <c r="S276" s="4" t="str">
        <f t="shared" si="139"/>
        <v>J=</v>
      </c>
      <c r="T276" s="34">
        <f t="shared" si="140"/>
        <v>43692</v>
      </c>
      <c r="U276" s="3"/>
      <c r="V276" s="3"/>
      <c r="W276" s="95">
        <f>[2]Plan1!$A322</f>
        <v>46508</v>
      </c>
      <c r="X276" s="96" t="str">
        <f>[2]Plan1!$C322</f>
        <v>Dia do Trabalho</v>
      </c>
      <c r="Y276" s="97"/>
      <c r="Z276" s="1"/>
      <c r="AA276" s="3"/>
      <c r="AB276" s="3"/>
      <c r="AC276" s="3"/>
      <c r="AD276" s="3"/>
      <c r="AE276" s="3"/>
      <c r="AF276" s="12"/>
      <c r="AG276" s="3"/>
      <c r="AH276" s="2"/>
      <c r="AI276" s="2"/>
      <c r="AJ276" s="2"/>
      <c r="AK276" s="2"/>
      <c r="AL276" s="2"/>
      <c r="AM276" s="34"/>
      <c r="AN276" s="34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42">
        <f t="shared" si="131"/>
        <v>43667</v>
      </c>
      <c r="B277" s="19">
        <f t="shared" ca="1" si="141"/>
        <v>8616.9660111899993</v>
      </c>
      <c r="C277" s="16">
        <f t="shared" si="132"/>
        <v>8600</v>
      </c>
      <c r="D277" s="15">
        <f ca="1">IF(A277&lt;$B$1,VLOOKUP(A277,[1]DI!$A$4:$B$15000,2,FALSE),0)</f>
        <v>0</v>
      </c>
      <c r="E277" s="16">
        <f t="shared" ca="1" si="124"/>
        <v>1</v>
      </c>
      <c r="F277" s="16">
        <f ca="1">(TRUNC(PRODUCT($E$12:$E276),16))</f>
        <v>1.0455642745134901</v>
      </c>
      <c r="G277" s="16">
        <f t="shared" ca="1" si="133"/>
        <v>1.04427813499011</v>
      </c>
      <c r="H277" s="16">
        <f t="shared" ca="1" si="125"/>
        <v>1.00123161</v>
      </c>
      <c r="I277" s="15">
        <f t="shared" si="134"/>
        <v>3.7999999999999999E-2</v>
      </c>
      <c r="J277" s="34">
        <f t="shared" si="135"/>
        <v>43661</v>
      </c>
      <c r="K277" s="2">
        <f t="shared" si="136"/>
        <v>4</v>
      </c>
      <c r="L277" s="21">
        <f t="shared" si="137"/>
        <v>5</v>
      </c>
      <c r="M277" s="14">
        <f t="shared" si="126"/>
        <v>1.0007402700000001</v>
      </c>
      <c r="N277" s="14">
        <f t="shared" ca="1" si="127"/>
        <v>1.0019727919999999</v>
      </c>
      <c r="O277" s="21">
        <f t="shared" si="138"/>
        <v>0</v>
      </c>
      <c r="P277" s="16">
        <f t="shared" ca="1" si="128"/>
        <v>16.96601119</v>
      </c>
      <c r="Q277" s="24">
        <f t="shared" si="129"/>
        <v>0</v>
      </c>
      <c r="R277" s="16">
        <f t="shared" si="130"/>
        <v>0</v>
      </c>
      <c r="S277" s="4" t="str">
        <f t="shared" si="139"/>
        <v>J=</v>
      </c>
      <c r="T277" s="34">
        <f t="shared" si="140"/>
        <v>43692</v>
      </c>
      <c r="U277" s="3"/>
      <c r="V277" s="3"/>
      <c r="W277" s="95">
        <f>[2]Plan1!$A323</f>
        <v>46534</v>
      </c>
      <c r="X277" s="96" t="str">
        <f>[2]Plan1!$C323</f>
        <v>Corpus Christi</v>
      </c>
      <c r="Y277" s="97"/>
      <c r="Z277" s="1"/>
      <c r="AA277" s="3"/>
      <c r="AB277" s="3"/>
      <c r="AC277" s="3"/>
      <c r="AD277" s="3"/>
      <c r="AE277" s="3"/>
      <c r="AF277" s="12"/>
      <c r="AG277" s="3"/>
      <c r="AH277" s="2"/>
      <c r="AI277" s="2"/>
      <c r="AJ277" s="2"/>
      <c r="AK277" s="2"/>
      <c r="AL277" s="2"/>
      <c r="AM277" s="34"/>
      <c r="AN277" s="34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42">
        <f t="shared" si="131"/>
        <v>43668</v>
      </c>
      <c r="B278" s="19">
        <f t="shared" ca="1" si="141"/>
        <v>8616.9660111899993</v>
      </c>
      <c r="C278" s="16">
        <f t="shared" si="132"/>
        <v>8600</v>
      </c>
      <c r="D278" s="15">
        <f ca="1">IF(A278&lt;$B$1,VLOOKUP(A278,[1]DI!$A$4:$B$15000,2,FALSE),0)</f>
        <v>6.4000000000000001E-2</v>
      </c>
      <c r="E278" s="16">
        <f t="shared" ca="1" si="124"/>
        <v>1.0002462000000001</v>
      </c>
      <c r="F278" s="16">
        <f ca="1">(TRUNC(PRODUCT($E$12:$E277),16))</f>
        <v>1.0455642745134901</v>
      </c>
      <c r="G278" s="16">
        <f t="shared" ca="1" si="133"/>
        <v>1.04427813499011</v>
      </c>
      <c r="H278" s="16">
        <f t="shared" ca="1" si="125"/>
        <v>1.00123161</v>
      </c>
      <c r="I278" s="15">
        <f t="shared" si="134"/>
        <v>3.7999999999999999E-2</v>
      </c>
      <c r="J278" s="34">
        <f t="shared" si="135"/>
        <v>43661</v>
      </c>
      <c r="K278" s="2">
        <f t="shared" si="136"/>
        <v>5</v>
      </c>
      <c r="L278" s="21">
        <f t="shared" si="137"/>
        <v>5</v>
      </c>
      <c r="M278" s="14">
        <f t="shared" si="126"/>
        <v>1.0007402700000001</v>
      </c>
      <c r="N278" s="14">
        <f t="shared" ca="1" si="127"/>
        <v>1.0019727919999999</v>
      </c>
      <c r="O278" s="21">
        <f t="shared" si="138"/>
        <v>0</v>
      </c>
      <c r="P278" s="16">
        <f t="shared" ca="1" si="128"/>
        <v>16.96601119</v>
      </c>
      <c r="Q278" s="24">
        <f t="shared" si="129"/>
        <v>0</v>
      </c>
      <c r="R278" s="16">
        <f t="shared" si="130"/>
        <v>0</v>
      </c>
      <c r="S278" s="4" t="str">
        <f t="shared" si="139"/>
        <v>J=</v>
      </c>
      <c r="T278" s="34">
        <f t="shared" si="140"/>
        <v>43692</v>
      </c>
      <c r="U278" s="3"/>
      <c r="V278" s="3"/>
      <c r="W278" s="95">
        <f>[2]Plan1!$A324</f>
        <v>46637</v>
      </c>
      <c r="X278" s="96" t="str">
        <f>[2]Plan1!$C324</f>
        <v>Independência do Brasil</v>
      </c>
      <c r="Y278" s="97"/>
      <c r="Z278" s="1"/>
      <c r="AA278" s="3"/>
      <c r="AB278" s="3"/>
      <c r="AC278" s="3"/>
      <c r="AD278" s="3"/>
      <c r="AE278" s="3"/>
      <c r="AF278" s="12"/>
      <c r="AG278" s="3"/>
      <c r="AH278" s="2"/>
      <c r="AI278" s="2"/>
      <c r="AJ278" s="2"/>
      <c r="AK278" s="2"/>
      <c r="AL278" s="2"/>
      <c r="AM278" s="34"/>
      <c r="AN278" s="34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42">
        <f t="shared" si="131"/>
        <v>43669</v>
      </c>
      <c r="B279" s="19">
        <f t="shared" ca="1" si="141"/>
        <v>8620.3631831900002</v>
      </c>
      <c r="C279" s="16">
        <f t="shared" si="132"/>
        <v>8600</v>
      </c>
      <c r="D279" s="15">
        <f ca="1">IF(A279&lt;$B$1,VLOOKUP(A279,[1]DI!$A$4:$B$15000,2,FALSE),0)</f>
        <v>6.4000000000000001E-2</v>
      </c>
      <c r="E279" s="16">
        <f t="shared" ca="1" si="124"/>
        <v>1.0002462000000001</v>
      </c>
      <c r="F279" s="16">
        <f ca="1">(TRUNC(PRODUCT($E$12:$E278),16))</f>
        <v>1.04582169243787</v>
      </c>
      <c r="G279" s="16">
        <f t="shared" ca="1" si="133"/>
        <v>1.04427813499011</v>
      </c>
      <c r="H279" s="16">
        <f t="shared" ca="1" si="125"/>
        <v>1.0014781100000001</v>
      </c>
      <c r="I279" s="15">
        <f t="shared" si="134"/>
        <v>3.7999999999999999E-2</v>
      </c>
      <c r="J279" s="34">
        <f t="shared" si="135"/>
        <v>43661</v>
      </c>
      <c r="K279" s="2">
        <f t="shared" si="136"/>
        <v>6</v>
      </c>
      <c r="L279" s="21">
        <f t="shared" si="137"/>
        <v>6</v>
      </c>
      <c r="M279" s="14">
        <f t="shared" si="126"/>
        <v>1.000888389</v>
      </c>
      <c r="N279" s="14">
        <f t="shared" ca="1" si="127"/>
        <v>1.0023678119999999</v>
      </c>
      <c r="O279" s="21">
        <f t="shared" si="138"/>
        <v>0</v>
      </c>
      <c r="P279" s="16">
        <f t="shared" ca="1" si="128"/>
        <v>20.363183190000001</v>
      </c>
      <c r="Q279" s="24">
        <f t="shared" si="129"/>
        <v>0</v>
      </c>
      <c r="R279" s="16">
        <f t="shared" si="130"/>
        <v>0</v>
      </c>
      <c r="S279" s="4" t="str">
        <f t="shared" si="139"/>
        <v>J=</v>
      </c>
      <c r="T279" s="34">
        <f t="shared" si="140"/>
        <v>43692</v>
      </c>
      <c r="U279" s="3"/>
      <c r="V279" s="3"/>
      <c r="W279" s="95">
        <f>[2]Plan1!$A325</f>
        <v>46672</v>
      </c>
      <c r="X279" s="96" t="str">
        <f>[2]Plan1!$C325</f>
        <v>Nossa Sr.a Aparecida - Padroeira do Brasil</v>
      </c>
      <c r="Y279" s="97"/>
      <c r="Z279" s="1"/>
      <c r="AA279" s="3"/>
      <c r="AB279" s="3"/>
      <c r="AC279" s="3"/>
      <c r="AD279" s="3"/>
      <c r="AE279" s="3"/>
      <c r="AF279" s="12"/>
      <c r="AG279" s="3"/>
      <c r="AH279" s="2"/>
      <c r="AI279" s="2"/>
      <c r="AJ279" s="2"/>
      <c r="AK279" s="2"/>
      <c r="AL279" s="2"/>
      <c r="AM279" s="34"/>
      <c r="AN279" s="34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42">
        <f t="shared" si="131"/>
        <v>43670</v>
      </c>
      <c r="B280" s="19">
        <f t="shared" ca="1" si="141"/>
        <v>8623.7617054000002</v>
      </c>
      <c r="C280" s="16">
        <f t="shared" si="132"/>
        <v>8600</v>
      </c>
      <c r="D280" s="15">
        <f ca="1">IF(A280&lt;$B$1,VLOOKUP(A280,[1]DI!$A$4:$B$15000,2,FALSE),0)</f>
        <v>6.4000000000000001E-2</v>
      </c>
      <c r="E280" s="16">
        <f t="shared" ca="1" si="124"/>
        <v>1.0002462000000001</v>
      </c>
      <c r="F280" s="16">
        <f ca="1">(TRUNC(PRODUCT($E$12:$E279),16))</f>
        <v>1.04607917373855</v>
      </c>
      <c r="G280" s="16">
        <f t="shared" ca="1" si="133"/>
        <v>1.04427813499011</v>
      </c>
      <c r="H280" s="16">
        <f t="shared" ca="1" si="125"/>
        <v>1.00172467</v>
      </c>
      <c r="I280" s="15">
        <f t="shared" si="134"/>
        <v>3.7999999999999999E-2</v>
      </c>
      <c r="J280" s="34">
        <f t="shared" si="135"/>
        <v>43661</v>
      </c>
      <c r="K280" s="2">
        <f t="shared" si="136"/>
        <v>7</v>
      </c>
      <c r="L280" s="21">
        <f t="shared" si="137"/>
        <v>7</v>
      </c>
      <c r="M280" s="14">
        <f t="shared" si="126"/>
        <v>1.001036531</v>
      </c>
      <c r="N280" s="14">
        <f t="shared" ca="1" si="127"/>
        <v>1.002762989</v>
      </c>
      <c r="O280" s="21">
        <f t="shared" si="138"/>
        <v>0</v>
      </c>
      <c r="P280" s="16">
        <f t="shared" ca="1" si="128"/>
        <v>23.7617054</v>
      </c>
      <c r="Q280" s="24">
        <f t="shared" si="129"/>
        <v>0</v>
      </c>
      <c r="R280" s="16">
        <f t="shared" si="130"/>
        <v>0</v>
      </c>
      <c r="S280" s="4" t="str">
        <f t="shared" si="139"/>
        <v>J=</v>
      </c>
      <c r="T280" s="34">
        <f t="shared" si="140"/>
        <v>43692</v>
      </c>
      <c r="U280" s="3"/>
      <c r="V280" s="3"/>
      <c r="W280" s="95">
        <f>[2]Plan1!$A326</f>
        <v>46693</v>
      </c>
      <c r="X280" s="96" t="str">
        <f>[2]Plan1!$C326</f>
        <v>Finados</v>
      </c>
      <c r="Y280" s="97"/>
      <c r="Z280" s="1"/>
      <c r="AA280" s="3"/>
      <c r="AB280" s="3"/>
      <c r="AC280" s="3"/>
      <c r="AD280" s="3"/>
      <c r="AE280" s="3"/>
      <c r="AF280" s="12"/>
      <c r="AG280" s="3"/>
      <c r="AH280" s="2"/>
      <c r="AI280" s="2"/>
      <c r="AJ280" s="2"/>
      <c r="AK280" s="2"/>
      <c r="AL280" s="2"/>
      <c r="AM280" s="34"/>
      <c r="AN280" s="34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42">
        <f t="shared" si="131"/>
        <v>43671</v>
      </c>
      <c r="B281" s="19">
        <f t="shared" ca="1" si="141"/>
        <v>8627.1616293900006</v>
      </c>
      <c r="C281" s="16">
        <f t="shared" si="132"/>
        <v>8600</v>
      </c>
      <c r="D281" s="15">
        <f ca="1">IF(A281&lt;$B$1,VLOOKUP(A281,[1]DI!$A$4:$B$15000,2,FALSE),0)</f>
        <v>6.4000000000000001E-2</v>
      </c>
      <c r="E281" s="16">
        <f t="shared" ca="1" si="124"/>
        <v>1.0002462000000001</v>
      </c>
      <c r="F281" s="16">
        <f ca="1">(TRUNC(PRODUCT($E$12:$E280),16))</f>
        <v>1.0463367184311301</v>
      </c>
      <c r="G281" s="16">
        <f t="shared" ca="1" si="133"/>
        <v>1.04427813499011</v>
      </c>
      <c r="H281" s="16">
        <f t="shared" ca="1" si="125"/>
        <v>1.0019712999999999</v>
      </c>
      <c r="I281" s="15">
        <f t="shared" si="134"/>
        <v>3.7999999999999999E-2</v>
      </c>
      <c r="J281" s="34">
        <f t="shared" si="135"/>
        <v>43661</v>
      </c>
      <c r="K281" s="2">
        <f t="shared" si="136"/>
        <v>8</v>
      </c>
      <c r="L281" s="21">
        <f t="shared" si="137"/>
        <v>8</v>
      </c>
      <c r="M281" s="14">
        <f t="shared" si="126"/>
        <v>1.001184694</v>
      </c>
      <c r="N281" s="14">
        <f t="shared" ca="1" si="127"/>
        <v>1.0031583289999999</v>
      </c>
      <c r="O281" s="21">
        <f t="shared" si="138"/>
        <v>0</v>
      </c>
      <c r="P281" s="16">
        <f t="shared" ca="1" si="128"/>
        <v>27.161629390000002</v>
      </c>
      <c r="Q281" s="24">
        <f t="shared" si="129"/>
        <v>0</v>
      </c>
      <c r="R281" s="16">
        <f t="shared" si="130"/>
        <v>0</v>
      </c>
      <c r="S281" s="4" t="str">
        <f t="shared" si="139"/>
        <v>J=</v>
      </c>
      <c r="T281" s="34">
        <f t="shared" si="140"/>
        <v>43692</v>
      </c>
      <c r="U281" s="3"/>
      <c r="V281" s="3"/>
      <c r="W281" s="95">
        <f>[2]Plan1!$A327</f>
        <v>46706</v>
      </c>
      <c r="X281" s="96" t="str">
        <f>[2]Plan1!$C327</f>
        <v>Proclamação da República</v>
      </c>
      <c r="Y281" s="97"/>
      <c r="Z281" s="1"/>
      <c r="AA281" s="3"/>
      <c r="AB281" s="3"/>
      <c r="AC281" s="3"/>
      <c r="AD281" s="3"/>
      <c r="AE281" s="3"/>
      <c r="AF281" s="12"/>
      <c r="AG281" s="3"/>
      <c r="AH281" s="2"/>
      <c r="AI281" s="2"/>
      <c r="AJ281" s="2"/>
      <c r="AK281" s="2"/>
      <c r="AL281" s="2"/>
      <c r="AM281" s="34"/>
      <c r="AN281" s="34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42">
        <f t="shared" si="131"/>
        <v>43672</v>
      </c>
      <c r="B282" s="19">
        <f t="shared" ca="1" si="141"/>
        <v>8630.5628175900001</v>
      </c>
      <c r="C282" s="16">
        <f t="shared" si="132"/>
        <v>8600</v>
      </c>
      <c r="D282" s="15">
        <f ca="1">IF(A282&lt;$B$1,VLOOKUP(A282,[1]DI!$A$4:$B$15000,2,FALSE),0)</f>
        <v>6.4000000000000001E-2</v>
      </c>
      <c r="E282" s="16">
        <f t="shared" ca="1" si="124"/>
        <v>1.0002462000000001</v>
      </c>
      <c r="F282" s="16">
        <f ca="1">(TRUNC(PRODUCT($E$12:$E281),16))</f>
        <v>1.0465943265312101</v>
      </c>
      <c r="G282" s="16">
        <f t="shared" ca="1" si="133"/>
        <v>1.04427813499011</v>
      </c>
      <c r="H282" s="16">
        <f t="shared" ca="1" si="125"/>
        <v>1.00221798</v>
      </c>
      <c r="I282" s="15">
        <f t="shared" si="134"/>
        <v>3.7999999999999999E-2</v>
      </c>
      <c r="J282" s="34">
        <f t="shared" si="135"/>
        <v>43661</v>
      </c>
      <c r="K282" s="2">
        <f t="shared" si="136"/>
        <v>9</v>
      </c>
      <c r="L282" s="21">
        <f t="shared" si="137"/>
        <v>9</v>
      </c>
      <c r="M282" s="14">
        <f t="shared" si="126"/>
        <v>1.0013328800000001</v>
      </c>
      <c r="N282" s="14">
        <f t="shared" ca="1" si="127"/>
        <v>1.0035538159999999</v>
      </c>
      <c r="O282" s="21">
        <f t="shared" si="138"/>
        <v>0</v>
      </c>
      <c r="P282" s="16">
        <f t="shared" ca="1" si="128"/>
        <v>30.562817590000002</v>
      </c>
      <c r="Q282" s="24">
        <f t="shared" si="129"/>
        <v>0</v>
      </c>
      <c r="R282" s="16">
        <f t="shared" si="130"/>
        <v>0</v>
      </c>
      <c r="S282" s="4" t="str">
        <f t="shared" si="139"/>
        <v>J=</v>
      </c>
      <c r="T282" s="34">
        <f t="shared" si="140"/>
        <v>43692</v>
      </c>
      <c r="U282" s="3"/>
      <c r="V282" s="3"/>
      <c r="W282" s="95">
        <f>[2]Plan1!$A328</f>
        <v>46711</v>
      </c>
      <c r="X282" s="96" t="str">
        <f>[2]Plan1!$C328</f>
        <v>Dia Nacional de Zumbi e da Consciência Negra</v>
      </c>
      <c r="Y282" s="97"/>
      <c r="Z282" s="1"/>
      <c r="AA282" s="3"/>
      <c r="AB282" s="3"/>
      <c r="AC282" s="3"/>
      <c r="AD282" s="3"/>
      <c r="AE282" s="3"/>
      <c r="AF282" s="12"/>
      <c r="AG282" s="3"/>
      <c r="AH282" s="2"/>
      <c r="AI282" s="2"/>
      <c r="AJ282" s="2"/>
      <c r="AK282" s="2"/>
      <c r="AL282" s="2"/>
      <c r="AM282" s="34"/>
      <c r="AN282" s="34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42">
        <f t="shared" si="131"/>
        <v>43673</v>
      </c>
      <c r="B283" s="19">
        <f t="shared" ca="1" si="141"/>
        <v>8633.9654161899998</v>
      </c>
      <c r="C283" s="16">
        <f t="shared" si="132"/>
        <v>8600</v>
      </c>
      <c r="D283" s="15">
        <f ca="1">IF(A283&lt;$B$1,VLOOKUP(A283,[1]DI!$A$4:$B$15000,2,FALSE),0)</f>
        <v>0</v>
      </c>
      <c r="E283" s="16">
        <f t="shared" ca="1" si="124"/>
        <v>1</v>
      </c>
      <c r="F283" s="16">
        <f ca="1">(TRUNC(PRODUCT($E$12:$E282),16))</f>
        <v>1.0468519980544</v>
      </c>
      <c r="G283" s="16">
        <f t="shared" ca="1" si="133"/>
        <v>1.04427813499011</v>
      </c>
      <c r="H283" s="16">
        <f t="shared" ca="1" si="125"/>
        <v>1.00246473</v>
      </c>
      <c r="I283" s="15">
        <f t="shared" si="134"/>
        <v>3.7999999999999999E-2</v>
      </c>
      <c r="J283" s="34">
        <f t="shared" si="135"/>
        <v>43661</v>
      </c>
      <c r="K283" s="2">
        <f t="shared" si="136"/>
        <v>9</v>
      </c>
      <c r="L283" s="21">
        <f t="shared" si="137"/>
        <v>10</v>
      </c>
      <c r="M283" s="14">
        <f t="shared" si="126"/>
        <v>1.0014810869999999</v>
      </c>
      <c r="N283" s="14">
        <f t="shared" ca="1" si="127"/>
        <v>1.003949467</v>
      </c>
      <c r="O283" s="21">
        <f t="shared" si="138"/>
        <v>0</v>
      </c>
      <c r="P283" s="16">
        <f t="shared" ca="1" si="128"/>
        <v>33.965416189999999</v>
      </c>
      <c r="Q283" s="24">
        <f t="shared" si="129"/>
        <v>0</v>
      </c>
      <c r="R283" s="16">
        <f t="shared" si="130"/>
        <v>0</v>
      </c>
      <c r="S283" s="4" t="str">
        <f t="shared" si="139"/>
        <v>J=</v>
      </c>
      <c r="T283" s="34">
        <f t="shared" si="140"/>
        <v>43692</v>
      </c>
      <c r="U283" s="3"/>
      <c r="V283" s="3"/>
      <c r="W283" s="95">
        <f>[2]Plan1!$A329</f>
        <v>46746</v>
      </c>
      <c r="X283" s="96" t="str">
        <f>[2]Plan1!$C329</f>
        <v>Natal</v>
      </c>
      <c r="Y283" s="97"/>
      <c r="Z283" s="1"/>
      <c r="AA283" s="3"/>
      <c r="AB283" s="3"/>
      <c r="AC283" s="3"/>
      <c r="AD283" s="3"/>
      <c r="AE283" s="3"/>
      <c r="AF283" s="12"/>
      <c r="AG283" s="3"/>
      <c r="AH283" s="2"/>
      <c r="AI283" s="2"/>
      <c r="AJ283" s="2"/>
      <c r="AK283" s="2"/>
      <c r="AL283" s="2"/>
      <c r="AM283" s="34"/>
      <c r="AN283" s="34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42">
        <f t="shared" si="131"/>
        <v>43674</v>
      </c>
      <c r="B284" s="19">
        <f t="shared" ca="1" si="141"/>
        <v>8633.9654161899998</v>
      </c>
      <c r="C284" s="16">
        <f t="shared" si="132"/>
        <v>8600</v>
      </c>
      <c r="D284" s="15">
        <f ca="1">IF(A284&lt;$B$1,VLOOKUP(A284,[1]DI!$A$4:$B$15000,2,FALSE),0)</f>
        <v>0</v>
      </c>
      <c r="E284" s="16">
        <f t="shared" ca="1" si="124"/>
        <v>1</v>
      </c>
      <c r="F284" s="16">
        <f ca="1">(TRUNC(PRODUCT($E$12:$E283),16))</f>
        <v>1.0468519980544</v>
      </c>
      <c r="G284" s="16">
        <f t="shared" ca="1" si="133"/>
        <v>1.04427813499011</v>
      </c>
      <c r="H284" s="16">
        <f t="shared" ca="1" si="125"/>
        <v>1.00246473</v>
      </c>
      <c r="I284" s="15">
        <f t="shared" si="134"/>
        <v>3.7999999999999999E-2</v>
      </c>
      <c r="J284" s="34">
        <f t="shared" si="135"/>
        <v>43661</v>
      </c>
      <c r="K284" s="2">
        <f t="shared" si="136"/>
        <v>9</v>
      </c>
      <c r="L284" s="21">
        <f t="shared" si="137"/>
        <v>10</v>
      </c>
      <c r="M284" s="14">
        <f t="shared" si="126"/>
        <v>1.0014810869999999</v>
      </c>
      <c r="N284" s="14">
        <f t="shared" ca="1" si="127"/>
        <v>1.003949467</v>
      </c>
      <c r="O284" s="21">
        <f t="shared" si="138"/>
        <v>0</v>
      </c>
      <c r="P284" s="16">
        <f t="shared" ca="1" si="128"/>
        <v>33.965416189999999</v>
      </c>
      <c r="Q284" s="24">
        <f t="shared" si="129"/>
        <v>0</v>
      </c>
      <c r="R284" s="16">
        <f t="shared" si="130"/>
        <v>0</v>
      </c>
      <c r="S284" s="4" t="str">
        <f t="shared" si="139"/>
        <v>J=</v>
      </c>
      <c r="T284" s="34">
        <f t="shared" si="140"/>
        <v>43692</v>
      </c>
      <c r="U284" s="3"/>
      <c r="V284" s="3"/>
      <c r="W284" s="95">
        <f>[2]Plan1!$A330</f>
        <v>46753</v>
      </c>
      <c r="X284" s="96" t="str">
        <f>[2]Plan1!$C330</f>
        <v>Confraternização Universal</v>
      </c>
      <c r="Y284" s="97"/>
      <c r="Z284" s="1"/>
      <c r="AA284" s="3"/>
      <c r="AB284" s="3"/>
      <c r="AC284" s="3"/>
      <c r="AD284" s="3"/>
      <c r="AE284" s="3"/>
      <c r="AF284" s="12"/>
      <c r="AG284" s="3"/>
      <c r="AH284" s="2"/>
      <c r="AI284" s="2"/>
      <c r="AJ284" s="2"/>
      <c r="AK284" s="2"/>
      <c r="AL284" s="2"/>
      <c r="AM284" s="34"/>
      <c r="AN284" s="34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42">
        <f t="shared" si="131"/>
        <v>43675</v>
      </c>
      <c r="B285" s="19">
        <f t="shared" ca="1" si="141"/>
        <v>8633.9654161899998</v>
      </c>
      <c r="C285" s="16">
        <f t="shared" si="132"/>
        <v>8600</v>
      </c>
      <c r="D285" s="15">
        <f ca="1">IF(A285&lt;$B$1,VLOOKUP(A285,[1]DI!$A$4:$B$15000,2,FALSE),0)</f>
        <v>6.4000000000000001E-2</v>
      </c>
      <c r="E285" s="16">
        <f t="shared" ca="1" si="124"/>
        <v>1.0002462000000001</v>
      </c>
      <c r="F285" s="16">
        <f ca="1">(TRUNC(PRODUCT($E$12:$E284),16))</f>
        <v>1.0468519980544</v>
      </c>
      <c r="G285" s="16">
        <f t="shared" ca="1" si="133"/>
        <v>1.04427813499011</v>
      </c>
      <c r="H285" s="16">
        <f t="shared" ca="1" si="125"/>
        <v>1.00246473</v>
      </c>
      <c r="I285" s="15">
        <f t="shared" si="134"/>
        <v>3.7999999999999999E-2</v>
      </c>
      <c r="J285" s="34">
        <f t="shared" si="135"/>
        <v>43661</v>
      </c>
      <c r="K285" s="2">
        <f t="shared" si="136"/>
        <v>10</v>
      </c>
      <c r="L285" s="21">
        <f t="shared" si="137"/>
        <v>10</v>
      </c>
      <c r="M285" s="14">
        <f t="shared" si="126"/>
        <v>1.0014810869999999</v>
      </c>
      <c r="N285" s="14">
        <f t="shared" ca="1" si="127"/>
        <v>1.003949467</v>
      </c>
      <c r="O285" s="21">
        <f t="shared" si="138"/>
        <v>0</v>
      </c>
      <c r="P285" s="16">
        <f t="shared" ca="1" si="128"/>
        <v>33.965416189999999</v>
      </c>
      <c r="Q285" s="24">
        <f t="shared" si="129"/>
        <v>0</v>
      </c>
      <c r="R285" s="16">
        <f t="shared" si="130"/>
        <v>0</v>
      </c>
      <c r="S285" s="4" t="str">
        <f t="shared" si="139"/>
        <v>J=</v>
      </c>
      <c r="T285" s="34">
        <f t="shared" si="140"/>
        <v>43692</v>
      </c>
      <c r="U285" s="3"/>
      <c r="V285" s="3"/>
      <c r="W285" s="95">
        <f>[2]Plan1!$A331</f>
        <v>46811</v>
      </c>
      <c r="X285" s="96" t="str">
        <f>[2]Plan1!$C331</f>
        <v>Carnaval</v>
      </c>
      <c r="Y285" s="97"/>
      <c r="Z285" s="1"/>
      <c r="AA285" s="3"/>
      <c r="AB285" s="3"/>
      <c r="AC285" s="3"/>
      <c r="AD285" s="3"/>
      <c r="AE285" s="3"/>
      <c r="AF285" s="12"/>
      <c r="AG285" s="3"/>
      <c r="AH285" s="2"/>
      <c r="AI285" s="2"/>
      <c r="AJ285" s="2"/>
      <c r="AK285" s="2"/>
      <c r="AL285" s="2"/>
      <c r="AM285" s="34"/>
      <c r="AN285" s="34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42">
        <f t="shared" si="131"/>
        <v>43676</v>
      </c>
      <c r="B286" s="19">
        <f t="shared" ca="1" si="141"/>
        <v>8637.3693649899997</v>
      </c>
      <c r="C286" s="16">
        <f t="shared" si="132"/>
        <v>8600</v>
      </c>
      <c r="D286" s="15">
        <f ca="1">IF(A286&lt;$B$1,VLOOKUP(A286,[1]DI!$A$4:$B$15000,2,FALSE),0)</f>
        <v>6.4000000000000001E-2</v>
      </c>
      <c r="E286" s="16">
        <f t="shared" ca="1" si="124"/>
        <v>1.0002462000000001</v>
      </c>
      <c r="F286" s="16">
        <f ca="1">(TRUNC(PRODUCT($E$12:$E285),16))</f>
        <v>1.0471097330163199</v>
      </c>
      <c r="G286" s="16">
        <f t="shared" ca="1" si="133"/>
        <v>1.04427813499011</v>
      </c>
      <c r="H286" s="16">
        <f t="shared" ca="1" si="125"/>
        <v>1.00271154</v>
      </c>
      <c r="I286" s="15">
        <f t="shared" si="134"/>
        <v>3.7999999999999999E-2</v>
      </c>
      <c r="J286" s="34">
        <f t="shared" si="135"/>
        <v>43661</v>
      </c>
      <c r="K286" s="2">
        <f t="shared" si="136"/>
        <v>11</v>
      </c>
      <c r="L286" s="21">
        <f t="shared" si="137"/>
        <v>11</v>
      </c>
      <c r="M286" s="14">
        <f t="shared" si="126"/>
        <v>1.0016293169999999</v>
      </c>
      <c r="N286" s="14">
        <f t="shared" ca="1" si="127"/>
        <v>1.0043452749999999</v>
      </c>
      <c r="O286" s="21">
        <f t="shared" si="138"/>
        <v>0</v>
      </c>
      <c r="P286" s="16">
        <f t="shared" ca="1" si="128"/>
        <v>37.369364990000001</v>
      </c>
      <c r="Q286" s="24">
        <f t="shared" si="129"/>
        <v>0</v>
      </c>
      <c r="R286" s="16">
        <f t="shared" si="130"/>
        <v>0</v>
      </c>
      <c r="S286" s="4" t="str">
        <f t="shared" si="139"/>
        <v>J=</v>
      </c>
      <c r="T286" s="34">
        <f t="shared" si="140"/>
        <v>43692</v>
      </c>
      <c r="U286" s="3"/>
      <c r="V286" s="3"/>
      <c r="W286" s="95">
        <f>[2]Plan1!$A332</f>
        <v>46812</v>
      </c>
      <c r="X286" s="96" t="str">
        <f>[2]Plan1!$C332</f>
        <v>Carnaval</v>
      </c>
      <c r="Y286" s="97"/>
      <c r="Z286" s="1"/>
      <c r="AA286" s="3"/>
      <c r="AB286" s="3"/>
      <c r="AC286" s="3"/>
      <c r="AD286" s="3"/>
      <c r="AE286" s="3"/>
      <c r="AF286" s="12"/>
      <c r="AG286" s="3"/>
      <c r="AH286" s="2"/>
      <c r="AI286" s="2"/>
      <c r="AJ286" s="2"/>
      <c r="AK286" s="2"/>
      <c r="AL286" s="2"/>
      <c r="AM286" s="34"/>
      <c r="AN286" s="34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42">
        <f t="shared" si="131"/>
        <v>43677</v>
      </c>
      <c r="B287" s="19">
        <f t="shared" ca="1" si="141"/>
        <v>8640.7745522000005</v>
      </c>
      <c r="C287" s="16">
        <f t="shared" si="132"/>
        <v>8600</v>
      </c>
      <c r="D287" s="15">
        <f ca="1">IF(A287&lt;$B$1,VLOOKUP(A287,[1]DI!$A$4:$B$15000,2,FALSE),0)</f>
        <v>6.4000000000000001E-2</v>
      </c>
      <c r="E287" s="16">
        <f t="shared" ca="1" si="124"/>
        <v>1.0002462000000001</v>
      </c>
      <c r="F287" s="16">
        <f ca="1">(TRUNC(PRODUCT($E$12:$E286),16))</f>
        <v>1.0473675314325901</v>
      </c>
      <c r="G287" s="16">
        <f t="shared" ca="1" si="133"/>
        <v>1.04427813499011</v>
      </c>
      <c r="H287" s="16">
        <f t="shared" ca="1" si="125"/>
        <v>1.0029584</v>
      </c>
      <c r="I287" s="15">
        <f t="shared" si="134"/>
        <v>3.7999999999999999E-2</v>
      </c>
      <c r="J287" s="34">
        <f t="shared" si="135"/>
        <v>43661</v>
      </c>
      <c r="K287" s="2">
        <f t="shared" si="136"/>
        <v>12</v>
      </c>
      <c r="L287" s="21">
        <f t="shared" si="137"/>
        <v>12</v>
      </c>
      <c r="M287" s="14">
        <f t="shared" si="126"/>
        <v>1.0017775680000001</v>
      </c>
      <c r="N287" s="14">
        <f t="shared" ca="1" si="127"/>
        <v>1.004741227</v>
      </c>
      <c r="O287" s="21">
        <f t="shared" si="138"/>
        <v>0</v>
      </c>
      <c r="P287" s="16">
        <f t="shared" ca="1" si="128"/>
        <v>40.774552200000002</v>
      </c>
      <c r="Q287" s="24">
        <f t="shared" si="129"/>
        <v>0</v>
      </c>
      <c r="R287" s="16">
        <f t="shared" si="130"/>
        <v>0</v>
      </c>
      <c r="S287" s="4" t="str">
        <f t="shared" si="139"/>
        <v>J=</v>
      </c>
      <c r="T287" s="34">
        <f t="shared" si="140"/>
        <v>43692</v>
      </c>
      <c r="U287" s="3"/>
      <c r="V287" s="3"/>
      <c r="W287" s="95">
        <f>[2]Plan1!$A333</f>
        <v>46857</v>
      </c>
      <c r="X287" s="96" t="str">
        <f>[2]Plan1!$C333</f>
        <v>Paixão de Cristo</v>
      </c>
      <c r="Y287" s="97"/>
      <c r="Z287" s="1"/>
      <c r="AA287" s="3"/>
      <c r="AB287" s="3"/>
      <c r="AC287" s="3"/>
      <c r="AD287" s="3"/>
      <c r="AE287" s="3"/>
      <c r="AF287" s="12"/>
      <c r="AG287" s="3"/>
      <c r="AH287" s="2"/>
      <c r="AI287" s="2"/>
      <c r="AJ287" s="2"/>
      <c r="AK287" s="2"/>
      <c r="AL287" s="2"/>
      <c r="AM287" s="34"/>
      <c r="AN287" s="34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42">
        <f t="shared" si="131"/>
        <v>43678</v>
      </c>
      <c r="B288" s="19">
        <f t="shared" ca="1" si="141"/>
        <v>8644.1811583899998</v>
      </c>
      <c r="C288" s="16">
        <f t="shared" si="132"/>
        <v>8600</v>
      </c>
      <c r="D288" s="15">
        <f ca="1">IF(A288&lt;$B$1,VLOOKUP(A288,[1]DI!$A$4:$B$15000,2,FALSE),0)</f>
        <v>5.8999999999999997E-2</v>
      </c>
      <c r="E288" s="16">
        <f t="shared" ca="1" si="124"/>
        <v>1.00022751</v>
      </c>
      <c r="F288" s="16">
        <f ca="1">(TRUNC(PRODUCT($E$12:$E287),16))</f>
        <v>1.04762539331883</v>
      </c>
      <c r="G288" s="16">
        <f t="shared" ca="1" si="133"/>
        <v>1.04427813499011</v>
      </c>
      <c r="H288" s="16">
        <f t="shared" ca="1" si="125"/>
        <v>1.0032053299999999</v>
      </c>
      <c r="I288" s="15">
        <f t="shared" si="134"/>
        <v>3.7999999999999999E-2</v>
      </c>
      <c r="J288" s="34">
        <f t="shared" si="135"/>
        <v>43661</v>
      </c>
      <c r="K288" s="2">
        <f t="shared" si="136"/>
        <v>13</v>
      </c>
      <c r="L288" s="21">
        <f t="shared" si="137"/>
        <v>13</v>
      </c>
      <c r="M288" s="14">
        <f t="shared" si="126"/>
        <v>1.001925841</v>
      </c>
      <c r="N288" s="14">
        <f t="shared" ca="1" si="127"/>
        <v>1.005137344</v>
      </c>
      <c r="O288" s="21">
        <f t="shared" si="138"/>
        <v>0</v>
      </c>
      <c r="P288" s="16">
        <f t="shared" ca="1" si="128"/>
        <v>44.18115839</v>
      </c>
      <c r="Q288" s="24">
        <f t="shared" si="129"/>
        <v>0</v>
      </c>
      <c r="R288" s="16">
        <f t="shared" si="130"/>
        <v>0</v>
      </c>
      <c r="S288" s="4" t="str">
        <f t="shared" si="139"/>
        <v>J=</v>
      </c>
      <c r="T288" s="34">
        <f t="shared" si="140"/>
        <v>43692</v>
      </c>
      <c r="U288" s="3"/>
      <c r="V288" s="3"/>
      <c r="W288" s="95">
        <f>[2]Plan1!$A334</f>
        <v>46864</v>
      </c>
      <c r="X288" s="96" t="str">
        <f>[2]Plan1!$C334</f>
        <v>Tiradentes</v>
      </c>
      <c r="Y288" s="97"/>
      <c r="Z288" s="1"/>
      <c r="AA288" s="3"/>
      <c r="AB288" s="3"/>
      <c r="AC288" s="3"/>
      <c r="AD288" s="3"/>
      <c r="AE288" s="3"/>
      <c r="AF288" s="12"/>
      <c r="AG288" s="3"/>
      <c r="AH288" s="2"/>
      <c r="AI288" s="2"/>
      <c r="AJ288" s="2"/>
      <c r="AK288" s="2"/>
      <c r="AL288" s="2"/>
      <c r="AM288" s="34"/>
      <c r="AN288" s="34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42">
        <f t="shared" si="131"/>
        <v>43679</v>
      </c>
      <c r="B289" s="19">
        <f t="shared" ca="1" si="141"/>
        <v>8647.4275207899991</v>
      </c>
      <c r="C289" s="16">
        <f t="shared" si="132"/>
        <v>8600</v>
      </c>
      <c r="D289" s="15">
        <f ca="1">IF(A289&lt;$B$1,VLOOKUP(A289,[1]DI!$A$4:$B$15000,2,FALSE),0)</f>
        <v>5.8999999999999997E-2</v>
      </c>
      <c r="E289" s="16">
        <f t="shared" ca="1" si="124"/>
        <v>1.00022751</v>
      </c>
      <c r="F289" s="16">
        <f ca="1">(TRUNC(PRODUCT($E$12:$E288),16))</f>
        <v>1.0478637385720599</v>
      </c>
      <c r="G289" s="16">
        <f t="shared" ca="1" si="133"/>
        <v>1.04427813499011</v>
      </c>
      <c r="H289" s="16">
        <f t="shared" ca="1" si="125"/>
        <v>1.0034335700000001</v>
      </c>
      <c r="I289" s="15">
        <f t="shared" si="134"/>
        <v>3.7999999999999999E-2</v>
      </c>
      <c r="J289" s="34">
        <f t="shared" si="135"/>
        <v>43661</v>
      </c>
      <c r="K289" s="2">
        <f t="shared" si="136"/>
        <v>14</v>
      </c>
      <c r="L289" s="21">
        <f t="shared" si="137"/>
        <v>14</v>
      </c>
      <c r="M289" s="14">
        <f t="shared" si="126"/>
        <v>1.0020741360000001</v>
      </c>
      <c r="N289" s="14">
        <f t="shared" ca="1" si="127"/>
        <v>1.0055148279999999</v>
      </c>
      <c r="O289" s="21">
        <f t="shared" si="138"/>
        <v>0</v>
      </c>
      <c r="P289" s="16">
        <f t="shared" ca="1" si="128"/>
        <v>47.427520790000003</v>
      </c>
      <c r="Q289" s="24">
        <f t="shared" si="129"/>
        <v>0</v>
      </c>
      <c r="R289" s="16">
        <f t="shared" si="130"/>
        <v>0</v>
      </c>
      <c r="S289" s="4" t="str">
        <f t="shared" si="139"/>
        <v>J=</v>
      </c>
      <c r="T289" s="34">
        <f t="shared" si="140"/>
        <v>43692</v>
      </c>
      <c r="U289" s="3"/>
      <c r="V289" s="3"/>
      <c r="W289" s="95">
        <f>[2]Plan1!$A335</f>
        <v>46874</v>
      </c>
      <c r="X289" s="96" t="str">
        <f>[2]Plan1!$C335</f>
        <v>Dia do Trabalho</v>
      </c>
      <c r="Y289" s="97"/>
      <c r="Z289" s="1"/>
      <c r="AA289" s="3"/>
      <c r="AB289" s="3"/>
      <c r="AC289" s="3"/>
      <c r="AD289" s="3"/>
      <c r="AE289" s="3"/>
      <c r="AF289" s="12"/>
      <c r="AG289" s="3"/>
      <c r="AH289" s="2"/>
      <c r="AI289" s="2"/>
      <c r="AJ289" s="2"/>
      <c r="AK289" s="2"/>
      <c r="AL289" s="2"/>
      <c r="AM289" s="34"/>
      <c r="AN289" s="34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42">
        <f t="shared" si="131"/>
        <v>43680</v>
      </c>
      <c r="B290" s="19">
        <f t="shared" ca="1" si="141"/>
        <v>8650.6750785999993</v>
      </c>
      <c r="C290" s="16">
        <f t="shared" si="132"/>
        <v>8600</v>
      </c>
      <c r="D290" s="15">
        <f ca="1">IF(A290&lt;$B$1,VLOOKUP(A290,[1]DI!$A$4:$B$15000,2,FALSE),0)</f>
        <v>0</v>
      </c>
      <c r="E290" s="16">
        <f t="shared" ca="1" si="124"/>
        <v>1</v>
      </c>
      <c r="F290" s="16">
        <f ca="1">(TRUNC(PRODUCT($E$12:$E289),16))</f>
        <v>1.0481021380512201</v>
      </c>
      <c r="G290" s="16">
        <f t="shared" ca="1" si="133"/>
        <v>1.04427813499011</v>
      </c>
      <c r="H290" s="16">
        <f t="shared" ca="1" si="125"/>
        <v>1.00366186</v>
      </c>
      <c r="I290" s="15">
        <f t="shared" si="134"/>
        <v>3.7999999999999999E-2</v>
      </c>
      <c r="J290" s="34">
        <f t="shared" si="135"/>
        <v>43661</v>
      </c>
      <c r="K290" s="2">
        <f t="shared" si="136"/>
        <v>14</v>
      </c>
      <c r="L290" s="21">
        <f t="shared" si="137"/>
        <v>15</v>
      </c>
      <c r="M290" s="14">
        <f t="shared" si="126"/>
        <v>1.0022224529999999</v>
      </c>
      <c r="N290" s="14">
        <f t="shared" ca="1" si="127"/>
        <v>1.005892451</v>
      </c>
      <c r="O290" s="21">
        <f t="shared" si="138"/>
        <v>0</v>
      </c>
      <c r="P290" s="16">
        <f t="shared" ca="1" si="128"/>
        <v>50.675078599999999</v>
      </c>
      <c r="Q290" s="24">
        <f t="shared" si="129"/>
        <v>0</v>
      </c>
      <c r="R290" s="16">
        <f t="shared" si="130"/>
        <v>0</v>
      </c>
      <c r="S290" s="4" t="str">
        <f t="shared" si="139"/>
        <v>J=</v>
      </c>
      <c r="T290" s="34">
        <f t="shared" si="140"/>
        <v>43692</v>
      </c>
      <c r="U290" s="3"/>
      <c r="V290" s="3"/>
      <c r="W290" s="95">
        <f>[2]Plan1!$A336</f>
        <v>46919</v>
      </c>
      <c r="X290" s="96" t="str">
        <f>[2]Plan1!$C336</f>
        <v>Corpus Christi</v>
      </c>
      <c r="Y290" s="97"/>
      <c r="Z290" s="1"/>
      <c r="AA290" s="3"/>
      <c r="AB290" s="3"/>
      <c r="AC290" s="3"/>
      <c r="AD290" s="3"/>
      <c r="AE290" s="3"/>
      <c r="AF290" s="12"/>
      <c r="AG290" s="3"/>
      <c r="AH290" s="2"/>
      <c r="AI290" s="2"/>
      <c r="AJ290" s="2"/>
      <c r="AK290" s="2"/>
      <c r="AL290" s="2"/>
      <c r="AM290" s="34"/>
      <c r="AN290" s="34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42">
        <f t="shared" si="131"/>
        <v>43681</v>
      </c>
      <c r="B291" s="19">
        <f t="shared" ca="1" si="141"/>
        <v>8650.6750785999993</v>
      </c>
      <c r="C291" s="16">
        <f t="shared" si="132"/>
        <v>8600</v>
      </c>
      <c r="D291" s="15">
        <f ca="1">IF(A291&lt;$B$1,VLOOKUP(A291,[1]DI!$A$4:$B$15000,2,FALSE),0)</f>
        <v>0</v>
      </c>
      <c r="E291" s="16">
        <f t="shared" ca="1" si="124"/>
        <v>1</v>
      </c>
      <c r="F291" s="16">
        <f ca="1">(TRUNC(PRODUCT($E$12:$E290),16))</f>
        <v>1.0481021380512201</v>
      </c>
      <c r="G291" s="16">
        <f t="shared" ca="1" si="133"/>
        <v>1.04427813499011</v>
      </c>
      <c r="H291" s="16">
        <f t="shared" ca="1" si="125"/>
        <v>1.00366186</v>
      </c>
      <c r="I291" s="15">
        <f t="shared" si="134"/>
        <v>3.7999999999999999E-2</v>
      </c>
      <c r="J291" s="34">
        <f t="shared" si="135"/>
        <v>43661</v>
      </c>
      <c r="K291" s="2">
        <f t="shared" si="136"/>
        <v>14</v>
      </c>
      <c r="L291" s="21">
        <f t="shared" si="137"/>
        <v>15</v>
      </c>
      <c r="M291" s="14">
        <f t="shared" si="126"/>
        <v>1.0022224529999999</v>
      </c>
      <c r="N291" s="14">
        <f t="shared" ca="1" si="127"/>
        <v>1.005892451</v>
      </c>
      <c r="O291" s="21">
        <f t="shared" si="138"/>
        <v>0</v>
      </c>
      <c r="P291" s="16">
        <f t="shared" ca="1" si="128"/>
        <v>50.675078599999999</v>
      </c>
      <c r="Q291" s="24">
        <f t="shared" si="129"/>
        <v>0</v>
      </c>
      <c r="R291" s="16">
        <f t="shared" si="130"/>
        <v>0</v>
      </c>
      <c r="S291" s="4" t="str">
        <f t="shared" si="139"/>
        <v>J=</v>
      </c>
      <c r="T291" s="34">
        <f t="shared" si="140"/>
        <v>43692</v>
      </c>
      <c r="U291" s="3"/>
      <c r="V291" s="3"/>
      <c r="W291" s="95">
        <f>[2]Plan1!$A337</f>
        <v>47003</v>
      </c>
      <c r="X291" s="96" t="str">
        <f>[2]Plan1!$C337</f>
        <v>Independência do Brasil</v>
      </c>
      <c r="Y291" s="97"/>
      <c r="Z291" s="1"/>
      <c r="AA291" s="3"/>
      <c r="AB291" s="3"/>
      <c r="AC291" s="3"/>
      <c r="AD291" s="3"/>
      <c r="AE291" s="3"/>
      <c r="AF291" s="12"/>
      <c r="AG291" s="3"/>
      <c r="AH291" s="2"/>
      <c r="AI291" s="2"/>
      <c r="AJ291" s="2"/>
      <c r="AK291" s="2"/>
      <c r="AL291" s="2"/>
      <c r="AM291" s="34"/>
      <c r="AN291" s="34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42">
        <f t="shared" si="131"/>
        <v>43682</v>
      </c>
      <c r="B292" s="19">
        <f t="shared" ca="1" si="141"/>
        <v>8650.6750785999993</v>
      </c>
      <c r="C292" s="16">
        <f t="shared" si="132"/>
        <v>8600</v>
      </c>
      <c r="D292" s="15">
        <f ca="1">IF(A292&lt;$B$1,VLOOKUP(A292,[1]DI!$A$4:$B$15000,2,FALSE),0)</f>
        <v>5.8999999999999997E-2</v>
      </c>
      <c r="E292" s="16">
        <f t="shared" ca="1" si="124"/>
        <v>1.00022751</v>
      </c>
      <c r="F292" s="16">
        <f ca="1">(TRUNC(PRODUCT($E$12:$E291),16))</f>
        <v>1.0481021380512201</v>
      </c>
      <c r="G292" s="16">
        <f t="shared" ca="1" si="133"/>
        <v>1.04427813499011</v>
      </c>
      <c r="H292" s="16">
        <f t="shared" ca="1" si="125"/>
        <v>1.00366186</v>
      </c>
      <c r="I292" s="15">
        <f t="shared" si="134"/>
        <v>3.7999999999999999E-2</v>
      </c>
      <c r="J292" s="34">
        <f t="shared" si="135"/>
        <v>43661</v>
      </c>
      <c r="K292" s="2">
        <f t="shared" si="136"/>
        <v>15</v>
      </c>
      <c r="L292" s="21">
        <f t="shared" si="137"/>
        <v>15</v>
      </c>
      <c r="M292" s="14">
        <f t="shared" si="126"/>
        <v>1.0022224529999999</v>
      </c>
      <c r="N292" s="14">
        <f t="shared" ca="1" si="127"/>
        <v>1.005892451</v>
      </c>
      <c r="O292" s="21">
        <f t="shared" si="138"/>
        <v>0</v>
      </c>
      <c r="P292" s="16">
        <f t="shared" ca="1" si="128"/>
        <v>50.675078599999999</v>
      </c>
      <c r="Q292" s="24">
        <f t="shared" si="129"/>
        <v>0</v>
      </c>
      <c r="R292" s="16">
        <f t="shared" si="130"/>
        <v>0</v>
      </c>
      <c r="S292" s="4" t="str">
        <f t="shared" si="139"/>
        <v>J=</v>
      </c>
      <c r="T292" s="34">
        <f t="shared" si="140"/>
        <v>43692</v>
      </c>
      <c r="U292" s="3"/>
      <c r="V292" s="3"/>
      <c r="W292" s="95">
        <f>[2]Plan1!$A338</f>
        <v>47038</v>
      </c>
      <c r="X292" s="96" t="str">
        <f>[2]Plan1!$C338</f>
        <v>Nossa Sr.a Aparecida - Padroeira do Brasil</v>
      </c>
      <c r="Y292" s="97"/>
      <c r="Z292" s="1"/>
      <c r="AA292" s="3"/>
      <c r="AB292" s="3"/>
      <c r="AC292" s="3"/>
      <c r="AD292" s="3"/>
      <c r="AE292" s="3"/>
      <c r="AF292" s="12"/>
      <c r="AG292" s="3"/>
      <c r="AH292" s="2"/>
      <c r="AI292" s="2"/>
      <c r="AJ292" s="2"/>
      <c r="AK292" s="2"/>
      <c r="AL292" s="2"/>
      <c r="AM292" s="34"/>
      <c r="AN292" s="34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42">
        <f t="shared" si="131"/>
        <v>43683</v>
      </c>
      <c r="B293" s="19">
        <f t="shared" ca="1" si="141"/>
        <v>8653.9239349899999</v>
      </c>
      <c r="C293" s="16">
        <f t="shared" si="132"/>
        <v>8600</v>
      </c>
      <c r="D293" s="15">
        <f ca="1">IF(A293&lt;$B$1,VLOOKUP(A293,[1]DI!$A$4:$B$15000,2,FALSE),0)</f>
        <v>5.8999999999999997E-2</v>
      </c>
      <c r="E293" s="16">
        <f t="shared" ca="1" si="124"/>
        <v>1.00022751</v>
      </c>
      <c r="F293" s="16">
        <f ca="1">(TRUNC(PRODUCT($E$12:$E292),16))</f>
        <v>1.0483405917686499</v>
      </c>
      <c r="G293" s="16">
        <f t="shared" ca="1" si="133"/>
        <v>1.04427813499011</v>
      </c>
      <c r="H293" s="16">
        <f t="shared" ca="1" si="125"/>
        <v>1.00389021</v>
      </c>
      <c r="I293" s="15">
        <f t="shared" si="134"/>
        <v>3.7999999999999999E-2</v>
      </c>
      <c r="J293" s="34">
        <f t="shared" si="135"/>
        <v>43661</v>
      </c>
      <c r="K293" s="2">
        <f t="shared" si="136"/>
        <v>16</v>
      </c>
      <c r="L293" s="21">
        <f t="shared" si="137"/>
        <v>16</v>
      </c>
      <c r="M293" s="14">
        <f t="shared" si="126"/>
        <v>1.002370792</v>
      </c>
      <c r="N293" s="14">
        <f t="shared" ca="1" si="127"/>
        <v>1.006270225</v>
      </c>
      <c r="O293" s="21">
        <f t="shared" si="138"/>
        <v>0</v>
      </c>
      <c r="P293" s="16">
        <f t="shared" ca="1" si="128"/>
        <v>53.923934989999999</v>
      </c>
      <c r="Q293" s="24">
        <f t="shared" si="129"/>
        <v>0</v>
      </c>
      <c r="R293" s="16">
        <f t="shared" si="130"/>
        <v>0</v>
      </c>
      <c r="S293" s="4" t="str">
        <f t="shared" si="139"/>
        <v>J=</v>
      </c>
      <c r="T293" s="34">
        <f t="shared" si="140"/>
        <v>43692</v>
      </c>
      <c r="U293" s="3"/>
      <c r="V293" s="3"/>
      <c r="W293" s="95">
        <f>[2]Plan1!$A339</f>
        <v>47059</v>
      </c>
      <c r="X293" s="96" t="str">
        <f>[2]Plan1!$C339</f>
        <v>Finados</v>
      </c>
      <c r="Y293" s="97"/>
      <c r="Z293" s="1"/>
      <c r="AA293" s="3"/>
      <c r="AB293" s="3"/>
      <c r="AC293" s="3"/>
      <c r="AD293" s="3"/>
      <c r="AE293" s="3"/>
      <c r="AF293" s="12"/>
      <c r="AG293" s="3"/>
      <c r="AH293" s="2"/>
      <c r="AI293" s="2"/>
      <c r="AJ293" s="2"/>
      <c r="AK293" s="2"/>
      <c r="AL293" s="2"/>
      <c r="AM293" s="34"/>
      <c r="AN293" s="34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42">
        <f t="shared" si="131"/>
        <v>43684</v>
      </c>
      <c r="B294" s="19">
        <f t="shared" ca="1" si="141"/>
        <v>8657.1739007899996</v>
      </c>
      <c r="C294" s="16">
        <f t="shared" si="132"/>
        <v>8600</v>
      </c>
      <c r="D294" s="15">
        <f ca="1">IF(A294&lt;$B$1,VLOOKUP(A294,[1]DI!$A$4:$B$15000,2,FALSE),0)</f>
        <v>5.8999999999999997E-2</v>
      </c>
      <c r="E294" s="16">
        <f t="shared" ca="1" si="124"/>
        <v>1.00022751</v>
      </c>
      <c r="F294" s="16">
        <f ca="1">(TRUNC(PRODUCT($E$12:$E293),16))</f>
        <v>1.04857909973668</v>
      </c>
      <c r="G294" s="16">
        <f t="shared" ca="1" si="133"/>
        <v>1.04427813499011</v>
      </c>
      <c r="H294" s="16">
        <f t="shared" ca="1" si="125"/>
        <v>1.0041186</v>
      </c>
      <c r="I294" s="15">
        <f t="shared" si="134"/>
        <v>3.7999999999999999E-2</v>
      </c>
      <c r="J294" s="34">
        <f t="shared" si="135"/>
        <v>43661</v>
      </c>
      <c r="K294" s="2">
        <f t="shared" si="136"/>
        <v>17</v>
      </c>
      <c r="L294" s="21">
        <f t="shared" si="137"/>
        <v>17</v>
      </c>
      <c r="M294" s="14">
        <f t="shared" si="126"/>
        <v>1.0025191529999999</v>
      </c>
      <c r="N294" s="14">
        <f t="shared" ca="1" si="127"/>
        <v>1.0066481279999999</v>
      </c>
      <c r="O294" s="21">
        <f t="shared" si="138"/>
        <v>0</v>
      </c>
      <c r="P294" s="16">
        <f t="shared" ca="1" si="128"/>
        <v>57.173900789999998</v>
      </c>
      <c r="Q294" s="24">
        <f t="shared" si="129"/>
        <v>0</v>
      </c>
      <c r="R294" s="16">
        <f t="shared" si="130"/>
        <v>0</v>
      </c>
      <c r="S294" s="4" t="str">
        <f t="shared" si="139"/>
        <v>J=</v>
      </c>
      <c r="T294" s="34">
        <f t="shared" si="140"/>
        <v>43692</v>
      </c>
      <c r="U294" s="3"/>
      <c r="V294" s="3"/>
      <c r="W294" s="95">
        <f>[2]Plan1!$A340</f>
        <v>47072</v>
      </c>
      <c r="X294" s="96" t="str">
        <f>[2]Plan1!$C340</f>
        <v>Proclamação da República</v>
      </c>
      <c r="Y294" s="97"/>
      <c r="Z294" s="1"/>
      <c r="AA294" s="3"/>
      <c r="AB294" s="3"/>
      <c r="AC294" s="3"/>
      <c r="AD294" s="3"/>
      <c r="AE294" s="3"/>
      <c r="AF294" s="12"/>
      <c r="AG294" s="3"/>
      <c r="AH294" s="2"/>
      <c r="AI294" s="2"/>
      <c r="AJ294" s="2"/>
      <c r="AK294" s="2"/>
      <c r="AL294" s="2"/>
      <c r="AM294" s="34"/>
      <c r="AN294" s="34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42">
        <f t="shared" si="131"/>
        <v>43685</v>
      </c>
      <c r="B295" s="19">
        <f t="shared" ca="1" si="141"/>
        <v>8660.4251651899995</v>
      </c>
      <c r="C295" s="16">
        <f t="shared" si="132"/>
        <v>8600</v>
      </c>
      <c r="D295" s="15">
        <f ca="1">IF(A295&lt;$B$1,VLOOKUP(A295,[1]DI!$A$4:$B$15000,2,FALSE),0)</f>
        <v>5.8999999999999997E-2</v>
      </c>
      <c r="E295" s="16">
        <f t="shared" ca="1" si="124"/>
        <v>1.00022751</v>
      </c>
      <c r="F295" s="16">
        <f ca="1">(TRUNC(PRODUCT($E$12:$E294),16))</f>
        <v>1.0488176619676699</v>
      </c>
      <c r="G295" s="16">
        <f t="shared" ca="1" si="133"/>
        <v>1.04427813499011</v>
      </c>
      <c r="H295" s="16">
        <f t="shared" ca="1" si="125"/>
        <v>1.00434705</v>
      </c>
      <c r="I295" s="15">
        <f t="shared" si="134"/>
        <v>3.7999999999999999E-2</v>
      </c>
      <c r="J295" s="34">
        <f t="shared" si="135"/>
        <v>43661</v>
      </c>
      <c r="K295" s="2">
        <f t="shared" si="136"/>
        <v>18</v>
      </c>
      <c r="L295" s="21">
        <f t="shared" si="137"/>
        <v>18</v>
      </c>
      <c r="M295" s="14">
        <f t="shared" si="126"/>
        <v>1.0026675359999999</v>
      </c>
      <c r="N295" s="14">
        <f t="shared" ca="1" si="127"/>
        <v>1.0070261819999999</v>
      </c>
      <c r="O295" s="21">
        <f t="shared" si="138"/>
        <v>0</v>
      </c>
      <c r="P295" s="16">
        <f t="shared" ca="1" si="128"/>
        <v>60.425165190000001</v>
      </c>
      <c r="Q295" s="24">
        <f t="shared" si="129"/>
        <v>0</v>
      </c>
      <c r="R295" s="16">
        <f t="shared" si="130"/>
        <v>0</v>
      </c>
      <c r="S295" s="4" t="str">
        <f t="shared" si="139"/>
        <v>J=</v>
      </c>
      <c r="T295" s="34">
        <f t="shared" si="140"/>
        <v>43692</v>
      </c>
      <c r="U295" s="3"/>
      <c r="V295" s="3"/>
      <c r="W295" s="95">
        <f>[2]Plan1!$A341</f>
        <v>47077</v>
      </c>
      <c r="X295" s="96" t="str">
        <f>[2]Plan1!$C341</f>
        <v>Dia Nacional de Zumbi e da Consciência Negra</v>
      </c>
      <c r="Y295" s="97"/>
      <c r="Z295" s="1"/>
      <c r="AA295" s="3"/>
      <c r="AB295" s="3"/>
      <c r="AC295" s="3"/>
      <c r="AD295" s="3"/>
      <c r="AE295" s="3"/>
      <c r="AF295" s="12"/>
      <c r="AG295" s="3"/>
      <c r="AH295" s="2"/>
      <c r="AI295" s="2"/>
      <c r="AJ295" s="2"/>
      <c r="AK295" s="2"/>
      <c r="AL295" s="2"/>
      <c r="AM295" s="34"/>
      <c r="AN295" s="34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42">
        <f t="shared" si="131"/>
        <v>43686</v>
      </c>
      <c r="B296" s="19">
        <f t="shared" ca="1" si="141"/>
        <v>8663.6776249899995</v>
      </c>
      <c r="C296" s="16">
        <f t="shared" si="132"/>
        <v>8600</v>
      </c>
      <c r="D296" s="15">
        <f ca="1">IF(A296&lt;$B$1,VLOOKUP(A296,[1]DI!$A$4:$B$15000,2,FALSE),0)</f>
        <v>5.8999999999999997E-2</v>
      </c>
      <c r="E296" s="16">
        <f t="shared" ca="1" si="124"/>
        <v>1.00022751</v>
      </c>
      <c r="F296" s="16">
        <f ca="1">(TRUNC(PRODUCT($E$12:$E295),16))</f>
        <v>1.0490562784739399</v>
      </c>
      <c r="G296" s="16">
        <f t="shared" ca="1" si="133"/>
        <v>1.04427813499011</v>
      </c>
      <c r="H296" s="16">
        <f t="shared" ca="1" si="125"/>
        <v>1.00457555</v>
      </c>
      <c r="I296" s="15">
        <f t="shared" si="134"/>
        <v>3.7999999999999999E-2</v>
      </c>
      <c r="J296" s="34">
        <f t="shared" si="135"/>
        <v>43661</v>
      </c>
      <c r="K296" s="2">
        <f t="shared" si="136"/>
        <v>19</v>
      </c>
      <c r="L296" s="21">
        <f t="shared" si="137"/>
        <v>19</v>
      </c>
      <c r="M296" s="14">
        <f t="shared" si="126"/>
        <v>1.0028159409999999</v>
      </c>
      <c r="N296" s="14">
        <f t="shared" ca="1" si="127"/>
        <v>1.0074043749999999</v>
      </c>
      <c r="O296" s="21">
        <f t="shared" si="138"/>
        <v>0</v>
      </c>
      <c r="P296" s="16">
        <f t="shared" ca="1" si="128"/>
        <v>63.677624989999998</v>
      </c>
      <c r="Q296" s="24">
        <f t="shared" si="129"/>
        <v>0</v>
      </c>
      <c r="R296" s="16">
        <f t="shared" si="130"/>
        <v>0</v>
      </c>
      <c r="S296" s="4" t="str">
        <f t="shared" si="139"/>
        <v>J=</v>
      </c>
      <c r="T296" s="34">
        <f t="shared" si="140"/>
        <v>43692</v>
      </c>
      <c r="U296" s="3"/>
      <c r="V296" s="3"/>
      <c r="W296" s="95">
        <f>[2]Plan1!$A342</f>
        <v>47112</v>
      </c>
      <c r="X296" s="96" t="str">
        <f>[2]Plan1!$C342</f>
        <v>Natal</v>
      </c>
      <c r="Y296" s="97"/>
      <c r="Z296" s="1"/>
      <c r="AA296" s="3"/>
      <c r="AB296" s="3"/>
      <c r="AC296" s="3"/>
      <c r="AD296" s="3"/>
      <c r="AE296" s="3"/>
      <c r="AF296" s="12"/>
      <c r="AG296" s="3"/>
      <c r="AH296" s="2"/>
      <c r="AI296" s="2"/>
      <c r="AJ296" s="2"/>
      <c r="AK296" s="2"/>
      <c r="AL296" s="2"/>
      <c r="AM296" s="34"/>
      <c r="AN296" s="34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42">
        <f t="shared" si="131"/>
        <v>43687</v>
      </c>
      <c r="B297" s="19">
        <f t="shared" ca="1" si="141"/>
        <v>8666.9312974000004</v>
      </c>
      <c r="C297" s="16">
        <f t="shared" si="132"/>
        <v>8600</v>
      </c>
      <c r="D297" s="15">
        <f ca="1">IF(A297&lt;$B$1,VLOOKUP(A297,[1]DI!$A$4:$B$15000,2,FALSE),0)</f>
        <v>0</v>
      </c>
      <c r="E297" s="16">
        <f t="shared" ca="1" si="124"/>
        <v>1</v>
      </c>
      <c r="F297" s="16">
        <f ca="1">(TRUNC(PRODUCT($E$12:$E296),16))</f>
        <v>1.0492949492678501</v>
      </c>
      <c r="G297" s="16">
        <f t="shared" ca="1" si="133"/>
        <v>1.04427813499011</v>
      </c>
      <c r="H297" s="16">
        <f t="shared" ca="1" si="125"/>
        <v>1.0048041000000001</v>
      </c>
      <c r="I297" s="15">
        <f t="shared" si="134"/>
        <v>3.7999999999999999E-2</v>
      </c>
      <c r="J297" s="34">
        <f t="shared" si="135"/>
        <v>43661</v>
      </c>
      <c r="K297" s="2">
        <f t="shared" si="136"/>
        <v>19</v>
      </c>
      <c r="L297" s="21">
        <f t="shared" si="137"/>
        <v>20</v>
      </c>
      <c r="M297" s="14">
        <f t="shared" si="126"/>
        <v>1.002964368</v>
      </c>
      <c r="N297" s="14">
        <f t="shared" ca="1" si="127"/>
        <v>1.007782709</v>
      </c>
      <c r="O297" s="21">
        <f t="shared" si="138"/>
        <v>0</v>
      </c>
      <c r="P297" s="16">
        <f t="shared" ca="1" si="128"/>
        <v>66.931297400000005</v>
      </c>
      <c r="Q297" s="24">
        <f t="shared" si="129"/>
        <v>0</v>
      </c>
      <c r="R297" s="16">
        <f t="shared" si="130"/>
        <v>0</v>
      </c>
      <c r="S297" s="4" t="str">
        <f t="shared" si="139"/>
        <v>J=</v>
      </c>
      <c r="T297" s="34">
        <f t="shared" si="140"/>
        <v>43692</v>
      </c>
      <c r="U297" s="3"/>
      <c r="V297" s="3"/>
      <c r="W297" s="95">
        <f>[2]Plan1!$A343</f>
        <v>47119</v>
      </c>
      <c r="X297" s="96" t="str">
        <f>[2]Plan1!$C343</f>
        <v>Confraternização Universal</v>
      </c>
      <c r="Y297" s="97"/>
      <c r="Z297" s="1"/>
      <c r="AA297" s="3"/>
      <c r="AB297" s="3"/>
      <c r="AC297" s="3"/>
      <c r="AD297" s="3"/>
      <c r="AE297" s="3"/>
      <c r="AF297" s="12"/>
      <c r="AG297" s="3"/>
      <c r="AH297" s="2"/>
      <c r="AI297" s="2"/>
      <c r="AJ297" s="2"/>
      <c r="AK297" s="2"/>
      <c r="AL297" s="2"/>
      <c r="AM297" s="34"/>
      <c r="AN297" s="34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42">
        <f t="shared" si="131"/>
        <v>43688</v>
      </c>
      <c r="B298" s="19">
        <f t="shared" ca="1" si="141"/>
        <v>8666.9312974000004</v>
      </c>
      <c r="C298" s="16">
        <f t="shared" si="132"/>
        <v>8600</v>
      </c>
      <c r="D298" s="15">
        <f ca="1">IF(A298&lt;$B$1,VLOOKUP(A298,[1]DI!$A$4:$B$15000,2,FALSE),0)</f>
        <v>0</v>
      </c>
      <c r="E298" s="16">
        <f t="shared" ca="1" si="124"/>
        <v>1</v>
      </c>
      <c r="F298" s="16">
        <f ca="1">(TRUNC(PRODUCT($E$12:$E297),16))</f>
        <v>1.0492949492678501</v>
      </c>
      <c r="G298" s="16">
        <f t="shared" ca="1" si="133"/>
        <v>1.04427813499011</v>
      </c>
      <c r="H298" s="16">
        <f t="shared" ca="1" si="125"/>
        <v>1.0048041000000001</v>
      </c>
      <c r="I298" s="15">
        <f t="shared" si="134"/>
        <v>3.7999999999999999E-2</v>
      </c>
      <c r="J298" s="34">
        <f t="shared" si="135"/>
        <v>43661</v>
      </c>
      <c r="K298" s="2">
        <f t="shared" si="136"/>
        <v>19</v>
      </c>
      <c r="L298" s="21">
        <f t="shared" si="137"/>
        <v>20</v>
      </c>
      <c r="M298" s="14">
        <f t="shared" si="126"/>
        <v>1.002964368</v>
      </c>
      <c r="N298" s="14">
        <f t="shared" ca="1" si="127"/>
        <v>1.007782709</v>
      </c>
      <c r="O298" s="21">
        <f t="shared" si="138"/>
        <v>0</v>
      </c>
      <c r="P298" s="16">
        <f t="shared" ca="1" si="128"/>
        <v>66.931297400000005</v>
      </c>
      <c r="Q298" s="24">
        <f t="shared" si="129"/>
        <v>0</v>
      </c>
      <c r="R298" s="16">
        <f t="shared" si="130"/>
        <v>0</v>
      </c>
      <c r="S298" s="4" t="str">
        <f t="shared" si="139"/>
        <v>J=</v>
      </c>
      <c r="T298" s="34">
        <f t="shared" si="140"/>
        <v>43692</v>
      </c>
      <c r="U298" s="3"/>
      <c r="V298" s="3"/>
      <c r="W298" s="95">
        <f>[2]Plan1!$A344</f>
        <v>47161</v>
      </c>
      <c r="X298" s="96" t="str">
        <f>[2]Plan1!$C344</f>
        <v>Carnaval</v>
      </c>
      <c r="Y298" s="97"/>
      <c r="Z298" s="1"/>
      <c r="AA298" s="3"/>
      <c r="AB298" s="3"/>
      <c r="AC298" s="3"/>
      <c r="AD298" s="3"/>
      <c r="AE298" s="3"/>
      <c r="AF298" s="12"/>
      <c r="AG298" s="3"/>
      <c r="AH298" s="2"/>
      <c r="AI298" s="2"/>
      <c r="AJ298" s="2"/>
      <c r="AK298" s="2"/>
      <c r="AL298" s="2"/>
      <c r="AM298" s="34"/>
      <c r="AN298" s="34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42">
        <f t="shared" si="131"/>
        <v>43689</v>
      </c>
      <c r="B299" s="19">
        <f t="shared" ca="1" si="141"/>
        <v>8666.9312974000004</v>
      </c>
      <c r="C299" s="16">
        <f t="shared" si="132"/>
        <v>8600</v>
      </c>
      <c r="D299" s="15">
        <f ca="1">IF(A299&lt;$B$1,VLOOKUP(A299,[1]DI!$A$4:$B$15000,2,FALSE),0)</f>
        <v>5.8999999999999997E-2</v>
      </c>
      <c r="E299" s="16">
        <f t="shared" ca="1" si="124"/>
        <v>1.00022751</v>
      </c>
      <c r="F299" s="16">
        <f ca="1">(TRUNC(PRODUCT($E$12:$E298),16))</f>
        <v>1.0492949492678501</v>
      </c>
      <c r="G299" s="16">
        <f t="shared" ca="1" si="133"/>
        <v>1.04427813499011</v>
      </c>
      <c r="H299" s="16">
        <f t="shared" ca="1" si="125"/>
        <v>1.0048041000000001</v>
      </c>
      <c r="I299" s="15">
        <f t="shared" si="134"/>
        <v>3.7999999999999999E-2</v>
      </c>
      <c r="J299" s="34">
        <f t="shared" si="135"/>
        <v>43661</v>
      </c>
      <c r="K299" s="2">
        <f t="shared" si="136"/>
        <v>20</v>
      </c>
      <c r="L299" s="21">
        <f t="shared" si="137"/>
        <v>20</v>
      </c>
      <c r="M299" s="14">
        <f t="shared" si="126"/>
        <v>1.002964368</v>
      </c>
      <c r="N299" s="14">
        <f t="shared" ca="1" si="127"/>
        <v>1.007782709</v>
      </c>
      <c r="O299" s="21">
        <f t="shared" si="138"/>
        <v>0</v>
      </c>
      <c r="P299" s="16">
        <f t="shared" ca="1" si="128"/>
        <v>66.931297400000005</v>
      </c>
      <c r="Q299" s="24">
        <f t="shared" si="129"/>
        <v>0</v>
      </c>
      <c r="R299" s="16">
        <f t="shared" si="130"/>
        <v>0</v>
      </c>
      <c r="S299" s="4" t="str">
        <f t="shared" si="139"/>
        <v>J=</v>
      </c>
      <c r="T299" s="34">
        <f t="shared" si="140"/>
        <v>43692</v>
      </c>
      <c r="U299" s="3"/>
      <c r="V299" s="3"/>
      <c r="W299" s="95">
        <f>[2]Plan1!$A345</f>
        <v>47162</v>
      </c>
      <c r="X299" s="96" t="str">
        <f>[2]Plan1!$C345</f>
        <v>Carnaval</v>
      </c>
      <c r="Y299" s="97"/>
      <c r="Z299" s="1"/>
      <c r="AA299" s="3"/>
      <c r="AB299" s="3"/>
      <c r="AC299" s="3"/>
      <c r="AD299" s="3"/>
      <c r="AE299" s="3"/>
      <c r="AF299" s="12"/>
      <c r="AG299" s="3"/>
      <c r="AH299" s="2"/>
      <c r="AI299" s="2"/>
      <c r="AJ299" s="2"/>
      <c r="AK299" s="2"/>
      <c r="AL299" s="2"/>
      <c r="AM299" s="34"/>
      <c r="AN299" s="34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42">
        <f t="shared" si="131"/>
        <v>43690</v>
      </c>
      <c r="B300" s="19">
        <f t="shared" ca="1" si="141"/>
        <v>8670.1861737899999</v>
      </c>
      <c r="C300" s="16">
        <f t="shared" si="132"/>
        <v>8600</v>
      </c>
      <c r="D300" s="15">
        <f ca="1">IF(A300&lt;$B$1,VLOOKUP(A300,[1]DI!$A$4:$B$15000,2,FALSE),0)</f>
        <v>5.8999999999999997E-2</v>
      </c>
      <c r="E300" s="16">
        <f t="shared" ca="1" si="124"/>
        <v>1.00022751</v>
      </c>
      <c r="F300" s="16">
        <f ca="1">(TRUNC(PRODUCT($E$12:$E299),16))</f>
        <v>1.04953367436176</v>
      </c>
      <c r="G300" s="16">
        <f t="shared" ca="1" si="133"/>
        <v>1.04427813499011</v>
      </c>
      <c r="H300" s="16">
        <f t="shared" ca="1" si="125"/>
        <v>1.0050326999999999</v>
      </c>
      <c r="I300" s="15">
        <f t="shared" si="134"/>
        <v>3.7999999999999999E-2</v>
      </c>
      <c r="J300" s="34">
        <f t="shared" si="135"/>
        <v>43661</v>
      </c>
      <c r="K300" s="2">
        <f t="shared" si="136"/>
        <v>21</v>
      </c>
      <c r="L300" s="21">
        <f t="shared" si="137"/>
        <v>21</v>
      </c>
      <c r="M300" s="14">
        <f t="shared" si="126"/>
        <v>1.0031128170000001</v>
      </c>
      <c r="N300" s="14">
        <f t="shared" ca="1" si="127"/>
        <v>1.0081611829999999</v>
      </c>
      <c r="O300" s="21">
        <f t="shared" si="138"/>
        <v>0</v>
      </c>
      <c r="P300" s="16">
        <f t="shared" ca="1" si="128"/>
        <v>70.186173789999998</v>
      </c>
      <c r="Q300" s="24">
        <f t="shared" si="129"/>
        <v>0</v>
      </c>
      <c r="R300" s="16">
        <f t="shared" si="130"/>
        <v>0</v>
      </c>
      <c r="S300" s="4" t="str">
        <f t="shared" si="139"/>
        <v>J=</v>
      </c>
      <c r="T300" s="34">
        <f t="shared" si="140"/>
        <v>43692</v>
      </c>
      <c r="U300" s="3"/>
      <c r="V300" s="3"/>
      <c r="W300" s="95">
        <f>[2]Plan1!$A346</f>
        <v>47207</v>
      </c>
      <c r="X300" s="96" t="str">
        <f>[2]Plan1!$C346</f>
        <v>Paixão de Cristo</v>
      </c>
      <c r="Y300" s="97"/>
      <c r="Z300" s="1"/>
      <c r="AA300" s="3"/>
      <c r="AB300" s="3"/>
      <c r="AC300" s="3"/>
      <c r="AD300" s="3"/>
      <c r="AE300" s="3"/>
      <c r="AF300" s="12"/>
      <c r="AG300" s="3"/>
      <c r="AH300" s="2"/>
      <c r="AI300" s="2"/>
      <c r="AJ300" s="2"/>
      <c r="AK300" s="2"/>
      <c r="AL300" s="2"/>
      <c r="AM300" s="34"/>
      <c r="AN300" s="34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42">
        <f t="shared" si="131"/>
        <v>43691</v>
      </c>
      <c r="B301" s="19">
        <f t="shared" ca="1" si="141"/>
        <v>8673.4423401999993</v>
      </c>
      <c r="C301" s="16">
        <f t="shared" si="132"/>
        <v>8600</v>
      </c>
      <c r="D301" s="15">
        <f ca="1">IF(A301&lt;$B$1,VLOOKUP(A301,[1]DI!$A$4:$B$15000,2,FALSE),0)</f>
        <v>5.8999999999999997E-2</v>
      </c>
      <c r="E301" s="16">
        <f t="shared" ca="1" si="124"/>
        <v>1.00022751</v>
      </c>
      <c r="F301" s="16">
        <f ca="1">(TRUNC(PRODUCT($E$12:$E300),16))</f>
        <v>1.04977245376802</v>
      </c>
      <c r="G301" s="16">
        <f t="shared" ca="1" si="133"/>
        <v>1.04427813499011</v>
      </c>
      <c r="H301" s="16">
        <f t="shared" ca="1" si="125"/>
        <v>1.00526136</v>
      </c>
      <c r="I301" s="15">
        <f t="shared" si="134"/>
        <v>3.7999999999999999E-2</v>
      </c>
      <c r="J301" s="34">
        <f t="shared" si="135"/>
        <v>43661</v>
      </c>
      <c r="K301" s="2">
        <f t="shared" si="136"/>
        <v>22</v>
      </c>
      <c r="L301" s="21">
        <f t="shared" si="137"/>
        <v>22</v>
      </c>
      <c r="M301" s="14">
        <f t="shared" si="126"/>
        <v>1.003261288</v>
      </c>
      <c r="N301" s="14">
        <f t="shared" ca="1" si="127"/>
        <v>1.008539807</v>
      </c>
      <c r="O301" s="21">
        <f t="shared" si="138"/>
        <v>0</v>
      </c>
      <c r="P301" s="16">
        <f t="shared" ca="1" si="128"/>
        <v>73.442340200000004</v>
      </c>
      <c r="Q301" s="24">
        <f t="shared" si="129"/>
        <v>0</v>
      </c>
      <c r="R301" s="16">
        <f t="shared" si="130"/>
        <v>0</v>
      </c>
      <c r="S301" s="4" t="str">
        <f t="shared" si="139"/>
        <v>J=</v>
      </c>
      <c r="T301" s="34">
        <f t="shared" si="140"/>
        <v>43692</v>
      </c>
      <c r="U301" s="3"/>
      <c r="V301" s="3"/>
      <c r="W301" s="95">
        <f>[2]Plan1!$A347</f>
        <v>47229</v>
      </c>
      <c r="X301" s="96" t="str">
        <f>[2]Plan1!$C347</f>
        <v>Tiradentes</v>
      </c>
      <c r="Y301" s="97"/>
      <c r="Z301" s="1"/>
      <c r="AA301" s="3"/>
      <c r="AB301" s="3"/>
      <c r="AC301" s="3"/>
      <c r="AD301" s="3"/>
      <c r="AE301" s="3"/>
      <c r="AF301" s="12"/>
      <c r="AG301" s="3"/>
      <c r="AH301" s="2"/>
      <c r="AI301" s="2"/>
      <c r="AJ301" s="2"/>
      <c r="AK301" s="2"/>
      <c r="AL301" s="2"/>
      <c r="AM301" s="34"/>
      <c r="AN301" s="34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42">
        <f t="shared" si="131"/>
        <v>43692</v>
      </c>
      <c r="B302" s="19">
        <f t="shared" ca="1" si="141"/>
        <v>8676.6996159900009</v>
      </c>
      <c r="C302" s="16">
        <f t="shared" si="132"/>
        <v>8600</v>
      </c>
      <c r="D302" s="15">
        <f ca="1">IF(A302&lt;$B$1,VLOOKUP(A302,[1]DI!$A$4:$B$15000,2,FALSE),0)</f>
        <v>5.8999999999999997E-2</v>
      </c>
      <c r="E302" s="16">
        <f t="shared" ca="1" si="124"/>
        <v>1.00022751</v>
      </c>
      <c r="F302" s="16">
        <f ca="1">(TRUNC(PRODUCT($E$12:$E301),16))</f>
        <v>1.05001128749897</v>
      </c>
      <c r="G302" s="16">
        <f t="shared" ca="1" si="133"/>
        <v>1.04427813499011</v>
      </c>
      <c r="H302" s="16">
        <f t="shared" ca="1" si="125"/>
        <v>1.0054900600000001</v>
      </c>
      <c r="I302" s="15">
        <f t="shared" si="134"/>
        <v>3.7999999999999999E-2</v>
      </c>
      <c r="J302" s="34">
        <f t="shared" si="135"/>
        <v>43661</v>
      </c>
      <c r="K302" s="2">
        <f t="shared" si="136"/>
        <v>23</v>
      </c>
      <c r="L302" s="21">
        <f t="shared" si="137"/>
        <v>23</v>
      </c>
      <c r="M302" s="14">
        <f t="shared" si="126"/>
        <v>1.0034097799999999</v>
      </c>
      <c r="N302" s="14">
        <f t="shared" ca="1" si="127"/>
        <v>1.0089185599999999</v>
      </c>
      <c r="O302" s="21">
        <f t="shared" si="138"/>
        <v>10</v>
      </c>
      <c r="P302" s="16">
        <f t="shared" ca="1" si="128"/>
        <v>76.699615989999998</v>
      </c>
      <c r="Q302" s="24">
        <f t="shared" si="129"/>
        <v>0</v>
      </c>
      <c r="R302" s="16">
        <f t="shared" si="130"/>
        <v>0</v>
      </c>
      <c r="S302" s="4" t="str">
        <f t="shared" si="139"/>
        <v>J=</v>
      </c>
      <c r="T302" s="34">
        <f t="shared" si="140"/>
        <v>43692</v>
      </c>
      <c r="U302" s="3"/>
      <c r="V302" s="3"/>
      <c r="W302" s="95">
        <f>[2]Plan1!$A348</f>
        <v>47239</v>
      </c>
      <c r="X302" s="96" t="str">
        <f>[2]Plan1!$C348</f>
        <v>Dia do Trabalho</v>
      </c>
      <c r="Y302" s="99"/>
      <c r="Z302" s="28"/>
      <c r="AA302" s="25"/>
      <c r="AB302" s="3"/>
      <c r="AC302" s="3"/>
      <c r="AD302" s="3"/>
      <c r="AE302" s="3"/>
      <c r="AF302" s="12"/>
      <c r="AG302" s="3"/>
      <c r="AH302" s="2"/>
      <c r="AI302" s="2"/>
      <c r="AJ302" s="2"/>
      <c r="AK302" s="2"/>
      <c r="AL302" s="2"/>
      <c r="AM302" s="34"/>
      <c r="AN302" s="34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42">
        <f t="shared" si="131"/>
        <v>43693</v>
      </c>
      <c r="B303" s="19">
        <f t="shared" ca="1" si="141"/>
        <v>8603.2297643900001</v>
      </c>
      <c r="C303" s="16">
        <f t="shared" si="132"/>
        <v>8600</v>
      </c>
      <c r="D303" s="15">
        <f ca="1">IF(A303&lt;$B$1,VLOOKUP(A303,[1]DI!$A$4:$B$15000,2,FALSE),0)</f>
        <v>5.8999999999999997E-2</v>
      </c>
      <c r="E303" s="16">
        <f t="shared" ca="1" si="124"/>
        <v>1.00022751</v>
      </c>
      <c r="F303" s="16">
        <f ca="1">(TRUNC(PRODUCT($E$12:$E302),16))</f>
        <v>1.05025017556699</v>
      </c>
      <c r="G303" s="16">
        <f t="shared" ca="1" si="133"/>
        <v>1.05001128749897</v>
      </c>
      <c r="H303" s="16">
        <f t="shared" ca="1" si="125"/>
        <v>1.00022751</v>
      </c>
      <c r="I303" s="15">
        <f t="shared" si="134"/>
        <v>3.7999999999999999E-2</v>
      </c>
      <c r="J303" s="34">
        <f t="shared" si="135"/>
        <v>43692</v>
      </c>
      <c r="K303" s="2">
        <f t="shared" si="136"/>
        <v>1</v>
      </c>
      <c r="L303" s="21">
        <f t="shared" si="137"/>
        <v>1</v>
      </c>
      <c r="M303" s="14">
        <f t="shared" si="126"/>
        <v>1.00014801</v>
      </c>
      <c r="N303" s="14">
        <f t="shared" ca="1" si="127"/>
        <v>1.0003755539999999</v>
      </c>
      <c r="O303" s="21">
        <f t="shared" si="138"/>
        <v>0</v>
      </c>
      <c r="P303" s="16">
        <f t="shared" ca="1" si="128"/>
        <v>3.2297643900000002</v>
      </c>
      <c r="Q303" s="24">
        <f t="shared" si="129"/>
        <v>0</v>
      </c>
      <c r="R303" s="16">
        <f t="shared" si="130"/>
        <v>0</v>
      </c>
      <c r="S303" s="4" t="str">
        <f t="shared" si="139"/>
        <v>J=</v>
      </c>
      <c r="T303" s="34">
        <f t="shared" si="140"/>
        <v>43724</v>
      </c>
      <c r="U303" s="3"/>
      <c r="V303" s="3"/>
      <c r="W303" s="95">
        <f>[2]Plan1!$A349</f>
        <v>47269</v>
      </c>
      <c r="X303" s="96" t="str">
        <f>[2]Plan1!$C349</f>
        <v>Corpus Christi</v>
      </c>
      <c r="Y303" s="97"/>
      <c r="Z303" s="1"/>
      <c r="AA303" s="3"/>
      <c r="AB303" s="3"/>
      <c r="AC303" s="3"/>
      <c r="AD303" s="3"/>
      <c r="AE303" s="3"/>
      <c r="AF303" s="12"/>
      <c r="AG303" s="3"/>
      <c r="AH303" s="2"/>
      <c r="AI303" s="2"/>
      <c r="AJ303" s="2"/>
      <c r="AK303" s="2"/>
      <c r="AL303" s="2"/>
      <c r="AM303" s="34"/>
      <c r="AN303" s="34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42">
        <f t="shared" si="131"/>
        <v>43694</v>
      </c>
      <c r="B304" s="19">
        <f t="shared" ca="1" si="141"/>
        <v>8605.1870641999994</v>
      </c>
      <c r="C304" s="16">
        <f t="shared" si="132"/>
        <v>8600</v>
      </c>
      <c r="D304" s="15">
        <f ca="1">IF(A304&lt;$B$1,VLOOKUP(A304,[1]DI!$A$4:$B$15000,2,FALSE),0)</f>
        <v>0</v>
      </c>
      <c r="E304" s="16">
        <f t="shared" ca="1" si="124"/>
        <v>1</v>
      </c>
      <c r="F304" s="16">
        <f ca="1">(TRUNC(PRODUCT($E$12:$E303),16))</f>
        <v>1.05048911798444</v>
      </c>
      <c r="G304" s="16">
        <f t="shared" ca="1" si="133"/>
        <v>1.05001128749897</v>
      </c>
      <c r="H304" s="16">
        <f t="shared" ca="1" si="125"/>
        <v>1.0004550699999999</v>
      </c>
      <c r="I304" s="15">
        <f t="shared" si="134"/>
        <v>3.7999999999999999E-2</v>
      </c>
      <c r="J304" s="34">
        <f t="shared" si="135"/>
        <v>43692</v>
      </c>
      <c r="K304" s="2">
        <f t="shared" si="136"/>
        <v>1</v>
      </c>
      <c r="L304" s="21">
        <f t="shared" si="137"/>
        <v>1</v>
      </c>
      <c r="M304" s="14">
        <f t="shared" si="126"/>
        <v>1.00014801</v>
      </c>
      <c r="N304" s="14">
        <f t="shared" ca="1" si="127"/>
        <v>1.0006031470000001</v>
      </c>
      <c r="O304" s="21">
        <f t="shared" si="138"/>
        <v>0</v>
      </c>
      <c r="P304" s="16">
        <f t="shared" ca="1" si="128"/>
        <v>5.1870642</v>
      </c>
      <c r="Q304" s="24">
        <f t="shared" si="129"/>
        <v>0</v>
      </c>
      <c r="R304" s="16">
        <f t="shared" si="130"/>
        <v>0</v>
      </c>
      <c r="S304" s="4" t="str">
        <f t="shared" si="139"/>
        <v>J=</v>
      </c>
      <c r="T304" s="34">
        <f t="shared" si="140"/>
        <v>43724</v>
      </c>
      <c r="U304" s="3"/>
      <c r="V304" s="3"/>
      <c r="W304" s="95">
        <f>[2]Plan1!$A350</f>
        <v>47368</v>
      </c>
      <c r="X304" s="96" t="str">
        <f>[2]Plan1!$C350</f>
        <v>Independência do Brasil</v>
      </c>
      <c r="Y304" s="97"/>
      <c r="Z304" s="1"/>
      <c r="AA304" s="3"/>
      <c r="AB304" s="3"/>
      <c r="AC304" s="3"/>
      <c r="AD304" s="3"/>
      <c r="AE304" s="3"/>
      <c r="AF304" s="12"/>
      <c r="AG304" s="3"/>
      <c r="AH304" s="2"/>
      <c r="AI304" s="2"/>
      <c r="AJ304" s="2"/>
      <c r="AK304" s="2"/>
      <c r="AL304" s="2"/>
      <c r="AM304" s="34"/>
      <c r="AN304" s="34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42">
        <f t="shared" si="131"/>
        <v>43695</v>
      </c>
      <c r="B305" s="19">
        <f t="shared" ca="1" si="141"/>
        <v>8605.1870641999994</v>
      </c>
      <c r="C305" s="16">
        <f t="shared" si="132"/>
        <v>8600</v>
      </c>
      <c r="D305" s="15">
        <f ca="1">IF(A305&lt;$B$1,VLOOKUP(A305,[1]DI!$A$4:$B$15000,2,FALSE),0)</f>
        <v>0</v>
      </c>
      <c r="E305" s="16">
        <f t="shared" ca="1" si="124"/>
        <v>1</v>
      </c>
      <c r="F305" s="16">
        <f ca="1">(TRUNC(PRODUCT($E$12:$E304),16))</f>
        <v>1.05048911798444</v>
      </c>
      <c r="G305" s="16">
        <f t="shared" ca="1" si="133"/>
        <v>1.05001128749897</v>
      </c>
      <c r="H305" s="16">
        <f t="shared" ca="1" si="125"/>
        <v>1.0004550699999999</v>
      </c>
      <c r="I305" s="15">
        <f t="shared" si="134"/>
        <v>3.7999999999999999E-2</v>
      </c>
      <c r="J305" s="34">
        <f t="shared" si="135"/>
        <v>43692</v>
      </c>
      <c r="K305" s="2">
        <f t="shared" si="136"/>
        <v>1</v>
      </c>
      <c r="L305" s="21">
        <f t="shared" si="137"/>
        <v>1</v>
      </c>
      <c r="M305" s="14">
        <f t="shared" si="126"/>
        <v>1.00014801</v>
      </c>
      <c r="N305" s="14">
        <f t="shared" ca="1" si="127"/>
        <v>1.0006031470000001</v>
      </c>
      <c r="O305" s="21">
        <f t="shared" si="138"/>
        <v>0</v>
      </c>
      <c r="P305" s="16">
        <f t="shared" ca="1" si="128"/>
        <v>5.1870642</v>
      </c>
      <c r="Q305" s="24">
        <f t="shared" si="129"/>
        <v>0</v>
      </c>
      <c r="R305" s="16">
        <f t="shared" si="130"/>
        <v>0</v>
      </c>
      <c r="S305" s="4" t="str">
        <f t="shared" si="139"/>
        <v>J=</v>
      </c>
      <c r="T305" s="34">
        <f t="shared" si="140"/>
        <v>43724</v>
      </c>
      <c r="U305" s="3"/>
      <c r="V305" s="3"/>
      <c r="W305" s="95">
        <f>[2]Plan1!$A351</f>
        <v>47403</v>
      </c>
      <c r="X305" s="96" t="str">
        <f>[2]Plan1!$C351</f>
        <v>Nossa Sr.a Aparecida - Padroeira do Brasil</v>
      </c>
      <c r="Y305" s="99"/>
      <c r="Z305" s="28"/>
      <c r="AA305" s="25"/>
      <c r="AB305" s="3"/>
      <c r="AC305" s="3"/>
      <c r="AD305" s="105" t="s">
        <v>110</v>
      </c>
      <c r="AE305" s="3"/>
      <c r="AF305" s="12"/>
      <c r="AG305" s="3"/>
      <c r="AH305" s="2"/>
      <c r="AI305" s="2"/>
      <c r="AJ305" s="2"/>
      <c r="AK305" s="2"/>
      <c r="AL305" s="2"/>
      <c r="AM305" s="34"/>
      <c r="AN305" s="34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42">
        <f t="shared" si="131"/>
        <v>43696</v>
      </c>
      <c r="B306" s="19">
        <f t="shared" ca="1" si="141"/>
        <v>8606.4607241899994</v>
      </c>
      <c r="C306" s="16">
        <f t="shared" si="132"/>
        <v>8600</v>
      </c>
      <c r="D306" s="15">
        <f ca="1">IF(A306&lt;$B$1,VLOOKUP(A306,[1]DI!$A$4:$B$15000,2,FALSE),0)</f>
        <v>5.8999999999999997E-2</v>
      </c>
      <c r="E306" s="16">
        <f t="shared" ca="1" si="124"/>
        <v>1.00022751</v>
      </c>
      <c r="F306" s="16">
        <f ca="1">(TRUNC(PRODUCT($E$12:$E305),16))</f>
        <v>1.05048911798444</v>
      </c>
      <c r="G306" s="16">
        <f t="shared" ca="1" si="133"/>
        <v>1.05001128749897</v>
      </c>
      <c r="H306" s="16">
        <f t="shared" ca="1" si="125"/>
        <v>1.0004550699999999</v>
      </c>
      <c r="I306" s="15">
        <f t="shared" si="134"/>
        <v>3.7999999999999999E-2</v>
      </c>
      <c r="J306" s="34">
        <f t="shared" si="135"/>
        <v>43692</v>
      </c>
      <c r="K306" s="2">
        <f t="shared" si="136"/>
        <v>2</v>
      </c>
      <c r="L306" s="21">
        <f t="shared" si="137"/>
        <v>2</v>
      </c>
      <c r="M306" s="14">
        <f t="shared" si="126"/>
        <v>1.000296042</v>
      </c>
      <c r="N306" s="14">
        <f t="shared" ca="1" si="127"/>
        <v>1.000751247</v>
      </c>
      <c r="O306" s="21">
        <f t="shared" si="138"/>
        <v>0</v>
      </c>
      <c r="P306" s="16">
        <f t="shared" ca="1" si="128"/>
        <v>6.4607241899999996</v>
      </c>
      <c r="Q306" s="24">
        <f t="shared" si="129"/>
        <v>0</v>
      </c>
      <c r="R306" s="16">
        <f t="shared" si="130"/>
        <v>0</v>
      </c>
      <c r="S306" s="4" t="str">
        <f t="shared" si="139"/>
        <v>J=</v>
      </c>
      <c r="T306" s="34">
        <f t="shared" si="140"/>
        <v>43724</v>
      </c>
      <c r="U306" s="3"/>
      <c r="V306" s="3"/>
      <c r="W306" s="95">
        <f>[2]Plan1!$A352</f>
        <v>47424</v>
      </c>
      <c r="X306" s="96" t="str">
        <f>[2]Plan1!$C352</f>
        <v>Finados</v>
      </c>
      <c r="Y306" s="97"/>
      <c r="Z306" s="1"/>
      <c r="AA306" s="3"/>
      <c r="AB306" s="3"/>
      <c r="AC306" s="3"/>
      <c r="AD306" s="3"/>
      <c r="AE306" s="3"/>
      <c r="AF306" s="12"/>
      <c r="AG306" s="3"/>
      <c r="AH306" s="2"/>
      <c r="AI306" s="2"/>
      <c r="AJ306" s="2"/>
      <c r="AK306" s="2"/>
      <c r="AL306" s="2"/>
      <c r="AM306" s="34"/>
      <c r="AN306" s="34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42">
        <f t="shared" si="131"/>
        <v>43697</v>
      </c>
      <c r="B307" s="19">
        <f t="shared" ca="1" si="141"/>
        <v>8609.6929653900006</v>
      </c>
      <c r="C307" s="16">
        <f t="shared" si="132"/>
        <v>8600</v>
      </c>
      <c r="D307" s="15">
        <f ca="1">IF(A307&lt;$B$1,VLOOKUP(A307,[1]DI!$A$4:$B$15000,2,FALSE),0)</f>
        <v>5.8999999999999997E-2</v>
      </c>
      <c r="E307" s="16">
        <f t="shared" ca="1" si="124"/>
        <v>1.00022751</v>
      </c>
      <c r="F307" s="16">
        <f ca="1">(TRUNC(PRODUCT($E$12:$E306),16))</f>
        <v>1.05072811476367</v>
      </c>
      <c r="G307" s="16">
        <f t="shared" ca="1" si="133"/>
        <v>1.05001128749897</v>
      </c>
      <c r="H307" s="16">
        <f t="shared" ca="1" si="125"/>
        <v>1.0006826900000001</v>
      </c>
      <c r="I307" s="15">
        <f t="shared" si="134"/>
        <v>3.7999999999999999E-2</v>
      </c>
      <c r="J307" s="34">
        <f t="shared" si="135"/>
        <v>43692</v>
      </c>
      <c r="K307" s="2">
        <f t="shared" si="136"/>
        <v>3</v>
      </c>
      <c r="L307" s="21">
        <f t="shared" si="137"/>
        <v>3</v>
      </c>
      <c r="M307" s="14">
        <f t="shared" si="126"/>
        <v>1.0004440960000001</v>
      </c>
      <c r="N307" s="14">
        <f t="shared" ca="1" si="127"/>
        <v>1.0011270889999999</v>
      </c>
      <c r="O307" s="21">
        <f t="shared" si="138"/>
        <v>0</v>
      </c>
      <c r="P307" s="16">
        <f t="shared" ca="1" si="128"/>
        <v>9.6929653899999995</v>
      </c>
      <c r="Q307" s="24">
        <f t="shared" si="129"/>
        <v>0</v>
      </c>
      <c r="R307" s="16">
        <f t="shared" si="130"/>
        <v>0</v>
      </c>
      <c r="S307" s="4" t="str">
        <f t="shared" si="139"/>
        <v>J=</v>
      </c>
      <c r="T307" s="34">
        <f t="shared" si="140"/>
        <v>43724</v>
      </c>
      <c r="U307" s="3"/>
      <c r="V307" s="3"/>
      <c r="W307" s="95">
        <f>[2]Plan1!$A353</f>
        <v>47437</v>
      </c>
      <c r="X307" s="96" t="str">
        <f>[2]Plan1!$C353</f>
        <v>Proclamação da República</v>
      </c>
      <c r="Y307" s="97"/>
      <c r="Z307" s="1"/>
      <c r="AA307" s="3"/>
      <c r="AB307" s="3"/>
      <c r="AC307" s="3"/>
      <c r="AD307" s="3"/>
      <c r="AE307" s="3"/>
      <c r="AF307" s="12"/>
      <c r="AG307" s="3"/>
      <c r="AH307" s="2"/>
      <c r="AI307" s="2"/>
      <c r="AJ307" s="2"/>
      <c r="AK307" s="2"/>
      <c r="AL307" s="2"/>
      <c r="AM307" s="34"/>
      <c r="AN307" s="34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42">
        <f t="shared" si="131"/>
        <v>43698</v>
      </c>
      <c r="B308" s="19">
        <f t="shared" ca="1" si="141"/>
        <v>8612.9263245900001</v>
      </c>
      <c r="C308" s="16">
        <f t="shared" si="132"/>
        <v>8600</v>
      </c>
      <c r="D308" s="15">
        <f ca="1">IF(A308&lt;$B$1,VLOOKUP(A308,[1]DI!$A$4:$B$15000,2,FALSE),0)</f>
        <v>5.8999999999999997E-2</v>
      </c>
      <c r="E308" s="16">
        <f t="shared" ca="1" si="124"/>
        <v>1.00022751</v>
      </c>
      <c r="F308" s="16">
        <f ca="1">(TRUNC(PRODUCT($E$12:$E307),16))</f>
        <v>1.0509671659170601</v>
      </c>
      <c r="G308" s="16">
        <f t="shared" ca="1" si="133"/>
        <v>1.05001128749897</v>
      </c>
      <c r="H308" s="16">
        <f t="shared" ca="1" si="125"/>
        <v>1.0009103500000001</v>
      </c>
      <c r="I308" s="15">
        <f t="shared" si="134"/>
        <v>3.7999999999999999E-2</v>
      </c>
      <c r="J308" s="34">
        <f t="shared" si="135"/>
        <v>43692</v>
      </c>
      <c r="K308" s="2">
        <f t="shared" si="136"/>
        <v>4</v>
      </c>
      <c r="L308" s="21">
        <f t="shared" si="137"/>
        <v>4</v>
      </c>
      <c r="M308" s="14">
        <f t="shared" si="126"/>
        <v>1.0005921719999999</v>
      </c>
      <c r="N308" s="14">
        <f t="shared" ca="1" si="127"/>
        <v>1.001503061</v>
      </c>
      <c r="O308" s="21">
        <f t="shared" si="138"/>
        <v>0</v>
      </c>
      <c r="P308" s="16">
        <f t="shared" ca="1" si="128"/>
        <v>12.92632459</v>
      </c>
      <c r="Q308" s="24">
        <f t="shared" si="129"/>
        <v>0</v>
      </c>
      <c r="R308" s="16">
        <f t="shared" si="130"/>
        <v>0</v>
      </c>
      <c r="S308" s="4" t="str">
        <f t="shared" si="139"/>
        <v>J=</v>
      </c>
      <c r="T308" s="34">
        <f t="shared" si="140"/>
        <v>43724</v>
      </c>
      <c r="U308" s="3"/>
      <c r="V308" s="3"/>
      <c r="W308" s="95">
        <f>[2]Plan1!$A354</f>
        <v>47442</v>
      </c>
      <c r="X308" s="96" t="str">
        <f>[2]Plan1!$C354</f>
        <v>Dia Nacional de Zumbi e da Consciência Negra</v>
      </c>
      <c r="Y308" s="97"/>
      <c r="Z308" s="1"/>
      <c r="AA308" s="3"/>
      <c r="AB308" s="3"/>
      <c r="AC308" s="3"/>
      <c r="AD308" s="3"/>
      <c r="AE308" s="3"/>
      <c r="AF308" s="12"/>
      <c r="AG308" s="3"/>
      <c r="AH308" s="2"/>
      <c r="AI308" s="2"/>
      <c r="AJ308" s="2"/>
      <c r="AK308" s="2"/>
      <c r="AL308" s="2"/>
      <c r="AM308" s="34"/>
      <c r="AN308" s="34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42">
        <f t="shared" si="131"/>
        <v>43699</v>
      </c>
      <c r="B309" s="19">
        <f t="shared" ca="1" si="141"/>
        <v>8616.1609651899998</v>
      </c>
      <c r="C309" s="16">
        <f t="shared" si="132"/>
        <v>8600</v>
      </c>
      <c r="D309" s="15">
        <f ca="1">IF(A309&lt;$B$1,VLOOKUP(A309,[1]DI!$A$4:$B$15000,2,FALSE),0)</f>
        <v>5.8999999999999997E-2</v>
      </c>
      <c r="E309" s="16">
        <f t="shared" ca="1" si="124"/>
        <v>1.00022751</v>
      </c>
      <c r="F309" s="16">
        <f ca="1">(TRUNC(PRODUCT($E$12:$E308),16))</f>
        <v>1.0512062714569801</v>
      </c>
      <c r="G309" s="16">
        <f t="shared" ca="1" si="133"/>
        <v>1.05001128749897</v>
      </c>
      <c r="H309" s="16">
        <f t="shared" ca="1" si="125"/>
        <v>1.0011380700000001</v>
      </c>
      <c r="I309" s="15">
        <f t="shared" si="134"/>
        <v>3.7999999999999999E-2</v>
      </c>
      <c r="J309" s="34">
        <f t="shared" si="135"/>
        <v>43692</v>
      </c>
      <c r="K309" s="2">
        <f t="shared" si="136"/>
        <v>5</v>
      </c>
      <c r="L309" s="21">
        <f t="shared" si="137"/>
        <v>5</v>
      </c>
      <c r="M309" s="14">
        <f t="shared" si="126"/>
        <v>1.0007402700000001</v>
      </c>
      <c r="N309" s="14">
        <f t="shared" ca="1" si="127"/>
        <v>1.0018791819999999</v>
      </c>
      <c r="O309" s="21">
        <f t="shared" si="138"/>
        <v>0</v>
      </c>
      <c r="P309" s="16">
        <f t="shared" ca="1" si="128"/>
        <v>16.160965189999999</v>
      </c>
      <c r="Q309" s="24">
        <f t="shared" si="129"/>
        <v>0</v>
      </c>
      <c r="R309" s="16">
        <f t="shared" si="130"/>
        <v>0</v>
      </c>
      <c r="S309" s="4" t="str">
        <f t="shared" si="139"/>
        <v>J=</v>
      </c>
      <c r="T309" s="34">
        <f t="shared" si="140"/>
        <v>43724</v>
      </c>
      <c r="U309" s="3"/>
      <c r="V309" s="3"/>
      <c r="W309" s="95">
        <f>[2]Plan1!$A355</f>
        <v>47477</v>
      </c>
      <c r="X309" s="96" t="str">
        <f>[2]Plan1!$C355</f>
        <v>Natal</v>
      </c>
      <c r="Y309" s="97"/>
      <c r="Z309" s="1"/>
      <c r="AA309" s="3"/>
      <c r="AB309" s="3"/>
      <c r="AC309" s="3"/>
      <c r="AD309" s="3"/>
      <c r="AE309" s="3"/>
      <c r="AF309" s="12"/>
      <c r="AG309" s="3"/>
      <c r="AH309" s="2"/>
      <c r="AI309" s="2"/>
      <c r="AJ309" s="2"/>
      <c r="AK309" s="2"/>
      <c r="AL309" s="2"/>
      <c r="AM309" s="34"/>
      <c r="AN309" s="34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42">
        <f t="shared" si="131"/>
        <v>43700</v>
      </c>
      <c r="B310" s="19">
        <f t="shared" ca="1" si="141"/>
        <v>8619.3968012000005</v>
      </c>
      <c r="C310" s="16">
        <f t="shared" si="132"/>
        <v>8600</v>
      </c>
      <c r="D310" s="15">
        <f ca="1">IF(A310&lt;$B$1,VLOOKUP(A310,[1]DI!$A$4:$B$15000,2,FALSE),0)</f>
        <v>5.8999999999999997E-2</v>
      </c>
      <c r="E310" s="16">
        <f t="shared" ca="1" si="124"/>
        <v>1.00022751</v>
      </c>
      <c r="F310" s="16">
        <f ca="1">(TRUNC(PRODUCT($E$12:$E309),16))</f>
        <v>1.0514454313957999</v>
      </c>
      <c r="G310" s="16">
        <f t="shared" ca="1" si="133"/>
        <v>1.05001128749897</v>
      </c>
      <c r="H310" s="16">
        <f t="shared" ca="1" si="125"/>
        <v>1.0013658400000001</v>
      </c>
      <c r="I310" s="15">
        <f t="shared" si="134"/>
        <v>3.7999999999999999E-2</v>
      </c>
      <c r="J310" s="34">
        <f t="shared" si="135"/>
        <v>43692</v>
      </c>
      <c r="K310" s="2">
        <f t="shared" si="136"/>
        <v>6</v>
      </c>
      <c r="L310" s="21">
        <f t="shared" si="137"/>
        <v>6</v>
      </c>
      <c r="M310" s="14">
        <f t="shared" si="126"/>
        <v>1.000888389</v>
      </c>
      <c r="N310" s="14">
        <f t="shared" ca="1" si="127"/>
        <v>1.0022554420000001</v>
      </c>
      <c r="O310" s="21">
        <f t="shared" si="138"/>
        <v>0</v>
      </c>
      <c r="P310" s="16">
        <f t="shared" ca="1" si="128"/>
        <v>19.396801199999999</v>
      </c>
      <c r="Q310" s="24">
        <f t="shared" si="129"/>
        <v>0</v>
      </c>
      <c r="R310" s="16">
        <f t="shared" si="130"/>
        <v>0</v>
      </c>
      <c r="S310" s="4" t="str">
        <f t="shared" si="139"/>
        <v>J=</v>
      </c>
      <c r="T310" s="34">
        <f t="shared" si="140"/>
        <v>43724</v>
      </c>
      <c r="U310" s="3"/>
      <c r="V310" s="3"/>
      <c r="W310" s="95">
        <f>[2]Plan1!$A356</f>
        <v>47484</v>
      </c>
      <c r="X310" s="96" t="str">
        <f>[2]Plan1!$C356</f>
        <v>Confraternização Universal</v>
      </c>
      <c r="Y310" s="97"/>
      <c r="Z310" s="1"/>
      <c r="AA310" s="3"/>
      <c r="AB310" s="3"/>
      <c r="AC310" s="3"/>
      <c r="AD310" s="3"/>
      <c r="AE310" s="3"/>
      <c r="AF310" s="12"/>
      <c r="AG310" s="3"/>
      <c r="AH310" s="2"/>
      <c r="AI310" s="2"/>
      <c r="AJ310" s="2"/>
      <c r="AK310" s="2"/>
      <c r="AL310" s="2"/>
      <c r="AM310" s="34"/>
      <c r="AN310" s="34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42">
        <f t="shared" si="131"/>
        <v>43701</v>
      </c>
      <c r="B311" s="19">
        <f t="shared" ca="1" si="141"/>
        <v>8622.6338498000005</v>
      </c>
      <c r="C311" s="16">
        <f t="shared" si="132"/>
        <v>8600</v>
      </c>
      <c r="D311" s="15">
        <f ca="1">IF(A311&lt;$B$1,VLOOKUP(A311,[1]DI!$A$4:$B$15000,2,FALSE),0)</f>
        <v>0</v>
      </c>
      <c r="E311" s="16">
        <f t="shared" ca="1" si="124"/>
        <v>1</v>
      </c>
      <c r="F311" s="16">
        <f ca="1">(TRUNC(PRODUCT($E$12:$E310),16))</f>
        <v>1.0516846457458899</v>
      </c>
      <c r="G311" s="16">
        <f t="shared" ca="1" si="133"/>
        <v>1.05001128749897</v>
      </c>
      <c r="H311" s="16">
        <f t="shared" ca="1" si="125"/>
        <v>1.0015936599999999</v>
      </c>
      <c r="I311" s="15">
        <f t="shared" si="134"/>
        <v>3.7999999999999999E-2</v>
      </c>
      <c r="J311" s="34">
        <f t="shared" si="135"/>
        <v>43692</v>
      </c>
      <c r="K311" s="2">
        <f t="shared" si="136"/>
        <v>6</v>
      </c>
      <c r="L311" s="21">
        <f t="shared" si="137"/>
        <v>7</v>
      </c>
      <c r="M311" s="14">
        <f t="shared" si="126"/>
        <v>1.001036531</v>
      </c>
      <c r="N311" s="14">
        <f t="shared" ca="1" si="127"/>
        <v>1.0026318430000001</v>
      </c>
      <c r="O311" s="21">
        <f t="shared" si="138"/>
        <v>0</v>
      </c>
      <c r="P311" s="16">
        <f t="shared" ca="1" si="128"/>
        <v>22.6338498</v>
      </c>
      <c r="Q311" s="24">
        <f t="shared" si="129"/>
        <v>0</v>
      </c>
      <c r="R311" s="16">
        <f t="shared" si="130"/>
        <v>0</v>
      </c>
      <c r="S311" s="4" t="str">
        <f t="shared" si="139"/>
        <v>J=</v>
      </c>
      <c r="T311" s="34">
        <f t="shared" si="140"/>
        <v>43724</v>
      </c>
      <c r="U311" s="3"/>
      <c r="V311" s="3"/>
      <c r="W311" s="95">
        <f>[2]Plan1!$A357</f>
        <v>47546</v>
      </c>
      <c r="X311" s="96" t="str">
        <f>[2]Plan1!$C357</f>
        <v>Carnaval</v>
      </c>
      <c r="Y311" s="97"/>
      <c r="Z311" s="1"/>
      <c r="AA311" s="3"/>
      <c r="AB311" s="3"/>
      <c r="AC311" s="3"/>
      <c r="AD311" s="3"/>
      <c r="AE311" s="3"/>
      <c r="AF311" s="12"/>
      <c r="AG311" s="3"/>
      <c r="AH311" s="2"/>
      <c r="AI311" s="2"/>
      <c r="AJ311" s="2"/>
      <c r="AK311" s="2"/>
      <c r="AL311" s="2"/>
      <c r="AM311" s="34"/>
      <c r="AN311" s="34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42">
        <f t="shared" si="131"/>
        <v>43702</v>
      </c>
      <c r="B312" s="19">
        <f t="shared" ca="1" si="141"/>
        <v>8622.6338498000005</v>
      </c>
      <c r="C312" s="16">
        <f t="shared" si="132"/>
        <v>8600</v>
      </c>
      <c r="D312" s="15">
        <f ca="1">IF(A312&lt;$B$1,VLOOKUP(A312,[1]DI!$A$4:$B$15000,2,FALSE),0)</f>
        <v>0</v>
      </c>
      <c r="E312" s="16">
        <f t="shared" ca="1" si="124"/>
        <v>1</v>
      </c>
      <c r="F312" s="16">
        <f ca="1">(TRUNC(PRODUCT($E$12:$E311),16))</f>
        <v>1.0516846457458899</v>
      </c>
      <c r="G312" s="16">
        <f t="shared" ca="1" si="133"/>
        <v>1.05001128749897</v>
      </c>
      <c r="H312" s="16">
        <f t="shared" ca="1" si="125"/>
        <v>1.0015936599999999</v>
      </c>
      <c r="I312" s="15">
        <f t="shared" si="134"/>
        <v>3.7999999999999999E-2</v>
      </c>
      <c r="J312" s="34">
        <f t="shared" si="135"/>
        <v>43692</v>
      </c>
      <c r="K312" s="2">
        <f t="shared" si="136"/>
        <v>6</v>
      </c>
      <c r="L312" s="21">
        <f t="shared" si="137"/>
        <v>7</v>
      </c>
      <c r="M312" s="14">
        <f t="shared" si="126"/>
        <v>1.001036531</v>
      </c>
      <c r="N312" s="14">
        <f t="shared" ca="1" si="127"/>
        <v>1.0026318430000001</v>
      </c>
      <c r="O312" s="21">
        <f t="shared" si="138"/>
        <v>0</v>
      </c>
      <c r="P312" s="16">
        <f t="shared" ca="1" si="128"/>
        <v>22.6338498</v>
      </c>
      <c r="Q312" s="24">
        <f t="shared" si="129"/>
        <v>0</v>
      </c>
      <c r="R312" s="16">
        <f t="shared" si="130"/>
        <v>0</v>
      </c>
      <c r="S312" s="4" t="str">
        <f t="shared" si="139"/>
        <v>J=</v>
      </c>
      <c r="T312" s="34">
        <f t="shared" si="140"/>
        <v>43724</v>
      </c>
      <c r="U312" s="3"/>
      <c r="V312" s="3"/>
      <c r="W312" s="95">
        <f>[2]Plan1!$A358</f>
        <v>47547</v>
      </c>
      <c r="X312" s="96" t="str">
        <f>[2]Plan1!$C358</f>
        <v>Carnaval</v>
      </c>
      <c r="Y312" s="97"/>
      <c r="Z312" s="1"/>
      <c r="AA312" s="3"/>
      <c r="AB312" s="3"/>
      <c r="AC312" s="3"/>
      <c r="AD312" s="3"/>
      <c r="AE312" s="3"/>
      <c r="AF312" s="12"/>
      <c r="AG312" s="3"/>
      <c r="AH312" s="2"/>
      <c r="AI312" s="2"/>
      <c r="AJ312" s="2"/>
      <c r="AK312" s="2"/>
      <c r="AL312" s="2"/>
      <c r="AM312" s="34"/>
      <c r="AN312" s="34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42">
        <f t="shared" si="131"/>
        <v>43703</v>
      </c>
      <c r="B313" s="19">
        <f t="shared" ca="1" si="141"/>
        <v>8622.6338498000005</v>
      </c>
      <c r="C313" s="16">
        <f t="shared" si="132"/>
        <v>8600</v>
      </c>
      <c r="D313" s="15">
        <f ca="1">IF(A313&lt;$B$1,VLOOKUP(A313,[1]DI!$A$4:$B$15000,2,FALSE),0)</f>
        <v>5.8999999999999997E-2</v>
      </c>
      <c r="E313" s="16">
        <f t="shared" ca="1" si="124"/>
        <v>1.00022751</v>
      </c>
      <c r="F313" s="16">
        <f ca="1">(TRUNC(PRODUCT($E$12:$E312),16))</f>
        <v>1.0516846457458899</v>
      </c>
      <c r="G313" s="16">
        <f t="shared" ca="1" si="133"/>
        <v>1.05001128749897</v>
      </c>
      <c r="H313" s="16">
        <f t="shared" ca="1" si="125"/>
        <v>1.0015936599999999</v>
      </c>
      <c r="I313" s="15">
        <f t="shared" si="134"/>
        <v>3.7999999999999999E-2</v>
      </c>
      <c r="J313" s="34">
        <f t="shared" si="135"/>
        <v>43692</v>
      </c>
      <c r="K313" s="2">
        <f t="shared" si="136"/>
        <v>7</v>
      </c>
      <c r="L313" s="21">
        <f t="shared" si="137"/>
        <v>7</v>
      </c>
      <c r="M313" s="14">
        <f t="shared" si="126"/>
        <v>1.001036531</v>
      </c>
      <c r="N313" s="14">
        <f t="shared" ca="1" si="127"/>
        <v>1.0026318430000001</v>
      </c>
      <c r="O313" s="21">
        <f t="shared" si="138"/>
        <v>0</v>
      </c>
      <c r="P313" s="16">
        <f t="shared" ca="1" si="128"/>
        <v>22.6338498</v>
      </c>
      <c r="Q313" s="24">
        <f t="shared" si="129"/>
        <v>0</v>
      </c>
      <c r="R313" s="16">
        <f t="shared" si="130"/>
        <v>0</v>
      </c>
      <c r="S313" s="4" t="str">
        <f t="shared" si="139"/>
        <v>J=</v>
      </c>
      <c r="T313" s="34">
        <f t="shared" si="140"/>
        <v>43724</v>
      </c>
      <c r="U313" s="3"/>
      <c r="V313" s="3"/>
      <c r="W313" s="95">
        <f>[2]Plan1!$A359</f>
        <v>47592</v>
      </c>
      <c r="X313" s="96" t="str">
        <f>[2]Plan1!$C359</f>
        <v>Paixão de Cristo</v>
      </c>
      <c r="Y313" s="97"/>
      <c r="Z313" s="1"/>
      <c r="AA313" s="3"/>
      <c r="AB313" s="3"/>
      <c r="AC313" s="3"/>
      <c r="AD313" s="3"/>
      <c r="AE313" s="3"/>
      <c r="AF313" s="12"/>
      <c r="AG313" s="3"/>
      <c r="AH313" s="2"/>
      <c r="AI313" s="2"/>
      <c r="AJ313" s="2"/>
      <c r="AK313" s="2"/>
      <c r="AL313" s="2"/>
      <c r="AM313" s="34"/>
      <c r="AN313" s="34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42">
        <f t="shared" si="131"/>
        <v>43704</v>
      </c>
      <c r="B314" s="19">
        <f t="shared" ca="1" si="141"/>
        <v>8625.8720851899998</v>
      </c>
      <c r="C314" s="16">
        <f t="shared" si="132"/>
        <v>8600</v>
      </c>
      <c r="D314" s="15">
        <f ca="1">IF(A314&lt;$B$1,VLOOKUP(A314,[1]DI!$A$4:$B$15000,2,FALSE),0)</f>
        <v>5.8999999999999997E-2</v>
      </c>
      <c r="E314" s="16">
        <f t="shared" ca="1" si="124"/>
        <v>1.00022751</v>
      </c>
      <c r="F314" s="16">
        <f ca="1">(TRUNC(PRODUCT($E$12:$E313),16))</f>
        <v>1.0519239145196499</v>
      </c>
      <c r="G314" s="16">
        <f t="shared" ca="1" si="133"/>
        <v>1.05001128749897</v>
      </c>
      <c r="H314" s="16">
        <f t="shared" ca="1" si="125"/>
        <v>1.00182153</v>
      </c>
      <c r="I314" s="15">
        <f t="shared" si="134"/>
        <v>3.7999999999999999E-2</v>
      </c>
      <c r="J314" s="34">
        <f t="shared" si="135"/>
        <v>43692</v>
      </c>
      <c r="K314" s="2">
        <f t="shared" si="136"/>
        <v>8</v>
      </c>
      <c r="L314" s="21">
        <f t="shared" si="137"/>
        <v>8</v>
      </c>
      <c r="M314" s="14">
        <f t="shared" si="126"/>
        <v>1.001184694</v>
      </c>
      <c r="N314" s="14">
        <f t="shared" ca="1" si="127"/>
        <v>1.003008382</v>
      </c>
      <c r="O314" s="21">
        <f t="shared" si="138"/>
        <v>0</v>
      </c>
      <c r="P314" s="16">
        <f t="shared" ca="1" si="128"/>
        <v>25.87208519</v>
      </c>
      <c r="Q314" s="24">
        <f t="shared" si="129"/>
        <v>0</v>
      </c>
      <c r="R314" s="16">
        <f t="shared" si="130"/>
        <v>0</v>
      </c>
      <c r="S314" s="4" t="str">
        <f t="shared" si="139"/>
        <v>J=</v>
      </c>
      <c r="T314" s="34">
        <f t="shared" si="140"/>
        <v>43724</v>
      </c>
      <c r="U314" s="3"/>
      <c r="V314" s="3"/>
      <c r="W314" s="95">
        <f>[2]Plan1!$A360</f>
        <v>47594</v>
      </c>
      <c r="X314" s="96" t="str">
        <f>[2]Plan1!$C360</f>
        <v>Tiradentes</v>
      </c>
      <c r="Y314" s="97"/>
      <c r="Z314" s="1"/>
      <c r="AA314" s="3"/>
      <c r="AB314" s="3"/>
      <c r="AC314" s="3"/>
      <c r="AD314" s="3"/>
      <c r="AE314" s="3"/>
      <c r="AF314" s="12"/>
      <c r="AG314" s="3"/>
      <c r="AH314" s="2"/>
      <c r="AI314" s="2"/>
      <c r="AJ314" s="2"/>
      <c r="AK314" s="2"/>
      <c r="AL314" s="2"/>
      <c r="AM314" s="34"/>
      <c r="AN314" s="34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42">
        <f t="shared" si="131"/>
        <v>43705</v>
      </c>
      <c r="B315" s="19">
        <f t="shared" ca="1" si="141"/>
        <v>8629.1115332000008</v>
      </c>
      <c r="C315" s="16">
        <f t="shared" si="132"/>
        <v>8600</v>
      </c>
      <c r="D315" s="15">
        <f ca="1">IF(A315&lt;$B$1,VLOOKUP(A315,[1]DI!$A$4:$B$15000,2,FALSE),0)</f>
        <v>5.8999999999999997E-2</v>
      </c>
      <c r="E315" s="16">
        <f t="shared" ca="1" si="124"/>
        <v>1.00022751</v>
      </c>
      <c r="F315" s="16">
        <f ca="1">(TRUNC(PRODUCT($E$12:$E314),16))</f>
        <v>1.0521632377294401</v>
      </c>
      <c r="G315" s="16">
        <f t="shared" ca="1" si="133"/>
        <v>1.05001128749897</v>
      </c>
      <c r="H315" s="16">
        <f t="shared" ca="1" si="125"/>
        <v>1.0020494499999999</v>
      </c>
      <c r="I315" s="15">
        <f t="shared" si="134"/>
        <v>3.7999999999999999E-2</v>
      </c>
      <c r="J315" s="34">
        <f t="shared" si="135"/>
        <v>43692</v>
      </c>
      <c r="K315" s="2">
        <f t="shared" si="136"/>
        <v>9</v>
      </c>
      <c r="L315" s="21">
        <f t="shared" si="137"/>
        <v>9</v>
      </c>
      <c r="M315" s="14">
        <f t="shared" si="126"/>
        <v>1.0013328800000001</v>
      </c>
      <c r="N315" s="14">
        <f t="shared" ca="1" si="127"/>
        <v>1.003385062</v>
      </c>
      <c r="O315" s="21">
        <f t="shared" si="138"/>
        <v>0</v>
      </c>
      <c r="P315" s="16">
        <f t="shared" ca="1" si="128"/>
        <v>29.1115332</v>
      </c>
      <c r="Q315" s="24">
        <f t="shared" si="129"/>
        <v>0</v>
      </c>
      <c r="R315" s="16">
        <f t="shared" si="130"/>
        <v>0</v>
      </c>
      <c r="S315" s="4" t="str">
        <f t="shared" si="139"/>
        <v>J=</v>
      </c>
      <c r="T315" s="34">
        <f t="shared" si="140"/>
        <v>43724</v>
      </c>
      <c r="U315" s="3"/>
      <c r="V315" s="3"/>
      <c r="W315" s="95">
        <f>[2]Plan1!$A361</f>
        <v>47604</v>
      </c>
      <c r="X315" s="96" t="str">
        <f>[2]Plan1!$C361</f>
        <v>Dia do Trabalho</v>
      </c>
      <c r="Y315" s="97"/>
      <c r="Z315" s="1"/>
      <c r="AA315" s="3"/>
      <c r="AB315" s="3"/>
      <c r="AC315" s="3"/>
      <c r="AD315" s="3"/>
      <c r="AE315" s="3"/>
      <c r="AF315" s="12"/>
      <c r="AG315" s="3"/>
      <c r="AH315" s="2"/>
      <c r="AI315" s="2"/>
      <c r="AJ315" s="2"/>
      <c r="AK315" s="2"/>
      <c r="AL315" s="2"/>
      <c r="AM315" s="34"/>
      <c r="AN315" s="34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42">
        <f t="shared" si="131"/>
        <v>43706</v>
      </c>
      <c r="B316" s="19">
        <f t="shared" ca="1" si="141"/>
        <v>8632.3522539999994</v>
      </c>
      <c r="C316" s="16">
        <f t="shared" si="132"/>
        <v>8600</v>
      </c>
      <c r="D316" s="15">
        <f ca="1">IF(A316&lt;$B$1,VLOOKUP(A316,[1]DI!$A$4:$B$15000,2,FALSE),0)</f>
        <v>5.8999999999999997E-2</v>
      </c>
      <c r="E316" s="16">
        <f t="shared" ca="1" si="124"/>
        <v>1.00022751</v>
      </c>
      <c r="F316" s="16">
        <f ca="1">(TRUNC(PRODUCT($E$12:$E315),16))</f>
        <v>1.05240261538765</v>
      </c>
      <c r="G316" s="16">
        <f t="shared" ca="1" si="133"/>
        <v>1.05001128749897</v>
      </c>
      <c r="H316" s="16">
        <f t="shared" ca="1" si="125"/>
        <v>1.0022774299999999</v>
      </c>
      <c r="I316" s="15">
        <f t="shared" si="134"/>
        <v>3.7999999999999999E-2</v>
      </c>
      <c r="J316" s="34">
        <f t="shared" si="135"/>
        <v>43692</v>
      </c>
      <c r="K316" s="2">
        <f t="shared" si="136"/>
        <v>10</v>
      </c>
      <c r="L316" s="21">
        <f t="shared" si="137"/>
        <v>10</v>
      </c>
      <c r="M316" s="14">
        <f t="shared" si="126"/>
        <v>1.0014810869999999</v>
      </c>
      <c r="N316" s="14">
        <f t="shared" ca="1" si="127"/>
        <v>1.00376189</v>
      </c>
      <c r="O316" s="21">
        <f t="shared" si="138"/>
        <v>0</v>
      </c>
      <c r="P316" s="16">
        <f t="shared" ca="1" si="128"/>
        <v>32.352254000000002</v>
      </c>
      <c r="Q316" s="24">
        <f t="shared" si="129"/>
        <v>0</v>
      </c>
      <c r="R316" s="16">
        <f t="shared" si="130"/>
        <v>0</v>
      </c>
      <c r="S316" s="4" t="str">
        <f t="shared" si="139"/>
        <v>J=</v>
      </c>
      <c r="T316" s="34">
        <f t="shared" si="140"/>
        <v>43724</v>
      </c>
      <c r="U316" s="3"/>
      <c r="V316" s="3"/>
      <c r="W316" s="95">
        <f>[2]Plan1!$A362</f>
        <v>47654</v>
      </c>
      <c r="X316" s="96" t="str">
        <f>[2]Plan1!$C362</f>
        <v>Corpus Christi</v>
      </c>
      <c r="Y316" s="97"/>
      <c r="Z316" s="1"/>
      <c r="AA316" s="3"/>
      <c r="AB316" s="3"/>
      <c r="AC316" s="3"/>
      <c r="AD316" s="3"/>
      <c r="AE316" s="3"/>
      <c r="AF316" s="12"/>
      <c r="AG316" s="3"/>
      <c r="AH316" s="2"/>
      <c r="AI316" s="2"/>
      <c r="AJ316" s="2"/>
      <c r="AK316" s="2"/>
      <c r="AL316" s="2"/>
      <c r="AM316" s="34"/>
      <c r="AN316" s="34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42">
        <f t="shared" si="131"/>
        <v>43707</v>
      </c>
      <c r="B317" s="19">
        <f t="shared" ca="1" si="141"/>
        <v>8635.5941874</v>
      </c>
      <c r="C317" s="16">
        <f t="shared" si="132"/>
        <v>8600</v>
      </c>
      <c r="D317" s="15">
        <f ca="1">IF(A317&lt;$B$1,VLOOKUP(A317,[1]DI!$A$4:$B$15000,2,FALSE),0)</f>
        <v>5.8999999999999997E-2</v>
      </c>
      <c r="E317" s="16">
        <f t="shared" ca="1" si="124"/>
        <v>1.00022751</v>
      </c>
      <c r="F317" s="16">
        <f ca="1">(TRUNC(PRODUCT($E$12:$E316),16))</f>
        <v>1.05264204750668</v>
      </c>
      <c r="G317" s="16">
        <f t="shared" ca="1" si="133"/>
        <v>1.05001128749897</v>
      </c>
      <c r="H317" s="16">
        <f t="shared" ca="1" si="125"/>
        <v>1.0025054600000001</v>
      </c>
      <c r="I317" s="15">
        <f t="shared" si="134"/>
        <v>3.7999999999999999E-2</v>
      </c>
      <c r="J317" s="34">
        <f t="shared" si="135"/>
        <v>43692</v>
      </c>
      <c r="K317" s="2">
        <f t="shared" si="136"/>
        <v>11</v>
      </c>
      <c r="L317" s="21">
        <f t="shared" si="137"/>
        <v>11</v>
      </c>
      <c r="M317" s="14">
        <f t="shared" si="126"/>
        <v>1.0016293169999999</v>
      </c>
      <c r="N317" s="14">
        <f t="shared" ca="1" si="127"/>
        <v>1.004138859</v>
      </c>
      <c r="O317" s="21">
        <f t="shared" si="138"/>
        <v>0</v>
      </c>
      <c r="P317" s="16">
        <f t="shared" ca="1" si="128"/>
        <v>35.594187400000003</v>
      </c>
      <c r="Q317" s="24">
        <f t="shared" si="129"/>
        <v>0</v>
      </c>
      <c r="R317" s="16">
        <f t="shared" si="130"/>
        <v>0</v>
      </c>
      <c r="S317" s="4" t="str">
        <f t="shared" si="139"/>
        <v>J=</v>
      </c>
      <c r="T317" s="34">
        <f t="shared" si="140"/>
        <v>43724</v>
      </c>
      <c r="U317" s="3"/>
      <c r="V317" s="3"/>
      <c r="W317" s="95">
        <f>[2]Plan1!$A363</f>
        <v>47733</v>
      </c>
      <c r="X317" s="96" t="str">
        <f>[2]Plan1!$C363</f>
        <v>Independência do Brasil</v>
      </c>
      <c r="Y317" s="97"/>
      <c r="Z317" s="1"/>
      <c r="AA317" s="3"/>
      <c r="AB317" s="3"/>
      <c r="AC317" s="3"/>
      <c r="AD317" s="3"/>
      <c r="AE317" s="3"/>
      <c r="AF317" s="12"/>
      <c r="AG317" s="3"/>
      <c r="AH317" s="2"/>
      <c r="AI317" s="2"/>
      <c r="AJ317" s="2"/>
      <c r="AK317" s="2"/>
      <c r="AL317" s="2"/>
      <c r="AM317" s="34"/>
      <c r="AN317" s="34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42">
        <f t="shared" si="131"/>
        <v>43708</v>
      </c>
      <c r="B318" s="19">
        <f t="shared" ca="1" si="141"/>
        <v>8638.8373161899999</v>
      </c>
      <c r="C318" s="16">
        <f t="shared" si="132"/>
        <v>8600</v>
      </c>
      <c r="D318" s="15">
        <f ca="1">IF(A318&lt;$B$1,VLOOKUP(A318,[1]DI!$A$4:$B$15000,2,FALSE),0)</f>
        <v>0</v>
      </c>
      <c r="E318" s="16">
        <f t="shared" ca="1" si="124"/>
        <v>1</v>
      </c>
      <c r="F318" s="16">
        <f ca="1">(TRUNC(PRODUCT($E$12:$E317),16))</f>
        <v>1.0528815340989099</v>
      </c>
      <c r="G318" s="16">
        <f t="shared" ca="1" si="133"/>
        <v>1.05001128749897</v>
      </c>
      <c r="H318" s="16">
        <f t="shared" ca="1" si="125"/>
        <v>1.0027335399999999</v>
      </c>
      <c r="I318" s="15">
        <f t="shared" si="134"/>
        <v>3.7999999999999999E-2</v>
      </c>
      <c r="J318" s="34">
        <f t="shared" si="135"/>
        <v>43692</v>
      </c>
      <c r="K318" s="2">
        <f t="shared" si="136"/>
        <v>11</v>
      </c>
      <c r="L318" s="21">
        <f t="shared" si="137"/>
        <v>12</v>
      </c>
      <c r="M318" s="14">
        <f t="shared" si="126"/>
        <v>1.0017775680000001</v>
      </c>
      <c r="N318" s="14">
        <f t="shared" ca="1" si="127"/>
        <v>1.0045159669999999</v>
      </c>
      <c r="O318" s="21">
        <f t="shared" si="138"/>
        <v>0</v>
      </c>
      <c r="P318" s="16">
        <f t="shared" ca="1" si="128"/>
        <v>38.837316190000003</v>
      </c>
      <c r="Q318" s="24">
        <f t="shared" si="129"/>
        <v>0</v>
      </c>
      <c r="R318" s="16">
        <f t="shared" si="130"/>
        <v>0</v>
      </c>
      <c r="S318" s="4" t="str">
        <f t="shared" si="139"/>
        <v>J=</v>
      </c>
      <c r="T318" s="34">
        <f t="shared" si="140"/>
        <v>43724</v>
      </c>
      <c r="U318" s="3"/>
      <c r="V318" s="3"/>
      <c r="W318" s="95">
        <f>[2]Plan1!$A364</f>
        <v>47768</v>
      </c>
      <c r="X318" s="96" t="str">
        <f>[2]Plan1!$C364</f>
        <v>Nossa Sr.a Aparecida - Padroeira do Brasil</v>
      </c>
      <c r="Y318" s="97"/>
      <c r="Z318" s="1"/>
      <c r="AA318" s="3"/>
      <c r="AB318" s="3"/>
      <c r="AC318" s="3"/>
      <c r="AD318" s="3"/>
      <c r="AE318" s="3"/>
      <c r="AF318" s="12"/>
      <c r="AG318" s="3"/>
      <c r="AH318" s="2"/>
      <c r="AI318" s="2"/>
      <c r="AJ318" s="2"/>
      <c r="AK318" s="2"/>
      <c r="AL318" s="2"/>
      <c r="AM318" s="34"/>
      <c r="AN318" s="34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42">
        <f t="shared" si="131"/>
        <v>43709</v>
      </c>
      <c r="B319" s="19">
        <f t="shared" ca="1" si="141"/>
        <v>8638.8373161899999</v>
      </c>
      <c r="C319" s="16">
        <f t="shared" si="132"/>
        <v>8600</v>
      </c>
      <c r="D319" s="15">
        <f ca="1">IF(A319&lt;$B$1,VLOOKUP(A319,[1]DI!$A$4:$B$15000,2,FALSE),0)</f>
        <v>0</v>
      </c>
      <c r="E319" s="16">
        <f t="shared" ca="1" si="124"/>
        <v>1</v>
      </c>
      <c r="F319" s="16">
        <f ca="1">(TRUNC(PRODUCT($E$12:$E318),16))</f>
        <v>1.0528815340989099</v>
      </c>
      <c r="G319" s="16">
        <f t="shared" ca="1" si="133"/>
        <v>1.05001128749897</v>
      </c>
      <c r="H319" s="16">
        <f t="shared" ca="1" si="125"/>
        <v>1.0027335399999999</v>
      </c>
      <c r="I319" s="15">
        <f t="shared" si="134"/>
        <v>3.7999999999999999E-2</v>
      </c>
      <c r="J319" s="34">
        <f t="shared" si="135"/>
        <v>43692</v>
      </c>
      <c r="K319" s="2">
        <f t="shared" si="136"/>
        <v>11</v>
      </c>
      <c r="L319" s="21">
        <f t="shared" si="137"/>
        <v>12</v>
      </c>
      <c r="M319" s="14">
        <f t="shared" si="126"/>
        <v>1.0017775680000001</v>
      </c>
      <c r="N319" s="14">
        <f t="shared" ca="1" si="127"/>
        <v>1.0045159669999999</v>
      </c>
      <c r="O319" s="21">
        <f t="shared" si="138"/>
        <v>0</v>
      </c>
      <c r="P319" s="16">
        <f t="shared" ca="1" si="128"/>
        <v>38.837316190000003</v>
      </c>
      <c r="Q319" s="24">
        <f t="shared" si="129"/>
        <v>0</v>
      </c>
      <c r="R319" s="16">
        <f t="shared" si="130"/>
        <v>0</v>
      </c>
      <c r="S319" s="4" t="str">
        <f t="shared" si="139"/>
        <v>J=</v>
      </c>
      <c r="T319" s="34">
        <f t="shared" si="140"/>
        <v>43724</v>
      </c>
      <c r="U319" s="3"/>
      <c r="V319" s="3"/>
      <c r="W319" s="95">
        <f>[2]Plan1!$A365</f>
        <v>47789</v>
      </c>
      <c r="X319" s="96" t="str">
        <f>[2]Plan1!$C365</f>
        <v>Finados</v>
      </c>
      <c r="Y319" s="97"/>
      <c r="Z319" s="1"/>
      <c r="AA319" s="3"/>
      <c r="AB319" s="3"/>
      <c r="AC319" s="3"/>
      <c r="AD319" s="3"/>
      <c r="AE319" s="3"/>
      <c r="AF319" s="12"/>
      <c r="AG319" s="3"/>
      <c r="AH319" s="2"/>
      <c r="AI319" s="2"/>
      <c r="AJ319" s="2"/>
      <c r="AK319" s="2"/>
      <c r="AL319" s="2"/>
      <c r="AM319" s="34"/>
      <c r="AN319" s="34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42">
        <f t="shared" si="131"/>
        <v>43710</v>
      </c>
      <c r="B320" s="19">
        <f t="shared" ca="1" si="141"/>
        <v>8638.8373161899999</v>
      </c>
      <c r="C320" s="16">
        <f t="shared" si="132"/>
        <v>8600</v>
      </c>
      <c r="D320" s="15">
        <f ca="1">IF(A320&lt;$B$1,VLOOKUP(A320,[1]DI!$A$4:$B$15000,2,FALSE),0)</f>
        <v>5.8999999999999997E-2</v>
      </c>
      <c r="E320" s="16">
        <f t="shared" ca="1" si="124"/>
        <v>1.00022751</v>
      </c>
      <c r="F320" s="16">
        <f ca="1">(TRUNC(PRODUCT($E$12:$E319),16))</f>
        <v>1.0528815340989099</v>
      </c>
      <c r="G320" s="16">
        <f t="shared" ca="1" si="133"/>
        <v>1.05001128749897</v>
      </c>
      <c r="H320" s="16">
        <f t="shared" ca="1" si="125"/>
        <v>1.0027335399999999</v>
      </c>
      <c r="I320" s="15">
        <f t="shared" si="134"/>
        <v>3.7999999999999999E-2</v>
      </c>
      <c r="J320" s="34">
        <f t="shared" si="135"/>
        <v>43692</v>
      </c>
      <c r="K320" s="2">
        <f t="shared" si="136"/>
        <v>12</v>
      </c>
      <c r="L320" s="21">
        <f t="shared" si="137"/>
        <v>12</v>
      </c>
      <c r="M320" s="14">
        <f t="shared" si="126"/>
        <v>1.0017775680000001</v>
      </c>
      <c r="N320" s="14">
        <f t="shared" ca="1" si="127"/>
        <v>1.0045159669999999</v>
      </c>
      <c r="O320" s="21">
        <f t="shared" si="138"/>
        <v>0</v>
      </c>
      <c r="P320" s="16">
        <f t="shared" ca="1" si="128"/>
        <v>38.837316190000003</v>
      </c>
      <c r="Q320" s="24">
        <f t="shared" si="129"/>
        <v>0</v>
      </c>
      <c r="R320" s="16">
        <f t="shared" si="130"/>
        <v>0</v>
      </c>
      <c r="S320" s="4" t="str">
        <f t="shared" si="139"/>
        <v>J=</v>
      </c>
      <c r="T320" s="34">
        <f t="shared" si="140"/>
        <v>43724</v>
      </c>
      <c r="U320" s="3"/>
      <c r="V320" s="3"/>
      <c r="W320" s="95">
        <f>[2]Plan1!$A366</f>
        <v>47802</v>
      </c>
      <c r="X320" s="96" t="str">
        <f>[2]Plan1!$C366</f>
        <v>Proclamação da República</v>
      </c>
      <c r="Y320" s="97"/>
      <c r="Z320" s="1"/>
      <c r="AA320" s="3"/>
      <c r="AB320" s="3"/>
      <c r="AC320" s="3"/>
      <c r="AD320" s="3"/>
      <c r="AE320" s="3"/>
      <c r="AF320" s="12"/>
      <c r="AG320" s="3"/>
      <c r="AH320" s="2"/>
      <c r="AI320" s="2"/>
      <c r="AJ320" s="2"/>
      <c r="AK320" s="2"/>
      <c r="AL320" s="2"/>
      <c r="AM320" s="34"/>
      <c r="AN320" s="34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42">
        <f t="shared" si="131"/>
        <v>43711</v>
      </c>
      <c r="B321" s="19">
        <f t="shared" ca="1" si="141"/>
        <v>8642.0816489999997</v>
      </c>
      <c r="C321" s="16">
        <f t="shared" si="132"/>
        <v>8600</v>
      </c>
      <c r="D321" s="15">
        <f ca="1">IF(A321&lt;$B$1,VLOOKUP(A321,[1]DI!$A$4:$B$15000,2,FALSE),0)</f>
        <v>5.8999999999999997E-2</v>
      </c>
      <c r="E321" s="16">
        <f t="shared" ca="1" si="124"/>
        <v>1.00022751</v>
      </c>
      <c r="F321" s="16">
        <f ca="1">(TRUNC(PRODUCT($E$12:$E320),16))</f>
        <v>1.0531210751767299</v>
      </c>
      <c r="G321" s="16">
        <f t="shared" ca="1" si="133"/>
        <v>1.05001128749897</v>
      </c>
      <c r="H321" s="16">
        <f t="shared" ca="1" si="125"/>
        <v>1.0029616699999999</v>
      </c>
      <c r="I321" s="15">
        <f t="shared" si="134"/>
        <v>3.7999999999999999E-2</v>
      </c>
      <c r="J321" s="34">
        <f t="shared" si="135"/>
        <v>43692</v>
      </c>
      <c r="K321" s="2">
        <f t="shared" si="136"/>
        <v>13</v>
      </c>
      <c r="L321" s="21">
        <f t="shared" si="137"/>
        <v>13</v>
      </c>
      <c r="M321" s="14">
        <f t="shared" si="126"/>
        <v>1.001925841</v>
      </c>
      <c r="N321" s="14">
        <f t="shared" ca="1" si="127"/>
        <v>1.0048932150000001</v>
      </c>
      <c r="O321" s="21">
        <f t="shared" si="138"/>
        <v>0</v>
      </c>
      <c r="P321" s="16">
        <f t="shared" ca="1" si="128"/>
        <v>42.081648999999999</v>
      </c>
      <c r="Q321" s="24">
        <f t="shared" si="129"/>
        <v>0</v>
      </c>
      <c r="R321" s="16">
        <f t="shared" si="130"/>
        <v>0</v>
      </c>
      <c r="S321" s="4" t="str">
        <f t="shared" si="139"/>
        <v>J=</v>
      </c>
      <c r="T321" s="34">
        <f t="shared" si="140"/>
        <v>43724</v>
      </c>
      <c r="U321" s="3"/>
      <c r="V321" s="3"/>
      <c r="W321" s="95">
        <f>[2]Plan1!$A367</f>
        <v>47807</v>
      </c>
      <c r="X321" s="96" t="str">
        <f>[2]Plan1!$C367</f>
        <v>Dia Nacional de Zumbi e da Consciência Negra</v>
      </c>
      <c r="Y321" s="97"/>
      <c r="Z321" s="1"/>
      <c r="AA321" s="3"/>
      <c r="AB321" s="3"/>
      <c r="AC321" s="3"/>
      <c r="AD321" s="3"/>
      <c r="AE321" s="3"/>
      <c r="AF321" s="12"/>
      <c r="AG321" s="3"/>
      <c r="AH321" s="2"/>
      <c r="AI321" s="2"/>
      <c r="AJ321" s="2"/>
      <c r="AK321" s="2"/>
      <c r="AL321" s="2"/>
      <c r="AM321" s="34"/>
      <c r="AN321" s="34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42">
        <f t="shared" si="131"/>
        <v>43712</v>
      </c>
      <c r="B322" s="19">
        <f t="shared" ca="1" si="141"/>
        <v>8645.3271771899999</v>
      </c>
      <c r="C322" s="16">
        <f t="shared" si="132"/>
        <v>8600</v>
      </c>
      <c r="D322" s="15">
        <f ca="1">IF(A322&lt;$B$1,VLOOKUP(A322,[1]DI!$A$4:$B$15000,2,FALSE),0)</f>
        <v>5.8999999999999997E-2</v>
      </c>
      <c r="E322" s="16">
        <f t="shared" ca="1" si="124"/>
        <v>1.00022751</v>
      </c>
      <c r="F322" s="16">
        <f ca="1">(TRUNC(PRODUCT($E$12:$E321),16))</f>
        <v>1.05336067075255</v>
      </c>
      <c r="G322" s="16">
        <f t="shared" ca="1" si="133"/>
        <v>1.05001128749897</v>
      </c>
      <c r="H322" s="16">
        <f t="shared" ca="1" si="125"/>
        <v>1.00318985</v>
      </c>
      <c r="I322" s="15">
        <f t="shared" si="134"/>
        <v>3.7999999999999999E-2</v>
      </c>
      <c r="J322" s="34">
        <f t="shared" si="135"/>
        <v>43692</v>
      </c>
      <c r="K322" s="2">
        <f t="shared" si="136"/>
        <v>14</v>
      </c>
      <c r="L322" s="21">
        <f t="shared" si="137"/>
        <v>14</v>
      </c>
      <c r="M322" s="14">
        <f t="shared" si="126"/>
        <v>1.0020741360000001</v>
      </c>
      <c r="N322" s="14">
        <f t="shared" ca="1" si="127"/>
        <v>1.005270602</v>
      </c>
      <c r="O322" s="21">
        <f t="shared" si="138"/>
        <v>0</v>
      </c>
      <c r="P322" s="16">
        <f t="shared" ca="1" si="128"/>
        <v>45.32717719</v>
      </c>
      <c r="Q322" s="24">
        <f t="shared" si="129"/>
        <v>0</v>
      </c>
      <c r="R322" s="16">
        <f t="shared" si="130"/>
        <v>0</v>
      </c>
      <c r="S322" s="4" t="str">
        <f t="shared" si="139"/>
        <v>J=</v>
      </c>
      <c r="T322" s="34">
        <f t="shared" si="140"/>
        <v>43724</v>
      </c>
      <c r="U322" s="3"/>
      <c r="V322" s="3"/>
      <c r="W322" s="95">
        <f>[2]Plan1!$A368</f>
        <v>47842</v>
      </c>
      <c r="X322" s="96" t="str">
        <f>[2]Plan1!$C368</f>
        <v>Natal</v>
      </c>
      <c r="Y322" s="97"/>
      <c r="Z322" s="1"/>
      <c r="AA322" s="3"/>
      <c r="AB322" s="3"/>
      <c r="AC322" s="3"/>
      <c r="AD322" s="3"/>
      <c r="AE322" s="3"/>
      <c r="AF322" s="12"/>
      <c r="AG322" s="3"/>
      <c r="AH322" s="2"/>
      <c r="AI322" s="2"/>
      <c r="AJ322" s="2"/>
      <c r="AK322" s="2"/>
      <c r="AL322" s="2"/>
      <c r="AM322" s="34"/>
      <c r="AN322" s="34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42">
        <f t="shared" si="131"/>
        <v>43713</v>
      </c>
      <c r="B323" s="19">
        <f t="shared" ca="1" si="141"/>
        <v>8648.5740039899993</v>
      </c>
      <c r="C323" s="16">
        <f t="shared" si="132"/>
        <v>8600</v>
      </c>
      <c r="D323" s="15">
        <f ca="1">IF(A323&lt;$B$1,VLOOKUP(A323,[1]DI!$A$4:$B$15000,2,FALSE),0)</f>
        <v>5.8999999999999997E-2</v>
      </c>
      <c r="E323" s="16">
        <f t="shared" ca="1" si="124"/>
        <v>1.00022751</v>
      </c>
      <c r="F323" s="16">
        <f ca="1">(TRUNC(PRODUCT($E$12:$E322),16))</f>
        <v>1.0536003208387501</v>
      </c>
      <c r="G323" s="16">
        <f t="shared" ca="1" si="133"/>
        <v>1.05001128749897</v>
      </c>
      <c r="H323" s="16">
        <f t="shared" ca="1" si="125"/>
        <v>1.00341809</v>
      </c>
      <c r="I323" s="15">
        <f t="shared" si="134"/>
        <v>3.7999999999999999E-2</v>
      </c>
      <c r="J323" s="34">
        <f t="shared" si="135"/>
        <v>43692</v>
      </c>
      <c r="K323" s="2">
        <f t="shared" si="136"/>
        <v>15</v>
      </c>
      <c r="L323" s="21">
        <f t="shared" si="137"/>
        <v>15</v>
      </c>
      <c r="M323" s="14">
        <f t="shared" si="126"/>
        <v>1.0022224529999999</v>
      </c>
      <c r="N323" s="14">
        <f t="shared" ca="1" si="127"/>
        <v>1.0056481399999999</v>
      </c>
      <c r="O323" s="21">
        <f t="shared" si="138"/>
        <v>0</v>
      </c>
      <c r="P323" s="16">
        <f t="shared" ca="1" si="128"/>
        <v>48.574003990000001</v>
      </c>
      <c r="Q323" s="24">
        <f t="shared" si="129"/>
        <v>0</v>
      </c>
      <c r="R323" s="16">
        <f t="shared" si="130"/>
        <v>0</v>
      </c>
      <c r="S323" s="4" t="str">
        <f t="shared" si="139"/>
        <v>J=</v>
      </c>
      <c r="T323" s="34">
        <f t="shared" si="140"/>
        <v>43724</v>
      </c>
      <c r="U323" s="3"/>
      <c r="V323" s="3"/>
      <c r="W323" s="95">
        <f>[2]Plan1!$A369</f>
        <v>47849</v>
      </c>
      <c r="X323" s="96" t="str">
        <f>[2]Plan1!$C369</f>
        <v>Confraternização Universal</v>
      </c>
      <c r="Y323" s="97"/>
      <c r="Z323" s="1"/>
      <c r="AA323" s="3"/>
      <c r="AB323" s="3"/>
      <c r="AC323" s="3"/>
      <c r="AD323" s="3"/>
      <c r="AE323" s="3"/>
      <c r="AF323" s="12"/>
      <c r="AG323" s="3"/>
      <c r="AH323" s="2"/>
      <c r="AI323" s="2"/>
      <c r="AJ323" s="2"/>
      <c r="AK323" s="2"/>
      <c r="AL323" s="2"/>
      <c r="AM323" s="34"/>
      <c r="AN323" s="34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42">
        <f t="shared" si="131"/>
        <v>43714</v>
      </c>
      <c r="B324" s="19">
        <f t="shared" ca="1" si="141"/>
        <v>8651.8220261999995</v>
      </c>
      <c r="C324" s="16">
        <f t="shared" si="132"/>
        <v>8600</v>
      </c>
      <c r="D324" s="15">
        <f ca="1">IF(A324&lt;$B$1,VLOOKUP(A324,[1]DI!$A$4:$B$15000,2,FALSE),0)</f>
        <v>5.8999999999999997E-2</v>
      </c>
      <c r="E324" s="16">
        <f t="shared" ca="1" si="124"/>
        <v>1.00022751</v>
      </c>
      <c r="F324" s="16">
        <f ca="1">(TRUNC(PRODUCT($E$12:$E323),16))</f>
        <v>1.05384002544774</v>
      </c>
      <c r="G324" s="16">
        <f t="shared" ca="1" si="133"/>
        <v>1.05001128749897</v>
      </c>
      <c r="H324" s="16">
        <f t="shared" ca="1" si="125"/>
        <v>1.0036463799999999</v>
      </c>
      <c r="I324" s="15">
        <f t="shared" si="134"/>
        <v>3.7999999999999999E-2</v>
      </c>
      <c r="J324" s="34">
        <f t="shared" si="135"/>
        <v>43692</v>
      </c>
      <c r="K324" s="2">
        <f t="shared" si="136"/>
        <v>16</v>
      </c>
      <c r="L324" s="21">
        <f t="shared" si="137"/>
        <v>16</v>
      </c>
      <c r="M324" s="14">
        <f t="shared" si="126"/>
        <v>1.002370792</v>
      </c>
      <c r="N324" s="14">
        <f t="shared" ca="1" si="127"/>
        <v>1.006025817</v>
      </c>
      <c r="O324" s="21">
        <f t="shared" si="138"/>
        <v>0</v>
      </c>
      <c r="P324" s="16">
        <f t="shared" ca="1" si="128"/>
        <v>51.822026200000003</v>
      </c>
      <c r="Q324" s="24">
        <f t="shared" si="129"/>
        <v>0</v>
      </c>
      <c r="R324" s="16">
        <f t="shared" si="130"/>
        <v>0</v>
      </c>
      <c r="S324" s="4" t="str">
        <f t="shared" si="139"/>
        <v>J=</v>
      </c>
      <c r="T324" s="34">
        <f t="shared" si="140"/>
        <v>43724</v>
      </c>
      <c r="U324" s="3"/>
      <c r="V324" s="3"/>
      <c r="W324" s="95">
        <f>[2]Plan1!$A370</f>
        <v>47903</v>
      </c>
      <c r="X324" s="96" t="str">
        <f>[2]Plan1!$C370</f>
        <v>Carnaval</v>
      </c>
      <c r="Y324" s="97"/>
      <c r="Z324" s="1"/>
      <c r="AA324" s="3"/>
      <c r="AB324" s="3"/>
      <c r="AC324" s="3"/>
      <c r="AD324" s="3"/>
      <c r="AE324" s="3"/>
      <c r="AF324" s="12"/>
      <c r="AG324" s="3"/>
      <c r="AH324" s="2"/>
      <c r="AI324" s="2"/>
      <c r="AJ324" s="2"/>
      <c r="AK324" s="2"/>
      <c r="AL324" s="2"/>
      <c r="AM324" s="34"/>
      <c r="AN324" s="34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42">
        <f t="shared" si="131"/>
        <v>43715</v>
      </c>
      <c r="B325" s="19">
        <f t="shared" ca="1" si="141"/>
        <v>8655.0712523900002</v>
      </c>
      <c r="C325" s="16">
        <f t="shared" si="132"/>
        <v>8600</v>
      </c>
      <c r="D325" s="15">
        <f ca="1">IF(A325&lt;$B$1,VLOOKUP(A325,[1]DI!$A$4:$B$15000,2,FALSE),0)</f>
        <v>0</v>
      </c>
      <c r="E325" s="16">
        <f t="shared" ca="1" si="124"/>
        <v>1</v>
      </c>
      <c r="F325" s="16">
        <f ca="1">(TRUNC(PRODUCT($E$12:$E324),16))</f>
        <v>1.0540797845919301</v>
      </c>
      <c r="G325" s="16">
        <f t="shared" ca="1" si="133"/>
        <v>1.05001128749897</v>
      </c>
      <c r="H325" s="16">
        <f t="shared" ca="1" si="125"/>
        <v>1.00387472</v>
      </c>
      <c r="I325" s="15">
        <f t="shared" si="134"/>
        <v>3.7999999999999999E-2</v>
      </c>
      <c r="J325" s="34">
        <f t="shared" si="135"/>
        <v>43692</v>
      </c>
      <c r="K325" s="2">
        <f t="shared" si="136"/>
        <v>16</v>
      </c>
      <c r="L325" s="21">
        <f t="shared" si="137"/>
        <v>17</v>
      </c>
      <c r="M325" s="14">
        <f t="shared" si="126"/>
        <v>1.0025191529999999</v>
      </c>
      <c r="N325" s="14">
        <f t="shared" ca="1" si="127"/>
        <v>1.006403634</v>
      </c>
      <c r="O325" s="21">
        <f t="shared" si="138"/>
        <v>0</v>
      </c>
      <c r="P325" s="16">
        <f t="shared" ca="1" si="128"/>
        <v>55.071252389999998</v>
      </c>
      <c r="Q325" s="24">
        <f t="shared" si="129"/>
        <v>0</v>
      </c>
      <c r="R325" s="16">
        <f t="shared" si="130"/>
        <v>0</v>
      </c>
      <c r="S325" s="4" t="str">
        <f t="shared" si="139"/>
        <v>J=</v>
      </c>
      <c r="T325" s="34">
        <f t="shared" si="140"/>
        <v>43724</v>
      </c>
      <c r="U325" s="3"/>
      <c r="V325" s="3"/>
      <c r="W325" s="95">
        <f>[2]Plan1!$A371</f>
        <v>47904</v>
      </c>
      <c r="X325" s="96" t="str">
        <f>[2]Plan1!$C371</f>
        <v>Carnaval</v>
      </c>
      <c r="Y325" s="97"/>
      <c r="Z325" s="1"/>
      <c r="AA325" s="3"/>
      <c r="AB325" s="3"/>
      <c r="AC325" s="3"/>
      <c r="AD325" s="3"/>
      <c r="AE325" s="3"/>
      <c r="AF325" s="12"/>
      <c r="AG325" s="3"/>
      <c r="AH325" s="2"/>
      <c r="AI325" s="2"/>
      <c r="AJ325" s="2"/>
      <c r="AK325" s="2"/>
      <c r="AL325" s="2"/>
      <c r="AM325" s="34"/>
      <c r="AN325" s="34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42">
        <f t="shared" si="131"/>
        <v>43716</v>
      </c>
      <c r="B326" s="19">
        <f t="shared" ca="1" si="141"/>
        <v>8655.0712523900002</v>
      </c>
      <c r="C326" s="16">
        <f t="shared" si="132"/>
        <v>8600</v>
      </c>
      <c r="D326" s="15">
        <f ca="1">IF(A326&lt;$B$1,VLOOKUP(A326,[1]DI!$A$4:$B$15000,2,FALSE),0)</f>
        <v>0</v>
      </c>
      <c r="E326" s="16">
        <f t="shared" ca="1" si="124"/>
        <v>1</v>
      </c>
      <c r="F326" s="16">
        <f ca="1">(TRUNC(PRODUCT($E$12:$E325),16))</f>
        <v>1.0540797845919301</v>
      </c>
      <c r="G326" s="16">
        <f t="shared" ca="1" si="133"/>
        <v>1.05001128749897</v>
      </c>
      <c r="H326" s="16">
        <f t="shared" ca="1" si="125"/>
        <v>1.00387472</v>
      </c>
      <c r="I326" s="15">
        <f t="shared" si="134"/>
        <v>3.7999999999999999E-2</v>
      </c>
      <c r="J326" s="34">
        <f t="shared" si="135"/>
        <v>43692</v>
      </c>
      <c r="K326" s="2">
        <f t="shared" si="136"/>
        <v>16</v>
      </c>
      <c r="L326" s="21">
        <f t="shared" si="137"/>
        <v>17</v>
      </c>
      <c r="M326" s="14">
        <f t="shared" si="126"/>
        <v>1.0025191529999999</v>
      </c>
      <c r="N326" s="14">
        <f t="shared" ca="1" si="127"/>
        <v>1.006403634</v>
      </c>
      <c r="O326" s="21">
        <f t="shared" si="138"/>
        <v>0</v>
      </c>
      <c r="P326" s="16">
        <f t="shared" ca="1" si="128"/>
        <v>55.071252389999998</v>
      </c>
      <c r="Q326" s="24">
        <f t="shared" si="129"/>
        <v>0</v>
      </c>
      <c r="R326" s="16">
        <f t="shared" si="130"/>
        <v>0</v>
      </c>
      <c r="S326" s="4" t="str">
        <f t="shared" si="139"/>
        <v>J=</v>
      </c>
      <c r="T326" s="34">
        <f t="shared" si="140"/>
        <v>43724</v>
      </c>
      <c r="U326" s="3"/>
      <c r="V326" s="3"/>
      <c r="W326" s="95">
        <f>[2]Plan1!$A372</f>
        <v>47949</v>
      </c>
      <c r="X326" s="96" t="str">
        <f>[2]Plan1!$C372</f>
        <v>Paixão de Cristo</v>
      </c>
      <c r="Y326" s="97"/>
      <c r="Z326" s="1"/>
      <c r="AA326" s="3"/>
      <c r="AB326" s="3"/>
      <c r="AC326" s="3"/>
      <c r="AD326" s="3"/>
      <c r="AE326" s="3"/>
      <c r="AF326" s="12"/>
      <c r="AG326" s="3"/>
      <c r="AH326" s="2"/>
      <c r="AI326" s="2"/>
      <c r="AJ326" s="2"/>
      <c r="AK326" s="2"/>
      <c r="AL326" s="2"/>
      <c r="AM326" s="34"/>
      <c r="AN326" s="34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42">
        <f t="shared" si="131"/>
        <v>43717</v>
      </c>
      <c r="B327" s="19">
        <f t="shared" ca="1" si="141"/>
        <v>8655.0712523900002</v>
      </c>
      <c r="C327" s="16">
        <f t="shared" si="132"/>
        <v>8600</v>
      </c>
      <c r="D327" s="15">
        <f ca="1">IF(A327&lt;$B$1,VLOOKUP(A327,[1]DI!$A$4:$B$15000,2,FALSE),0)</f>
        <v>5.8999999999999997E-2</v>
      </c>
      <c r="E327" s="16">
        <f t="shared" ca="1" si="124"/>
        <v>1.00022751</v>
      </c>
      <c r="F327" s="16">
        <f ca="1">(TRUNC(PRODUCT($E$12:$E326),16))</f>
        <v>1.0540797845919301</v>
      </c>
      <c r="G327" s="16">
        <f t="shared" ca="1" si="133"/>
        <v>1.05001128749897</v>
      </c>
      <c r="H327" s="16">
        <f t="shared" ca="1" si="125"/>
        <v>1.00387472</v>
      </c>
      <c r="I327" s="15">
        <f t="shared" si="134"/>
        <v>3.7999999999999999E-2</v>
      </c>
      <c r="J327" s="34">
        <f t="shared" si="135"/>
        <v>43692</v>
      </c>
      <c r="K327" s="2">
        <f t="shared" si="136"/>
        <v>17</v>
      </c>
      <c r="L327" s="21">
        <f t="shared" si="137"/>
        <v>17</v>
      </c>
      <c r="M327" s="14">
        <f t="shared" si="126"/>
        <v>1.0025191529999999</v>
      </c>
      <c r="N327" s="14">
        <f t="shared" ca="1" si="127"/>
        <v>1.006403634</v>
      </c>
      <c r="O327" s="21">
        <f t="shared" si="138"/>
        <v>0</v>
      </c>
      <c r="P327" s="16">
        <f t="shared" ca="1" si="128"/>
        <v>55.071252389999998</v>
      </c>
      <c r="Q327" s="24">
        <f t="shared" si="129"/>
        <v>0</v>
      </c>
      <c r="R327" s="16">
        <f t="shared" si="130"/>
        <v>0</v>
      </c>
      <c r="S327" s="4" t="str">
        <f t="shared" si="139"/>
        <v>J=</v>
      </c>
      <c r="T327" s="34">
        <f t="shared" si="140"/>
        <v>43724</v>
      </c>
      <c r="U327" s="3"/>
      <c r="V327" s="3"/>
      <c r="W327" s="95">
        <f>[2]Plan1!$A373</f>
        <v>47959</v>
      </c>
      <c r="X327" s="96" t="str">
        <f>[2]Plan1!$C373</f>
        <v>Tiradentes</v>
      </c>
      <c r="Y327" s="97"/>
      <c r="Z327" s="1"/>
      <c r="AA327" s="3"/>
      <c r="AB327" s="3"/>
      <c r="AC327" s="3"/>
      <c r="AD327" s="3"/>
      <c r="AE327" s="3"/>
      <c r="AF327" s="12"/>
      <c r="AG327" s="3"/>
      <c r="AH327" s="2"/>
      <c r="AI327" s="2"/>
      <c r="AJ327" s="2"/>
      <c r="AK327" s="2"/>
      <c r="AL327" s="2"/>
      <c r="AM327" s="34"/>
      <c r="AN327" s="34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42">
        <f t="shared" si="131"/>
        <v>43718</v>
      </c>
      <c r="B328" s="19">
        <f t="shared" ca="1" si="141"/>
        <v>8658.3216825899999</v>
      </c>
      <c r="C328" s="16">
        <f t="shared" si="132"/>
        <v>8600</v>
      </c>
      <c r="D328" s="15">
        <f ca="1">IF(A328&lt;$B$1,VLOOKUP(A328,[1]DI!$A$4:$B$15000,2,FALSE),0)</f>
        <v>5.8999999999999997E-2</v>
      </c>
      <c r="E328" s="16">
        <f t="shared" ca="1" si="124"/>
        <v>1.00022751</v>
      </c>
      <c r="F328" s="16">
        <f ca="1">(TRUNC(PRODUCT($E$12:$E327),16))</f>
        <v>1.0543195982837199</v>
      </c>
      <c r="G328" s="16">
        <f t="shared" ca="1" si="133"/>
        <v>1.05001128749897</v>
      </c>
      <c r="H328" s="16">
        <f t="shared" ca="1" si="125"/>
        <v>1.00410311</v>
      </c>
      <c r="I328" s="15">
        <f t="shared" si="134"/>
        <v>3.7999999999999999E-2</v>
      </c>
      <c r="J328" s="34">
        <f t="shared" si="135"/>
        <v>43692</v>
      </c>
      <c r="K328" s="2">
        <f t="shared" si="136"/>
        <v>18</v>
      </c>
      <c r="L328" s="21">
        <f t="shared" si="137"/>
        <v>18</v>
      </c>
      <c r="M328" s="14">
        <f t="shared" si="126"/>
        <v>1.0026675359999999</v>
      </c>
      <c r="N328" s="14">
        <f t="shared" ca="1" si="127"/>
        <v>1.006781591</v>
      </c>
      <c r="O328" s="21">
        <f t="shared" si="138"/>
        <v>0</v>
      </c>
      <c r="P328" s="16">
        <f t="shared" ca="1" si="128"/>
        <v>58.321682590000002</v>
      </c>
      <c r="Q328" s="24">
        <f t="shared" si="129"/>
        <v>0</v>
      </c>
      <c r="R328" s="16">
        <f t="shared" si="130"/>
        <v>0</v>
      </c>
      <c r="S328" s="4" t="str">
        <f t="shared" si="139"/>
        <v>J=</v>
      </c>
      <c r="T328" s="34">
        <f t="shared" si="140"/>
        <v>43724</v>
      </c>
      <c r="U328" s="3"/>
      <c r="V328" s="3"/>
      <c r="W328" s="95">
        <f>[2]Plan1!$A374</f>
        <v>47969</v>
      </c>
      <c r="X328" s="96" t="str">
        <f>[2]Plan1!$C374</f>
        <v>Dia do Trabalho</v>
      </c>
      <c r="Y328" s="97"/>
      <c r="Z328" s="1"/>
      <c r="AA328" s="3"/>
      <c r="AB328" s="3"/>
      <c r="AC328" s="3"/>
      <c r="AD328" s="3"/>
      <c r="AE328" s="3"/>
      <c r="AF328" s="12"/>
      <c r="AG328" s="3"/>
      <c r="AH328" s="2"/>
      <c r="AI328" s="2"/>
      <c r="AJ328" s="2"/>
      <c r="AK328" s="2"/>
      <c r="AL328" s="2"/>
      <c r="AM328" s="34"/>
      <c r="AN328" s="34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42">
        <f t="shared" si="131"/>
        <v>43719</v>
      </c>
      <c r="B329" s="19">
        <f t="shared" ca="1" si="141"/>
        <v>8661.5733168000006</v>
      </c>
      <c r="C329" s="16">
        <f t="shared" si="132"/>
        <v>8600</v>
      </c>
      <c r="D329" s="15">
        <f ca="1">IF(A329&lt;$B$1,VLOOKUP(A329,[1]DI!$A$4:$B$15000,2,FALSE),0)</f>
        <v>5.8999999999999997E-2</v>
      </c>
      <c r="E329" s="16">
        <f t="shared" ca="1" si="124"/>
        <v>1.00022751</v>
      </c>
      <c r="F329" s="16">
        <f ca="1">(TRUNC(PRODUCT($E$12:$E328),16))</f>
        <v>1.05455946653553</v>
      </c>
      <c r="G329" s="16">
        <f t="shared" ca="1" si="133"/>
        <v>1.05001128749897</v>
      </c>
      <c r="H329" s="16">
        <f t="shared" ca="1" si="125"/>
        <v>1.0043315500000001</v>
      </c>
      <c r="I329" s="15">
        <f t="shared" si="134"/>
        <v>3.7999999999999999E-2</v>
      </c>
      <c r="J329" s="34">
        <f t="shared" si="135"/>
        <v>43692</v>
      </c>
      <c r="K329" s="2">
        <f t="shared" si="136"/>
        <v>19</v>
      </c>
      <c r="L329" s="21">
        <f t="shared" si="137"/>
        <v>19</v>
      </c>
      <c r="M329" s="14">
        <f t="shared" si="126"/>
        <v>1.0028159409999999</v>
      </c>
      <c r="N329" s="14">
        <f t="shared" ca="1" si="127"/>
        <v>1.007159688</v>
      </c>
      <c r="O329" s="21">
        <f t="shared" si="138"/>
        <v>0</v>
      </c>
      <c r="P329" s="16">
        <f t="shared" ca="1" si="128"/>
        <v>61.573316800000001</v>
      </c>
      <c r="Q329" s="24">
        <f t="shared" si="129"/>
        <v>0</v>
      </c>
      <c r="R329" s="16">
        <f t="shared" si="130"/>
        <v>0</v>
      </c>
      <c r="S329" s="4" t="str">
        <f t="shared" si="139"/>
        <v>J=</v>
      </c>
      <c r="T329" s="34">
        <f t="shared" si="140"/>
        <v>43724</v>
      </c>
      <c r="U329" s="3"/>
      <c r="V329" s="3"/>
      <c r="W329" s="95">
        <f>[2]Plan1!$A375</f>
        <v>48011</v>
      </c>
      <c r="X329" s="96" t="str">
        <f>[2]Plan1!$C375</f>
        <v>Corpus Christi</v>
      </c>
      <c r="Y329" s="97"/>
      <c r="Z329" s="1"/>
      <c r="AA329" s="3"/>
      <c r="AB329" s="3"/>
      <c r="AC329" s="3"/>
      <c r="AD329" s="3"/>
      <c r="AE329" s="3"/>
      <c r="AF329" s="12"/>
      <c r="AG329" s="3"/>
      <c r="AH329" s="2"/>
      <c r="AI329" s="2"/>
      <c r="AJ329" s="2"/>
      <c r="AK329" s="2"/>
      <c r="AL329" s="2"/>
      <c r="AM329" s="34"/>
      <c r="AN329" s="34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42">
        <f t="shared" si="131"/>
        <v>43720</v>
      </c>
      <c r="B330" s="19">
        <f t="shared" ca="1" si="141"/>
        <v>8664.8262496000007</v>
      </c>
      <c r="C330" s="16">
        <f t="shared" si="132"/>
        <v>8600</v>
      </c>
      <c r="D330" s="15">
        <f ca="1">IF(A330&lt;$B$1,VLOOKUP(A330,[1]DI!$A$4:$B$15000,2,FALSE),0)</f>
        <v>5.8999999999999997E-2</v>
      </c>
      <c r="E330" s="16">
        <f t="shared" ca="1" si="124"/>
        <v>1.00022751</v>
      </c>
      <c r="F330" s="16">
        <f ca="1">(TRUNC(PRODUCT($E$12:$E329),16))</f>
        <v>1.05479938935976</v>
      </c>
      <c r="G330" s="16">
        <f t="shared" ca="1" si="133"/>
        <v>1.05001128749897</v>
      </c>
      <c r="H330" s="16">
        <f t="shared" ca="1" si="125"/>
        <v>1.00456005</v>
      </c>
      <c r="I330" s="15">
        <f t="shared" si="134"/>
        <v>3.7999999999999999E-2</v>
      </c>
      <c r="J330" s="34">
        <f t="shared" si="135"/>
        <v>43692</v>
      </c>
      <c r="K330" s="2">
        <f t="shared" si="136"/>
        <v>20</v>
      </c>
      <c r="L330" s="21">
        <f t="shared" si="137"/>
        <v>20</v>
      </c>
      <c r="M330" s="14">
        <f t="shared" si="126"/>
        <v>1.002964368</v>
      </c>
      <c r="N330" s="14">
        <f t="shared" ca="1" si="127"/>
        <v>1.0075379360000001</v>
      </c>
      <c r="O330" s="21">
        <f t="shared" si="138"/>
        <v>0</v>
      </c>
      <c r="P330" s="16">
        <f t="shared" ca="1" si="128"/>
        <v>64.826249599999997</v>
      </c>
      <c r="Q330" s="24">
        <f t="shared" si="129"/>
        <v>0</v>
      </c>
      <c r="R330" s="16">
        <f t="shared" si="130"/>
        <v>0</v>
      </c>
      <c r="S330" s="4" t="str">
        <f t="shared" si="139"/>
        <v>J=</v>
      </c>
      <c r="T330" s="34">
        <f t="shared" si="140"/>
        <v>43724</v>
      </c>
      <c r="U330" s="3"/>
      <c r="V330" s="3"/>
      <c r="W330" s="95">
        <f>[2]Plan1!$A376</f>
        <v>48098</v>
      </c>
      <c r="X330" s="96" t="str">
        <f>[2]Plan1!$C376</f>
        <v>Independência do Brasil</v>
      </c>
      <c r="Y330" s="97"/>
      <c r="Z330" s="1"/>
      <c r="AA330" s="3"/>
      <c r="AB330" s="3"/>
      <c r="AC330" s="3"/>
      <c r="AD330" s="3"/>
      <c r="AE330" s="3"/>
      <c r="AF330" s="12"/>
      <c r="AG330" s="3"/>
      <c r="AH330" s="2"/>
      <c r="AI330" s="2"/>
      <c r="AJ330" s="2"/>
      <c r="AK330" s="2"/>
      <c r="AL330" s="2"/>
      <c r="AM330" s="34"/>
      <c r="AN330" s="34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42">
        <f t="shared" si="131"/>
        <v>43721</v>
      </c>
      <c r="B331" s="19">
        <f t="shared" ca="1" si="141"/>
        <v>8668.0803777900001</v>
      </c>
      <c r="C331" s="16">
        <f t="shared" si="132"/>
        <v>8600</v>
      </c>
      <c r="D331" s="15">
        <f ca="1">IF(A331&lt;$B$1,VLOOKUP(A331,[1]DI!$A$4:$B$15000,2,FALSE),0)</f>
        <v>5.8999999999999997E-2</v>
      </c>
      <c r="E331" s="16">
        <f t="shared" ca="1" si="124"/>
        <v>1.00022751</v>
      </c>
      <c r="F331" s="16">
        <f ca="1">(TRUNC(PRODUCT($E$12:$E330),16))</f>
        <v>1.05503936676883</v>
      </c>
      <c r="G331" s="16">
        <f t="shared" ca="1" si="133"/>
        <v>1.05001128749897</v>
      </c>
      <c r="H331" s="16">
        <f t="shared" ca="1" si="125"/>
        <v>1.0047885999999999</v>
      </c>
      <c r="I331" s="15">
        <f t="shared" si="134"/>
        <v>3.7999999999999999E-2</v>
      </c>
      <c r="J331" s="34">
        <f t="shared" si="135"/>
        <v>43692</v>
      </c>
      <c r="K331" s="2">
        <f t="shared" si="136"/>
        <v>21</v>
      </c>
      <c r="L331" s="21">
        <f t="shared" si="137"/>
        <v>21</v>
      </c>
      <c r="M331" s="14">
        <f t="shared" si="126"/>
        <v>1.0031128170000001</v>
      </c>
      <c r="N331" s="14">
        <f t="shared" ca="1" si="127"/>
        <v>1.0079163229999999</v>
      </c>
      <c r="O331" s="21">
        <f t="shared" si="138"/>
        <v>0</v>
      </c>
      <c r="P331" s="16">
        <f t="shared" ca="1" si="128"/>
        <v>68.08037779</v>
      </c>
      <c r="Q331" s="24">
        <f t="shared" si="129"/>
        <v>0</v>
      </c>
      <c r="R331" s="16">
        <f t="shared" si="130"/>
        <v>0</v>
      </c>
      <c r="S331" s="4" t="str">
        <f t="shared" si="139"/>
        <v>J=</v>
      </c>
      <c r="T331" s="34">
        <f t="shared" si="140"/>
        <v>43724</v>
      </c>
      <c r="U331" s="3"/>
      <c r="V331" s="3"/>
      <c r="W331" s="95">
        <f>[2]Plan1!$A377</f>
        <v>48133</v>
      </c>
      <c r="X331" s="96" t="str">
        <f>[2]Plan1!$C377</f>
        <v>Nossa Sr.a Aparecida - Padroeira do Brasil</v>
      </c>
      <c r="Y331" s="97"/>
      <c r="Z331" s="1"/>
      <c r="AA331" s="3"/>
      <c r="AB331" s="3"/>
      <c r="AC331" s="3"/>
      <c r="AD331" s="3"/>
      <c r="AE331" s="3"/>
      <c r="AF331" s="12"/>
      <c r="AG331" s="3"/>
      <c r="AH331" s="2"/>
      <c r="AI331" s="2"/>
      <c r="AJ331" s="2"/>
      <c r="AK331" s="2"/>
      <c r="AL331" s="2"/>
      <c r="AM331" s="34"/>
      <c r="AN331" s="34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42">
        <f t="shared" si="131"/>
        <v>43722</v>
      </c>
      <c r="B332" s="19">
        <f t="shared" ca="1" si="141"/>
        <v>8671.3356325999994</v>
      </c>
      <c r="C332" s="16">
        <f t="shared" si="132"/>
        <v>8600</v>
      </c>
      <c r="D332" s="15">
        <f ca="1">IF(A332&lt;$B$1,VLOOKUP(A332,[1]DI!$A$4:$B$15000,2,FALSE),0)</f>
        <v>0</v>
      </c>
      <c r="E332" s="16">
        <f t="shared" ref="E332:E395" ca="1" si="142">ROUND(((1+D332)^(1/252)),8)</f>
        <v>1</v>
      </c>
      <c r="F332" s="16">
        <f ca="1">(TRUNC(PRODUCT($E$12:$E331),16))</f>
        <v>1.0552793987751701</v>
      </c>
      <c r="G332" s="16">
        <f t="shared" ca="1" si="133"/>
        <v>1.05001128749897</v>
      </c>
      <c r="H332" s="16">
        <f t="shared" ref="H332:H395" ca="1" si="143">ROUND(F332/G332,8)</f>
        <v>1.00501719</v>
      </c>
      <c r="I332" s="15">
        <f t="shared" si="134"/>
        <v>3.7999999999999999E-2</v>
      </c>
      <c r="J332" s="34">
        <f t="shared" si="135"/>
        <v>43692</v>
      </c>
      <c r="K332" s="2">
        <f t="shared" si="136"/>
        <v>21</v>
      </c>
      <c r="L332" s="21">
        <f t="shared" si="137"/>
        <v>22</v>
      </c>
      <c r="M332" s="14">
        <f t="shared" ref="M332:M395" si="144">ROUND((I332+1)^(L332/252),9)</f>
        <v>1.003261288</v>
      </c>
      <c r="N332" s="14">
        <f t="shared" ref="N332:N395" ca="1" si="145">ROUND(H332*M332,9)</f>
        <v>1.0082948410000001</v>
      </c>
      <c r="O332" s="21">
        <f t="shared" si="138"/>
        <v>0</v>
      </c>
      <c r="P332" s="16">
        <f t="shared" ref="P332:P395" ca="1" si="146">TRUNC(((N332-1)*C332),8)</f>
        <v>71.335632599999997</v>
      </c>
      <c r="Q332" s="24">
        <f t="shared" ref="Q332:Q395" si="147">IF($O332&gt;0,VLOOKUP($O332,$W$12:$AC$150,7),0)</f>
        <v>0</v>
      </c>
      <c r="R332" s="16">
        <f t="shared" ref="R332:R395" si="148">IF(Q332&gt;0,TRUNC(Q332*C$12,8),0)</f>
        <v>0</v>
      </c>
      <c r="S332" s="4" t="str">
        <f t="shared" si="139"/>
        <v>J=</v>
      </c>
      <c r="T332" s="34">
        <f t="shared" si="140"/>
        <v>43724</v>
      </c>
      <c r="U332" s="3"/>
      <c r="V332" s="3"/>
      <c r="W332" s="95">
        <f>[2]Plan1!$A378</f>
        <v>48154</v>
      </c>
      <c r="X332" s="96" t="str">
        <f>[2]Plan1!$C378</f>
        <v>Finados</v>
      </c>
      <c r="Y332" s="97"/>
      <c r="Z332" s="1"/>
      <c r="AA332" s="3"/>
      <c r="AB332" s="3"/>
      <c r="AC332" s="3"/>
      <c r="AD332" s="3"/>
      <c r="AE332" s="3"/>
      <c r="AF332" s="12"/>
      <c r="AG332" s="3"/>
      <c r="AH332" s="2"/>
      <c r="AI332" s="2"/>
      <c r="AJ332" s="2"/>
      <c r="AK332" s="2"/>
      <c r="AL332" s="2"/>
      <c r="AM332" s="34"/>
      <c r="AN332" s="34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42">
        <f t="shared" ref="A333:A396" si="149">(A332+1)</f>
        <v>43723</v>
      </c>
      <c r="B333" s="19">
        <f t="shared" ca="1" si="141"/>
        <v>8671.3356325999994</v>
      </c>
      <c r="C333" s="16">
        <f t="shared" ref="C333:C396" si="150">(C332-R332)</f>
        <v>8600</v>
      </c>
      <c r="D333" s="15">
        <f ca="1">IF(A333&lt;$B$1,VLOOKUP(A333,[1]DI!$A$4:$B$15000,2,FALSE),0)</f>
        <v>0</v>
      </c>
      <c r="E333" s="16">
        <f t="shared" ca="1" si="142"/>
        <v>1</v>
      </c>
      <c r="F333" s="16">
        <f ca="1">(TRUNC(PRODUCT($E$12:$E332),16))</f>
        <v>1.0552793987751701</v>
      </c>
      <c r="G333" s="16">
        <f t="shared" ref="G333:G396" ca="1" si="151">IF(O332&gt;0,F332,G332)</f>
        <v>1.05001128749897</v>
      </c>
      <c r="H333" s="16">
        <f t="shared" ca="1" si="143"/>
        <v>1.00501719</v>
      </c>
      <c r="I333" s="15">
        <f t="shared" ref="I333:I396" si="152">I332</f>
        <v>3.7999999999999999E-2</v>
      </c>
      <c r="J333" s="34">
        <f t="shared" ref="J333:J396" si="153">IF(O332&gt;0,VLOOKUP(O332,W$12:AG$150,2),J332)</f>
        <v>43692</v>
      </c>
      <c r="K333" s="2">
        <f t="shared" ref="K333:K396" si="154">IF(A333&gt;J333,IF(NETWORKDAYS(J333,A333,$W$160:$W$544)-1=0,1,NETWORKDAYS(J333,A333,$W$160:$W$544)-1),0)</f>
        <v>21</v>
      </c>
      <c r="L333" s="21">
        <f t="shared" ref="L333:L396" si="155">IF(AND(K333=1,K332=1),1,IF(K333&gt;0,IF(K333=K332,K333+1,K333),0))</f>
        <v>22</v>
      </c>
      <c r="M333" s="14">
        <f t="shared" si="144"/>
        <v>1.003261288</v>
      </c>
      <c r="N333" s="14">
        <f t="shared" ca="1" si="145"/>
        <v>1.0082948410000001</v>
      </c>
      <c r="O333" s="21">
        <f t="shared" ref="O333:O396" si="156">IF(VLOOKUP(A333,X$12:AE$150,8)=VLOOKUP(A332,X$12:AE$150,8),0,VLOOKUP(A333,X$12:AE$150,8))</f>
        <v>0</v>
      </c>
      <c r="P333" s="16">
        <f t="shared" ca="1" si="146"/>
        <v>71.335632599999997</v>
      </c>
      <c r="Q333" s="24">
        <f t="shared" si="147"/>
        <v>0</v>
      </c>
      <c r="R333" s="16">
        <f t="shared" si="148"/>
        <v>0</v>
      </c>
      <c r="S333" s="4" t="str">
        <f t="shared" ref="S333:S396" si="157">IF(O332&gt;0,VLOOKUP(O332,W$12:AG$150,10),S332)</f>
        <v>J=</v>
      </c>
      <c r="T333" s="34">
        <f t="shared" ref="T333:T396" si="158">IF(O332&gt;0,VLOOKUP(O332,W$12:AG$150,11),T332)</f>
        <v>43724</v>
      </c>
      <c r="U333" s="3"/>
      <c r="V333" s="3"/>
      <c r="W333" s="95">
        <f>[2]Plan1!$A379</f>
        <v>48167</v>
      </c>
      <c r="X333" s="96" t="str">
        <f>[2]Plan1!$C379</f>
        <v>Proclamação da República</v>
      </c>
      <c r="Y333" s="97"/>
      <c r="Z333" s="1"/>
      <c r="AA333" s="3"/>
      <c r="AB333" s="3"/>
      <c r="AC333" s="3"/>
      <c r="AD333" s="3"/>
      <c r="AE333" s="3"/>
      <c r="AF333" s="12"/>
      <c r="AG333" s="3"/>
      <c r="AH333" s="2"/>
      <c r="AI333" s="2"/>
      <c r="AJ333" s="2"/>
      <c r="AK333" s="2"/>
      <c r="AL333" s="2"/>
      <c r="AM333" s="34"/>
      <c r="AN333" s="34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42">
        <f t="shared" si="149"/>
        <v>43724</v>
      </c>
      <c r="B334" s="19">
        <f t="shared" ref="B334:B397" ca="1" si="159">IF(A334&lt;=TODAY(),C334+P334,IF(AND(A334&gt;TODAY(),A334&lt;=$B$1),IF(VLOOKUP(TODAY(),$A$10:$D$5000,4,FALSE)=0,"n.d",C334+P334),"n.d"))</f>
        <v>8671.3356325999994</v>
      </c>
      <c r="C334" s="16">
        <f t="shared" si="150"/>
        <v>8600</v>
      </c>
      <c r="D334" s="15">
        <f ca="1">IF(A334&lt;$B$1,VLOOKUP(A334,[1]DI!$A$4:$B$15000,2,FALSE),0)</f>
        <v>5.8999999999999997E-2</v>
      </c>
      <c r="E334" s="16">
        <f t="shared" ca="1" si="142"/>
        <v>1.00022751</v>
      </c>
      <c r="F334" s="16">
        <f ca="1">(TRUNC(PRODUCT($E$12:$E333),16))</f>
        <v>1.0552793987751701</v>
      </c>
      <c r="G334" s="16">
        <f t="shared" ca="1" si="151"/>
        <v>1.05001128749897</v>
      </c>
      <c r="H334" s="16">
        <f t="shared" ca="1" si="143"/>
        <v>1.00501719</v>
      </c>
      <c r="I334" s="15">
        <f t="shared" si="152"/>
        <v>3.7999999999999999E-2</v>
      </c>
      <c r="J334" s="34">
        <f t="shared" si="153"/>
        <v>43692</v>
      </c>
      <c r="K334" s="2">
        <f t="shared" si="154"/>
        <v>22</v>
      </c>
      <c r="L334" s="21">
        <f t="shared" si="155"/>
        <v>22</v>
      </c>
      <c r="M334" s="14">
        <f t="shared" si="144"/>
        <v>1.003261288</v>
      </c>
      <c r="N334" s="14">
        <f t="shared" ca="1" si="145"/>
        <v>1.0082948410000001</v>
      </c>
      <c r="O334" s="21">
        <f t="shared" si="156"/>
        <v>11</v>
      </c>
      <c r="P334" s="16">
        <f t="shared" ca="1" si="146"/>
        <v>71.335632599999997</v>
      </c>
      <c r="Q334" s="24">
        <f t="shared" si="147"/>
        <v>0</v>
      </c>
      <c r="R334" s="16">
        <f t="shared" si="148"/>
        <v>0</v>
      </c>
      <c r="S334" s="4" t="str">
        <f t="shared" si="157"/>
        <v>J=</v>
      </c>
      <c r="T334" s="34">
        <f t="shared" si="158"/>
        <v>43724</v>
      </c>
      <c r="U334" s="3"/>
      <c r="V334" s="3"/>
      <c r="W334" s="95">
        <f>[2]Plan1!$A380</f>
        <v>48172</v>
      </c>
      <c r="X334" s="96" t="str">
        <f>[2]Plan1!$C380</f>
        <v>Dia Nacional de Zumbi e da Consciência Negra</v>
      </c>
      <c r="Y334" s="97"/>
      <c r="Z334" s="1"/>
      <c r="AA334" s="3"/>
      <c r="AB334" s="3"/>
      <c r="AC334" s="3"/>
      <c r="AD334" s="3"/>
      <c r="AE334" s="3"/>
      <c r="AF334" s="12"/>
      <c r="AG334" s="3"/>
      <c r="AH334" s="2"/>
      <c r="AI334" s="2"/>
      <c r="AJ334" s="2"/>
      <c r="AK334" s="2"/>
      <c r="AL334" s="2"/>
      <c r="AM334" s="34"/>
      <c r="AN334" s="34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42">
        <f t="shared" si="149"/>
        <v>43725</v>
      </c>
      <c r="B335" s="19">
        <f t="shared" ca="1" si="159"/>
        <v>8603.2297643900001</v>
      </c>
      <c r="C335" s="16">
        <f t="shared" si="150"/>
        <v>8600</v>
      </c>
      <c r="D335" s="15">
        <f ca="1">IF(A335&lt;$B$1,VLOOKUP(A335,[1]DI!$A$4:$B$15000,2,FALSE),0)</f>
        <v>5.8999999999999997E-2</v>
      </c>
      <c r="E335" s="16">
        <f t="shared" ca="1" si="142"/>
        <v>1.00022751</v>
      </c>
      <c r="F335" s="16">
        <f ca="1">(TRUNC(PRODUCT($E$12:$E334),16))</f>
        <v>1.05551948539118</v>
      </c>
      <c r="G335" s="16">
        <f t="shared" ca="1" si="151"/>
        <v>1.0552793987751701</v>
      </c>
      <c r="H335" s="16">
        <f t="shared" ca="1" si="143"/>
        <v>1.00022751</v>
      </c>
      <c r="I335" s="15">
        <f t="shared" si="152"/>
        <v>3.7999999999999999E-2</v>
      </c>
      <c r="J335" s="34">
        <f t="shared" si="153"/>
        <v>43724</v>
      </c>
      <c r="K335" s="2">
        <f t="shared" si="154"/>
        <v>1</v>
      </c>
      <c r="L335" s="21">
        <f t="shared" si="155"/>
        <v>1</v>
      </c>
      <c r="M335" s="14">
        <f t="shared" si="144"/>
        <v>1.00014801</v>
      </c>
      <c r="N335" s="14">
        <f t="shared" ca="1" si="145"/>
        <v>1.0003755539999999</v>
      </c>
      <c r="O335" s="21">
        <f t="shared" si="156"/>
        <v>0</v>
      </c>
      <c r="P335" s="16">
        <f t="shared" ca="1" si="146"/>
        <v>3.2297643900000002</v>
      </c>
      <c r="Q335" s="24">
        <f t="shared" si="147"/>
        <v>0</v>
      </c>
      <c r="R335" s="16">
        <f t="shared" si="148"/>
        <v>0</v>
      </c>
      <c r="S335" s="4" t="str">
        <f t="shared" si="157"/>
        <v>J=</v>
      </c>
      <c r="T335" s="34">
        <f t="shared" si="158"/>
        <v>43753</v>
      </c>
      <c r="U335" s="3"/>
      <c r="V335" s="3"/>
      <c r="W335" s="95">
        <f>[2]Plan1!$A381</f>
        <v>48207</v>
      </c>
      <c r="X335" s="96" t="str">
        <f>[2]Plan1!$C381</f>
        <v>Natal</v>
      </c>
      <c r="Y335" s="97"/>
      <c r="Z335" s="1"/>
      <c r="AA335" s="3"/>
      <c r="AB335" s="3"/>
      <c r="AC335" s="3"/>
      <c r="AD335" s="3"/>
      <c r="AE335" s="3"/>
      <c r="AF335" s="12"/>
      <c r="AG335" s="3"/>
      <c r="AH335" s="2"/>
      <c r="AI335" s="2"/>
      <c r="AJ335" s="2"/>
      <c r="AK335" s="2"/>
      <c r="AL335" s="2"/>
      <c r="AM335" s="34"/>
      <c r="AN335" s="34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42">
        <f t="shared" si="149"/>
        <v>43726</v>
      </c>
      <c r="B336" s="19">
        <f t="shared" ca="1" si="159"/>
        <v>8606.4607241899994</v>
      </c>
      <c r="C336" s="16">
        <f t="shared" si="150"/>
        <v>8600</v>
      </c>
      <c r="D336" s="15">
        <f ca="1">IF(A336&lt;$B$1,VLOOKUP(A336,[1]DI!$A$4:$B$15000,2,FALSE),0)</f>
        <v>5.8999999999999997E-2</v>
      </c>
      <c r="E336" s="16">
        <f t="shared" ca="1" si="142"/>
        <v>1.00022751</v>
      </c>
      <c r="F336" s="16">
        <f ca="1">(TRUNC(PRODUCT($E$12:$E335),16))</f>
        <v>1.0557596266292999</v>
      </c>
      <c r="G336" s="16">
        <f t="shared" ca="1" si="151"/>
        <v>1.0552793987751701</v>
      </c>
      <c r="H336" s="16">
        <f t="shared" ca="1" si="143"/>
        <v>1.0004550699999999</v>
      </c>
      <c r="I336" s="15">
        <f t="shared" si="152"/>
        <v>3.7999999999999999E-2</v>
      </c>
      <c r="J336" s="34">
        <f t="shared" si="153"/>
        <v>43724</v>
      </c>
      <c r="K336" s="2">
        <f t="shared" si="154"/>
        <v>2</v>
      </c>
      <c r="L336" s="21">
        <f t="shared" si="155"/>
        <v>2</v>
      </c>
      <c r="M336" s="14">
        <f t="shared" si="144"/>
        <v>1.000296042</v>
      </c>
      <c r="N336" s="14">
        <f t="shared" ca="1" si="145"/>
        <v>1.000751247</v>
      </c>
      <c r="O336" s="21">
        <f t="shared" si="156"/>
        <v>0</v>
      </c>
      <c r="P336" s="16">
        <f t="shared" ca="1" si="146"/>
        <v>6.4607241899999996</v>
      </c>
      <c r="Q336" s="24">
        <f t="shared" si="147"/>
        <v>0</v>
      </c>
      <c r="R336" s="16">
        <f t="shared" si="148"/>
        <v>0</v>
      </c>
      <c r="S336" s="4" t="str">
        <f t="shared" si="157"/>
        <v>J=</v>
      </c>
      <c r="T336" s="34">
        <f t="shared" si="158"/>
        <v>43753</v>
      </c>
      <c r="U336" s="3"/>
      <c r="V336" s="3"/>
      <c r="W336" s="95">
        <f>[2]Plan1!$A382</f>
        <v>48214</v>
      </c>
      <c r="X336" s="96" t="str">
        <f>[2]Plan1!$C382</f>
        <v>Confraternização Universal</v>
      </c>
      <c r="Y336" s="97"/>
      <c r="Z336" s="1"/>
      <c r="AA336" s="3"/>
      <c r="AB336" s="3"/>
      <c r="AC336" s="3"/>
      <c r="AD336" s="3"/>
      <c r="AE336" s="3"/>
      <c r="AF336" s="12"/>
      <c r="AG336" s="3"/>
      <c r="AH336" s="2"/>
      <c r="AI336" s="2"/>
      <c r="AJ336" s="2"/>
      <c r="AK336" s="2"/>
      <c r="AL336" s="2"/>
      <c r="AM336" s="34"/>
      <c r="AN336" s="34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42">
        <f t="shared" si="149"/>
        <v>43727</v>
      </c>
      <c r="B337" s="19">
        <f t="shared" ca="1" si="159"/>
        <v>8609.6929653900006</v>
      </c>
      <c r="C337" s="16">
        <f t="shared" si="150"/>
        <v>8600</v>
      </c>
      <c r="D337" s="15">
        <f ca="1">IF(A337&lt;$B$1,VLOOKUP(A337,[1]DI!$A$4:$B$15000,2,FALSE),0)</f>
        <v>5.3999999999999999E-2</v>
      </c>
      <c r="E337" s="16">
        <f t="shared" ca="1" si="142"/>
        <v>1.0002087200000001</v>
      </c>
      <c r="F337" s="16">
        <f ca="1">(TRUNC(PRODUCT($E$12:$E336),16))</f>
        <v>1.05599982250196</v>
      </c>
      <c r="G337" s="16">
        <f t="shared" ca="1" si="151"/>
        <v>1.0552793987751701</v>
      </c>
      <c r="H337" s="16">
        <f t="shared" ca="1" si="143"/>
        <v>1.0006826900000001</v>
      </c>
      <c r="I337" s="15">
        <f t="shared" si="152"/>
        <v>3.7999999999999999E-2</v>
      </c>
      <c r="J337" s="34">
        <f t="shared" si="153"/>
        <v>43724</v>
      </c>
      <c r="K337" s="2">
        <f t="shared" si="154"/>
        <v>3</v>
      </c>
      <c r="L337" s="21">
        <f t="shared" si="155"/>
        <v>3</v>
      </c>
      <c r="M337" s="14">
        <f t="shared" si="144"/>
        <v>1.0004440960000001</v>
      </c>
      <c r="N337" s="14">
        <f t="shared" ca="1" si="145"/>
        <v>1.0011270889999999</v>
      </c>
      <c r="O337" s="21">
        <f t="shared" si="156"/>
        <v>0</v>
      </c>
      <c r="P337" s="16">
        <f t="shared" ca="1" si="146"/>
        <v>9.6929653899999995</v>
      </c>
      <c r="Q337" s="24">
        <f t="shared" si="147"/>
        <v>0</v>
      </c>
      <c r="R337" s="16">
        <f t="shared" si="148"/>
        <v>0</v>
      </c>
      <c r="S337" s="4" t="str">
        <f t="shared" si="157"/>
        <v>J=</v>
      </c>
      <c r="T337" s="34">
        <f t="shared" si="158"/>
        <v>43753</v>
      </c>
      <c r="U337" s="3"/>
      <c r="V337" s="3"/>
      <c r="W337" s="95">
        <f>[2]Plan1!$A383</f>
        <v>48253</v>
      </c>
      <c r="X337" s="96" t="str">
        <f>[2]Plan1!$C383</f>
        <v>Carnaval</v>
      </c>
      <c r="Y337" s="97"/>
      <c r="Z337" s="1"/>
      <c r="AA337" s="3"/>
      <c r="AB337" s="3"/>
      <c r="AC337" s="3"/>
      <c r="AD337" s="3"/>
      <c r="AE337" s="3"/>
      <c r="AF337" s="12"/>
      <c r="AG337" s="3"/>
      <c r="AH337" s="2"/>
      <c r="AI337" s="2"/>
      <c r="AJ337" s="2"/>
      <c r="AK337" s="2"/>
      <c r="AL337" s="2"/>
      <c r="AM337" s="34"/>
      <c r="AN337" s="34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42">
        <f t="shared" si="149"/>
        <v>43728</v>
      </c>
      <c r="B338" s="19">
        <f t="shared" ca="1" si="159"/>
        <v>8612.7645499999999</v>
      </c>
      <c r="C338" s="16">
        <f t="shared" si="150"/>
        <v>8600</v>
      </c>
      <c r="D338" s="15">
        <f ca="1">IF(A338&lt;$B$1,VLOOKUP(A338,[1]DI!$A$4:$B$15000,2,FALSE),0)</f>
        <v>5.3999999999999999E-2</v>
      </c>
      <c r="E338" s="16">
        <f t="shared" ca="1" si="142"/>
        <v>1.0002087200000001</v>
      </c>
      <c r="F338" s="16">
        <f ca="1">(TRUNC(PRODUCT($E$12:$E337),16))</f>
        <v>1.05622023078491</v>
      </c>
      <c r="G338" s="16">
        <f t="shared" ca="1" si="151"/>
        <v>1.0552793987751701</v>
      </c>
      <c r="H338" s="16">
        <f t="shared" ca="1" si="143"/>
        <v>1.00089155</v>
      </c>
      <c r="I338" s="15">
        <f t="shared" si="152"/>
        <v>3.7999999999999999E-2</v>
      </c>
      <c r="J338" s="34">
        <f t="shared" si="153"/>
        <v>43724</v>
      </c>
      <c r="K338" s="2">
        <f t="shared" si="154"/>
        <v>4</v>
      </c>
      <c r="L338" s="21">
        <f t="shared" si="155"/>
        <v>4</v>
      </c>
      <c r="M338" s="14">
        <f t="shared" si="144"/>
        <v>1.0005921719999999</v>
      </c>
      <c r="N338" s="14">
        <f t="shared" ca="1" si="145"/>
        <v>1.0014842500000001</v>
      </c>
      <c r="O338" s="21">
        <f t="shared" si="156"/>
        <v>0</v>
      </c>
      <c r="P338" s="16">
        <f t="shared" ca="1" si="146"/>
        <v>12.76455</v>
      </c>
      <c r="Q338" s="24">
        <f t="shared" si="147"/>
        <v>0</v>
      </c>
      <c r="R338" s="16">
        <f t="shared" si="148"/>
        <v>0</v>
      </c>
      <c r="S338" s="4" t="str">
        <f t="shared" si="157"/>
        <v>J=</v>
      </c>
      <c r="T338" s="34">
        <f t="shared" si="158"/>
        <v>43753</v>
      </c>
      <c r="U338" s="3"/>
      <c r="V338" s="3"/>
      <c r="W338" s="95">
        <f>[2]Plan1!$A384</f>
        <v>48254</v>
      </c>
      <c r="X338" s="96" t="str">
        <f>[2]Plan1!$C384</f>
        <v>Carnaval</v>
      </c>
      <c r="Y338" s="97"/>
      <c r="Z338" s="1"/>
      <c r="AA338" s="3"/>
      <c r="AB338" s="3"/>
      <c r="AC338" s="3"/>
      <c r="AD338" s="3"/>
      <c r="AE338" s="3"/>
      <c r="AF338" s="12"/>
      <c r="AG338" s="3"/>
      <c r="AH338" s="2"/>
      <c r="AI338" s="2"/>
      <c r="AJ338" s="2"/>
      <c r="AK338" s="2"/>
      <c r="AL338" s="2"/>
      <c r="AM338" s="34"/>
      <c r="AN338" s="34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42">
        <f t="shared" si="149"/>
        <v>43729</v>
      </c>
      <c r="B339" s="19">
        <f t="shared" ca="1" si="159"/>
        <v>8615.8372010000003</v>
      </c>
      <c r="C339" s="16">
        <f t="shared" si="150"/>
        <v>8600</v>
      </c>
      <c r="D339" s="15">
        <f ca="1">IF(A339&lt;$B$1,VLOOKUP(A339,[1]DI!$A$4:$B$15000,2,FALSE),0)</f>
        <v>0</v>
      </c>
      <c r="E339" s="16">
        <f t="shared" ca="1" si="142"/>
        <v>1</v>
      </c>
      <c r="F339" s="16">
        <f ca="1">(TRUNC(PRODUCT($E$12:$E338),16))</f>
        <v>1.05644068507148</v>
      </c>
      <c r="G339" s="16">
        <f t="shared" ca="1" si="151"/>
        <v>1.0552793987751701</v>
      </c>
      <c r="H339" s="16">
        <f t="shared" ca="1" si="143"/>
        <v>1.00110045</v>
      </c>
      <c r="I339" s="15">
        <f t="shared" si="152"/>
        <v>3.7999999999999999E-2</v>
      </c>
      <c r="J339" s="34">
        <f t="shared" si="153"/>
        <v>43724</v>
      </c>
      <c r="K339" s="2">
        <f t="shared" si="154"/>
        <v>4</v>
      </c>
      <c r="L339" s="21">
        <f t="shared" si="155"/>
        <v>5</v>
      </c>
      <c r="M339" s="14">
        <f t="shared" si="144"/>
        <v>1.0007402700000001</v>
      </c>
      <c r="N339" s="14">
        <f t="shared" ca="1" si="145"/>
        <v>1.0018415350000001</v>
      </c>
      <c r="O339" s="21">
        <f t="shared" si="156"/>
        <v>0</v>
      </c>
      <c r="P339" s="16">
        <f t="shared" ca="1" si="146"/>
        <v>15.837201</v>
      </c>
      <c r="Q339" s="24">
        <f t="shared" si="147"/>
        <v>0</v>
      </c>
      <c r="R339" s="16">
        <f t="shared" si="148"/>
        <v>0</v>
      </c>
      <c r="S339" s="4" t="str">
        <f t="shared" si="157"/>
        <v>J=</v>
      </c>
      <c r="T339" s="34">
        <f t="shared" si="158"/>
        <v>43753</v>
      </c>
      <c r="U339" s="3"/>
      <c r="V339" s="3"/>
      <c r="W339" s="95">
        <f>[2]Plan1!$A385</f>
        <v>48299</v>
      </c>
      <c r="X339" s="96" t="str">
        <f>[2]Plan1!$C385</f>
        <v>Paixão de Cristo</v>
      </c>
      <c r="Y339" s="97"/>
      <c r="Z339" s="1"/>
      <c r="AA339" s="3"/>
      <c r="AB339" s="3"/>
      <c r="AC339" s="3"/>
      <c r="AD339" s="3"/>
      <c r="AE339" s="3"/>
      <c r="AF339" s="12"/>
      <c r="AG339" s="3"/>
      <c r="AH339" s="2"/>
      <c r="AI339" s="2"/>
      <c r="AJ339" s="2"/>
      <c r="AK339" s="2"/>
      <c r="AL339" s="2"/>
      <c r="AM339" s="34"/>
      <c r="AN339" s="34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42">
        <f t="shared" si="149"/>
        <v>43730</v>
      </c>
      <c r="B340" s="19">
        <f t="shared" ca="1" si="159"/>
        <v>8615.8372010000003</v>
      </c>
      <c r="C340" s="16">
        <f t="shared" si="150"/>
        <v>8600</v>
      </c>
      <c r="D340" s="15">
        <f ca="1">IF(A340&lt;$B$1,VLOOKUP(A340,[1]DI!$A$4:$B$15000,2,FALSE),0)</f>
        <v>0</v>
      </c>
      <c r="E340" s="16">
        <f t="shared" ca="1" si="142"/>
        <v>1</v>
      </c>
      <c r="F340" s="16">
        <f ca="1">(TRUNC(PRODUCT($E$12:$E339),16))</f>
        <v>1.05644068507148</v>
      </c>
      <c r="G340" s="16">
        <f t="shared" ca="1" si="151"/>
        <v>1.0552793987751701</v>
      </c>
      <c r="H340" s="16">
        <f t="shared" ca="1" si="143"/>
        <v>1.00110045</v>
      </c>
      <c r="I340" s="15">
        <f t="shared" si="152"/>
        <v>3.7999999999999999E-2</v>
      </c>
      <c r="J340" s="34">
        <f t="shared" si="153"/>
        <v>43724</v>
      </c>
      <c r="K340" s="2">
        <f t="shared" si="154"/>
        <v>4</v>
      </c>
      <c r="L340" s="21">
        <f t="shared" si="155"/>
        <v>5</v>
      </c>
      <c r="M340" s="14">
        <f t="shared" si="144"/>
        <v>1.0007402700000001</v>
      </c>
      <c r="N340" s="14">
        <f t="shared" ca="1" si="145"/>
        <v>1.0018415350000001</v>
      </c>
      <c r="O340" s="21">
        <f t="shared" si="156"/>
        <v>0</v>
      </c>
      <c r="P340" s="16">
        <f t="shared" ca="1" si="146"/>
        <v>15.837201</v>
      </c>
      <c r="Q340" s="24">
        <f t="shared" si="147"/>
        <v>0</v>
      </c>
      <c r="R340" s="16">
        <f t="shared" si="148"/>
        <v>0</v>
      </c>
      <c r="S340" s="4" t="str">
        <f t="shared" si="157"/>
        <v>J=</v>
      </c>
      <c r="T340" s="34">
        <f t="shared" si="158"/>
        <v>43753</v>
      </c>
      <c r="U340" s="3"/>
      <c r="V340" s="3"/>
      <c r="W340" s="95">
        <f>[2]Plan1!$A386</f>
        <v>48325</v>
      </c>
      <c r="X340" s="96" t="str">
        <f>[2]Plan1!$C386</f>
        <v>Tiradentes</v>
      </c>
      <c r="Y340" s="97"/>
      <c r="Z340" s="1"/>
      <c r="AA340" s="3"/>
      <c r="AB340" s="3"/>
      <c r="AC340" s="3"/>
      <c r="AD340" s="3"/>
      <c r="AE340" s="3"/>
      <c r="AF340" s="12"/>
      <c r="AG340" s="3"/>
      <c r="AH340" s="2"/>
      <c r="AI340" s="2"/>
      <c r="AJ340" s="2"/>
      <c r="AK340" s="2"/>
      <c r="AL340" s="2"/>
      <c r="AM340" s="34"/>
      <c r="AN340" s="34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42">
        <f t="shared" si="149"/>
        <v>43731</v>
      </c>
      <c r="B341" s="19">
        <f t="shared" ca="1" si="159"/>
        <v>8615.8372010000003</v>
      </c>
      <c r="C341" s="16">
        <f t="shared" si="150"/>
        <v>8600</v>
      </c>
      <c r="D341" s="15">
        <f ca="1">IF(A341&lt;$B$1,VLOOKUP(A341,[1]DI!$A$4:$B$15000,2,FALSE),0)</f>
        <v>5.3999999999999999E-2</v>
      </c>
      <c r="E341" s="16">
        <f t="shared" ca="1" si="142"/>
        <v>1.0002087200000001</v>
      </c>
      <c r="F341" s="16">
        <f ca="1">(TRUNC(PRODUCT($E$12:$E340),16))</f>
        <v>1.05644068507148</v>
      </c>
      <c r="G341" s="16">
        <f t="shared" ca="1" si="151"/>
        <v>1.0552793987751701</v>
      </c>
      <c r="H341" s="16">
        <f t="shared" ca="1" si="143"/>
        <v>1.00110045</v>
      </c>
      <c r="I341" s="15">
        <f t="shared" si="152"/>
        <v>3.7999999999999999E-2</v>
      </c>
      <c r="J341" s="34">
        <f t="shared" si="153"/>
        <v>43724</v>
      </c>
      <c r="K341" s="2">
        <f t="shared" si="154"/>
        <v>5</v>
      </c>
      <c r="L341" s="21">
        <f t="shared" si="155"/>
        <v>5</v>
      </c>
      <c r="M341" s="14">
        <f t="shared" si="144"/>
        <v>1.0007402700000001</v>
      </c>
      <c r="N341" s="14">
        <f t="shared" ca="1" si="145"/>
        <v>1.0018415350000001</v>
      </c>
      <c r="O341" s="21">
        <f t="shared" si="156"/>
        <v>0</v>
      </c>
      <c r="P341" s="16">
        <f t="shared" ca="1" si="146"/>
        <v>15.837201</v>
      </c>
      <c r="Q341" s="24">
        <f t="shared" si="147"/>
        <v>0</v>
      </c>
      <c r="R341" s="16">
        <f t="shared" si="148"/>
        <v>0</v>
      </c>
      <c r="S341" s="4" t="str">
        <f t="shared" si="157"/>
        <v>J=</v>
      </c>
      <c r="T341" s="34">
        <f t="shared" si="158"/>
        <v>43753</v>
      </c>
      <c r="U341" s="3"/>
      <c r="V341" s="3"/>
      <c r="W341" s="95">
        <f>[2]Plan1!$A387</f>
        <v>48335</v>
      </c>
      <c r="X341" s="96" t="str">
        <f>[2]Plan1!$C387</f>
        <v>Dia do Trabalho</v>
      </c>
      <c r="Y341" s="97"/>
      <c r="Z341" s="1"/>
      <c r="AA341" s="3"/>
      <c r="AB341" s="3"/>
      <c r="AC341" s="3"/>
      <c r="AD341" s="3"/>
      <c r="AE341" s="3"/>
      <c r="AF341" s="12"/>
      <c r="AG341" s="3"/>
      <c r="AH341" s="2"/>
      <c r="AI341" s="2"/>
      <c r="AJ341" s="2"/>
      <c r="AK341" s="2"/>
      <c r="AL341" s="2"/>
      <c r="AM341" s="34"/>
      <c r="AN341" s="34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42">
        <f t="shared" si="149"/>
        <v>43732</v>
      </c>
      <c r="B342" s="19">
        <f t="shared" ca="1" si="159"/>
        <v>8618.9109872000008</v>
      </c>
      <c r="C342" s="16">
        <f t="shared" si="150"/>
        <v>8600</v>
      </c>
      <c r="D342" s="15">
        <f ca="1">IF(A342&lt;$B$1,VLOOKUP(A342,[1]DI!$A$4:$B$15000,2,FALSE),0)</f>
        <v>5.3999999999999999E-2</v>
      </c>
      <c r="E342" s="16">
        <f t="shared" ca="1" si="142"/>
        <v>1.0002087200000001</v>
      </c>
      <c r="F342" s="16">
        <f ca="1">(TRUNC(PRODUCT($E$12:$E341),16))</f>
        <v>1.05666118537127</v>
      </c>
      <c r="G342" s="16">
        <f t="shared" ca="1" si="151"/>
        <v>1.0552793987751701</v>
      </c>
      <c r="H342" s="16">
        <f t="shared" ca="1" si="143"/>
        <v>1.0013094</v>
      </c>
      <c r="I342" s="15">
        <f t="shared" si="152"/>
        <v>3.7999999999999999E-2</v>
      </c>
      <c r="J342" s="34">
        <f t="shared" si="153"/>
        <v>43724</v>
      </c>
      <c r="K342" s="2">
        <f t="shared" si="154"/>
        <v>6</v>
      </c>
      <c r="L342" s="21">
        <f t="shared" si="155"/>
        <v>6</v>
      </c>
      <c r="M342" s="14">
        <f t="shared" si="144"/>
        <v>1.000888389</v>
      </c>
      <c r="N342" s="14">
        <f t="shared" ca="1" si="145"/>
        <v>1.0021989520000001</v>
      </c>
      <c r="O342" s="21">
        <f t="shared" si="156"/>
        <v>0</v>
      </c>
      <c r="P342" s="16">
        <f t="shared" ca="1" si="146"/>
        <v>18.910987200000001</v>
      </c>
      <c r="Q342" s="24">
        <f t="shared" si="147"/>
        <v>0</v>
      </c>
      <c r="R342" s="16">
        <f t="shared" si="148"/>
        <v>0</v>
      </c>
      <c r="S342" s="4" t="str">
        <f t="shared" si="157"/>
        <v>J=</v>
      </c>
      <c r="T342" s="34">
        <f t="shared" si="158"/>
        <v>43753</v>
      </c>
      <c r="U342" s="3"/>
      <c r="V342" s="3"/>
      <c r="W342" s="95">
        <f>[2]Plan1!$A388</f>
        <v>48361</v>
      </c>
      <c r="X342" s="96" t="str">
        <f>[2]Plan1!$C388</f>
        <v>Corpus Christi</v>
      </c>
      <c r="Y342" s="97"/>
      <c r="Z342" s="1"/>
      <c r="AA342" s="3"/>
      <c r="AB342" s="3"/>
      <c r="AC342" s="3"/>
      <c r="AD342" s="3"/>
      <c r="AE342" s="3"/>
      <c r="AF342" s="12"/>
      <c r="AG342" s="3"/>
      <c r="AH342" s="2"/>
      <c r="AI342" s="2"/>
      <c r="AJ342" s="2"/>
      <c r="AK342" s="2"/>
      <c r="AL342" s="2"/>
      <c r="AM342" s="34"/>
      <c r="AN342" s="34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42">
        <f t="shared" si="149"/>
        <v>43733</v>
      </c>
      <c r="B343" s="19">
        <f t="shared" ca="1" si="159"/>
        <v>8621.9859429999997</v>
      </c>
      <c r="C343" s="16">
        <f t="shared" si="150"/>
        <v>8600</v>
      </c>
      <c r="D343" s="15">
        <f ca="1">IF(A343&lt;$B$1,VLOOKUP(A343,[1]DI!$A$4:$B$15000,2,FALSE),0)</f>
        <v>5.3999999999999999E-2</v>
      </c>
      <c r="E343" s="16">
        <f t="shared" ca="1" si="142"/>
        <v>1.0002087200000001</v>
      </c>
      <c r="F343" s="16">
        <f ca="1">(TRUNC(PRODUCT($E$12:$E342),16))</f>
        <v>1.0568817316938799</v>
      </c>
      <c r="G343" s="16">
        <f t="shared" ca="1" si="151"/>
        <v>1.0552793987751701</v>
      </c>
      <c r="H343" s="16">
        <f t="shared" ca="1" si="143"/>
        <v>1.0015183999999999</v>
      </c>
      <c r="I343" s="15">
        <f t="shared" si="152"/>
        <v>3.7999999999999999E-2</v>
      </c>
      <c r="J343" s="34">
        <f t="shared" si="153"/>
        <v>43724</v>
      </c>
      <c r="K343" s="2">
        <f t="shared" si="154"/>
        <v>7</v>
      </c>
      <c r="L343" s="21">
        <f t="shared" si="155"/>
        <v>7</v>
      </c>
      <c r="M343" s="14">
        <f t="shared" si="144"/>
        <v>1.001036531</v>
      </c>
      <c r="N343" s="14">
        <f t="shared" ca="1" si="145"/>
        <v>1.002556505</v>
      </c>
      <c r="O343" s="21">
        <f t="shared" si="156"/>
        <v>0</v>
      </c>
      <c r="P343" s="16">
        <f t="shared" ca="1" si="146"/>
        <v>21.985942999999999</v>
      </c>
      <c r="Q343" s="24">
        <f t="shared" si="147"/>
        <v>0</v>
      </c>
      <c r="R343" s="16">
        <f t="shared" si="148"/>
        <v>0</v>
      </c>
      <c r="S343" s="4" t="str">
        <f t="shared" si="157"/>
        <v>J=</v>
      </c>
      <c r="T343" s="34">
        <f t="shared" si="158"/>
        <v>43753</v>
      </c>
      <c r="U343" s="3"/>
      <c r="V343" s="3"/>
      <c r="W343" s="95">
        <f>[2]Plan1!$A389</f>
        <v>48464</v>
      </c>
      <c r="X343" s="96" t="str">
        <f>[2]Plan1!$C389</f>
        <v>Independência do Brasil</v>
      </c>
      <c r="Y343" s="97"/>
      <c r="Z343" s="1"/>
      <c r="AA343" s="3"/>
      <c r="AB343" s="3"/>
      <c r="AC343" s="3"/>
      <c r="AD343" s="3"/>
      <c r="AE343" s="3"/>
      <c r="AF343" s="12"/>
      <c r="AG343" s="3"/>
      <c r="AH343" s="2"/>
      <c r="AI343" s="2"/>
      <c r="AJ343" s="2"/>
      <c r="AK343" s="2"/>
      <c r="AL343" s="2"/>
      <c r="AM343" s="34"/>
      <c r="AN343" s="34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42">
        <f t="shared" si="149"/>
        <v>43734</v>
      </c>
      <c r="B344" s="19">
        <f t="shared" ca="1" si="159"/>
        <v>8625.0618619899997</v>
      </c>
      <c r="C344" s="16">
        <f t="shared" si="150"/>
        <v>8600</v>
      </c>
      <c r="D344" s="15">
        <f ca="1">IF(A344&lt;$B$1,VLOOKUP(A344,[1]DI!$A$4:$B$15000,2,FALSE),0)</f>
        <v>5.3999999999999999E-2</v>
      </c>
      <c r="E344" s="16">
        <f t="shared" ca="1" si="142"/>
        <v>1.0002087200000001</v>
      </c>
      <c r="F344" s="16">
        <f ca="1">(TRUNC(PRODUCT($E$12:$E343),16))</f>
        <v>1.0571023240489199</v>
      </c>
      <c r="G344" s="16">
        <f t="shared" ca="1" si="151"/>
        <v>1.0552793987751701</v>
      </c>
      <c r="H344" s="16">
        <f t="shared" ca="1" si="143"/>
        <v>1.0017274300000001</v>
      </c>
      <c r="I344" s="15">
        <f t="shared" si="152"/>
        <v>3.7999999999999999E-2</v>
      </c>
      <c r="J344" s="34">
        <f t="shared" si="153"/>
        <v>43724</v>
      </c>
      <c r="K344" s="2">
        <f t="shared" si="154"/>
        <v>8</v>
      </c>
      <c r="L344" s="21">
        <f t="shared" si="155"/>
        <v>8</v>
      </c>
      <c r="M344" s="14">
        <f t="shared" si="144"/>
        <v>1.001184694</v>
      </c>
      <c r="N344" s="14">
        <f t="shared" ca="1" si="145"/>
        <v>1.0029141699999999</v>
      </c>
      <c r="O344" s="21">
        <f t="shared" si="156"/>
        <v>0</v>
      </c>
      <c r="P344" s="16">
        <f t="shared" ca="1" si="146"/>
        <v>25.061861990000001</v>
      </c>
      <c r="Q344" s="24">
        <f t="shared" si="147"/>
        <v>0</v>
      </c>
      <c r="R344" s="16">
        <f t="shared" si="148"/>
        <v>0</v>
      </c>
      <c r="S344" s="4" t="str">
        <f t="shared" si="157"/>
        <v>J=</v>
      </c>
      <c r="T344" s="34">
        <f t="shared" si="158"/>
        <v>43753</v>
      </c>
      <c r="U344" s="3"/>
      <c r="V344" s="3"/>
      <c r="W344" s="95">
        <f>[2]Plan1!$A390</f>
        <v>48499</v>
      </c>
      <c r="X344" s="96" t="str">
        <f>[2]Plan1!$C390</f>
        <v>Nossa Sr.a Aparecida - Padroeira do Brasil</v>
      </c>
      <c r="Y344" s="97"/>
      <c r="Z344" s="1"/>
      <c r="AA344" s="3"/>
      <c r="AB344" s="3"/>
      <c r="AC344" s="3"/>
      <c r="AD344" s="3"/>
      <c r="AE344" s="3"/>
      <c r="AF344" s="12"/>
      <c r="AG344" s="3"/>
      <c r="AH344" s="2"/>
      <c r="AI344" s="2"/>
      <c r="AJ344" s="2"/>
      <c r="AK344" s="2"/>
      <c r="AL344" s="2"/>
      <c r="AM344" s="34"/>
      <c r="AN344" s="34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42">
        <f t="shared" si="149"/>
        <v>43735</v>
      </c>
      <c r="B345" s="19">
        <f t="shared" ca="1" si="159"/>
        <v>8628.1389505900006</v>
      </c>
      <c r="C345" s="16">
        <f t="shared" si="150"/>
        <v>8600</v>
      </c>
      <c r="D345" s="15">
        <f ca="1">IF(A345&lt;$B$1,VLOOKUP(A345,[1]DI!$A$4:$B$15000,2,FALSE),0)</f>
        <v>5.3999999999999999E-2</v>
      </c>
      <c r="E345" s="16">
        <f t="shared" ca="1" si="142"/>
        <v>1.0002087200000001</v>
      </c>
      <c r="F345" s="16">
        <f ca="1">(TRUNC(PRODUCT($E$12:$E344),16))</f>
        <v>1.0573229624459901</v>
      </c>
      <c r="G345" s="16">
        <f t="shared" ca="1" si="151"/>
        <v>1.0552793987751701</v>
      </c>
      <c r="H345" s="16">
        <f t="shared" ca="1" si="143"/>
        <v>1.0019365099999999</v>
      </c>
      <c r="I345" s="15">
        <f t="shared" si="152"/>
        <v>3.7999999999999999E-2</v>
      </c>
      <c r="J345" s="34">
        <f t="shared" si="153"/>
        <v>43724</v>
      </c>
      <c r="K345" s="2">
        <f t="shared" si="154"/>
        <v>9</v>
      </c>
      <c r="L345" s="21">
        <f t="shared" si="155"/>
        <v>9</v>
      </c>
      <c r="M345" s="14">
        <f t="shared" si="144"/>
        <v>1.0013328800000001</v>
      </c>
      <c r="N345" s="14">
        <f t="shared" ca="1" si="145"/>
        <v>1.003271971</v>
      </c>
      <c r="O345" s="21">
        <f t="shared" si="156"/>
        <v>0</v>
      </c>
      <c r="P345" s="16">
        <f t="shared" ca="1" si="146"/>
        <v>28.13895059</v>
      </c>
      <c r="Q345" s="24">
        <f t="shared" si="147"/>
        <v>0</v>
      </c>
      <c r="R345" s="16">
        <f t="shared" si="148"/>
        <v>0</v>
      </c>
      <c r="S345" s="4" t="str">
        <f t="shared" si="157"/>
        <v>J=</v>
      </c>
      <c r="T345" s="34">
        <f t="shared" si="158"/>
        <v>43753</v>
      </c>
      <c r="U345" s="3"/>
      <c r="V345" s="3"/>
      <c r="W345" s="95">
        <f>[2]Plan1!$A391</f>
        <v>48520</v>
      </c>
      <c r="X345" s="96" t="str">
        <f>[2]Plan1!$C391</f>
        <v>Finados</v>
      </c>
      <c r="Y345" s="97"/>
      <c r="Z345" s="1"/>
      <c r="AA345" s="3"/>
      <c r="AB345" s="3"/>
      <c r="AC345" s="3"/>
      <c r="AD345" s="3"/>
      <c r="AE345" s="3"/>
      <c r="AF345" s="12"/>
      <c r="AG345" s="3"/>
      <c r="AH345" s="2"/>
      <c r="AI345" s="2"/>
      <c r="AJ345" s="2"/>
      <c r="AK345" s="2"/>
      <c r="AL345" s="2"/>
      <c r="AM345" s="34"/>
      <c r="AN345" s="34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42">
        <f t="shared" si="149"/>
        <v>43736</v>
      </c>
      <c r="B346" s="19">
        <f t="shared" ca="1" si="159"/>
        <v>8631.2171829899999</v>
      </c>
      <c r="C346" s="16">
        <f t="shared" si="150"/>
        <v>8600</v>
      </c>
      <c r="D346" s="15">
        <f ca="1">IF(A346&lt;$B$1,VLOOKUP(A346,[1]DI!$A$4:$B$15000,2,FALSE),0)</f>
        <v>0</v>
      </c>
      <c r="E346" s="16">
        <f t="shared" ca="1" si="142"/>
        <v>1</v>
      </c>
      <c r="F346" s="16">
        <f ca="1">(TRUNC(PRODUCT($E$12:$E345),16))</f>
        <v>1.0575436468947199</v>
      </c>
      <c r="G346" s="16">
        <f t="shared" ca="1" si="151"/>
        <v>1.0552793987751701</v>
      </c>
      <c r="H346" s="16">
        <f t="shared" ca="1" si="143"/>
        <v>1.0021456399999999</v>
      </c>
      <c r="I346" s="15">
        <f t="shared" si="152"/>
        <v>3.7999999999999999E-2</v>
      </c>
      <c r="J346" s="34">
        <f t="shared" si="153"/>
        <v>43724</v>
      </c>
      <c r="K346" s="2">
        <f t="shared" si="154"/>
        <v>9</v>
      </c>
      <c r="L346" s="21">
        <f t="shared" si="155"/>
        <v>10</v>
      </c>
      <c r="M346" s="14">
        <f t="shared" si="144"/>
        <v>1.0014810869999999</v>
      </c>
      <c r="N346" s="14">
        <f t="shared" ca="1" si="145"/>
        <v>1.0036299049999999</v>
      </c>
      <c r="O346" s="21">
        <f t="shared" si="156"/>
        <v>0</v>
      </c>
      <c r="P346" s="16">
        <f t="shared" ca="1" si="146"/>
        <v>31.217182990000001</v>
      </c>
      <c r="Q346" s="24">
        <f t="shared" si="147"/>
        <v>0</v>
      </c>
      <c r="R346" s="16">
        <f t="shared" si="148"/>
        <v>0</v>
      </c>
      <c r="S346" s="4" t="str">
        <f t="shared" si="157"/>
        <v>J=</v>
      </c>
      <c r="T346" s="34">
        <f t="shared" si="158"/>
        <v>43753</v>
      </c>
      <c r="U346" s="3"/>
      <c r="V346" s="3"/>
      <c r="W346" s="95">
        <f>[2]Plan1!$A392</f>
        <v>48533</v>
      </c>
      <c r="X346" s="96" t="str">
        <f>[2]Plan1!$C392</f>
        <v>Proclamação da República</v>
      </c>
      <c r="Y346" s="97"/>
      <c r="Z346" s="1"/>
      <c r="AA346" s="3"/>
      <c r="AB346" s="3"/>
      <c r="AC346" s="3"/>
      <c r="AD346" s="3"/>
      <c r="AE346" s="3"/>
      <c r="AF346" s="12"/>
      <c r="AG346" s="3"/>
      <c r="AH346" s="2"/>
      <c r="AI346" s="2"/>
      <c r="AJ346" s="2"/>
      <c r="AK346" s="2"/>
      <c r="AL346" s="2"/>
      <c r="AM346" s="34"/>
      <c r="AN346" s="34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42">
        <f t="shared" si="149"/>
        <v>43737</v>
      </c>
      <c r="B347" s="19">
        <f t="shared" ca="1" si="159"/>
        <v>8631.2171829899999</v>
      </c>
      <c r="C347" s="16">
        <f t="shared" si="150"/>
        <v>8600</v>
      </c>
      <c r="D347" s="15">
        <f ca="1">IF(A347&lt;$B$1,VLOOKUP(A347,[1]DI!$A$4:$B$15000,2,FALSE),0)</f>
        <v>0</v>
      </c>
      <c r="E347" s="16">
        <f t="shared" ca="1" si="142"/>
        <v>1</v>
      </c>
      <c r="F347" s="16">
        <f ca="1">(TRUNC(PRODUCT($E$12:$E346),16))</f>
        <v>1.0575436468947199</v>
      </c>
      <c r="G347" s="16">
        <f t="shared" ca="1" si="151"/>
        <v>1.0552793987751701</v>
      </c>
      <c r="H347" s="16">
        <f t="shared" ca="1" si="143"/>
        <v>1.0021456399999999</v>
      </c>
      <c r="I347" s="15">
        <f t="shared" si="152"/>
        <v>3.7999999999999999E-2</v>
      </c>
      <c r="J347" s="34">
        <f t="shared" si="153"/>
        <v>43724</v>
      </c>
      <c r="K347" s="2">
        <f t="shared" si="154"/>
        <v>9</v>
      </c>
      <c r="L347" s="21">
        <f t="shared" si="155"/>
        <v>10</v>
      </c>
      <c r="M347" s="14">
        <f t="shared" si="144"/>
        <v>1.0014810869999999</v>
      </c>
      <c r="N347" s="14">
        <f t="shared" ca="1" si="145"/>
        <v>1.0036299049999999</v>
      </c>
      <c r="O347" s="21">
        <f t="shared" si="156"/>
        <v>0</v>
      </c>
      <c r="P347" s="16">
        <f t="shared" ca="1" si="146"/>
        <v>31.217182990000001</v>
      </c>
      <c r="Q347" s="24">
        <f t="shared" si="147"/>
        <v>0</v>
      </c>
      <c r="R347" s="16">
        <f t="shared" si="148"/>
        <v>0</v>
      </c>
      <c r="S347" s="4" t="str">
        <f t="shared" si="157"/>
        <v>J=</v>
      </c>
      <c r="T347" s="34">
        <f t="shared" si="158"/>
        <v>43753</v>
      </c>
      <c r="U347" s="3"/>
      <c r="V347" s="3"/>
      <c r="W347" s="95">
        <f>[2]Plan1!$A393</f>
        <v>48538</v>
      </c>
      <c r="X347" s="96" t="str">
        <f>[2]Plan1!$C393</f>
        <v>Dia Nacional de Zumbi e da Consciência Negra</v>
      </c>
      <c r="Y347" s="97"/>
      <c r="Z347" s="1"/>
      <c r="AA347" s="3"/>
      <c r="AB347" s="3"/>
      <c r="AC347" s="3"/>
      <c r="AD347" s="3"/>
      <c r="AE347" s="3"/>
      <c r="AF347" s="12"/>
      <c r="AG347" s="3"/>
      <c r="AH347" s="2"/>
      <c r="AI347" s="2"/>
      <c r="AJ347" s="2"/>
      <c r="AK347" s="2"/>
      <c r="AL347" s="2"/>
      <c r="AM347" s="34"/>
      <c r="AN347" s="34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42">
        <f t="shared" si="149"/>
        <v>43738</v>
      </c>
      <c r="B348" s="19">
        <f t="shared" ca="1" si="159"/>
        <v>8631.2171829899999</v>
      </c>
      <c r="C348" s="16">
        <f t="shared" si="150"/>
        <v>8600</v>
      </c>
      <c r="D348" s="15">
        <f ca="1">IF(A348&lt;$B$1,VLOOKUP(A348,[1]DI!$A$4:$B$15000,2,FALSE),0)</f>
        <v>5.3999999999999999E-2</v>
      </c>
      <c r="E348" s="16">
        <f t="shared" ca="1" si="142"/>
        <v>1.0002087200000001</v>
      </c>
      <c r="F348" s="16">
        <f ca="1">(TRUNC(PRODUCT($E$12:$E347),16))</f>
        <v>1.0575436468947199</v>
      </c>
      <c r="G348" s="16">
        <f t="shared" ca="1" si="151"/>
        <v>1.0552793987751701</v>
      </c>
      <c r="H348" s="16">
        <f t="shared" ca="1" si="143"/>
        <v>1.0021456399999999</v>
      </c>
      <c r="I348" s="15">
        <f t="shared" si="152"/>
        <v>3.7999999999999999E-2</v>
      </c>
      <c r="J348" s="34">
        <f t="shared" si="153"/>
        <v>43724</v>
      </c>
      <c r="K348" s="2">
        <f t="shared" si="154"/>
        <v>10</v>
      </c>
      <c r="L348" s="21">
        <f t="shared" si="155"/>
        <v>10</v>
      </c>
      <c r="M348" s="14">
        <f t="shared" si="144"/>
        <v>1.0014810869999999</v>
      </c>
      <c r="N348" s="14">
        <f t="shared" ca="1" si="145"/>
        <v>1.0036299049999999</v>
      </c>
      <c r="O348" s="21">
        <f t="shared" si="156"/>
        <v>0</v>
      </c>
      <c r="P348" s="16">
        <f t="shared" ca="1" si="146"/>
        <v>31.217182990000001</v>
      </c>
      <c r="Q348" s="24">
        <f t="shared" si="147"/>
        <v>0</v>
      </c>
      <c r="R348" s="16">
        <f t="shared" si="148"/>
        <v>0</v>
      </c>
      <c r="S348" s="4" t="str">
        <f t="shared" si="157"/>
        <v>J=</v>
      </c>
      <c r="T348" s="34">
        <f t="shared" si="158"/>
        <v>43753</v>
      </c>
      <c r="U348" s="3"/>
      <c r="V348" s="3"/>
      <c r="W348" s="95">
        <f>[2]Plan1!$A394</f>
        <v>48573</v>
      </c>
      <c r="X348" s="96" t="str">
        <f>[2]Plan1!$C394</f>
        <v>Natal</v>
      </c>
      <c r="Y348" s="97"/>
      <c r="Z348" s="1"/>
      <c r="AA348" s="3"/>
      <c r="AB348" s="3"/>
      <c r="AC348" s="3"/>
      <c r="AD348" s="3"/>
      <c r="AE348" s="3"/>
      <c r="AF348" s="12"/>
      <c r="AG348" s="3"/>
      <c r="AH348" s="2"/>
      <c r="AI348" s="2"/>
      <c r="AJ348" s="2"/>
      <c r="AK348" s="2"/>
      <c r="AL348" s="2"/>
      <c r="AM348" s="34"/>
      <c r="AN348" s="34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x14ac:dyDescent="0.15">
      <c r="A349" s="42">
        <f t="shared" si="149"/>
        <v>43739</v>
      </c>
      <c r="B349" s="19">
        <f t="shared" ca="1" si="159"/>
        <v>8634.2964904</v>
      </c>
      <c r="C349" s="16">
        <f t="shared" si="150"/>
        <v>8600</v>
      </c>
      <c r="D349" s="15">
        <f ca="1">IF(A349&lt;$B$1,VLOOKUP(A349,[1]DI!$A$4:$B$15000,2,FALSE),0)</f>
        <v>5.3999999999999999E-2</v>
      </c>
      <c r="E349" s="16">
        <f t="shared" ca="1" si="142"/>
        <v>1.0002087200000001</v>
      </c>
      <c r="F349" s="16">
        <f ca="1">(TRUNC(PRODUCT($E$12:$E348),16))</f>
        <v>1.0577643774047001</v>
      </c>
      <c r="G349" s="16">
        <f t="shared" ca="1" si="151"/>
        <v>1.0552793987751701</v>
      </c>
      <c r="H349" s="16">
        <f t="shared" ca="1" si="143"/>
        <v>1.0023548099999999</v>
      </c>
      <c r="I349" s="15">
        <f t="shared" si="152"/>
        <v>3.7999999999999999E-2</v>
      </c>
      <c r="J349" s="34">
        <f t="shared" si="153"/>
        <v>43724</v>
      </c>
      <c r="K349" s="2">
        <f t="shared" si="154"/>
        <v>11</v>
      </c>
      <c r="L349" s="21">
        <f t="shared" si="155"/>
        <v>11</v>
      </c>
      <c r="M349" s="14">
        <f t="shared" si="144"/>
        <v>1.0016293169999999</v>
      </c>
      <c r="N349" s="14">
        <f t="shared" ca="1" si="145"/>
        <v>1.003987964</v>
      </c>
      <c r="O349" s="21">
        <f t="shared" si="156"/>
        <v>0</v>
      </c>
      <c r="P349" s="16">
        <f t="shared" ca="1" si="146"/>
        <v>34.296490400000003</v>
      </c>
      <c r="Q349" s="24">
        <f t="shared" si="147"/>
        <v>0</v>
      </c>
      <c r="R349" s="16">
        <f t="shared" si="148"/>
        <v>0</v>
      </c>
      <c r="S349" s="4" t="str">
        <f t="shared" si="157"/>
        <v>J=</v>
      </c>
      <c r="T349" s="34">
        <f t="shared" si="158"/>
        <v>43753</v>
      </c>
      <c r="U349" s="3"/>
      <c r="V349" s="3"/>
      <c r="W349" s="95">
        <f>[2]Plan1!$A395</f>
        <v>48580</v>
      </c>
      <c r="X349" s="96" t="str">
        <f>[2]Plan1!$C395</f>
        <v>Confraternização Universal</v>
      </c>
      <c r="Y349" s="97"/>
      <c r="Z349" s="1"/>
      <c r="AA349" s="3"/>
      <c r="AB349" s="3"/>
      <c r="AC349" s="3"/>
      <c r="AD349" s="3"/>
      <c r="AE349" s="3"/>
      <c r="AF349" s="12"/>
      <c r="AG349" s="3"/>
      <c r="AH349" s="2"/>
      <c r="AI349" s="2"/>
      <c r="AJ349" s="2"/>
      <c r="AK349" s="2"/>
      <c r="AL349" s="2"/>
      <c r="AM349" s="34"/>
      <c r="AN349" s="34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x14ac:dyDescent="0.15">
      <c r="A350" s="42">
        <f t="shared" si="149"/>
        <v>43740</v>
      </c>
      <c r="B350" s="19">
        <f t="shared" ca="1" si="159"/>
        <v>8637.3768555999995</v>
      </c>
      <c r="C350" s="16">
        <f t="shared" si="150"/>
        <v>8600</v>
      </c>
      <c r="D350" s="15">
        <f ca="1">IF(A350&lt;$B$1,VLOOKUP(A350,[1]DI!$A$4:$B$15000,2,FALSE),0)</f>
        <v>5.3999999999999999E-2</v>
      </c>
      <c r="E350" s="16">
        <f t="shared" ca="1" si="142"/>
        <v>1.0002087200000001</v>
      </c>
      <c r="F350" s="16">
        <f ca="1">(TRUNC(PRODUCT($E$12:$E349),16))</f>
        <v>1.05798515398555</v>
      </c>
      <c r="G350" s="16">
        <f t="shared" ca="1" si="151"/>
        <v>1.0552793987751701</v>
      </c>
      <c r="H350" s="16">
        <f t="shared" ca="1" si="143"/>
        <v>1.0025640199999999</v>
      </c>
      <c r="I350" s="15">
        <f t="shared" si="152"/>
        <v>3.7999999999999999E-2</v>
      </c>
      <c r="J350" s="34">
        <f t="shared" si="153"/>
        <v>43724</v>
      </c>
      <c r="K350" s="2">
        <f t="shared" si="154"/>
        <v>12</v>
      </c>
      <c r="L350" s="21">
        <f t="shared" si="155"/>
        <v>12</v>
      </c>
      <c r="M350" s="14">
        <f t="shared" si="144"/>
        <v>1.0017775680000001</v>
      </c>
      <c r="N350" s="14">
        <f t="shared" ca="1" si="145"/>
        <v>1.0043461460000001</v>
      </c>
      <c r="O350" s="21">
        <f t="shared" si="156"/>
        <v>0</v>
      </c>
      <c r="P350" s="16">
        <f t="shared" ca="1" si="146"/>
        <v>37.376855599999999</v>
      </c>
      <c r="Q350" s="24">
        <f t="shared" si="147"/>
        <v>0</v>
      </c>
      <c r="R350" s="16">
        <f t="shared" si="148"/>
        <v>0</v>
      </c>
      <c r="S350" s="4" t="str">
        <f t="shared" si="157"/>
        <v>J=</v>
      </c>
      <c r="T350" s="34">
        <f t="shared" si="158"/>
        <v>43753</v>
      </c>
      <c r="U350" s="3"/>
      <c r="V350" s="3"/>
      <c r="W350" s="95">
        <f>[2]Plan1!$A396</f>
        <v>48638</v>
      </c>
      <c r="X350" s="96" t="str">
        <f>[2]Plan1!$C396</f>
        <v>Carnaval</v>
      </c>
      <c r="Y350" s="97"/>
      <c r="Z350" s="1"/>
      <c r="AA350" s="3"/>
      <c r="AB350" s="3"/>
      <c r="AC350" s="3"/>
      <c r="AD350" s="3"/>
      <c r="AE350" s="3"/>
      <c r="AF350" s="12"/>
      <c r="AG350" s="3"/>
      <c r="AH350" s="2"/>
      <c r="AI350" s="2"/>
      <c r="AJ350" s="2"/>
      <c r="AK350" s="2"/>
      <c r="AL350" s="2"/>
      <c r="AM350" s="34"/>
      <c r="AN350" s="34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42">
        <f t="shared" si="149"/>
        <v>43741</v>
      </c>
      <c r="B351" s="19">
        <f t="shared" ca="1" si="159"/>
        <v>8640.4582871900002</v>
      </c>
      <c r="C351" s="16">
        <f t="shared" si="150"/>
        <v>8600</v>
      </c>
      <c r="D351" s="15">
        <f ca="1">IF(A351&lt;$B$1,VLOOKUP(A351,[1]DI!$A$4:$B$15000,2,FALSE),0)</f>
        <v>5.3999999999999999E-2</v>
      </c>
      <c r="E351" s="16">
        <f t="shared" ca="1" si="142"/>
        <v>1.0002087200000001</v>
      </c>
      <c r="F351" s="16">
        <f ca="1">(TRUNC(PRODUCT($E$12:$E350),16))</f>
        <v>1.0582059766468901</v>
      </c>
      <c r="G351" s="16">
        <f t="shared" ca="1" si="151"/>
        <v>1.0552793987751701</v>
      </c>
      <c r="H351" s="16">
        <f t="shared" ca="1" si="143"/>
        <v>1.00277327</v>
      </c>
      <c r="I351" s="15">
        <f t="shared" si="152"/>
        <v>3.7999999999999999E-2</v>
      </c>
      <c r="J351" s="34">
        <f t="shared" si="153"/>
        <v>43724</v>
      </c>
      <c r="K351" s="2">
        <f t="shared" si="154"/>
        <v>13</v>
      </c>
      <c r="L351" s="21">
        <f t="shared" si="155"/>
        <v>13</v>
      </c>
      <c r="M351" s="14">
        <f t="shared" si="144"/>
        <v>1.001925841</v>
      </c>
      <c r="N351" s="14">
        <f t="shared" ca="1" si="145"/>
        <v>1.0047044519999999</v>
      </c>
      <c r="O351" s="21">
        <f t="shared" si="156"/>
        <v>0</v>
      </c>
      <c r="P351" s="16">
        <f t="shared" ca="1" si="146"/>
        <v>40.45828719</v>
      </c>
      <c r="Q351" s="24">
        <f t="shared" si="147"/>
        <v>0</v>
      </c>
      <c r="R351" s="16">
        <f t="shared" si="148"/>
        <v>0</v>
      </c>
      <c r="S351" s="4" t="str">
        <f t="shared" si="157"/>
        <v>J=</v>
      </c>
      <c r="T351" s="34">
        <f t="shared" si="158"/>
        <v>43753</v>
      </c>
      <c r="U351" s="3"/>
      <c r="V351" s="3"/>
      <c r="W351" s="95">
        <f>[2]Plan1!$A397</f>
        <v>48639</v>
      </c>
      <c r="X351" s="96" t="str">
        <f>[2]Plan1!$C397</f>
        <v>Carnaval</v>
      </c>
      <c r="Y351" s="97"/>
      <c r="Z351" s="1"/>
      <c r="AA351" s="3"/>
      <c r="AB351" s="3"/>
      <c r="AC351" s="3"/>
      <c r="AD351" s="3"/>
      <c r="AE351" s="3"/>
      <c r="AF351" s="12"/>
      <c r="AG351" s="3"/>
      <c r="AH351" s="2"/>
      <c r="AI351" s="2"/>
      <c r="AJ351" s="2"/>
      <c r="AK351" s="2"/>
      <c r="AL351" s="2"/>
      <c r="AM351" s="34"/>
      <c r="AN351" s="34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42">
        <f t="shared" si="149"/>
        <v>43742</v>
      </c>
      <c r="B352" s="19">
        <f t="shared" ca="1" si="159"/>
        <v>8643.54087119</v>
      </c>
      <c r="C352" s="16">
        <f t="shared" si="150"/>
        <v>8600</v>
      </c>
      <c r="D352" s="15">
        <f ca="1">IF(A352&lt;$B$1,VLOOKUP(A352,[1]DI!$A$4:$B$15000,2,FALSE),0)</f>
        <v>5.3999999999999999E-2</v>
      </c>
      <c r="E352" s="16">
        <f t="shared" ca="1" si="142"/>
        <v>1.0002087200000001</v>
      </c>
      <c r="F352" s="16">
        <f ca="1">(TRUNC(PRODUCT($E$12:$E351),16))</f>
        <v>1.0584268453983301</v>
      </c>
      <c r="G352" s="16">
        <f t="shared" ca="1" si="151"/>
        <v>1.0552793987751701</v>
      </c>
      <c r="H352" s="16">
        <f t="shared" ca="1" si="143"/>
        <v>1.0029825699999999</v>
      </c>
      <c r="I352" s="15">
        <f t="shared" si="152"/>
        <v>3.7999999999999999E-2</v>
      </c>
      <c r="J352" s="34">
        <f t="shared" si="153"/>
        <v>43724</v>
      </c>
      <c r="K352" s="2">
        <f t="shared" si="154"/>
        <v>14</v>
      </c>
      <c r="L352" s="21">
        <f t="shared" si="155"/>
        <v>14</v>
      </c>
      <c r="M352" s="14">
        <f t="shared" si="144"/>
        <v>1.0020741360000001</v>
      </c>
      <c r="N352" s="14">
        <f t="shared" ca="1" si="145"/>
        <v>1.005062892</v>
      </c>
      <c r="O352" s="21">
        <f t="shared" si="156"/>
        <v>0</v>
      </c>
      <c r="P352" s="16">
        <f t="shared" ca="1" si="146"/>
        <v>43.540871189999997</v>
      </c>
      <c r="Q352" s="24">
        <f t="shared" si="147"/>
        <v>0</v>
      </c>
      <c r="R352" s="16">
        <f t="shared" si="148"/>
        <v>0</v>
      </c>
      <c r="S352" s="4" t="str">
        <f t="shared" si="157"/>
        <v>J=</v>
      </c>
      <c r="T352" s="34">
        <f t="shared" si="158"/>
        <v>43753</v>
      </c>
      <c r="U352" s="3"/>
      <c r="V352" s="3"/>
      <c r="W352" s="95">
        <f>[2]Plan1!$A398</f>
        <v>48684</v>
      </c>
      <c r="X352" s="96" t="str">
        <f>[2]Plan1!$C398</f>
        <v>Paixão de Cristo</v>
      </c>
      <c r="Y352" s="97"/>
      <c r="Z352" s="1"/>
      <c r="AA352" s="3"/>
      <c r="AB352" s="3"/>
      <c r="AC352" s="3"/>
      <c r="AD352" s="3"/>
      <c r="AE352" s="3"/>
      <c r="AF352" s="12"/>
      <c r="AG352" s="3"/>
      <c r="AH352" s="2"/>
      <c r="AI352" s="2"/>
      <c r="AJ352" s="2"/>
      <c r="AK352" s="2"/>
      <c r="AL352" s="2"/>
      <c r="AM352" s="34"/>
      <c r="AN352" s="34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42">
        <f t="shared" si="149"/>
        <v>43743</v>
      </c>
      <c r="B353" s="19">
        <f t="shared" ca="1" si="159"/>
        <v>8646.6245301899999</v>
      </c>
      <c r="C353" s="16">
        <f t="shared" si="150"/>
        <v>8600</v>
      </c>
      <c r="D353" s="15">
        <f ca="1">IF(A353&lt;$B$1,VLOOKUP(A353,[1]DI!$A$4:$B$15000,2,FALSE),0)</f>
        <v>0</v>
      </c>
      <c r="E353" s="16">
        <f t="shared" ca="1" si="142"/>
        <v>1</v>
      </c>
      <c r="F353" s="16">
        <f ca="1">(TRUNC(PRODUCT($E$12:$E352),16))</f>
        <v>1.0586477602495099</v>
      </c>
      <c r="G353" s="16">
        <f t="shared" ca="1" si="151"/>
        <v>1.0552793987751701</v>
      </c>
      <c r="H353" s="16">
        <f t="shared" ca="1" si="143"/>
        <v>1.00319191</v>
      </c>
      <c r="I353" s="15">
        <f t="shared" si="152"/>
        <v>3.7999999999999999E-2</v>
      </c>
      <c r="J353" s="34">
        <f t="shared" si="153"/>
        <v>43724</v>
      </c>
      <c r="K353" s="2">
        <f t="shared" si="154"/>
        <v>14</v>
      </c>
      <c r="L353" s="21">
        <f t="shared" si="155"/>
        <v>15</v>
      </c>
      <c r="M353" s="14">
        <f t="shared" si="144"/>
        <v>1.0022224529999999</v>
      </c>
      <c r="N353" s="14">
        <f t="shared" ca="1" si="145"/>
        <v>1.005421457</v>
      </c>
      <c r="O353" s="21">
        <f t="shared" si="156"/>
        <v>0</v>
      </c>
      <c r="P353" s="16">
        <f t="shared" ca="1" si="146"/>
        <v>46.624530190000002</v>
      </c>
      <c r="Q353" s="24">
        <f t="shared" si="147"/>
        <v>0</v>
      </c>
      <c r="R353" s="16">
        <f t="shared" si="148"/>
        <v>0</v>
      </c>
      <c r="S353" s="4" t="str">
        <f t="shared" si="157"/>
        <v>J=</v>
      </c>
      <c r="T353" s="34">
        <f t="shared" si="158"/>
        <v>43753</v>
      </c>
      <c r="U353" s="3"/>
      <c r="V353" s="3"/>
      <c r="W353" s="95">
        <f>[2]Plan1!$A399</f>
        <v>48690</v>
      </c>
      <c r="X353" s="96" t="str">
        <f>[2]Plan1!$C399</f>
        <v>Tiradentes</v>
      </c>
      <c r="Y353" s="97"/>
      <c r="Z353" s="1"/>
      <c r="AA353" s="3"/>
      <c r="AB353" s="3"/>
      <c r="AC353" s="3"/>
      <c r="AD353" s="3"/>
      <c r="AE353" s="3"/>
      <c r="AF353" s="12"/>
      <c r="AG353" s="3"/>
      <c r="AH353" s="2"/>
      <c r="AI353" s="2"/>
      <c r="AJ353" s="2"/>
      <c r="AK353" s="2"/>
      <c r="AL353" s="2"/>
      <c r="AM353" s="34"/>
      <c r="AN353" s="34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42">
        <f t="shared" si="149"/>
        <v>43744</v>
      </c>
      <c r="B354" s="19">
        <f t="shared" ca="1" si="159"/>
        <v>8646.6245301899999</v>
      </c>
      <c r="C354" s="16">
        <f t="shared" si="150"/>
        <v>8600</v>
      </c>
      <c r="D354" s="15">
        <f ca="1">IF(A354&lt;$B$1,VLOOKUP(A354,[1]DI!$A$4:$B$15000,2,FALSE),0)</f>
        <v>0</v>
      </c>
      <c r="E354" s="16">
        <f t="shared" ca="1" si="142"/>
        <v>1</v>
      </c>
      <c r="F354" s="16">
        <f ca="1">(TRUNC(PRODUCT($E$12:$E353),16))</f>
        <v>1.0586477602495099</v>
      </c>
      <c r="G354" s="16">
        <f t="shared" ca="1" si="151"/>
        <v>1.0552793987751701</v>
      </c>
      <c r="H354" s="16">
        <f t="shared" ca="1" si="143"/>
        <v>1.00319191</v>
      </c>
      <c r="I354" s="15">
        <f t="shared" si="152"/>
        <v>3.7999999999999999E-2</v>
      </c>
      <c r="J354" s="34">
        <f t="shared" si="153"/>
        <v>43724</v>
      </c>
      <c r="K354" s="2">
        <f t="shared" si="154"/>
        <v>14</v>
      </c>
      <c r="L354" s="21">
        <f t="shared" si="155"/>
        <v>15</v>
      </c>
      <c r="M354" s="14">
        <f t="shared" si="144"/>
        <v>1.0022224529999999</v>
      </c>
      <c r="N354" s="14">
        <f t="shared" ca="1" si="145"/>
        <v>1.005421457</v>
      </c>
      <c r="O354" s="21">
        <f t="shared" si="156"/>
        <v>0</v>
      </c>
      <c r="P354" s="16">
        <f t="shared" ca="1" si="146"/>
        <v>46.624530190000002</v>
      </c>
      <c r="Q354" s="24">
        <f t="shared" si="147"/>
        <v>0</v>
      </c>
      <c r="R354" s="16">
        <f t="shared" si="148"/>
        <v>0</v>
      </c>
      <c r="S354" s="4" t="str">
        <f t="shared" si="157"/>
        <v>J=</v>
      </c>
      <c r="T354" s="34">
        <f t="shared" si="158"/>
        <v>43753</v>
      </c>
      <c r="U354" s="3"/>
      <c r="V354" s="3"/>
      <c r="W354" s="95">
        <f>[2]Plan1!$A400</f>
        <v>48700</v>
      </c>
      <c r="X354" s="96" t="str">
        <f>[2]Plan1!$C400</f>
        <v>Dia do Trabalho</v>
      </c>
      <c r="Y354" s="97"/>
      <c r="Z354" s="1"/>
      <c r="AA354" s="3"/>
      <c r="AB354" s="3"/>
      <c r="AC354" s="3"/>
      <c r="AD354" s="3"/>
      <c r="AE354" s="3"/>
      <c r="AF354" s="12"/>
      <c r="AG354" s="3"/>
      <c r="AH354" s="2"/>
      <c r="AI354" s="2"/>
      <c r="AJ354" s="2"/>
      <c r="AK354" s="2"/>
      <c r="AL354" s="2"/>
      <c r="AM354" s="34"/>
      <c r="AN354" s="34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42">
        <f t="shared" si="149"/>
        <v>43745</v>
      </c>
      <c r="B355" s="19">
        <f t="shared" ca="1" si="159"/>
        <v>8646.6245301899999</v>
      </c>
      <c r="C355" s="16">
        <f t="shared" si="150"/>
        <v>8600</v>
      </c>
      <c r="D355" s="15">
        <f ca="1">IF(A355&lt;$B$1,VLOOKUP(A355,[1]DI!$A$4:$B$15000,2,FALSE),0)</f>
        <v>5.3999999999999999E-2</v>
      </c>
      <c r="E355" s="16">
        <f t="shared" ca="1" si="142"/>
        <v>1.0002087200000001</v>
      </c>
      <c r="F355" s="16">
        <f ca="1">(TRUNC(PRODUCT($E$12:$E354),16))</f>
        <v>1.0586477602495099</v>
      </c>
      <c r="G355" s="16">
        <f t="shared" ca="1" si="151"/>
        <v>1.0552793987751701</v>
      </c>
      <c r="H355" s="16">
        <f t="shared" ca="1" si="143"/>
        <v>1.00319191</v>
      </c>
      <c r="I355" s="15">
        <f t="shared" si="152"/>
        <v>3.7999999999999999E-2</v>
      </c>
      <c r="J355" s="34">
        <f t="shared" si="153"/>
        <v>43724</v>
      </c>
      <c r="K355" s="2">
        <f t="shared" si="154"/>
        <v>15</v>
      </c>
      <c r="L355" s="21">
        <f t="shared" si="155"/>
        <v>15</v>
      </c>
      <c r="M355" s="14">
        <f t="shared" si="144"/>
        <v>1.0022224529999999</v>
      </c>
      <c r="N355" s="14">
        <f t="shared" ca="1" si="145"/>
        <v>1.005421457</v>
      </c>
      <c r="O355" s="21">
        <f t="shared" si="156"/>
        <v>0</v>
      </c>
      <c r="P355" s="16">
        <f t="shared" ca="1" si="146"/>
        <v>46.624530190000002</v>
      </c>
      <c r="Q355" s="24">
        <f t="shared" si="147"/>
        <v>0</v>
      </c>
      <c r="R355" s="16">
        <f t="shared" si="148"/>
        <v>0</v>
      </c>
      <c r="S355" s="4" t="str">
        <f t="shared" si="157"/>
        <v>J=</v>
      </c>
      <c r="T355" s="34">
        <f t="shared" si="158"/>
        <v>43753</v>
      </c>
      <c r="U355" s="3"/>
      <c r="V355" s="3"/>
      <c r="W355" s="95">
        <f>[2]Plan1!$A401</f>
        <v>48746</v>
      </c>
      <c r="X355" s="96" t="str">
        <f>[2]Plan1!$C401</f>
        <v>Corpus Christi</v>
      </c>
      <c r="Y355" s="97"/>
      <c r="Z355" s="1"/>
      <c r="AA355" s="3"/>
      <c r="AB355" s="3"/>
      <c r="AC355" s="3"/>
      <c r="AD355" s="3"/>
      <c r="AE355" s="3"/>
      <c r="AF355" s="12"/>
      <c r="AG355" s="3"/>
      <c r="AH355" s="2"/>
      <c r="AI355" s="2"/>
      <c r="AJ355" s="2"/>
      <c r="AK355" s="2"/>
      <c r="AL355" s="2"/>
      <c r="AM355" s="34"/>
      <c r="AN355" s="34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42">
        <f t="shared" si="149"/>
        <v>43746</v>
      </c>
      <c r="B356" s="19">
        <f t="shared" ca="1" si="159"/>
        <v>8649.7093415899999</v>
      </c>
      <c r="C356" s="16">
        <f t="shared" si="150"/>
        <v>8600</v>
      </c>
      <c r="D356" s="15">
        <f ca="1">IF(A356&lt;$B$1,VLOOKUP(A356,[1]DI!$A$4:$B$15000,2,FALSE),0)</f>
        <v>5.3999999999999999E-2</v>
      </c>
      <c r="E356" s="16">
        <f t="shared" ca="1" si="142"/>
        <v>1.0002087200000001</v>
      </c>
      <c r="F356" s="16">
        <f ca="1">(TRUNC(PRODUCT($E$12:$E355),16))</f>
        <v>1.0588687212100301</v>
      </c>
      <c r="G356" s="16">
        <f t="shared" ca="1" si="151"/>
        <v>1.0552793987751701</v>
      </c>
      <c r="H356" s="16">
        <f t="shared" ca="1" si="143"/>
        <v>1.0034012999999999</v>
      </c>
      <c r="I356" s="15">
        <f t="shared" si="152"/>
        <v>3.7999999999999999E-2</v>
      </c>
      <c r="J356" s="34">
        <f t="shared" si="153"/>
        <v>43724</v>
      </c>
      <c r="K356" s="2">
        <f t="shared" si="154"/>
        <v>16</v>
      </c>
      <c r="L356" s="21">
        <f t="shared" si="155"/>
        <v>16</v>
      </c>
      <c r="M356" s="14">
        <f t="shared" si="144"/>
        <v>1.002370792</v>
      </c>
      <c r="N356" s="14">
        <f t="shared" ca="1" si="145"/>
        <v>1.0057801559999999</v>
      </c>
      <c r="O356" s="21">
        <f t="shared" si="156"/>
        <v>0</v>
      </c>
      <c r="P356" s="16">
        <f t="shared" ca="1" si="146"/>
        <v>49.709341590000001</v>
      </c>
      <c r="Q356" s="24">
        <f t="shared" si="147"/>
        <v>0</v>
      </c>
      <c r="R356" s="16">
        <f t="shared" si="148"/>
        <v>0</v>
      </c>
      <c r="S356" s="4" t="str">
        <f t="shared" si="157"/>
        <v>J=</v>
      </c>
      <c r="T356" s="34">
        <f t="shared" si="158"/>
        <v>43753</v>
      </c>
      <c r="U356" s="3"/>
      <c r="V356" s="3"/>
      <c r="W356" s="95">
        <f>[2]Plan1!$A402</f>
        <v>48829</v>
      </c>
      <c r="X356" s="96" t="str">
        <f>[2]Plan1!$C402</f>
        <v>Independência do Brasil</v>
      </c>
      <c r="Y356" s="97"/>
      <c r="Z356" s="1"/>
      <c r="AA356" s="3"/>
      <c r="AB356" s="3"/>
      <c r="AC356" s="3"/>
      <c r="AD356" s="3"/>
      <c r="AE356" s="3"/>
      <c r="AF356" s="12"/>
      <c r="AG356" s="3"/>
      <c r="AH356" s="2"/>
      <c r="AI356" s="2"/>
      <c r="AJ356" s="2"/>
      <c r="AK356" s="2"/>
      <c r="AL356" s="2"/>
      <c r="AM356" s="34"/>
      <c r="AN356" s="34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42">
        <f t="shared" si="149"/>
        <v>43747</v>
      </c>
      <c r="B357" s="19">
        <f t="shared" ca="1" si="159"/>
        <v>8652.7952193900001</v>
      </c>
      <c r="C357" s="16">
        <f t="shared" si="150"/>
        <v>8600</v>
      </c>
      <c r="D357" s="15">
        <f ca="1">IF(A357&lt;$B$1,VLOOKUP(A357,[1]DI!$A$4:$B$15000,2,FALSE),0)</f>
        <v>5.3999999999999999E-2</v>
      </c>
      <c r="E357" s="16">
        <f t="shared" ca="1" si="142"/>
        <v>1.0002087200000001</v>
      </c>
      <c r="F357" s="16">
        <f ca="1">(TRUNC(PRODUCT($E$12:$E356),16))</f>
        <v>1.05908972828952</v>
      </c>
      <c r="G357" s="16">
        <f t="shared" ca="1" si="151"/>
        <v>1.0552793987751701</v>
      </c>
      <c r="H357" s="16">
        <f t="shared" ca="1" si="143"/>
        <v>1.0036107299999999</v>
      </c>
      <c r="I357" s="15">
        <f t="shared" si="152"/>
        <v>3.7999999999999999E-2</v>
      </c>
      <c r="J357" s="34">
        <f t="shared" si="153"/>
        <v>43724</v>
      </c>
      <c r="K357" s="2">
        <f t="shared" si="154"/>
        <v>17</v>
      </c>
      <c r="L357" s="21">
        <f t="shared" si="155"/>
        <v>17</v>
      </c>
      <c r="M357" s="14">
        <f t="shared" si="144"/>
        <v>1.0025191529999999</v>
      </c>
      <c r="N357" s="14">
        <f t="shared" ca="1" si="145"/>
        <v>1.0061389789999999</v>
      </c>
      <c r="O357" s="21">
        <f t="shared" si="156"/>
        <v>0</v>
      </c>
      <c r="P357" s="16">
        <f t="shared" ca="1" si="146"/>
        <v>52.79521939</v>
      </c>
      <c r="Q357" s="24">
        <f t="shared" si="147"/>
        <v>0</v>
      </c>
      <c r="R357" s="16">
        <f t="shared" si="148"/>
        <v>0</v>
      </c>
      <c r="S357" s="4" t="str">
        <f t="shared" si="157"/>
        <v>J=</v>
      </c>
      <c r="T357" s="34">
        <f t="shared" si="158"/>
        <v>43753</v>
      </c>
      <c r="U357" s="3"/>
      <c r="V357" s="3"/>
      <c r="W357" s="95">
        <f>[2]Plan1!$A403</f>
        <v>48864</v>
      </c>
      <c r="X357" s="96" t="str">
        <f>[2]Plan1!$C403</f>
        <v>Nossa Sr.a Aparecida - Padroeira do Brasil</v>
      </c>
      <c r="Y357" s="97"/>
      <c r="Z357" s="1"/>
      <c r="AA357" s="3"/>
      <c r="AB357" s="3"/>
      <c r="AC357" s="3"/>
      <c r="AD357" s="3"/>
      <c r="AE357" s="3"/>
      <c r="AF357" s="12"/>
      <c r="AG357" s="3"/>
      <c r="AH357" s="2"/>
      <c r="AI357" s="2"/>
      <c r="AJ357" s="2"/>
      <c r="AK357" s="2"/>
      <c r="AL357" s="2"/>
      <c r="AM357" s="34"/>
      <c r="AN357" s="34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42">
        <f t="shared" si="149"/>
        <v>43748</v>
      </c>
      <c r="B358" s="19">
        <f t="shared" ca="1" si="159"/>
        <v>8655.8821721999993</v>
      </c>
      <c r="C358" s="16">
        <f t="shared" si="150"/>
        <v>8600</v>
      </c>
      <c r="D358" s="15">
        <f ca="1">IF(A358&lt;$B$1,VLOOKUP(A358,[1]DI!$A$4:$B$15000,2,FALSE),0)</f>
        <v>5.3999999999999999E-2</v>
      </c>
      <c r="E358" s="16">
        <f t="shared" ca="1" si="142"/>
        <v>1.0002087200000001</v>
      </c>
      <c r="F358" s="16">
        <f ca="1">(TRUNC(PRODUCT($E$12:$E357),16))</f>
        <v>1.0593107814975999</v>
      </c>
      <c r="G358" s="16">
        <f t="shared" ca="1" si="151"/>
        <v>1.0552793987751701</v>
      </c>
      <c r="H358" s="16">
        <f t="shared" ca="1" si="143"/>
        <v>1.0038202000000001</v>
      </c>
      <c r="I358" s="15">
        <f t="shared" si="152"/>
        <v>3.7999999999999999E-2</v>
      </c>
      <c r="J358" s="34">
        <f t="shared" si="153"/>
        <v>43724</v>
      </c>
      <c r="K358" s="2">
        <f t="shared" si="154"/>
        <v>18</v>
      </c>
      <c r="L358" s="21">
        <f t="shared" si="155"/>
        <v>18</v>
      </c>
      <c r="M358" s="14">
        <f t="shared" si="144"/>
        <v>1.0026675359999999</v>
      </c>
      <c r="N358" s="14">
        <f t="shared" ca="1" si="145"/>
        <v>1.0064979270000001</v>
      </c>
      <c r="O358" s="21">
        <f t="shared" si="156"/>
        <v>0</v>
      </c>
      <c r="P358" s="16">
        <f t="shared" ca="1" si="146"/>
        <v>55.882172199999999</v>
      </c>
      <c r="Q358" s="24">
        <f t="shared" si="147"/>
        <v>0</v>
      </c>
      <c r="R358" s="16">
        <f t="shared" si="148"/>
        <v>0</v>
      </c>
      <c r="S358" s="4" t="str">
        <f t="shared" si="157"/>
        <v>J=</v>
      </c>
      <c r="T358" s="34">
        <f t="shared" si="158"/>
        <v>43753</v>
      </c>
      <c r="U358" s="3"/>
      <c r="V358" s="3"/>
      <c r="W358" s="95">
        <f>[2]Plan1!$A404</f>
        <v>48885</v>
      </c>
      <c r="X358" s="96" t="str">
        <f>[2]Plan1!$C404</f>
        <v>Finados</v>
      </c>
      <c r="Y358" s="97"/>
      <c r="Z358" s="1"/>
      <c r="AA358" s="3"/>
      <c r="AB358" s="3"/>
      <c r="AC358" s="3"/>
      <c r="AD358" s="3"/>
      <c r="AE358" s="3"/>
      <c r="AF358" s="12"/>
      <c r="AG358" s="3"/>
      <c r="AH358" s="2"/>
      <c r="AI358" s="2"/>
      <c r="AJ358" s="2"/>
      <c r="AK358" s="2"/>
      <c r="AL358" s="2"/>
      <c r="AM358" s="34"/>
      <c r="AN358" s="34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42">
        <f t="shared" si="149"/>
        <v>43749</v>
      </c>
      <c r="B359" s="19">
        <f t="shared" ca="1" si="159"/>
        <v>8658.9702687999998</v>
      </c>
      <c r="C359" s="16">
        <f t="shared" si="150"/>
        <v>8600</v>
      </c>
      <c r="D359" s="15">
        <f ca="1">IF(A359&lt;$B$1,VLOOKUP(A359,[1]DI!$A$4:$B$15000,2,FALSE),0)</f>
        <v>5.3999999999999999E-2</v>
      </c>
      <c r="E359" s="16">
        <f t="shared" ca="1" si="142"/>
        <v>1.0002087200000001</v>
      </c>
      <c r="F359" s="16">
        <f ca="1">(TRUNC(PRODUCT($E$12:$E358),16))</f>
        <v>1.05953188084392</v>
      </c>
      <c r="G359" s="16">
        <f t="shared" ca="1" si="151"/>
        <v>1.0552793987751701</v>
      </c>
      <c r="H359" s="16">
        <f t="shared" ca="1" si="143"/>
        <v>1.0040297199999999</v>
      </c>
      <c r="I359" s="15">
        <f t="shared" si="152"/>
        <v>3.7999999999999999E-2</v>
      </c>
      <c r="J359" s="34">
        <f t="shared" si="153"/>
        <v>43724</v>
      </c>
      <c r="K359" s="2">
        <f t="shared" si="154"/>
        <v>19</v>
      </c>
      <c r="L359" s="21">
        <f t="shared" si="155"/>
        <v>19</v>
      </c>
      <c r="M359" s="14">
        <f t="shared" si="144"/>
        <v>1.0028159409999999</v>
      </c>
      <c r="N359" s="14">
        <f t="shared" ca="1" si="145"/>
        <v>1.0068570080000001</v>
      </c>
      <c r="O359" s="21">
        <f t="shared" si="156"/>
        <v>0</v>
      </c>
      <c r="P359" s="16">
        <f t="shared" ca="1" si="146"/>
        <v>58.970268799999999</v>
      </c>
      <c r="Q359" s="24">
        <f t="shared" si="147"/>
        <v>0</v>
      </c>
      <c r="R359" s="16">
        <f t="shared" si="148"/>
        <v>0</v>
      </c>
      <c r="S359" s="4" t="str">
        <f t="shared" si="157"/>
        <v>J=</v>
      </c>
      <c r="T359" s="34">
        <f t="shared" si="158"/>
        <v>43753</v>
      </c>
      <c r="U359" s="3"/>
      <c r="V359" s="3"/>
      <c r="W359" s="95">
        <f>[2]Plan1!$A405</f>
        <v>48898</v>
      </c>
      <c r="X359" s="96" t="str">
        <f>[2]Plan1!$C405</f>
        <v>Proclamação da República</v>
      </c>
      <c r="Y359" s="97"/>
      <c r="Z359" s="1"/>
      <c r="AA359" s="3"/>
      <c r="AB359" s="3"/>
      <c r="AC359" s="3"/>
      <c r="AD359" s="3"/>
      <c r="AE359" s="3"/>
      <c r="AF359" s="12"/>
      <c r="AG359" s="3"/>
      <c r="AH359" s="2"/>
      <c r="AI359" s="2"/>
      <c r="AJ359" s="2"/>
      <c r="AK359" s="2"/>
      <c r="AL359" s="2"/>
      <c r="AM359" s="34"/>
      <c r="AN359" s="34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42">
        <f t="shared" si="149"/>
        <v>43750</v>
      </c>
      <c r="B360" s="19">
        <f t="shared" ca="1" si="159"/>
        <v>8662.0594489899995</v>
      </c>
      <c r="C360" s="16">
        <f t="shared" si="150"/>
        <v>8600</v>
      </c>
      <c r="D360" s="15">
        <f ca="1">IF(A360&lt;$B$1,VLOOKUP(A360,[1]DI!$A$4:$B$15000,2,FALSE),0)</f>
        <v>0</v>
      </c>
      <c r="E360" s="16">
        <f t="shared" ca="1" si="142"/>
        <v>1</v>
      </c>
      <c r="F360" s="16">
        <f ca="1">(TRUNC(PRODUCT($E$12:$E359),16))</f>
        <v>1.0597530263380901</v>
      </c>
      <c r="G360" s="16">
        <f t="shared" ca="1" si="151"/>
        <v>1.0552793987751701</v>
      </c>
      <c r="H360" s="16">
        <f t="shared" ca="1" si="143"/>
        <v>1.00423928</v>
      </c>
      <c r="I360" s="15">
        <f t="shared" si="152"/>
        <v>3.7999999999999999E-2</v>
      </c>
      <c r="J360" s="34">
        <f t="shared" si="153"/>
        <v>43724</v>
      </c>
      <c r="K360" s="2">
        <f t="shared" si="154"/>
        <v>19</v>
      </c>
      <c r="L360" s="21">
        <f t="shared" si="155"/>
        <v>20</v>
      </c>
      <c r="M360" s="14">
        <f t="shared" si="144"/>
        <v>1.002964368</v>
      </c>
      <c r="N360" s="14">
        <f t="shared" ca="1" si="145"/>
        <v>1.0072162149999999</v>
      </c>
      <c r="O360" s="21">
        <f t="shared" si="156"/>
        <v>0</v>
      </c>
      <c r="P360" s="16">
        <f t="shared" ca="1" si="146"/>
        <v>62.05944899</v>
      </c>
      <c r="Q360" s="24">
        <f t="shared" si="147"/>
        <v>0</v>
      </c>
      <c r="R360" s="16">
        <f t="shared" si="148"/>
        <v>0</v>
      </c>
      <c r="S360" s="4" t="str">
        <f t="shared" si="157"/>
        <v>J=</v>
      </c>
      <c r="T360" s="34">
        <f t="shared" si="158"/>
        <v>43753</v>
      </c>
      <c r="U360" s="3"/>
      <c r="V360" s="3"/>
      <c r="W360" s="95">
        <f>[2]Plan1!$A406</f>
        <v>48903</v>
      </c>
      <c r="X360" s="96" t="str">
        <f>[2]Plan1!$C406</f>
        <v>Dia Nacional de Zumbi e da Consciência Negra</v>
      </c>
      <c r="Y360" s="97"/>
      <c r="Z360" s="1"/>
      <c r="AA360" s="3"/>
      <c r="AB360" s="3"/>
      <c r="AC360" s="3"/>
      <c r="AD360" s="3"/>
      <c r="AE360" s="3"/>
      <c r="AF360" s="12"/>
      <c r="AG360" s="3"/>
      <c r="AH360" s="2"/>
      <c r="AI360" s="2"/>
      <c r="AJ360" s="2"/>
      <c r="AK360" s="2"/>
      <c r="AL360" s="2"/>
      <c r="AM360" s="34"/>
      <c r="AN360" s="34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42">
        <f t="shared" si="149"/>
        <v>43751</v>
      </c>
      <c r="B361" s="19">
        <f t="shared" ca="1" si="159"/>
        <v>8662.0594489899995</v>
      </c>
      <c r="C361" s="16">
        <f t="shared" si="150"/>
        <v>8600</v>
      </c>
      <c r="D361" s="15">
        <f ca="1">IF(A361&lt;$B$1,VLOOKUP(A361,[1]DI!$A$4:$B$15000,2,FALSE),0)</f>
        <v>0</v>
      </c>
      <c r="E361" s="16">
        <f t="shared" ca="1" si="142"/>
        <v>1</v>
      </c>
      <c r="F361" s="16">
        <f ca="1">(TRUNC(PRODUCT($E$12:$E360),16))</f>
        <v>1.0597530263380901</v>
      </c>
      <c r="G361" s="16">
        <f t="shared" ca="1" si="151"/>
        <v>1.0552793987751701</v>
      </c>
      <c r="H361" s="16">
        <f t="shared" ca="1" si="143"/>
        <v>1.00423928</v>
      </c>
      <c r="I361" s="15">
        <f t="shared" si="152"/>
        <v>3.7999999999999999E-2</v>
      </c>
      <c r="J361" s="34">
        <f t="shared" si="153"/>
        <v>43724</v>
      </c>
      <c r="K361" s="2">
        <f t="shared" si="154"/>
        <v>19</v>
      </c>
      <c r="L361" s="21">
        <f t="shared" si="155"/>
        <v>20</v>
      </c>
      <c r="M361" s="14">
        <f t="shared" si="144"/>
        <v>1.002964368</v>
      </c>
      <c r="N361" s="14">
        <f t="shared" ca="1" si="145"/>
        <v>1.0072162149999999</v>
      </c>
      <c r="O361" s="21">
        <f t="shared" si="156"/>
        <v>0</v>
      </c>
      <c r="P361" s="16">
        <f t="shared" ca="1" si="146"/>
        <v>62.05944899</v>
      </c>
      <c r="Q361" s="24">
        <f t="shared" si="147"/>
        <v>0</v>
      </c>
      <c r="R361" s="16">
        <f t="shared" si="148"/>
        <v>0</v>
      </c>
      <c r="S361" s="4" t="str">
        <f t="shared" si="157"/>
        <v>J=</v>
      </c>
      <c r="T361" s="34">
        <f t="shared" si="158"/>
        <v>43753</v>
      </c>
      <c r="U361" s="3"/>
      <c r="V361" s="3"/>
      <c r="W361" s="95">
        <f>[2]Plan1!$A407</f>
        <v>48938</v>
      </c>
      <c r="X361" s="96" t="str">
        <f>[2]Plan1!$C407</f>
        <v>Natal</v>
      </c>
      <c r="Y361" s="97"/>
      <c r="Z361" s="1"/>
      <c r="AA361" s="3"/>
      <c r="AB361" s="3"/>
      <c r="AC361" s="3"/>
      <c r="AD361" s="3"/>
      <c r="AE361" s="3"/>
      <c r="AF361" s="12"/>
      <c r="AG361" s="3"/>
      <c r="AH361" s="2"/>
      <c r="AI361" s="2"/>
      <c r="AJ361" s="2"/>
      <c r="AK361" s="2"/>
      <c r="AL361" s="2"/>
      <c r="AM361" s="34"/>
      <c r="AN361" s="34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42">
        <f t="shared" si="149"/>
        <v>43752</v>
      </c>
      <c r="B362" s="19">
        <f t="shared" ca="1" si="159"/>
        <v>8662.0594489899995</v>
      </c>
      <c r="C362" s="16">
        <f t="shared" si="150"/>
        <v>8600</v>
      </c>
      <c r="D362" s="15">
        <f ca="1">IF(A362&lt;$B$1,VLOOKUP(A362,[1]DI!$A$4:$B$15000,2,FALSE),0)</f>
        <v>5.3999999999999999E-2</v>
      </c>
      <c r="E362" s="16">
        <f t="shared" ca="1" si="142"/>
        <v>1.0002087200000001</v>
      </c>
      <c r="F362" s="16">
        <f ca="1">(TRUNC(PRODUCT($E$12:$E361),16))</f>
        <v>1.0597530263380901</v>
      </c>
      <c r="G362" s="16">
        <f t="shared" ca="1" si="151"/>
        <v>1.0552793987751701</v>
      </c>
      <c r="H362" s="16">
        <f t="shared" ca="1" si="143"/>
        <v>1.00423928</v>
      </c>
      <c r="I362" s="15">
        <f t="shared" si="152"/>
        <v>3.7999999999999999E-2</v>
      </c>
      <c r="J362" s="34">
        <f t="shared" si="153"/>
        <v>43724</v>
      </c>
      <c r="K362" s="2">
        <f t="shared" si="154"/>
        <v>20</v>
      </c>
      <c r="L362" s="21">
        <f t="shared" si="155"/>
        <v>20</v>
      </c>
      <c r="M362" s="14">
        <f t="shared" si="144"/>
        <v>1.002964368</v>
      </c>
      <c r="N362" s="14">
        <f t="shared" ca="1" si="145"/>
        <v>1.0072162149999999</v>
      </c>
      <c r="O362" s="21">
        <f t="shared" si="156"/>
        <v>0</v>
      </c>
      <c r="P362" s="16">
        <f t="shared" ca="1" si="146"/>
        <v>62.05944899</v>
      </c>
      <c r="Q362" s="24">
        <f t="shared" si="147"/>
        <v>0</v>
      </c>
      <c r="R362" s="16">
        <f t="shared" si="148"/>
        <v>0</v>
      </c>
      <c r="S362" s="4" t="str">
        <f t="shared" si="157"/>
        <v>J=</v>
      </c>
      <c r="T362" s="34">
        <f t="shared" si="158"/>
        <v>43753</v>
      </c>
      <c r="U362" s="3"/>
      <c r="V362" s="3"/>
      <c r="W362" s="95">
        <f>[2]Plan1!$A408</f>
        <v>48945</v>
      </c>
      <c r="X362" s="96" t="str">
        <f>[2]Plan1!$C408</f>
        <v>Confraternização Universal</v>
      </c>
      <c r="Y362" s="97"/>
      <c r="Z362" s="1"/>
      <c r="AA362" s="3"/>
      <c r="AB362" s="3"/>
      <c r="AC362" s="3"/>
      <c r="AD362" s="3"/>
      <c r="AE362" s="3"/>
      <c r="AF362" s="12"/>
      <c r="AG362" s="3"/>
      <c r="AH362" s="2"/>
      <c r="AI362" s="2"/>
      <c r="AJ362" s="2"/>
      <c r="AK362" s="2"/>
      <c r="AL362" s="2"/>
      <c r="AM362" s="34"/>
      <c r="AN362" s="34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42">
        <f t="shared" si="149"/>
        <v>43753</v>
      </c>
      <c r="B363" s="19">
        <f t="shared" ca="1" si="159"/>
        <v>8665.1497815900002</v>
      </c>
      <c r="C363" s="16">
        <f t="shared" si="150"/>
        <v>8600</v>
      </c>
      <c r="D363" s="15">
        <f ca="1">IF(A363&lt;$B$1,VLOOKUP(A363,[1]DI!$A$4:$B$15000,2,FALSE),0)</f>
        <v>5.3999999999999999E-2</v>
      </c>
      <c r="E363" s="16">
        <f t="shared" ca="1" si="142"/>
        <v>1.0002087200000001</v>
      </c>
      <c r="F363" s="16">
        <f ca="1">(TRUNC(PRODUCT($E$12:$E362),16))</f>
        <v>1.05997421798975</v>
      </c>
      <c r="G363" s="16">
        <f t="shared" ca="1" si="151"/>
        <v>1.0552793987751701</v>
      </c>
      <c r="H363" s="16">
        <f t="shared" ca="1" si="143"/>
        <v>1.0044488899999999</v>
      </c>
      <c r="I363" s="15">
        <f t="shared" si="152"/>
        <v>3.7999999999999999E-2</v>
      </c>
      <c r="J363" s="34">
        <f t="shared" si="153"/>
        <v>43724</v>
      </c>
      <c r="K363" s="2">
        <f t="shared" si="154"/>
        <v>21</v>
      </c>
      <c r="L363" s="21">
        <f t="shared" si="155"/>
        <v>21</v>
      </c>
      <c r="M363" s="14">
        <f t="shared" si="144"/>
        <v>1.0031128170000001</v>
      </c>
      <c r="N363" s="14">
        <f t="shared" ca="1" si="145"/>
        <v>1.0075755559999999</v>
      </c>
      <c r="O363" s="21">
        <f t="shared" si="156"/>
        <v>12</v>
      </c>
      <c r="P363" s="16">
        <f t="shared" ca="1" si="146"/>
        <v>65.149781590000003</v>
      </c>
      <c r="Q363" s="24">
        <f t="shared" si="147"/>
        <v>0</v>
      </c>
      <c r="R363" s="16">
        <f t="shared" si="148"/>
        <v>0</v>
      </c>
      <c r="S363" s="4" t="str">
        <f t="shared" si="157"/>
        <v>J=</v>
      </c>
      <c r="T363" s="34">
        <f t="shared" si="158"/>
        <v>43753</v>
      </c>
      <c r="U363" s="3"/>
      <c r="V363" s="3"/>
      <c r="W363" s="95">
        <f>[2]Plan1!$A409</f>
        <v>48995</v>
      </c>
      <c r="X363" s="96" t="str">
        <f>[2]Plan1!$C409</f>
        <v>Carnaval</v>
      </c>
      <c r="Y363" s="97"/>
      <c r="Z363" s="1"/>
      <c r="AA363" s="3"/>
      <c r="AB363" s="3"/>
      <c r="AC363" s="3"/>
      <c r="AD363" s="3"/>
      <c r="AE363" s="3"/>
      <c r="AF363" s="12"/>
      <c r="AG363" s="3"/>
      <c r="AH363" s="2"/>
      <c r="AI363" s="2"/>
      <c r="AJ363" s="2"/>
      <c r="AK363" s="2"/>
      <c r="AL363" s="2"/>
      <c r="AM363" s="34"/>
      <c r="AN363" s="34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42">
        <f t="shared" si="149"/>
        <v>43754</v>
      </c>
      <c r="B364" s="19">
        <f t="shared" ca="1" si="159"/>
        <v>8603.0681445900009</v>
      </c>
      <c r="C364" s="16">
        <f t="shared" si="150"/>
        <v>8600</v>
      </c>
      <c r="D364" s="15">
        <f ca="1">IF(A364&lt;$B$1,VLOOKUP(A364,[1]DI!$A$4:$B$15000,2,FALSE),0)</f>
        <v>5.3999999999999999E-2</v>
      </c>
      <c r="E364" s="16">
        <f t="shared" ca="1" si="142"/>
        <v>1.0002087200000001</v>
      </c>
      <c r="F364" s="16">
        <f ca="1">(TRUNC(PRODUCT($E$12:$E363),16))</f>
        <v>1.06019545580853</v>
      </c>
      <c r="G364" s="16">
        <f t="shared" ca="1" si="151"/>
        <v>1.05997421798975</v>
      </c>
      <c r="H364" s="16">
        <f t="shared" ca="1" si="143"/>
        <v>1.0002087200000001</v>
      </c>
      <c r="I364" s="15">
        <f t="shared" si="152"/>
        <v>3.7999999999999999E-2</v>
      </c>
      <c r="J364" s="34">
        <f t="shared" si="153"/>
        <v>43753</v>
      </c>
      <c r="K364" s="2">
        <f t="shared" si="154"/>
        <v>1</v>
      </c>
      <c r="L364" s="21">
        <f t="shared" si="155"/>
        <v>1</v>
      </c>
      <c r="M364" s="14">
        <f t="shared" si="144"/>
        <v>1.00014801</v>
      </c>
      <c r="N364" s="14">
        <f t="shared" ca="1" si="145"/>
        <v>1.0003567609999999</v>
      </c>
      <c r="O364" s="21">
        <f t="shared" si="156"/>
        <v>0</v>
      </c>
      <c r="P364" s="16">
        <f t="shared" ca="1" si="146"/>
        <v>3.0681445900000002</v>
      </c>
      <c r="Q364" s="24">
        <f t="shared" si="147"/>
        <v>0</v>
      </c>
      <c r="R364" s="16">
        <f t="shared" si="148"/>
        <v>0</v>
      </c>
      <c r="S364" s="4" t="str">
        <f t="shared" si="157"/>
        <v>A+J=</v>
      </c>
      <c r="T364" s="34">
        <f t="shared" si="158"/>
        <v>43787</v>
      </c>
      <c r="U364" s="3"/>
      <c r="V364" s="3"/>
      <c r="W364" s="95">
        <f>[2]Plan1!$A410</f>
        <v>48996</v>
      </c>
      <c r="X364" s="96" t="str">
        <f>[2]Plan1!$C410</f>
        <v>Carnaval</v>
      </c>
      <c r="Y364" s="97"/>
      <c r="Z364" s="1"/>
      <c r="AA364" s="3"/>
      <c r="AB364" s="3"/>
      <c r="AC364" s="3"/>
      <c r="AD364" s="3"/>
      <c r="AE364" s="3"/>
      <c r="AF364" s="12"/>
      <c r="AG364" s="3"/>
      <c r="AH364" s="2"/>
      <c r="AI364" s="2"/>
      <c r="AJ364" s="2"/>
      <c r="AK364" s="2"/>
      <c r="AL364" s="2"/>
      <c r="AM364" s="34"/>
      <c r="AN364" s="34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42">
        <f t="shared" si="149"/>
        <v>43755</v>
      </c>
      <c r="B365" s="19">
        <f t="shared" ca="1" si="159"/>
        <v>8606.1373555900009</v>
      </c>
      <c r="C365" s="16">
        <f t="shared" si="150"/>
        <v>8600</v>
      </c>
      <c r="D365" s="15">
        <f ca="1">IF(A365&lt;$B$1,VLOOKUP(A365,[1]DI!$A$4:$B$15000,2,FALSE),0)</f>
        <v>5.3999999999999999E-2</v>
      </c>
      <c r="E365" s="16">
        <f t="shared" ca="1" si="142"/>
        <v>1.0002087200000001</v>
      </c>
      <c r="F365" s="16">
        <f ca="1">(TRUNC(PRODUCT($E$12:$E364),16))</f>
        <v>1.06041673980406</v>
      </c>
      <c r="G365" s="16">
        <f t="shared" ca="1" si="151"/>
        <v>1.05997421798975</v>
      </c>
      <c r="H365" s="16">
        <f t="shared" ca="1" si="143"/>
        <v>1.0004174800000001</v>
      </c>
      <c r="I365" s="15">
        <f t="shared" si="152"/>
        <v>3.7999999999999999E-2</v>
      </c>
      <c r="J365" s="34">
        <f t="shared" si="153"/>
        <v>43753</v>
      </c>
      <c r="K365" s="2">
        <f t="shared" si="154"/>
        <v>2</v>
      </c>
      <c r="L365" s="21">
        <f t="shared" si="155"/>
        <v>2</v>
      </c>
      <c r="M365" s="14">
        <f t="shared" si="144"/>
        <v>1.000296042</v>
      </c>
      <c r="N365" s="14">
        <f t="shared" ca="1" si="145"/>
        <v>1.0007136459999999</v>
      </c>
      <c r="O365" s="21">
        <f t="shared" si="156"/>
        <v>0</v>
      </c>
      <c r="P365" s="16">
        <f t="shared" ca="1" si="146"/>
        <v>6.1373555900000003</v>
      </c>
      <c r="Q365" s="24">
        <f t="shared" si="147"/>
        <v>0</v>
      </c>
      <c r="R365" s="16">
        <f t="shared" si="148"/>
        <v>0</v>
      </c>
      <c r="S365" s="4" t="str">
        <f t="shared" si="157"/>
        <v>A+J=</v>
      </c>
      <c r="T365" s="34">
        <f t="shared" si="158"/>
        <v>43787</v>
      </c>
      <c r="U365" s="3"/>
      <c r="V365" s="3"/>
      <c r="W365" s="95">
        <f>[2]Plan1!$A411</f>
        <v>49041</v>
      </c>
      <c r="X365" s="96" t="str">
        <f>[2]Plan1!$C411</f>
        <v>Paixão de Cristo</v>
      </c>
      <c r="Y365" s="97"/>
      <c r="Z365" s="1"/>
      <c r="AA365" s="3"/>
      <c r="AB365" s="3"/>
      <c r="AC365" s="3"/>
      <c r="AD365" s="3"/>
      <c r="AE365" s="3"/>
      <c r="AF365" s="12"/>
      <c r="AG365" s="3"/>
      <c r="AH365" s="2"/>
      <c r="AI365" s="2"/>
      <c r="AJ365" s="2"/>
      <c r="AK365" s="2"/>
      <c r="AL365" s="2"/>
      <c r="AM365" s="34"/>
      <c r="AN365" s="34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42">
        <f t="shared" si="149"/>
        <v>43756</v>
      </c>
      <c r="B366" s="19">
        <f t="shared" ca="1" si="159"/>
        <v>8609.2077103899992</v>
      </c>
      <c r="C366" s="16">
        <f t="shared" si="150"/>
        <v>8600</v>
      </c>
      <c r="D366" s="15">
        <f ca="1">IF(A366&lt;$B$1,VLOOKUP(A366,[1]DI!$A$4:$B$15000,2,FALSE),0)</f>
        <v>5.3999999999999999E-2</v>
      </c>
      <c r="E366" s="16">
        <f t="shared" ca="1" si="142"/>
        <v>1.0002087200000001</v>
      </c>
      <c r="F366" s="16">
        <f ca="1">(TRUNC(PRODUCT($E$12:$E365),16))</f>
        <v>1.0606380699859901</v>
      </c>
      <c r="G366" s="16">
        <f t="shared" ca="1" si="151"/>
        <v>1.05997421798975</v>
      </c>
      <c r="H366" s="16">
        <f t="shared" ca="1" si="143"/>
        <v>1.00062629</v>
      </c>
      <c r="I366" s="15">
        <f t="shared" si="152"/>
        <v>3.7999999999999999E-2</v>
      </c>
      <c r="J366" s="34">
        <f t="shared" si="153"/>
        <v>43753</v>
      </c>
      <c r="K366" s="2">
        <f t="shared" si="154"/>
        <v>3</v>
      </c>
      <c r="L366" s="21">
        <f t="shared" si="155"/>
        <v>3</v>
      </c>
      <c r="M366" s="14">
        <f t="shared" si="144"/>
        <v>1.0004440960000001</v>
      </c>
      <c r="N366" s="14">
        <f t="shared" ca="1" si="145"/>
        <v>1.001070664</v>
      </c>
      <c r="O366" s="21">
        <f t="shared" si="156"/>
        <v>0</v>
      </c>
      <c r="P366" s="16">
        <f t="shared" ca="1" si="146"/>
        <v>9.2077103900000008</v>
      </c>
      <c r="Q366" s="24">
        <f t="shared" si="147"/>
        <v>0</v>
      </c>
      <c r="R366" s="16">
        <f t="shared" si="148"/>
        <v>0</v>
      </c>
      <c r="S366" s="4" t="str">
        <f t="shared" si="157"/>
        <v>A+J=</v>
      </c>
      <c r="T366" s="34">
        <f t="shared" si="158"/>
        <v>43787</v>
      </c>
      <c r="U366" s="3"/>
      <c r="V366" s="3"/>
      <c r="W366" s="95">
        <f>[2]Plan1!$A412</f>
        <v>49055</v>
      </c>
      <c r="X366" s="96" t="str">
        <f>[2]Plan1!$C412</f>
        <v>Tiradentes</v>
      </c>
      <c r="Y366" s="97"/>
      <c r="Z366" s="1"/>
      <c r="AA366" s="3"/>
      <c r="AB366" s="3"/>
      <c r="AC366" s="3"/>
      <c r="AD366" s="3"/>
      <c r="AE366" s="3"/>
      <c r="AF366" s="12"/>
      <c r="AG366" s="3"/>
      <c r="AH366" s="2"/>
      <c r="AI366" s="2"/>
      <c r="AJ366" s="2"/>
      <c r="AK366" s="2"/>
      <c r="AL366" s="2"/>
      <c r="AM366" s="34"/>
      <c r="AN366" s="34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42">
        <f t="shared" si="149"/>
        <v>43757</v>
      </c>
      <c r="B367" s="19">
        <f t="shared" ca="1" si="159"/>
        <v>8612.2791402000003</v>
      </c>
      <c r="C367" s="16">
        <f t="shared" si="150"/>
        <v>8600</v>
      </c>
      <c r="D367" s="15">
        <f ca="1">IF(A367&lt;$B$1,VLOOKUP(A367,[1]DI!$A$4:$B$15000,2,FALSE),0)</f>
        <v>0</v>
      </c>
      <c r="E367" s="16">
        <f t="shared" ca="1" si="142"/>
        <v>1</v>
      </c>
      <c r="F367" s="16">
        <f ca="1">(TRUNC(PRODUCT($E$12:$E366),16))</f>
        <v>1.06085944636396</v>
      </c>
      <c r="G367" s="16">
        <f t="shared" ca="1" si="151"/>
        <v>1.05997421798975</v>
      </c>
      <c r="H367" s="16">
        <f t="shared" ca="1" si="143"/>
        <v>1.00083514</v>
      </c>
      <c r="I367" s="15">
        <f t="shared" si="152"/>
        <v>3.7999999999999999E-2</v>
      </c>
      <c r="J367" s="34">
        <f t="shared" si="153"/>
        <v>43753</v>
      </c>
      <c r="K367" s="2">
        <f t="shared" si="154"/>
        <v>3</v>
      </c>
      <c r="L367" s="21">
        <f t="shared" si="155"/>
        <v>4</v>
      </c>
      <c r="M367" s="14">
        <f t="shared" si="144"/>
        <v>1.0005921719999999</v>
      </c>
      <c r="N367" s="14">
        <f t="shared" ca="1" si="145"/>
        <v>1.001427807</v>
      </c>
      <c r="O367" s="21">
        <f t="shared" si="156"/>
        <v>0</v>
      </c>
      <c r="P367" s="16">
        <f t="shared" ca="1" si="146"/>
        <v>12.279140200000001</v>
      </c>
      <c r="Q367" s="24">
        <f t="shared" si="147"/>
        <v>0</v>
      </c>
      <c r="R367" s="16">
        <f t="shared" si="148"/>
        <v>0</v>
      </c>
      <c r="S367" s="4" t="str">
        <f t="shared" si="157"/>
        <v>A+J=</v>
      </c>
      <c r="T367" s="34">
        <f t="shared" si="158"/>
        <v>43787</v>
      </c>
      <c r="U367" s="3"/>
      <c r="V367" s="3"/>
      <c r="W367" s="95">
        <f>[2]Plan1!$A413</f>
        <v>49065</v>
      </c>
      <c r="X367" s="96" t="str">
        <f>[2]Plan1!$C413</f>
        <v>Dia do Trabalho</v>
      </c>
      <c r="Y367" s="97"/>
      <c r="Z367" s="1"/>
      <c r="AA367" s="3"/>
      <c r="AB367" s="3"/>
      <c r="AC367" s="3"/>
      <c r="AD367" s="3"/>
      <c r="AE367" s="3"/>
      <c r="AF367" s="12"/>
      <c r="AG367" s="3"/>
      <c r="AH367" s="2"/>
      <c r="AI367" s="2"/>
      <c r="AJ367" s="2"/>
      <c r="AK367" s="2"/>
      <c r="AL367" s="2"/>
      <c r="AM367" s="34"/>
      <c r="AN367" s="34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42">
        <f t="shared" si="149"/>
        <v>43758</v>
      </c>
      <c r="B368" s="19">
        <f t="shared" ca="1" si="159"/>
        <v>8612.2791402000003</v>
      </c>
      <c r="C368" s="16">
        <f t="shared" si="150"/>
        <v>8600</v>
      </c>
      <c r="D368" s="15">
        <f ca="1">IF(A368&lt;$B$1,VLOOKUP(A368,[1]DI!$A$4:$B$15000,2,FALSE),0)</f>
        <v>0</v>
      </c>
      <c r="E368" s="16">
        <f t="shared" ca="1" si="142"/>
        <v>1</v>
      </c>
      <c r="F368" s="16">
        <f ca="1">(TRUNC(PRODUCT($E$12:$E367),16))</f>
        <v>1.06085944636396</v>
      </c>
      <c r="G368" s="16">
        <f t="shared" ca="1" si="151"/>
        <v>1.05997421798975</v>
      </c>
      <c r="H368" s="16">
        <f t="shared" ca="1" si="143"/>
        <v>1.00083514</v>
      </c>
      <c r="I368" s="15">
        <f t="shared" si="152"/>
        <v>3.7999999999999999E-2</v>
      </c>
      <c r="J368" s="34">
        <f t="shared" si="153"/>
        <v>43753</v>
      </c>
      <c r="K368" s="2">
        <f t="shared" si="154"/>
        <v>3</v>
      </c>
      <c r="L368" s="21">
        <f t="shared" si="155"/>
        <v>4</v>
      </c>
      <c r="M368" s="14">
        <f t="shared" si="144"/>
        <v>1.0005921719999999</v>
      </c>
      <c r="N368" s="14">
        <f t="shared" ca="1" si="145"/>
        <v>1.001427807</v>
      </c>
      <c r="O368" s="21">
        <f t="shared" si="156"/>
        <v>0</v>
      </c>
      <c r="P368" s="16">
        <f t="shared" ca="1" si="146"/>
        <v>12.279140200000001</v>
      </c>
      <c r="Q368" s="24">
        <f t="shared" si="147"/>
        <v>0</v>
      </c>
      <c r="R368" s="16">
        <f t="shared" si="148"/>
        <v>0</v>
      </c>
      <c r="S368" s="4" t="str">
        <f t="shared" si="157"/>
        <v>A+J=</v>
      </c>
      <c r="T368" s="34">
        <f t="shared" si="158"/>
        <v>43787</v>
      </c>
      <c r="U368" s="3"/>
      <c r="V368" s="3"/>
      <c r="W368" s="95">
        <f>[2]Plan1!$A414</f>
        <v>49103</v>
      </c>
      <c r="X368" s="96" t="str">
        <f>[2]Plan1!$C414</f>
        <v>Corpus Christi</v>
      </c>
      <c r="Y368" s="97"/>
      <c r="Z368" s="1"/>
      <c r="AA368" s="3"/>
      <c r="AB368" s="3"/>
      <c r="AC368" s="3"/>
      <c r="AD368" s="3"/>
      <c r="AE368" s="3"/>
      <c r="AF368" s="12"/>
      <c r="AG368" s="3"/>
      <c r="AH368" s="2"/>
      <c r="AI368" s="2"/>
      <c r="AJ368" s="2"/>
      <c r="AK368" s="2"/>
      <c r="AL368" s="2"/>
      <c r="AM368" s="34"/>
      <c r="AN368" s="34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42">
        <f t="shared" si="149"/>
        <v>43759</v>
      </c>
      <c r="B369" s="19">
        <f t="shared" ca="1" si="159"/>
        <v>8612.2791402000003</v>
      </c>
      <c r="C369" s="16">
        <f t="shared" si="150"/>
        <v>8600</v>
      </c>
      <c r="D369" s="15">
        <f ca="1">IF(A369&lt;$B$1,VLOOKUP(A369,[1]DI!$A$4:$B$15000,2,FALSE),0)</f>
        <v>5.3999999999999999E-2</v>
      </c>
      <c r="E369" s="16">
        <f t="shared" ca="1" si="142"/>
        <v>1.0002087200000001</v>
      </c>
      <c r="F369" s="16">
        <f ca="1">(TRUNC(PRODUCT($E$12:$E368),16))</f>
        <v>1.06085944636396</v>
      </c>
      <c r="G369" s="16">
        <f t="shared" ca="1" si="151"/>
        <v>1.05997421798975</v>
      </c>
      <c r="H369" s="16">
        <f t="shared" ca="1" si="143"/>
        <v>1.00083514</v>
      </c>
      <c r="I369" s="15">
        <f t="shared" si="152"/>
        <v>3.7999999999999999E-2</v>
      </c>
      <c r="J369" s="34">
        <f t="shared" si="153"/>
        <v>43753</v>
      </c>
      <c r="K369" s="2">
        <f t="shared" si="154"/>
        <v>4</v>
      </c>
      <c r="L369" s="21">
        <f t="shared" si="155"/>
        <v>4</v>
      </c>
      <c r="M369" s="14">
        <f t="shared" si="144"/>
        <v>1.0005921719999999</v>
      </c>
      <c r="N369" s="14">
        <f t="shared" ca="1" si="145"/>
        <v>1.001427807</v>
      </c>
      <c r="O369" s="21">
        <f t="shared" si="156"/>
        <v>0</v>
      </c>
      <c r="P369" s="16">
        <f t="shared" ca="1" si="146"/>
        <v>12.279140200000001</v>
      </c>
      <c r="Q369" s="24">
        <f t="shared" si="147"/>
        <v>0</v>
      </c>
      <c r="R369" s="16">
        <f t="shared" si="148"/>
        <v>0</v>
      </c>
      <c r="S369" s="4" t="str">
        <f t="shared" si="157"/>
        <v>A+J=</v>
      </c>
      <c r="T369" s="34">
        <f t="shared" si="158"/>
        <v>43787</v>
      </c>
      <c r="U369" s="3"/>
      <c r="V369" s="3"/>
      <c r="W369" s="95">
        <f>[2]Plan1!$A415</f>
        <v>49194</v>
      </c>
      <c r="X369" s="96" t="str">
        <f>[2]Plan1!$C415</f>
        <v>Independência do Brasil</v>
      </c>
      <c r="Y369" s="97"/>
      <c r="Z369" s="1"/>
      <c r="AA369" s="3"/>
      <c r="AB369" s="3"/>
      <c r="AC369" s="3"/>
      <c r="AD369" s="3"/>
      <c r="AE369" s="3"/>
      <c r="AF369" s="12"/>
      <c r="AG369" s="3"/>
      <c r="AH369" s="2"/>
      <c r="AI369" s="2"/>
      <c r="AJ369" s="2"/>
      <c r="AK369" s="2"/>
      <c r="AL369" s="2"/>
      <c r="AM369" s="34"/>
      <c r="AN369" s="34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42">
        <f t="shared" si="149"/>
        <v>43760</v>
      </c>
      <c r="B370" s="19">
        <f t="shared" ca="1" si="159"/>
        <v>8615.3517137899998</v>
      </c>
      <c r="C370" s="16">
        <f t="shared" si="150"/>
        <v>8600</v>
      </c>
      <c r="D370" s="15">
        <f ca="1">IF(A370&lt;$B$1,VLOOKUP(A370,[1]DI!$A$4:$B$15000,2,FALSE),0)</f>
        <v>5.3999999999999999E-2</v>
      </c>
      <c r="E370" s="16">
        <f t="shared" ca="1" si="142"/>
        <v>1.0002087200000001</v>
      </c>
      <c r="F370" s="16">
        <f ca="1">(TRUNC(PRODUCT($E$12:$E369),16))</f>
        <v>1.0610808689476099</v>
      </c>
      <c r="G370" s="16">
        <f t="shared" ca="1" si="151"/>
        <v>1.05997421798975</v>
      </c>
      <c r="H370" s="16">
        <f t="shared" ca="1" si="143"/>
        <v>1.00104404</v>
      </c>
      <c r="I370" s="15">
        <f t="shared" si="152"/>
        <v>3.7999999999999999E-2</v>
      </c>
      <c r="J370" s="34">
        <f t="shared" si="153"/>
        <v>43753</v>
      </c>
      <c r="K370" s="2">
        <f t="shared" si="154"/>
        <v>5</v>
      </c>
      <c r="L370" s="21">
        <f t="shared" si="155"/>
        <v>5</v>
      </c>
      <c r="M370" s="14">
        <f t="shared" si="144"/>
        <v>1.0007402700000001</v>
      </c>
      <c r="N370" s="14">
        <f t="shared" ca="1" si="145"/>
        <v>1.0017850829999999</v>
      </c>
      <c r="O370" s="21">
        <f t="shared" si="156"/>
        <v>0</v>
      </c>
      <c r="P370" s="16">
        <f t="shared" ca="1" si="146"/>
        <v>15.35171379</v>
      </c>
      <c r="Q370" s="24">
        <f t="shared" si="147"/>
        <v>0</v>
      </c>
      <c r="R370" s="16">
        <f t="shared" si="148"/>
        <v>0</v>
      </c>
      <c r="S370" s="4" t="str">
        <f t="shared" si="157"/>
        <v>A+J=</v>
      </c>
      <c r="T370" s="34">
        <f t="shared" si="158"/>
        <v>43787</v>
      </c>
      <c r="U370" s="3"/>
      <c r="V370" s="3"/>
      <c r="W370" s="95">
        <f>[2]Plan1!$A416</f>
        <v>49229</v>
      </c>
      <c r="X370" s="96" t="str">
        <f>[2]Plan1!$C416</f>
        <v>Nossa Sr.a Aparecida - Padroeira do Brasil</v>
      </c>
      <c r="Y370" s="97"/>
      <c r="Z370" s="1"/>
      <c r="AA370" s="3"/>
      <c r="AB370" s="3"/>
      <c r="AC370" s="3"/>
      <c r="AD370" s="3"/>
      <c r="AE370" s="3"/>
      <c r="AF370" s="12"/>
      <c r="AG370" s="3"/>
      <c r="AH370" s="2"/>
      <c r="AI370" s="2"/>
      <c r="AJ370" s="2"/>
      <c r="AK370" s="2"/>
      <c r="AL370" s="2"/>
      <c r="AM370" s="34"/>
      <c r="AN370" s="34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42">
        <f t="shared" si="149"/>
        <v>43761</v>
      </c>
      <c r="B371" s="19">
        <f t="shared" ca="1" si="159"/>
        <v>8618.4252591999993</v>
      </c>
      <c r="C371" s="16">
        <f t="shared" si="150"/>
        <v>8600</v>
      </c>
      <c r="D371" s="15">
        <f ca="1">IF(A371&lt;$B$1,VLOOKUP(A371,[1]DI!$A$4:$B$15000,2,FALSE),0)</f>
        <v>5.3999999999999999E-2</v>
      </c>
      <c r="E371" s="16">
        <f t="shared" ca="1" si="142"/>
        <v>1.0002087200000001</v>
      </c>
      <c r="F371" s="16">
        <f ca="1">(TRUNC(PRODUCT($E$12:$E370),16))</f>
        <v>1.06130233774657</v>
      </c>
      <c r="G371" s="16">
        <f t="shared" ca="1" si="151"/>
        <v>1.05997421798975</v>
      </c>
      <c r="H371" s="16">
        <f t="shared" ca="1" si="143"/>
        <v>1.0012529699999999</v>
      </c>
      <c r="I371" s="15">
        <f t="shared" si="152"/>
        <v>3.7999999999999999E-2</v>
      </c>
      <c r="J371" s="34">
        <f t="shared" si="153"/>
        <v>43753</v>
      </c>
      <c r="K371" s="2">
        <f t="shared" si="154"/>
        <v>6</v>
      </c>
      <c r="L371" s="21">
        <f t="shared" si="155"/>
        <v>6</v>
      </c>
      <c r="M371" s="14">
        <f t="shared" si="144"/>
        <v>1.000888389</v>
      </c>
      <c r="N371" s="14">
        <f t="shared" ca="1" si="145"/>
        <v>1.0021424720000001</v>
      </c>
      <c r="O371" s="21">
        <f t="shared" si="156"/>
        <v>0</v>
      </c>
      <c r="P371" s="16">
        <f t="shared" ca="1" si="146"/>
        <v>18.425259199999999</v>
      </c>
      <c r="Q371" s="24">
        <f t="shared" si="147"/>
        <v>0</v>
      </c>
      <c r="R371" s="16">
        <f t="shared" si="148"/>
        <v>0</v>
      </c>
      <c r="S371" s="4" t="str">
        <f t="shared" si="157"/>
        <v>A+J=</v>
      </c>
      <c r="T371" s="34">
        <f t="shared" si="158"/>
        <v>43787</v>
      </c>
      <c r="U371" s="3"/>
      <c r="V371" s="3"/>
      <c r="W371" s="95">
        <f>[2]Plan1!$A417</f>
        <v>49250</v>
      </c>
      <c r="X371" s="96" t="str">
        <f>[2]Plan1!$C417</f>
        <v>Finados</v>
      </c>
      <c r="Y371" s="97"/>
      <c r="Z371" s="1"/>
      <c r="AA371" s="3"/>
      <c r="AB371" s="3"/>
      <c r="AC371" s="3"/>
      <c r="AD371" s="3"/>
      <c r="AE371" s="3"/>
      <c r="AF371" s="12"/>
      <c r="AG371" s="3"/>
      <c r="AH371" s="2"/>
      <c r="AI371" s="2"/>
      <c r="AJ371" s="2"/>
      <c r="AK371" s="2"/>
      <c r="AL371" s="2"/>
      <c r="AM371" s="34"/>
      <c r="AN371" s="34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42">
        <f t="shared" si="149"/>
        <v>43762</v>
      </c>
      <c r="B372" s="19">
        <f t="shared" ca="1" si="159"/>
        <v>8621.5000516</v>
      </c>
      <c r="C372" s="16">
        <f t="shared" si="150"/>
        <v>8600</v>
      </c>
      <c r="D372" s="15">
        <f ca="1">IF(A372&lt;$B$1,VLOOKUP(A372,[1]DI!$A$4:$B$15000,2,FALSE),0)</f>
        <v>5.3999999999999999E-2</v>
      </c>
      <c r="E372" s="16">
        <f t="shared" ca="1" si="142"/>
        <v>1.0002087200000001</v>
      </c>
      <c r="F372" s="16">
        <f ca="1">(TRUNC(PRODUCT($E$12:$E371),16))</f>
        <v>1.06152385277051</v>
      </c>
      <c r="G372" s="16">
        <f t="shared" ca="1" si="151"/>
        <v>1.05997421798975</v>
      </c>
      <c r="H372" s="16">
        <f t="shared" ca="1" si="143"/>
        <v>1.0014619600000001</v>
      </c>
      <c r="I372" s="15">
        <f t="shared" si="152"/>
        <v>3.7999999999999999E-2</v>
      </c>
      <c r="J372" s="34">
        <f t="shared" si="153"/>
        <v>43753</v>
      </c>
      <c r="K372" s="2">
        <f t="shared" si="154"/>
        <v>7</v>
      </c>
      <c r="L372" s="21">
        <f t="shared" si="155"/>
        <v>7</v>
      </c>
      <c r="M372" s="14">
        <f t="shared" si="144"/>
        <v>1.001036531</v>
      </c>
      <c r="N372" s="14">
        <f t="shared" ca="1" si="145"/>
        <v>1.002500006</v>
      </c>
      <c r="O372" s="21">
        <f t="shared" si="156"/>
        <v>0</v>
      </c>
      <c r="P372" s="16">
        <f t="shared" ca="1" si="146"/>
        <v>21.500051599999999</v>
      </c>
      <c r="Q372" s="24">
        <f t="shared" si="147"/>
        <v>0</v>
      </c>
      <c r="R372" s="16">
        <f t="shared" si="148"/>
        <v>0</v>
      </c>
      <c r="S372" s="4" t="str">
        <f t="shared" si="157"/>
        <v>A+J=</v>
      </c>
      <c r="T372" s="34">
        <f t="shared" si="158"/>
        <v>43787</v>
      </c>
      <c r="U372" s="3"/>
      <c r="V372" s="3"/>
      <c r="W372" s="95">
        <f>[2]Plan1!$A418</f>
        <v>49263</v>
      </c>
      <c r="X372" s="96" t="str">
        <f>[2]Plan1!$C418</f>
        <v>Proclamação da República</v>
      </c>
      <c r="Y372" s="97"/>
      <c r="Z372" s="1"/>
      <c r="AA372" s="3"/>
      <c r="AB372" s="3"/>
      <c r="AC372" s="3"/>
      <c r="AD372" s="3"/>
      <c r="AE372" s="3"/>
      <c r="AF372" s="12"/>
      <c r="AG372" s="3"/>
      <c r="AH372" s="2"/>
      <c r="AI372" s="2"/>
      <c r="AJ372" s="2"/>
      <c r="AK372" s="2"/>
      <c r="AL372" s="2"/>
      <c r="AM372" s="34"/>
      <c r="AN372" s="34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42">
        <f t="shared" si="149"/>
        <v>43763</v>
      </c>
      <c r="B373" s="19">
        <f t="shared" ca="1" si="159"/>
        <v>8624.5758244000008</v>
      </c>
      <c r="C373" s="16">
        <f t="shared" si="150"/>
        <v>8600</v>
      </c>
      <c r="D373" s="15">
        <f ca="1">IF(A373&lt;$B$1,VLOOKUP(A373,[1]DI!$A$4:$B$15000,2,FALSE),0)</f>
        <v>5.3999999999999999E-2</v>
      </c>
      <c r="E373" s="16">
        <f t="shared" ca="1" si="142"/>
        <v>1.0002087200000001</v>
      </c>
      <c r="F373" s="16">
        <f ca="1">(TRUNC(PRODUCT($E$12:$E372),16))</f>
        <v>1.0617454140290601</v>
      </c>
      <c r="G373" s="16">
        <f t="shared" ca="1" si="151"/>
        <v>1.05997421798975</v>
      </c>
      <c r="H373" s="16">
        <f t="shared" ca="1" si="143"/>
        <v>1.0016709800000001</v>
      </c>
      <c r="I373" s="15">
        <f t="shared" si="152"/>
        <v>3.7999999999999999E-2</v>
      </c>
      <c r="J373" s="34">
        <f t="shared" si="153"/>
        <v>43753</v>
      </c>
      <c r="K373" s="2">
        <f t="shared" si="154"/>
        <v>8</v>
      </c>
      <c r="L373" s="21">
        <f t="shared" si="155"/>
        <v>8</v>
      </c>
      <c r="M373" s="14">
        <f t="shared" si="144"/>
        <v>1.001184694</v>
      </c>
      <c r="N373" s="14">
        <f t="shared" ca="1" si="145"/>
        <v>1.002857654</v>
      </c>
      <c r="O373" s="21">
        <f t="shared" si="156"/>
        <v>0</v>
      </c>
      <c r="P373" s="16">
        <f t="shared" ca="1" si="146"/>
        <v>24.575824399999998</v>
      </c>
      <c r="Q373" s="24">
        <f t="shared" si="147"/>
        <v>0</v>
      </c>
      <c r="R373" s="16">
        <f t="shared" si="148"/>
        <v>0</v>
      </c>
      <c r="S373" s="4" t="str">
        <f t="shared" si="157"/>
        <v>A+J=</v>
      </c>
      <c r="T373" s="34">
        <f t="shared" si="158"/>
        <v>43787</v>
      </c>
      <c r="U373" s="3"/>
      <c r="V373" s="3"/>
      <c r="W373" s="95">
        <f>[2]Plan1!$A419</f>
        <v>49268</v>
      </c>
      <c r="X373" s="96" t="str">
        <f>[2]Plan1!$C419</f>
        <v>Dia Nacional de Zumbi e da Consciência Negra</v>
      </c>
      <c r="Y373" s="97"/>
      <c r="Z373" s="1"/>
      <c r="AA373" s="3"/>
      <c r="AB373" s="3"/>
      <c r="AC373" s="3"/>
      <c r="AD373" s="3"/>
      <c r="AE373" s="3"/>
      <c r="AF373" s="12"/>
      <c r="AG373" s="3"/>
      <c r="AH373" s="2"/>
      <c r="AI373" s="2"/>
      <c r="AJ373" s="2"/>
      <c r="AK373" s="2"/>
      <c r="AL373" s="2"/>
      <c r="AM373" s="34"/>
      <c r="AN373" s="34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42">
        <f t="shared" si="149"/>
        <v>43764</v>
      </c>
      <c r="B374" s="19">
        <f t="shared" ca="1" si="159"/>
        <v>8627.6527495999999</v>
      </c>
      <c r="C374" s="16">
        <f t="shared" si="150"/>
        <v>8600</v>
      </c>
      <c r="D374" s="15">
        <f ca="1">IF(A374&lt;$B$1,VLOOKUP(A374,[1]DI!$A$4:$B$15000,2,FALSE),0)</f>
        <v>0</v>
      </c>
      <c r="E374" s="16">
        <f t="shared" ca="1" si="142"/>
        <v>1</v>
      </c>
      <c r="F374" s="16">
        <f ca="1">(TRUNC(PRODUCT($E$12:$E373),16))</f>
        <v>1.0619670215318699</v>
      </c>
      <c r="G374" s="16">
        <f t="shared" ca="1" si="151"/>
        <v>1.05997421798975</v>
      </c>
      <c r="H374" s="16">
        <f t="shared" ca="1" si="143"/>
        <v>1.00188005</v>
      </c>
      <c r="I374" s="15">
        <f t="shared" si="152"/>
        <v>3.7999999999999999E-2</v>
      </c>
      <c r="J374" s="34">
        <f t="shared" si="153"/>
        <v>43753</v>
      </c>
      <c r="K374" s="2">
        <f t="shared" si="154"/>
        <v>8</v>
      </c>
      <c r="L374" s="21">
        <f t="shared" si="155"/>
        <v>9</v>
      </c>
      <c r="M374" s="14">
        <f t="shared" si="144"/>
        <v>1.0013328800000001</v>
      </c>
      <c r="N374" s="14">
        <f t="shared" ca="1" si="145"/>
        <v>1.0032154360000001</v>
      </c>
      <c r="O374" s="21">
        <f t="shared" si="156"/>
        <v>0</v>
      </c>
      <c r="P374" s="16">
        <f t="shared" ca="1" si="146"/>
        <v>27.6527496</v>
      </c>
      <c r="Q374" s="24">
        <f t="shared" si="147"/>
        <v>0</v>
      </c>
      <c r="R374" s="16">
        <f t="shared" si="148"/>
        <v>0</v>
      </c>
      <c r="S374" s="4" t="str">
        <f t="shared" si="157"/>
        <v>A+J=</v>
      </c>
      <c r="T374" s="34">
        <f t="shared" si="158"/>
        <v>43787</v>
      </c>
      <c r="U374" s="3"/>
      <c r="V374" s="3"/>
      <c r="W374" s="95">
        <f>[2]Plan1!$A420</f>
        <v>49303</v>
      </c>
      <c r="X374" s="96" t="str">
        <f>[2]Plan1!$C420</f>
        <v>Natal</v>
      </c>
      <c r="Y374" s="97"/>
      <c r="Z374" s="1"/>
      <c r="AA374" s="3"/>
      <c r="AB374" s="3"/>
      <c r="AC374" s="3"/>
      <c r="AD374" s="3"/>
      <c r="AE374" s="3"/>
      <c r="AF374" s="12"/>
      <c r="AG374" s="3"/>
      <c r="AH374" s="2"/>
      <c r="AI374" s="2"/>
      <c r="AJ374" s="2"/>
      <c r="AK374" s="2"/>
      <c r="AL374" s="2"/>
      <c r="AM374" s="34"/>
      <c r="AN374" s="34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x14ac:dyDescent="0.15">
      <c r="A375" s="42">
        <f t="shared" si="149"/>
        <v>43765</v>
      </c>
      <c r="B375" s="19">
        <f t="shared" ca="1" si="159"/>
        <v>8627.6527495999999</v>
      </c>
      <c r="C375" s="16">
        <f t="shared" si="150"/>
        <v>8600</v>
      </c>
      <c r="D375" s="15">
        <f ca="1">IF(A375&lt;$B$1,VLOOKUP(A375,[1]DI!$A$4:$B$15000,2,FALSE),0)</f>
        <v>0</v>
      </c>
      <c r="E375" s="16">
        <f t="shared" ca="1" si="142"/>
        <v>1</v>
      </c>
      <c r="F375" s="16">
        <f ca="1">(TRUNC(PRODUCT($E$12:$E374),16))</f>
        <v>1.0619670215318699</v>
      </c>
      <c r="G375" s="16">
        <f t="shared" ca="1" si="151"/>
        <v>1.05997421798975</v>
      </c>
      <c r="H375" s="16">
        <f t="shared" ca="1" si="143"/>
        <v>1.00188005</v>
      </c>
      <c r="I375" s="15">
        <f t="shared" si="152"/>
        <v>3.7999999999999999E-2</v>
      </c>
      <c r="J375" s="34">
        <f t="shared" si="153"/>
        <v>43753</v>
      </c>
      <c r="K375" s="2">
        <f t="shared" si="154"/>
        <v>8</v>
      </c>
      <c r="L375" s="21">
        <f t="shared" si="155"/>
        <v>9</v>
      </c>
      <c r="M375" s="14">
        <f t="shared" si="144"/>
        <v>1.0013328800000001</v>
      </c>
      <c r="N375" s="14">
        <f t="shared" ca="1" si="145"/>
        <v>1.0032154360000001</v>
      </c>
      <c r="O375" s="21">
        <f t="shared" si="156"/>
        <v>0</v>
      </c>
      <c r="P375" s="16">
        <f t="shared" ca="1" si="146"/>
        <v>27.6527496</v>
      </c>
      <c r="Q375" s="24">
        <f t="shared" si="147"/>
        <v>0</v>
      </c>
      <c r="R375" s="16">
        <f t="shared" si="148"/>
        <v>0</v>
      </c>
      <c r="S375" s="4" t="str">
        <f t="shared" si="157"/>
        <v>A+J=</v>
      </c>
      <c r="T375" s="34">
        <f t="shared" si="158"/>
        <v>43787</v>
      </c>
      <c r="U375" s="3"/>
      <c r="V375" s="3"/>
      <c r="W375" s="95">
        <f>[2]Plan1!$A421</f>
        <v>49310</v>
      </c>
      <c r="X375" s="96" t="str">
        <f>[2]Plan1!$C421</f>
        <v>Confraternização Universal</v>
      </c>
      <c r="Y375" s="97"/>
      <c r="Z375" s="1"/>
      <c r="AA375" s="3"/>
      <c r="AB375" s="3"/>
      <c r="AC375" s="3"/>
      <c r="AD375" s="3"/>
      <c r="AE375" s="3"/>
      <c r="AF375" s="12"/>
      <c r="AG375" s="3"/>
      <c r="AH375" s="2"/>
      <c r="AI375" s="2"/>
      <c r="AJ375" s="2"/>
      <c r="AK375" s="2"/>
      <c r="AL375" s="2"/>
      <c r="AM375" s="34"/>
      <c r="AN375" s="34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x14ac:dyDescent="0.15">
      <c r="A376" s="42">
        <f t="shared" si="149"/>
        <v>43766</v>
      </c>
      <c r="B376" s="19">
        <f t="shared" ca="1" si="159"/>
        <v>8627.6527495999999</v>
      </c>
      <c r="C376" s="16">
        <f t="shared" si="150"/>
        <v>8600</v>
      </c>
      <c r="D376" s="15">
        <f ca="1">IF(A376&lt;$B$1,VLOOKUP(A376,[1]DI!$A$4:$B$15000,2,FALSE),0)</f>
        <v>5.3999999999999999E-2</v>
      </c>
      <c r="E376" s="16">
        <f t="shared" ca="1" si="142"/>
        <v>1.0002087200000001</v>
      </c>
      <c r="F376" s="16">
        <f ca="1">(TRUNC(PRODUCT($E$12:$E375),16))</f>
        <v>1.0619670215318699</v>
      </c>
      <c r="G376" s="16">
        <f t="shared" ca="1" si="151"/>
        <v>1.05997421798975</v>
      </c>
      <c r="H376" s="16">
        <f t="shared" ca="1" si="143"/>
        <v>1.00188005</v>
      </c>
      <c r="I376" s="15">
        <f t="shared" si="152"/>
        <v>3.7999999999999999E-2</v>
      </c>
      <c r="J376" s="34">
        <f t="shared" si="153"/>
        <v>43753</v>
      </c>
      <c r="K376" s="2">
        <f t="shared" si="154"/>
        <v>9</v>
      </c>
      <c r="L376" s="21">
        <f t="shared" si="155"/>
        <v>9</v>
      </c>
      <c r="M376" s="14">
        <f t="shared" si="144"/>
        <v>1.0013328800000001</v>
      </c>
      <c r="N376" s="14">
        <f t="shared" ca="1" si="145"/>
        <v>1.0032154360000001</v>
      </c>
      <c r="O376" s="21">
        <f t="shared" si="156"/>
        <v>0</v>
      </c>
      <c r="P376" s="16">
        <f t="shared" ca="1" si="146"/>
        <v>27.6527496</v>
      </c>
      <c r="Q376" s="24">
        <f t="shared" si="147"/>
        <v>0</v>
      </c>
      <c r="R376" s="16">
        <f t="shared" si="148"/>
        <v>0</v>
      </c>
      <c r="S376" s="4" t="str">
        <f t="shared" si="157"/>
        <v>A+J=</v>
      </c>
      <c r="T376" s="34">
        <f t="shared" si="158"/>
        <v>43787</v>
      </c>
      <c r="U376" s="3"/>
      <c r="V376" s="3"/>
      <c r="W376" s="95">
        <f>[2]Plan1!$A422</f>
        <v>49345</v>
      </c>
      <c r="X376" s="96" t="str">
        <f>[2]Plan1!$C422</f>
        <v>Carnaval</v>
      </c>
      <c r="Y376" s="97"/>
      <c r="Z376" s="1"/>
      <c r="AA376" s="3"/>
      <c r="AB376" s="3"/>
      <c r="AC376" s="3"/>
      <c r="AD376" s="3"/>
      <c r="AE376" s="3"/>
      <c r="AF376" s="12"/>
      <c r="AG376" s="3"/>
      <c r="AH376" s="2"/>
      <c r="AI376" s="2"/>
      <c r="AJ376" s="2"/>
      <c r="AK376" s="2"/>
      <c r="AL376" s="2"/>
      <c r="AM376" s="34"/>
      <c r="AN376" s="34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x14ac:dyDescent="0.15">
      <c r="A377" s="42">
        <f t="shared" si="149"/>
        <v>43767</v>
      </c>
      <c r="B377" s="19">
        <f t="shared" ca="1" si="159"/>
        <v>8630.7307325999991</v>
      </c>
      <c r="C377" s="16">
        <f t="shared" si="150"/>
        <v>8600</v>
      </c>
      <c r="D377" s="15">
        <f ca="1">IF(A377&lt;$B$1,VLOOKUP(A377,[1]DI!$A$4:$B$15000,2,FALSE),0)</f>
        <v>5.3999999999999999E-2</v>
      </c>
      <c r="E377" s="16">
        <f t="shared" ca="1" si="142"/>
        <v>1.0002087200000001</v>
      </c>
      <c r="F377" s="16">
        <f ca="1">(TRUNC(PRODUCT($E$12:$E376),16))</f>
        <v>1.0621886752886101</v>
      </c>
      <c r="G377" s="16">
        <f t="shared" ca="1" si="151"/>
        <v>1.05997421798975</v>
      </c>
      <c r="H377" s="16">
        <f t="shared" ca="1" si="143"/>
        <v>1.0020891599999999</v>
      </c>
      <c r="I377" s="15">
        <f t="shared" si="152"/>
        <v>3.7999999999999999E-2</v>
      </c>
      <c r="J377" s="34">
        <f t="shared" si="153"/>
        <v>43753</v>
      </c>
      <c r="K377" s="2">
        <f t="shared" si="154"/>
        <v>10</v>
      </c>
      <c r="L377" s="21">
        <f t="shared" si="155"/>
        <v>10</v>
      </c>
      <c r="M377" s="14">
        <f t="shared" si="144"/>
        <v>1.0014810869999999</v>
      </c>
      <c r="N377" s="14">
        <f t="shared" ca="1" si="145"/>
        <v>1.0035733410000001</v>
      </c>
      <c r="O377" s="21">
        <f t="shared" si="156"/>
        <v>0</v>
      </c>
      <c r="P377" s="16">
        <f t="shared" ca="1" si="146"/>
        <v>30.7307326</v>
      </c>
      <c r="Q377" s="24">
        <f t="shared" si="147"/>
        <v>0</v>
      </c>
      <c r="R377" s="16">
        <f t="shared" si="148"/>
        <v>0</v>
      </c>
      <c r="S377" s="4" t="str">
        <f t="shared" si="157"/>
        <v>A+J=</v>
      </c>
      <c r="T377" s="34">
        <f t="shared" si="158"/>
        <v>43787</v>
      </c>
      <c r="U377" s="25"/>
      <c r="V377" s="25"/>
      <c r="W377" s="95">
        <f>[2]Plan1!$A423</f>
        <v>49346</v>
      </c>
      <c r="X377" s="96" t="str">
        <f>[2]Plan1!$C423</f>
        <v>Carnaval</v>
      </c>
      <c r="Y377" s="97"/>
      <c r="Z377" s="1"/>
      <c r="AA377" s="3"/>
      <c r="AB377" s="3"/>
      <c r="AC377" s="3"/>
      <c r="AD377" s="3"/>
      <c r="AE377" s="25"/>
      <c r="AF377" s="26"/>
      <c r="AG377" s="25"/>
      <c r="AH377" s="27"/>
      <c r="AI377" s="27"/>
      <c r="AJ377" s="27"/>
      <c r="AK377" s="27"/>
      <c r="AL377" s="2"/>
      <c r="AM377" s="34"/>
      <c r="AN377" s="34"/>
      <c r="AO377" s="2"/>
      <c r="AP377" s="2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</row>
    <row r="378" spans="1:145" x14ac:dyDescent="0.15">
      <c r="A378" s="42">
        <f t="shared" si="149"/>
        <v>43768</v>
      </c>
      <c r="B378" s="19">
        <f t="shared" ca="1" si="159"/>
        <v>8633.8098851899995</v>
      </c>
      <c r="C378" s="16">
        <f t="shared" si="150"/>
        <v>8600</v>
      </c>
      <c r="D378" s="15">
        <f ca="1">IF(A378&lt;$B$1,VLOOKUP(A378,[1]DI!$A$4:$B$15000,2,FALSE),0)</f>
        <v>5.3999999999999999E-2</v>
      </c>
      <c r="E378" s="16">
        <f t="shared" ca="1" si="142"/>
        <v>1.0002087200000001</v>
      </c>
      <c r="F378" s="16">
        <f ca="1">(TRUNC(PRODUCT($E$12:$E377),16))</f>
        <v>1.06241037530891</v>
      </c>
      <c r="G378" s="16">
        <f t="shared" ca="1" si="151"/>
        <v>1.05997421798975</v>
      </c>
      <c r="H378" s="16">
        <f t="shared" ca="1" si="143"/>
        <v>1.00229832</v>
      </c>
      <c r="I378" s="15">
        <f t="shared" si="152"/>
        <v>3.7999999999999999E-2</v>
      </c>
      <c r="J378" s="34">
        <f t="shared" si="153"/>
        <v>43753</v>
      </c>
      <c r="K378" s="2">
        <f t="shared" si="154"/>
        <v>11</v>
      </c>
      <c r="L378" s="21">
        <f t="shared" si="155"/>
        <v>11</v>
      </c>
      <c r="M378" s="14">
        <f t="shared" si="144"/>
        <v>1.0016293169999999</v>
      </c>
      <c r="N378" s="14">
        <f t="shared" ca="1" si="145"/>
        <v>1.003931382</v>
      </c>
      <c r="O378" s="21">
        <f t="shared" si="156"/>
        <v>0</v>
      </c>
      <c r="P378" s="16">
        <f t="shared" ca="1" si="146"/>
        <v>33.809885190000003</v>
      </c>
      <c r="Q378" s="24">
        <f t="shared" si="147"/>
        <v>0</v>
      </c>
      <c r="R378" s="16">
        <f t="shared" si="148"/>
        <v>0</v>
      </c>
      <c r="S378" s="4" t="str">
        <f t="shared" si="157"/>
        <v>A+J=</v>
      </c>
      <c r="T378" s="34">
        <f t="shared" si="158"/>
        <v>43787</v>
      </c>
      <c r="U378" s="25"/>
      <c r="V378" s="25"/>
      <c r="W378" s="95">
        <f>[2]Plan1!$A424</f>
        <v>49391</v>
      </c>
      <c r="X378" s="96" t="str">
        <f>[2]Plan1!$C424</f>
        <v>Paixão de Cristo</v>
      </c>
      <c r="Y378" s="97"/>
      <c r="Z378" s="1"/>
      <c r="AA378" s="3"/>
      <c r="AB378" s="3"/>
      <c r="AC378" s="3"/>
      <c r="AD378" s="3"/>
      <c r="AE378" s="25"/>
      <c r="AF378" s="26"/>
      <c r="AG378" s="25"/>
      <c r="AH378" s="27"/>
      <c r="AI378" s="27"/>
      <c r="AJ378" s="27"/>
      <c r="AK378" s="27"/>
      <c r="AL378" s="2"/>
      <c r="AM378" s="34"/>
      <c r="AN378" s="34"/>
      <c r="AO378" s="2"/>
      <c r="AP378" s="2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</row>
    <row r="379" spans="1:145" x14ac:dyDescent="0.15">
      <c r="A379" s="42">
        <f t="shared" si="149"/>
        <v>43769</v>
      </c>
      <c r="B379" s="19">
        <f t="shared" ca="1" si="159"/>
        <v>8636.8900869999998</v>
      </c>
      <c r="C379" s="16">
        <f t="shared" si="150"/>
        <v>8600</v>
      </c>
      <c r="D379" s="15">
        <f ca="1">IF(A379&lt;$B$1,VLOOKUP(A379,[1]DI!$A$4:$B$15000,2,FALSE),0)</f>
        <v>4.9000000000000002E-2</v>
      </c>
      <c r="E379" s="16">
        <f t="shared" ca="1" si="142"/>
        <v>1.0001898499999999</v>
      </c>
      <c r="F379" s="16">
        <f ca="1">(TRUNC(PRODUCT($E$12:$E378),16))</f>
        <v>1.0626321216024499</v>
      </c>
      <c r="G379" s="16">
        <f t="shared" ca="1" si="151"/>
        <v>1.05997421798975</v>
      </c>
      <c r="H379" s="16">
        <f t="shared" ca="1" si="143"/>
        <v>1.00250752</v>
      </c>
      <c r="I379" s="15">
        <f t="shared" si="152"/>
        <v>3.7999999999999999E-2</v>
      </c>
      <c r="J379" s="34">
        <f t="shared" si="153"/>
        <v>43753</v>
      </c>
      <c r="K379" s="2">
        <f t="shared" si="154"/>
        <v>12</v>
      </c>
      <c r="L379" s="21">
        <f t="shared" si="155"/>
        <v>12</v>
      </c>
      <c r="M379" s="14">
        <f t="shared" si="144"/>
        <v>1.0017775680000001</v>
      </c>
      <c r="N379" s="14">
        <f t="shared" ca="1" si="145"/>
        <v>1.004289545</v>
      </c>
      <c r="O379" s="21">
        <f t="shared" si="156"/>
        <v>0</v>
      </c>
      <c r="P379" s="16">
        <f t="shared" ca="1" si="146"/>
        <v>36.890087000000001</v>
      </c>
      <c r="Q379" s="24">
        <f t="shared" si="147"/>
        <v>0</v>
      </c>
      <c r="R379" s="16">
        <f t="shared" si="148"/>
        <v>0</v>
      </c>
      <c r="S379" s="4" t="str">
        <f t="shared" si="157"/>
        <v>A+J=</v>
      </c>
      <c r="T379" s="34">
        <f t="shared" si="158"/>
        <v>43787</v>
      </c>
      <c r="U379" s="3"/>
      <c r="V379" s="3"/>
      <c r="W379" s="95">
        <f>[2]Plan1!$A425</f>
        <v>49420</v>
      </c>
      <c r="X379" s="96" t="str">
        <f>[2]Plan1!$C425</f>
        <v>Tiradentes</v>
      </c>
      <c r="Y379" s="97"/>
      <c r="Z379" s="1"/>
      <c r="AA379" s="3"/>
      <c r="AB379" s="3"/>
      <c r="AC379" s="3"/>
      <c r="AD379" s="3"/>
      <c r="AE379" s="3"/>
      <c r="AF379" s="12"/>
      <c r="AG379" s="3"/>
      <c r="AH379" s="2"/>
      <c r="AI379" s="2"/>
      <c r="AJ379" s="2"/>
      <c r="AK379" s="2"/>
      <c r="AL379" s="2"/>
      <c r="AM379" s="34"/>
      <c r="AN379" s="34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x14ac:dyDescent="0.15">
      <c r="A380" s="42">
        <f t="shared" si="149"/>
        <v>43770</v>
      </c>
      <c r="B380" s="19">
        <f t="shared" ca="1" si="159"/>
        <v>8639.8083422</v>
      </c>
      <c r="C380" s="16">
        <f t="shared" si="150"/>
        <v>8600</v>
      </c>
      <c r="D380" s="15">
        <f ca="1">IF(A380&lt;$B$1,VLOOKUP(A380,[1]DI!$A$4:$B$15000,2,FALSE),0)</f>
        <v>4.9000000000000002E-2</v>
      </c>
      <c r="E380" s="16">
        <f t="shared" ca="1" si="142"/>
        <v>1.0001898499999999</v>
      </c>
      <c r="F380" s="16">
        <f ca="1">(TRUNC(PRODUCT($E$12:$E379),16))</f>
        <v>1.0628338623107401</v>
      </c>
      <c r="G380" s="16">
        <f t="shared" ca="1" si="151"/>
        <v>1.05997421798975</v>
      </c>
      <c r="H380" s="16">
        <f t="shared" ca="1" si="143"/>
        <v>1.00269784</v>
      </c>
      <c r="I380" s="15">
        <f t="shared" si="152"/>
        <v>3.7999999999999999E-2</v>
      </c>
      <c r="J380" s="34">
        <f t="shared" si="153"/>
        <v>43753</v>
      </c>
      <c r="K380" s="2">
        <f t="shared" si="154"/>
        <v>13</v>
      </c>
      <c r="L380" s="21">
        <f t="shared" si="155"/>
        <v>13</v>
      </c>
      <c r="M380" s="14">
        <f t="shared" si="144"/>
        <v>1.001925841</v>
      </c>
      <c r="N380" s="14">
        <f t="shared" ca="1" si="145"/>
        <v>1.004628877</v>
      </c>
      <c r="O380" s="21">
        <f t="shared" si="156"/>
        <v>0</v>
      </c>
      <c r="P380" s="16">
        <f t="shared" ca="1" si="146"/>
        <v>39.808342199999998</v>
      </c>
      <c r="Q380" s="24">
        <f t="shared" si="147"/>
        <v>0</v>
      </c>
      <c r="R380" s="16">
        <f t="shared" si="148"/>
        <v>0</v>
      </c>
      <c r="S380" s="4" t="str">
        <f t="shared" si="157"/>
        <v>A+J=</v>
      </c>
      <c r="T380" s="34">
        <f t="shared" si="158"/>
        <v>43787</v>
      </c>
      <c r="U380" s="3"/>
      <c r="V380" s="3"/>
      <c r="W380" s="95">
        <f>[2]Plan1!$A426</f>
        <v>49430</v>
      </c>
      <c r="X380" s="96" t="str">
        <f>[2]Plan1!$C426</f>
        <v>Dia do Trabalho</v>
      </c>
      <c r="Y380" s="97"/>
      <c r="Z380" s="1"/>
      <c r="AA380" s="3"/>
      <c r="AB380" s="3"/>
      <c r="AC380" s="3"/>
      <c r="AD380" s="3"/>
      <c r="AE380" s="3"/>
      <c r="AF380" s="12"/>
      <c r="AG380" s="3"/>
      <c r="AH380" s="2"/>
      <c r="AI380" s="2"/>
      <c r="AJ380" s="2"/>
      <c r="AK380" s="2"/>
      <c r="AL380" s="2"/>
      <c r="AM380" s="34"/>
      <c r="AN380" s="34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x14ac:dyDescent="0.15">
      <c r="A381" s="42">
        <f t="shared" si="149"/>
        <v>43771</v>
      </c>
      <c r="B381" s="19">
        <f t="shared" ca="1" si="159"/>
        <v>8642.7276981899995</v>
      </c>
      <c r="C381" s="16">
        <f t="shared" si="150"/>
        <v>8600</v>
      </c>
      <c r="D381" s="15">
        <f ca="1">IF(A381&lt;$B$1,VLOOKUP(A381,[1]DI!$A$4:$B$15000,2,FALSE),0)</f>
        <v>0</v>
      </c>
      <c r="E381" s="16">
        <f t="shared" ca="1" si="142"/>
        <v>1</v>
      </c>
      <c r="F381" s="16">
        <f ca="1">(TRUNC(PRODUCT($E$12:$E380),16))</f>
        <v>1.0630356413194899</v>
      </c>
      <c r="G381" s="16">
        <f t="shared" ca="1" si="151"/>
        <v>1.05997421798975</v>
      </c>
      <c r="H381" s="16">
        <f t="shared" ca="1" si="143"/>
        <v>1.0028882100000001</v>
      </c>
      <c r="I381" s="15">
        <f t="shared" si="152"/>
        <v>3.7999999999999999E-2</v>
      </c>
      <c r="J381" s="34">
        <f t="shared" si="153"/>
        <v>43753</v>
      </c>
      <c r="K381" s="2">
        <f t="shared" si="154"/>
        <v>13</v>
      </c>
      <c r="L381" s="21">
        <f t="shared" si="155"/>
        <v>14</v>
      </c>
      <c r="M381" s="14">
        <f t="shared" si="144"/>
        <v>1.0020741360000001</v>
      </c>
      <c r="N381" s="14">
        <f t="shared" ca="1" si="145"/>
        <v>1.004968337</v>
      </c>
      <c r="O381" s="21">
        <f t="shared" si="156"/>
        <v>0</v>
      </c>
      <c r="P381" s="16">
        <f t="shared" ca="1" si="146"/>
        <v>42.727698189999998</v>
      </c>
      <c r="Q381" s="24">
        <f t="shared" si="147"/>
        <v>0</v>
      </c>
      <c r="R381" s="16">
        <f t="shared" si="148"/>
        <v>0</v>
      </c>
      <c r="S381" s="4" t="str">
        <f t="shared" si="157"/>
        <v>A+J=</v>
      </c>
      <c r="T381" s="34">
        <f t="shared" si="158"/>
        <v>43787</v>
      </c>
      <c r="U381" s="3"/>
      <c r="V381" s="3"/>
      <c r="W381" s="95">
        <f>[2]Plan1!$A427</f>
        <v>49453</v>
      </c>
      <c r="X381" s="96" t="str">
        <f>[2]Plan1!$C427</f>
        <v>Corpus Christi</v>
      </c>
      <c r="Y381" s="97"/>
      <c r="Z381" s="1"/>
      <c r="AA381" s="3"/>
      <c r="AB381" s="3"/>
      <c r="AC381" s="3"/>
      <c r="AD381" s="3"/>
      <c r="AE381" s="3"/>
      <c r="AF381" s="12"/>
      <c r="AG381" s="3"/>
      <c r="AH381" s="2"/>
      <c r="AI381" s="2"/>
      <c r="AJ381" s="2"/>
      <c r="AK381" s="2"/>
      <c r="AL381" s="2"/>
      <c r="AM381" s="34"/>
      <c r="AN381" s="34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x14ac:dyDescent="0.15">
      <c r="A382" s="42">
        <f t="shared" si="149"/>
        <v>43772</v>
      </c>
      <c r="B382" s="19">
        <f t="shared" ca="1" si="159"/>
        <v>8642.7276981899995</v>
      </c>
      <c r="C382" s="16">
        <f t="shared" si="150"/>
        <v>8600</v>
      </c>
      <c r="D382" s="15">
        <f ca="1">IF(A382&lt;$B$1,VLOOKUP(A382,[1]DI!$A$4:$B$15000,2,FALSE),0)</f>
        <v>0</v>
      </c>
      <c r="E382" s="16">
        <f t="shared" ca="1" si="142"/>
        <v>1</v>
      </c>
      <c r="F382" s="16">
        <f ca="1">(TRUNC(PRODUCT($E$12:$E381),16))</f>
        <v>1.0630356413194899</v>
      </c>
      <c r="G382" s="16">
        <f t="shared" ca="1" si="151"/>
        <v>1.05997421798975</v>
      </c>
      <c r="H382" s="16">
        <f t="shared" ca="1" si="143"/>
        <v>1.0028882100000001</v>
      </c>
      <c r="I382" s="15">
        <f t="shared" si="152"/>
        <v>3.7999999999999999E-2</v>
      </c>
      <c r="J382" s="34">
        <f t="shared" si="153"/>
        <v>43753</v>
      </c>
      <c r="K382" s="2">
        <f t="shared" si="154"/>
        <v>13</v>
      </c>
      <c r="L382" s="21">
        <f t="shared" si="155"/>
        <v>14</v>
      </c>
      <c r="M382" s="14">
        <f t="shared" si="144"/>
        <v>1.0020741360000001</v>
      </c>
      <c r="N382" s="14">
        <f t="shared" ca="1" si="145"/>
        <v>1.004968337</v>
      </c>
      <c r="O382" s="21">
        <f t="shared" si="156"/>
        <v>0</v>
      </c>
      <c r="P382" s="16">
        <f t="shared" ca="1" si="146"/>
        <v>42.727698189999998</v>
      </c>
      <c r="Q382" s="24">
        <f t="shared" si="147"/>
        <v>0</v>
      </c>
      <c r="R382" s="16">
        <f t="shared" si="148"/>
        <v>0</v>
      </c>
      <c r="S382" s="4" t="str">
        <f t="shared" si="157"/>
        <v>A+J=</v>
      </c>
      <c r="T382" s="34">
        <f t="shared" si="158"/>
        <v>43787</v>
      </c>
      <c r="U382" s="3"/>
      <c r="V382" s="3"/>
      <c r="W382" s="95">
        <f>[2]Plan1!$A428</f>
        <v>49559</v>
      </c>
      <c r="X382" s="96" t="str">
        <f>[2]Plan1!$C428</f>
        <v>Independência do Brasil</v>
      </c>
      <c r="Y382" s="97"/>
      <c r="Z382" s="1"/>
      <c r="AA382" s="3"/>
      <c r="AB382" s="3"/>
      <c r="AC382" s="3"/>
      <c r="AD382" s="3"/>
      <c r="AE382" s="3"/>
      <c r="AF382" s="12"/>
      <c r="AG382" s="3"/>
      <c r="AH382" s="2"/>
      <c r="AI382" s="2"/>
      <c r="AJ382" s="2"/>
      <c r="AK382" s="2"/>
      <c r="AL382" s="2"/>
      <c r="AM382" s="34"/>
      <c r="AN382" s="34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x14ac:dyDescent="0.15">
      <c r="A383" s="42">
        <f t="shared" si="149"/>
        <v>43773</v>
      </c>
      <c r="B383" s="19">
        <f t="shared" ca="1" si="159"/>
        <v>8642.7276981899995</v>
      </c>
      <c r="C383" s="16">
        <f t="shared" si="150"/>
        <v>8600</v>
      </c>
      <c r="D383" s="15">
        <f ca="1">IF(A383&lt;$B$1,VLOOKUP(A383,[1]DI!$A$4:$B$15000,2,FALSE),0)</f>
        <v>4.9000000000000002E-2</v>
      </c>
      <c r="E383" s="16">
        <f t="shared" ca="1" si="142"/>
        <v>1.0001898499999999</v>
      </c>
      <c r="F383" s="16">
        <f ca="1">(TRUNC(PRODUCT($E$12:$E382),16))</f>
        <v>1.0630356413194899</v>
      </c>
      <c r="G383" s="16">
        <f t="shared" ca="1" si="151"/>
        <v>1.05997421798975</v>
      </c>
      <c r="H383" s="16">
        <f t="shared" ca="1" si="143"/>
        <v>1.0028882100000001</v>
      </c>
      <c r="I383" s="15">
        <f t="shared" si="152"/>
        <v>3.7999999999999999E-2</v>
      </c>
      <c r="J383" s="34">
        <f t="shared" si="153"/>
        <v>43753</v>
      </c>
      <c r="K383" s="2">
        <f t="shared" si="154"/>
        <v>14</v>
      </c>
      <c r="L383" s="21">
        <f t="shared" si="155"/>
        <v>14</v>
      </c>
      <c r="M383" s="14">
        <f t="shared" si="144"/>
        <v>1.0020741360000001</v>
      </c>
      <c r="N383" s="14">
        <f t="shared" ca="1" si="145"/>
        <v>1.004968337</v>
      </c>
      <c r="O383" s="21">
        <f t="shared" si="156"/>
        <v>0</v>
      </c>
      <c r="P383" s="16">
        <f t="shared" ca="1" si="146"/>
        <v>42.727698189999998</v>
      </c>
      <c r="Q383" s="24">
        <f t="shared" si="147"/>
        <v>0</v>
      </c>
      <c r="R383" s="16">
        <f t="shared" si="148"/>
        <v>0</v>
      </c>
      <c r="S383" s="4" t="str">
        <f t="shared" si="157"/>
        <v>A+J=</v>
      </c>
      <c r="T383" s="34">
        <f t="shared" si="158"/>
        <v>43787</v>
      </c>
      <c r="U383" s="3"/>
      <c r="V383" s="3"/>
      <c r="W383" s="95">
        <f>[2]Plan1!$A429</f>
        <v>49594</v>
      </c>
      <c r="X383" s="96" t="str">
        <f>[2]Plan1!$C429</f>
        <v>Nossa Sr.a Aparecida - Padroeira do Brasil</v>
      </c>
      <c r="Y383" s="97"/>
      <c r="Z383" s="1"/>
      <c r="AA383" s="3"/>
      <c r="AB383" s="3"/>
      <c r="AC383" s="3"/>
      <c r="AD383" s="3"/>
      <c r="AE383" s="3"/>
      <c r="AF383" s="12"/>
      <c r="AG383" s="3"/>
      <c r="AH383" s="2"/>
      <c r="AI383" s="2"/>
      <c r="AJ383" s="2"/>
      <c r="AK383" s="2"/>
      <c r="AL383" s="2"/>
      <c r="AM383" s="34"/>
      <c r="AN383" s="34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x14ac:dyDescent="0.15">
      <c r="A384" s="42">
        <f t="shared" si="149"/>
        <v>43774</v>
      </c>
      <c r="B384" s="19">
        <f t="shared" ca="1" si="159"/>
        <v>8645.6478970000007</v>
      </c>
      <c r="C384" s="16">
        <f t="shared" si="150"/>
        <v>8600</v>
      </c>
      <c r="D384" s="15">
        <f ca="1">IF(A384&lt;$B$1,VLOOKUP(A384,[1]DI!$A$4:$B$15000,2,FALSE),0)</f>
        <v>4.9000000000000002E-2</v>
      </c>
      <c r="E384" s="16">
        <f t="shared" ca="1" si="142"/>
        <v>1.0001898499999999</v>
      </c>
      <c r="F384" s="16">
        <f ca="1">(TRUNC(PRODUCT($E$12:$E383),16))</f>
        <v>1.0632374586360001</v>
      </c>
      <c r="G384" s="16">
        <f t="shared" ca="1" si="151"/>
        <v>1.05997421798975</v>
      </c>
      <c r="H384" s="16">
        <f t="shared" ca="1" si="143"/>
        <v>1.0030786</v>
      </c>
      <c r="I384" s="15">
        <f t="shared" si="152"/>
        <v>3.7999999999999999E-2</v>
      </c>
      <c r="J384" s="34">
        <f t="shared" si="153"/>
        <v>43753</v>
      </c>
      <c r="K384" s="2">
        <f t="shared" si="154"/>
        <v>15</v>
      </c>
      <c r="L384" s="21">
        <f t="shared" si="155"/>
        <v>15</v>
      </c>
      <c r="M384" s="14">
        <f t="shared" si="144"/>
        <v>1.0022224529999999</v>
      </c>
      <c r="N384" s="14">
        <f t="shared" ca="1" si="145"/>
        <v>1.0053078950000001</v>
      </c>
      <c r="O384" s="21">
        <f t="shared" si="156"/>
        <v>0</v>
      </c>
      <c r="P384" s="16">
        <f t="shared" ca="1" si="146"/>
        <v>45.647897</v>
      </c>
      <c r="Q384" s="24">
        <f t="shared" si="147"/>
        <v>0</v>
      </c>
      <c r="R384" s="16">
        <f t="shared" si="148"/>
        <v>0</v>
      </c>
      <c r="S384" s="4" t="str">
        <f t="shared" si="157"/>
        <v>A+J=</v>
      </c>
      <c r="T384" s="34">
        <f t="shared" si="158"/>
        <v>43787</v>
      </c>
      <c r="U384" s="3"/>
      <c r="V384" s="3"/>
      <c r="W384" s="95">
        <f>[2]Plan1!$A430</f>
        <v>49615</v>
      </c>
      <c r="X384" s="96" t="str">
        <f>[2]Plan1!$C430</f>
        <v>Finados</v>
      </c>
      <c r="Y384" s="97"/>
      <c r="Z384" s="1"/>
      <c r="AA384" s="3"/>
      <c r="AB384" s="3"/>
      <c r="AC384" s="3"/>
      <c r="AD384" s="3"/>
      <c r="AE384" s="3"/>
      <c r="AF384" s="12"/>
      <c r="AG384" s="3"/>
      <c r="AH384" s="2"/>
      <c r="AI384" s="2"/>
      <c r="AJ384" s="2"/>
      <c r="AK384" s="2"/>
      <c r="AL384" s="2"/>
      <c r="AM384" s="34"/>
      <c r="AN384" s="34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x14ac:dyDescent="0.15">
      <c r="A385" s="42">
        <f t="shared" si="149"/>
        <v>43775</v>
      </c>
      <c r="B385" s="19">
        <f t="shared" ca="1" si="159"/>
        <v>8648.5692051900005</v>
      </c>
      <c r="C385" s="16">
        <f t="shared" si="150"/>
        <v>8600</v>
      </c>
      <c r="D385" s="15">
        <f ca="1">IF(A385&lt;$B$1,VLOOKUP(A385,[1]DI!$A$4:$B$15000,2,FALSE),0)</f>
        <v>4.9000000000000002E-2</v>
      </c>
      <c r="E385" s="16">
        <f t="shared" ca="1" si="142"/>
        <v>1.0001898499999999</v>
      </c>
      <c r="F385" s="16">
        <f ca="1">(TRUNC(PRODUCT($E$12:$E384),16))</f>
        <v>1.06343931426752</v>
      </c>
      <c r="G385" s="16">
        <f t="shared" ca="1" si="151"/>
        <v>1.05997421798975</v>
      </c>
      <c r="H385" s="16">
        <f t="shared" ca="1" si="143"/>
        <v>1.0032690399999999</v>
      </c>
      <c r="I385" s="15">
        <f t="shared" si="152"/>
        <v>3.7999999999999999E-2</v>
      </c>
      <c r="J385" s="34">
        <f t="shared" si="153"/>
        <v>43753</v>
      </c>
      <c r="K385" s="2">
        <f t="shared" si="154"/>
        <v>16</v>
      </c>
      <c r="L385" s="21">
        <f t="shared" si="155"/>
        <v>16</v>
      </c>
      <c r="M385" s="14">
        <f t="shared" si="144"/>
        <v>1.002370792</v>
      </c>
      <c r="N385" s="14">
        <f t="shared" ca="1" si="145"/>
        <v>1.0056475819999999</v>
      </c>
      <c r="O385" s="21">
        <f t="shared" si="156"/>
        <v>0</v>
      </c>
      <c r="P385" s="16">
        <f t="shared" ca="1" si="146"/>
        <v>48.569205189999998</v>
      </c>
      <c r="Q385" s="24">
        <f t="shared" si="147"/>
        <v>0</v>
      </c>
      <c r="R385" s="16">
        <f t="shared" si="148"/>
        <v>0</v>
      </c>
      <c r="S385" s="4" t="str">
        <f t="shared" si="157"/>
        <v>A+J=</v>
      </c>
      <c r="T385" s="34">
        <f t="shared" si="158"/>
        <v>43787</v>
      </c>
      <c r="U385" s="3"/>
      <c r="V385" s="3"/>
      <c r="W385" s="95">
        <f>[2]Plan1!$A431</f>
        <v>49628</v>
      </c>
      <c r="X385" s="96" t="str">
        <f>[2]Plan1!$C431</f>
        <v>Proclamação da República</v>
      </c>
      <c r="Y385" s="97"/>
      <c r="Z385" s="1"/>
      <c r="AA385" s="3"/>
      <c r="AB385" s="3"/>
      <c r="AC385" s="3"/>
      <c r="AD385" s="3"/>
      <c r="AE385" s="3"/>
      <c r="AF385" s="12"/>
      <c r="AG385" s="3"/>
      <c r="AH385" s="2"/>
      <c r="AI385" s="2"/>
      <c r="AJ385" s="2"/>
      <c r="AK385" s="2"/>
      <c r="AL385" s="2"/>
      <c r="AM385" s="34"/>
      <c r="AN385" s="34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x14ac:dyDescent="0.15">
      <c r="A386" s="42">
        <f t="shared" si="149"/>
        <v>43776</v>
      </c>
      <c r="B386" s="19">
        <f t="shared" ca="1" si="159"/>
        <v>8651.4914507899994</v>
      </c>
      <c r="C386" s="16">
        <f t="shared" si="150"/>
        <v>8600</v>
      </c>
      <c r="D386" s="15">
        <f ca="1">IF(A386&lt;$B$1,VLOOKUP(A386,[1]DI!$A$4:$B$15000,2,FALSE),0)</f>
        <v>4.9000000000000002E-2</v>
      </c>
      <c r="E386" s="16">
        <f t="shared" ca="1" si="142"/>
        <v>1.0001898499999999</v>
      </c>
      <c r="F386" s="16">
        <f ca="1">(TRUNC(PRODUCT($E$12:$E385),16))</f>
        <v>1.06364120822133</v>
      </c>
      <c r="G386" s="16">
        <f t="shared" ca="1" si="151"/>
        <v>1.05997421798975</v>
      </c>
      <c r="H386" s="16">
        <f t="shared" ca="1" si="143"/>
        <v>1.0034595100000001</v>
      </c>
      <c r="I386" s="15">
        <f t="shared" si="152"/>
        <v>3.7999999999999999E-2</v>
      </c>
      <c r="J386" s="34">
        <f t="shared" si="153"/>
        <v>43753</v>
      </c>
      <c r="K386" s="2">
        <f t="shared" si="154"/>
        <v>17</v>
      </c>
      <c r="L386" s="21">
        <f t="shared" si="155"/>
        <v>17</v>
      </c>
      <c r="M386" s="14">
        <f t="shared" si="144"/>
        <v>1.0025191529999999</v>
      </c>
      <c r="N386" s="14">
        <f t="shared" ca="1" si="145"/>
        <v>1.0059873779999999</v>
      </c>
      <c r="O386" s="21">
        <f t="shared" si="156"/>
        <v>0</v>
      </c>
      <c r="P386" s="16">
        <f t="shared" ca="1" si="146"/>
        <v>51.491450790000002</v>
      </c>
      <c r="Q386" s="24">
        <f t="shared" si="147"/>
        <v>0</v>
      </c>
      <c r="R386" s="16">
        <f t="shared" si="148"/>
        <v>0</v>
      </c>
      <c r="S386" s="4" t="str">
        <f t="shared" si="157"/>
        <v>A+J=</v>
      </c>
      <c r="T386" s="34">
        <f t="shared" si="158"/>
        <v>43787</v>
      </c>
      <c r="U386" s="3"/>
      <c r="V386" s="3"/>
      <c r="W386" s="95">
        <f>[2]Plan1!$A432</f>
        <v>49633</v>
      </c>
      <c r="X386" s="96" t="str">
        <f>[2]Plan1!$C432</f>
        <v>Dia Nacional de Zumbi e da Consciência Negra</v>
      </c>
      <c r="Y386" s="97"/>
      <c r="Z386" s="1"/>
      <c r="AA386" s="3"/>
      <c r="AB386" s="3"/>
      <c r="AC386" s="3"/>
      <c r="AD386" s="3"/>
      <c r="AE386" s="3"/>
      <c r="AF386" s="12"/>
      <c r="AG386" s="3"/>
      <c r="AH386" s="2"/>
      <c r="AI386" s="2"/>
      <c r="AJ386" s="2"/>
      <c r="AK386" s="2"/>
      <c r="AL386" s="2"/>
      <c r="AM386" s="34"/>
      <c r="AN386" s="34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x14ac:dyDescent="0.15">
      <c r="A387" s="42">
        <f t="shared" si="149"/>
        <v>43777</v>
      </c>
      <c r="B387" s="19">
        <f t="shared" ca="1" si="159"/>
        <v>8654.4147197999991</v>
      </c>
      <c r="C387" s="16">
        <f t="shared" si="150"/>
        <v>8600</v>
      </c>
      <c r="D387" s="15">
        <f ca="1">IF(A387&lt;$B$1,VLOOKUP(A387,[1]DI!$A$4:$B$15000,2,FALSE),0)</f>
        <v>4.9000000000000002E-2</v>
      </c>
      <c r="E387" s="16">
        <f t="shared" ca="1" si="142"/>
        <v>1.0001898499999999</v>
      </c>
      <c r="F387" s="16">
        <f ca="1">(TRUNC(PRODUCT($E$12:$E386),16))</f>
        <v>1.06384314050472</v>
      </c>
      <c r="G387" s="16">
        <f t="shared" ca="1" si="151"/>
        <v>1.05997421798975</v>
      </c>
      <c r="H387" s="16">
        <f t="shared" ca="1" si="143"/>
        <v>1.00365002</v>
      </c>
      <c r="I387" s="15">
        <f t="shared" si="152"/>
        <v>3.7999999999999999E-2</v>
      </c>
      <c r="J387" s="34">
        <f t="shared" si="153"/>
        <v>43753</v>
      </c>
      <c r="K387" s="2">
        <f t="shared" si="154"/>
        <v>18</v>
      </c>
      <c r="L387" s="21">
        <f t="shared" si="155"/>
        <v>18</v>
      </c>
      <c r="M387" s="14">
        <f t="shared" si="144"/>
        <v>1.0026675359999999</v>
      </c>
      <c r="N387" s="14">
        <f t="shared" ca="1" si="145"/>
        <v>1.006327293</v>
      </c>
      <c r="O387" s="21">
        <f t="shared" si="156"/>
        <v>0</v>
      </c>
      <c r="P387" s="16">
        <f t="shared" ca="1" si="146"/>
        <v>54.4147198</v>
      </c>
      <c r="Q387" s="24">
        <f t="shared" si="147"/>
        <v>0</v>
      </c>
      <c r="R387" s="16">
        <f t="shared" si="148"/>
        <v>0</v>
      </c>
      <c r="S387" s="4" t="str">
        <f t="shared" si="157"/>
        <v>A+J=</v>
      </c>
      <c r="T387" s="34">
        <f t="shared" si="158"/>
        <v>43787</v>
      </c>
      <c r="U387" s="3"/>
      <c r="V387" s="3"/>
      <c r="W387" s="95">
        <f>[2]Plan1!$A433</f>
        <v>49668</v>
      </c>
      <c r="X387" s="96" t="str">
        <f>[2]Plan1!$C433</f>
        <v>Natal</v>
      </c>
      <c r="Y387" s="97"/>
      <c r="Z387" s="1"/>
      <c r="AA387" s="3"/>
      <c r="AB387" s="3"/>
      <c r="AC387" s="3"/>
      <c r="AD387" s="3"/>
      <c r="AE387" s="3"/>
      <c r="AF387" s="12"/>
      <c r="AG387" s="3"/>
      <c r="AH387" s="2"/>
      <c r="AI387" s="2"/>
      <c r="AJ387" s="2"/>
      <c r="AK387" s="2"/>
      <c r="AL387" s="2"/>
      <c r="AM387" s="34"/>
      <c r="AN387" s="34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x14ac:dyDescent="0.15">
      <c r="A388" s="42">
        <f t="shared" si="149"/>
        <v>43778</v>
      </c>
      <c r="B388" s="19">
        <f t="shared" ca="1" si="159"/>
        <v>8657.3389175899993</v>
      </c>
      <c r="C388" s="16">
        <f t="shared" si="150"/>
        <v>8600</v>
      </c>
      <c r="D388" s="15">
        <f ca="1">IF(A388&lt;$B$1,VLOOKUP(A388,[1]DI!$A$4:$B$15000,2,FALSE),0)</f>
        <v>0</v>
      </c>
      <c r="E388" s="16">
        <f t="shared" ca="1" si="142"/>
        <v>1</v>
      </c>
      <c r="F388" s="16">
        <f ca="1">(TRUNC(PRODUCT($E$12:$E387),16))</f>
        <v>1.06404511112494</v>
      </c>
      <c r="G388" s="16">
        <f t="shared" ca="1" si="151"/>
        <v>1.05997421798975</v>
      </c>
      <c r="H388" s="16">
        <f t="shared" ca="1" si="143"/>
        <v>1.00384056</v>
      </c>
      <c r="I388" s="15">
        <f t="shared" si="152"/>
        <v>3.7999999999999999E-2</v>
      </c>
      <c r="J388" s="34">
        <f t="shared" si="153"/>
        <v>43753</v>
      </c>
      <c r="K388" s="2">
        <f t="shared" si="154"/>
        <v>18</v>
      </c>
      <c r="L388" s="21">
        <f t="shared" si="155"/>
        <v>19</v>
      </c>
      <c r="M388" s="14">
        <f t="shared" si="144"/>
        <v>1.0028159409999999</v>
      </c>
      <c r="N388" s="14">
        <f t="shared" ca="1" si="145"/>
        <v>1.0066673159999999</v>
      </c>
      <c r="O388" s="21">
        <f t="shared" si="156"/>
        <v>0</v>
      </c>
      <c r="P388" s="16">
        <f t="shared" ca="1" si="146"/>
        <v>57.338917590000001</v>
      </c>
      <c r="Q388" s="24">
        <f t="shared" si="147"/>
        <v>0</v>
      </c>
      <c r="R388" s="16">
        <f t="shared" si="148"/>
        <v>0</v>
      </c>
      <c r="S388" s="4" t="str">
        <f t="shared" si="157"/>
        <v>A+J=</v>
      </c>
      <c r="T388" s="34">
        <f t="shared" si="158"/>
        <v>43787</v>
      </c>
      <c r="U388" s="3"/>
      <c r="V388" s="3"/>
      <c r="W388" s="95">
        <f>[2]Plan1!$A434</f>
        <v>49675</v>
      </c>
      <c r="X388" s="96" t="str">
        <f>[2]Plan1!$C434</f>
        <v>Confraternização Universal</v>
      </c>
      <c r="Y388" s="97"/>
      <c r="Z388" s="1"/>
      <c r="AA388" s="3"/>
      <c r="AB388" s="3"/>
      <c r="AC388" s="3"/>
      <c r="AD388" s="3"/>
      <c r="AE388" s="3"/>
      <c r="AF388" s="12"/>
      <c r="AG388" s="3"/>
      <c r="AH388" s="2"/>
      <c r="AI388" s="2"/>
      <c r="AJ388" s="2"/>
      <c r="AK388" s="2"/>
      <c r="AL388" s="2"/>
      <c r="AM388" s="34"/>
      <c r="AN388" s="34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x14ac:dyDescent="0.15">
      <c r="A389" s="42">
        <f t="shared" si="149"/>
        <v>43779</v>
      </c>
      <c r="B389" s="19">
        <f t="shared" ca="1" si="159"/>
        <v>8657.3389175899993</v>
      </c>
      <c r="C389" s="16">
        <f t="shared" si="150"/>
        <v>8600</v>
      </c>
      <c r="D389" s="15">
        <f ca="1">IF(A389&lt;$B$1,VLOOKUP(A389,[1]DI!$A$4:$B$15000,2,FALSE),0)</f>
        <v>0</v>
      </c>
      <c r="E389" s="16">
        <f t="shared" ca="1" si="142"/>
        <v>1</v>
      </c>
      <c r="F389" s="16">
        <f ca="1">(TRUNC(PRODUCT($E$12:$E388),16))</f>
        <v>1.06404511112494</v>
      </c>
      <c r="G389" s="16">
        <f t="shared" ca="1" si="151"/>
        <v>1.05997421798975</v>
      </c>
      <c r="H389" s="16">
        <f t="shared" ca="1" si="143"/>
        <v>1.00384056</v>
      </c>
      <c r="I389" s="15">
        <f t="shared" si="152"/>
        <v>3.7999999999999999E-2</v>
      </c>
      <c r="J389" s="34">
        <f t="shared" si="153"/>
        <v>43753</v>
      </c>
      <c r="K389" s="2">
        <f t="shared" si="154"/>
        <v>18</v>
      </c>
      <c r="L389" s="21">
        <f t="shared" si="155"/>
        <v>19</v>
      </c>
      <c r="M389" s="14">
        <f t="shared" si="144"/>
        <v>1.0028159409999999</v>
      </c>
      <c r="N389" s="14">
        <f t="shared" ca="1" si="145"/>
        <v>1.0066673159999999</v>
      </c>
      <c r="O389" s="21">
        <f t="shared" si="156"/>
        <v>0</v>
      </c>
      <c r="P389" s="16">
        <f t="shared" ca="1" si="146"/>
        <v>57.338917590000001</v>
      </c>
      <c r="Q389" s="24">
        <f t="shared" si="147"/>
        <v>0</v>
      </c>
      <c r="R389" s="16">
        <f t="shared" si="148"/>
        <v>0</v>
      </c>
      <c r="S389" s="4" t="str">
        <f t="shared" si="157"/>
        <v>A+J=</v>
      </c>
      <c r="T389" s="34">
        <f t="shared" si="158"/>
        <v>43787</v>
      </c>
      <c r="U389" s="3"/>
      <c r="V389" s="3"/>
      <c r="W389" s="95">
        <f>[2]Plan1!$A435</f>
        <v>49730</v>
      </c>
      <c r="X389" s="96" t="str">
        <f>[2]Plan1!$C435</f>
        <v>Carnaval</v>
      </c>
      <c r="Y389" s="97"/>
      <c r="Z389" s="1"/>
      <c r="AA389" s="3"/>
      <c r="AB389" s="3"/>
      <c r="AC389" s="3"/>
      <c r="AD389" s="3"/>
      <c r="AE389" s="3"/>
      <c r="AF389" s="12"/>
      <c r="AG389" s="3"/>
      <c r="AH389" s="2"/>
      <c r="AI389" s="2"/>
      <c r="AJ389" s="2"/>
      <c r="AK389" s="2"/>
      <c r="AL389" s="2"/>
      <c r="AM389" s="34"/>
      <c r="AN389" s="34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x14ac:dyDescent="0.15">
      <c r="A390" s="42">
        <f t="shared" si="149"/>
        <v>43780</v>
      </c>
      <c r="B390" s="19">
        <f t="shared" ca="1" si="159"/>
        <v>8657.3389175899993</v>
      </c>
      <c r="C390" s="16">
        <f t="shared" si="150"/>
        <v>8600</v>
      </c>
      <c r="D390" s="15">
        <f ca="1">IF(A390&lt;$B$1,VLOOKUP(A390,[1]DI!$A$4:$B$15000,2,FALSE),0)</f>
        <v>4.9000000000000002E-2</v>
      </c>
      <c r="E390" s="16">
        <f t="shared" ca="1" si="142"/>
        <v>1.0001898499999999</v>
      </c>
      <c r="F390" s="16">
        <f ca="1">(TRUNC(PRODUCT($E$12:$E389),16))</f>
        <v>1.06404511112494</v>
      </c>
      <c r="G390" s="16">
        <f t="shared" ca="1" si="151"/>
        <v>1.05997421798975</v>
      </c>
      <c r="H390" s="16">
        <f t="shared" ca="1" si="143"/>
        <v>1.00384056</v>
      </c>
      <c r="I390" s="15">
        <f t="shared" si="152"/>
        <v>3.7999999999999999E-2</v>
      </c>
      <c r="J390" s="34">
        <f t="shared" si="153"/>
        <v>43753</v>
      </c>
      <c r="K390" s="2">
        <f t="shared" si="154"/>
        <v>19</v>
      </c>
      <c r="L390" s="21">
        <f t="shared" si="155"/>
        <v>19</v>
      </c>
      <c r="M390" s="14">
        <f t="shared" si="144"/>
        <v>1.0028159409999999</v>
      </c>
      <c r="N390" s="14">
        <f t="shared" ca="1" si="145"/>
        <v>1.0066673159999999</v>
      </c>
      <c r="O390" s="21">
        <f t="shared" si="156"/>
        <v>0</v>
      </c>
      <c r="P390" s="16">
        <f t="shared" ca="1" si="146"/>
        <v>57.338917590000001</v>
      </c>
      <c r="Q390" s="24">
        <f t="shared" si="147"/>
        <v>0</v>
      </c>
      <c r="R390" s="16">
        <f t="shared" si="148"/>
        <v>0</v>
      </c>
      <c r="S390" s="4" t="str">
        <f t="shared" si="157"/>
        <v>A+J=</v>
      </c>
      <c r="T390" s="34">
        <f t="shared" si="158"/>
        <v>43787</v>
      </c>
      <c r="U390" s="3"/>
      <c r="V390" s="3"/>
      <c r="W390" s="95">
        <f>[2]Plan1!$A436</f>
        <v>49731</v>
      </c>
      <c r="X390" s="96" t="str">
        <f>[2]Plan1!$C436</f>
        <v>Carnaval</v>
      </c>
      <c r="Y390" s="97"/>
      <c r="Z390" s="1"/>
      <c r="AA390" s="3"/>
      <c r="AB390" s="3"/>
      <c r="AC390" s="3"/>
      <c r="AD390" s="3"/>
      <c r="AE390" s="3"/>
      <c r="AF390" s="12"/>
      <c r="AG390" s="3"/>
      <c r="AH390" s="2"/>
      <c r="AI390" s="2"/>
      <c r="AJ390" s="2"/>
      <c r="AK390" s="2"/>
      <c r="AL390" s="2"/>
      <c r="AM390" s="34"/>
      <c r="AN390" s="34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x14ac:dyDescent="0.15">
      <c r="A391" s="42">
        <f t="shared" si="149"/>
        <v>43781</v>
      </c>
      <c r="B391" s="19">
        <f t="shared" ca="1" si="159"/>
        <v>8660.2641387900003</v>
      </c>
      <c r="C391" s="16">
        <f t="shared" si="150"/>
        <v>8600</v>
      </c>
      <c r="D391" s="15">
        <f ca="1">IF(A391&lt;$B$1,VLOOKUP(A391,[1]DI!$A$4:$B$15000,2,FALSE),0)</f>
        <v>4.9000000000000002E-2</v>
      </c>
      <c r="E391" s="16">
        <f t="shared" ca="1" si="142"/>
        <v>1.0001898499999999</v>
      </c>
      <c r="F391" s="16">
        <f ca="1">(TRUNC(PRODUCT($E$12:$E390),16))</f>
        <v>1.06424712008929</v>
      </c>
      <c r="G391" s="16">
        <f t="shared" ca="1" si="151"/>
        <v>1.05997421798975</v>
      </c>
      <c r="H391" s="16">
        <f t="shared" ca="1" si="143"/>
        <v>1.0040311399999999</v>
      </c>
      <c r="I391" s="15">
        <f t="shared" si="152"/>
        <v>3.7999999999999999E-2</v>
      </c>
      <c r="J391" s="34">
        <f t="shared" si="153"/>
        <v>43753</v>
      </c>
      <c r="K391" s="2">
        <f t="shared" si="154"/>
        <v>20</v>
      </c>
      <c r="L391" s="21">
        <f t="shared" si="155"/>
        <v>20</v>
      </c>
      <c r="M391" s="14">
        <f t="shared" si="144"/>
        <v>1.002964368</v>
      </c>
      <c r="N391" s="14">
        <f t="shared" ca="1" si="145"/>
        <v>1.0070074579999999</v>
      </c>
      <c r="O391" s="21">
        <f t="shared" si="156"/>
        <v>0</v>
      </c>
      <c r="P391" s="16">
        <f t="shared" ca="1" si="146"/>
        <v>60.264138789999997</v>
      </c>
      <c r="Q391" s="24">
        <f t="shared" si="147"/>
        <v>0</v>
      </c>
      <c r="R391" s="16">
        <f t="shared" si="148"/>
        <v>0</v>
      </c>
      <c r="S391" s="4" t="str">
        <f t="shared" si="157"/>
        <v>A+J=</v>
      </c>
      <c r="T391" s="34">
        <f t="shared" si="158"/>
        <v>43787</v>
      </c>
      <c r="U391" s="3"/>
      <c r="V391" s="3"/>
      <c r="W391" s="95">
        <f>[2]Plan1!$A437</f>
        <v>49776</v>
      </c>
      <c r="X391" s="96" t="str">
        <f>[2]Plan1!$C437</f>
        <v>Paixão de Cristo</v>
      </c>
      <c r="Y391" s="97"/>
      <c r="Z391" s="1"/>
      <c r="AA391" s="3"/>
      <c r="AB391" s="3"/>
      <c r="AC391" s="3"/>
      <c r="AD391" s="3"/>
      <c r="AE391" s="3"/>
      <c r="AF391" s="12"/>
      <c r="AG391" s="3"/>
      <c r="AH391" s="2"/>
      <c r="AI391" s="2"/>
      <c r="AJ391" s="2"/>
      <c r="AK391" s="2"/>
      <c r="AL391" s="2"/>
      <c r="AM391" s="34"/>
      <c r="AN391" s="34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x14ac:dyDescent="0.15">
      <c r="A392" s="42">
        <f t="shared" si="149"/>
        <v>43782</v>
      </c>
      <c r="B392" s="19">
        <f t="shared" ca="1" si="159"/>
        <v>8663.1902974000004</v>
      </c>
      <c r="C392" s="16">
        <f t="shared" si="150"/>
        <v>8600</v>
      </c>
      <c r="D392" s="15">
        <f ca="1">IF(A392&lt;$B$1,VLOOKUP(A392,[1]DI!$A$4:$B$15000,2,FALSE),0)</f>
        <v>4.9000000000000002E-2</v>
      </c>
      <c r="E392" s="16">
        <f t="shared" ca="1" si="142"/>
        <v>1.0001898499999999</v>
      </c>
      <c r="F392" s="16">
        <f ca="1">(TRUNC(PRODUCT($E$12:$E391),16))</f>
        <v>1.06444916740504</v>
      </c>
      <c r="G392" s="16">
        <f t="shared" ca="1" si="151"/>
        <v>1.05997421798975</v>
      </c>
      <c r="H392" s="16">
        <f t="shared" ca="1" si="143"/>
        <v>1.0042217499999999</v>
      </c>
      <c r="I392" s="15">
        <f t="shared" si="152"/>
        <v>3.7999999999999999E-2</v>
      </c>
      <c r="J392" s="34">
        <f t="shared" si="153"/>
        <v>43753</v>
      </c>
      <c r="K392" s="2">
        <f t="shared" si="154"/>
        <v>21</v>
      </c>
      <c r="L392" s="21">
        <f t="shared" si="155"/>
        <v>21</v>
      </c>
      <c r="M392" s="14">
        <f t="shared" si="144"/>
        <v>1.0031128170000001</v>
      </c>
      <c r="N392" s="14">
        <f t="shared" ca="1" si="145"/>
        <v>1.007347709</v>
      </c>
      <c r="O392" s="21">
        <f t="shared" si="156"/>
        <v>0</v>
      </c>
      <c r="P392" s="16">
        <f t="shared" ca="1" si="146"/>
        <v>63.190297399999999</v>
      </c>
      <c r="Q392" s="24">
        <f t="shared" si="147"/>
        <v>0</v>
      </c>
      <c r="R392" s="16">
        <f t="shared" si="148"/>
        <v>0</v>
      </c>
      <c r="S392" s="4" t="str">
        <f t="shared" si="157"/>
        <v>A+J=</v>
      </c>
      <c r="T392" s="34">
        <f t="shared" si="158"/>
        <v>43787</v>
      </c>
      <c r="U392" s="3"/>
      <c r="V392" s="3"/>
      <c r="W392" s="95">
        <f>[2]Plan1!$A438</f>
        <v>49786</v>
      </c>
      <c r="X392" s="96" t="str">
        <f>[2]Plan1!$C438</f>
        <v>Tiradentes</v>
      </c>
      <c r="Y392" s="97"/>
      <c r="Z392" s="1"/>
      <c r="AA392" s="3"/>
      <c r="AB392" s="3"/>
      <c r="AC392" s="3"/>
      <c r="AD392" s="3"/>
      <c r="AE392" s="3"/>
      <c r="AF392" s="12"/>
      <c r="AG392" s="3"/>
      <c r="AH392" s="2"/>
      <c r="AI392" s="2"/>
      <c r="AJ392" s="2"/>
      <c r="AK392" s="2"/>
      <c r="AL392" s="2"/>
      <c r="AM392" s="34"/>
      <c r="AN392" s="34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x14ac:dyDescent="0.15">
      <c r="A393" s="42">
        <f t="shared" si="149"/>
        <v>43783</v>
      </c>
      <c r="B393" s="19">
        <f t="shared" ca="1" si="159"/>
        <v>8666.1174707900009</v>
      </c>
      <c r="C393" s="16">
        <f t="shared" si="150"/>
        <v>8600</v>
      </c>
      <c r="D393" s="15">
        <f ca="1">IF(A393&lt;$B$1,VLOOKUP(A393,[1]DI!$A$4:$B$15000,2,FALSE),0)</f>
        <v>4.9000000000000002E-2</v>
      </c>
      <c r="E393" s="16">
        <f t="shared" ca="1" si="142"/>
        <v>1.0001898499999999</v>
      </c>
      <c r="F393" s="16">
        <f ca="1">(TRUNC(PRODUCT($E$12:$E392),16))</f>
        <v>1.0646512530794701</v>
      </c>
      <c r="G393" s="16">
        <f t="shared" ca="1" si="151"/>
        <v>1.05997421798975</v>
      </c>
      <c r="H393" s="16">
        <f t="shared" ca="1" si="143"/>
        <v>1.0044124000000001</v>
      </c>
      <c r="I393" s="15">
        <f t="shared" si="152"/>
        <v>3.7999999999999999E-2</v>
      </c>
      <c r="J393" s="34">
        <f t="shared" si="153"/>
        <v>43753</v>
      </c>
      <c r="K393" s="2">
        <f t="shared" si="154"/>
        <v>22</v>
      </c>
      <c r="L393" s="21">
        <f t="shared" si="155"/>
        <v>22</v>
      </c>
      <c r="M393" s="14">
        <f t="shared" si="144"/>
        <v>1.003261288</v>
      </c>
      <c r="N393" s="14">
        <f t="shared" ca="1" si="145"/>
        <v>1.0076880779999999</v>
      </c>
      <c r="O393" s="21">
        <f t="shared" si="156"/>
        <v>0</v>
      </c>
      <c r="P393" s="16">
        <f t="shared" ca="1" si="146"/>
        <v>66.117470789999999</v>
      </c>
      <c r="Q393" s="24">
        <f t="shared" si="147"/>
        <v>0</v>
      </c>
      <c r="R393" s="16">
        <f t="shared" si="148"/>
        <v>0</v>
      </c>
      <c r="S393" s="4" t="str">
        <f t="shared" si="157"/>
        <v>A+J=</v>
      </c>
      <c r="T393" s="34">
        <f t="shared" si="158"/>
        <v>43787</v>
      </c>
      <c r="U393" s="3"/>
      <c r="V393" s="3"/>
      <c r="W393" s="95">
        <f>[2]Plan1!$A439</f>
        <v>49796</v>
      </c>
      <c r="X393" s="96" t="str">
        <f>[2]Plan1!$C439</f>
        <v>Dia do Trabalho</v>
      </c>
      <c r="Y393" s="97"/>
      <c r="Z393" s="1"/>
      <c r="AA393" s="3"/>
      <c r="AB393" s="3"/>
      <c r="AC393" s="3"/>
      <c r="AD393" s="3"/>
      <c r="AE393" s="3"/>
      <c r="AF393" s="12"/>
      <c r="AG393" s="3"/>
      <c r="AH393" s="2"/>
      <c r="AI393" s="2"/>
      <c r="AJ393" s="2"/>
      <c r="AK393" s="2"/>
      <c r="AL393" s="2"/>
      <c r="AM393" s="34"/>
      <c r="AN393" s="34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x14ac:dyDescent="0.15">
      <c r="A394" s="42">
        <f t="shared" si="149"/>
        <v>43784</v>
      </c>
      <c r="B394" s="19">
        <f t="shared" ca="1" si="159"/>
        <v>8669.0456675900004</v>
      </c>
      <c r="C394" s="16">
        <f t="shared" si="150"/>
        <v>8600</v>
      </c>
      <c r="D394" s="15">
        <f ca="1">IF(A394&lt;$B$1,VLOOKUP(A394,[1]DI!$A$4:$B$15000,2,FALSE),0)</f>
        <v>0</v>
      </c>
      <c r="E394" s="16">
        <f t="shared" ca="1" si="142"/>
        <v>1</v>
      </c>
      <c r="F394" s="16">
        <f ca="1">(TRUNC(PRODUCT($E$12:$E393),16))</f>
        <v>1.06485337711987</v>
      </c>
      <c r="G394" s="16">
        <f t="shared" ca="1" si="151"/>
        <v>1.05997421798975</v>
      </c>
      <c r="H394" s="16">
        <f t="shared" ca="1" si="143"/>
        <v>1.00460309</v>
      </c>
      <c r="I394" s="15">
        <f t="shared" si="152"/>
        <v>3.7999999999999999E-2</v>
      </c>
      <c r="J394" s="34">
        <f t="shared" si="153"/>
        <v>43753</v>
      </c>
      <c r="K394" s="2">
        <f t="shared" si="154"/>
        <v>22</v>
      </c>
      <c r="L394" s="21">
        <f t="shared" si="155"/>
        <v>23</v>
      </c>
      <c r="M394" s="14">
        <f t="shared" si="144"/>
        <v>1.0034097799999999</v>
      </c>
      <c r="N394" s="14">
        <f t="shared" ca="1" si="145"/>
        <v>1.0080285659999999</v>
      </c>
      <c r="O394" s="21">
        <f t="shared" si="156"/>
        <v>0</v>
      </c>
      <c r="P394" s="16">
        <f t="shared" ca="1" si="146"/>
        <v>69.045667589999994</v>
      </c>
      <c r="Q394" s="24">
        <f t="shared" si="147"/>
        <v>0</v>
      </c>
      <c r="R394" s="16">
        <f t="shared" si="148"/>
        <v>0</v>
      </c>
      <c r="S394" s="4" t="str">
        <f t="shared" si="157"/>
        <v>A+J=</v>
      </c>
      <c r="T394" s="34">
        <f t="shared" si="158"/>
        <v>43787</v>
      </c>
      <c r="U394" s="3"/>
      <c r="V394" s="3"/>
      <c r="W394" s="95">
        <f>[2]Plan1!$A440</f>
        <v>49838</v>
      </c>
      <c r="X394" s="96" t="str">
        <f>[2]Plan1!$C440</f>
        <v>Corpus Christi</v>
      </c>
      <c r="Y394" s="97"/>
      <c r="Z394" s="1"/>
      <c r="AA394" s="3"/>
      <c r="AB394" s="3"/>
      <c r="AC394" s="3"/>
      <c r="AD394" s="3"/>
      <c r="AE394" s="3"/>
      <c r="AF394" s="12"/>
      <c r="AG394" s="3"/>
      <c r="AH394" s="2"/>
      <c r="AI394" s="2"/>
      <c r="AJ394" s="2"/>
      <c r="AK394" s="2"/>
      <c r="AL394" s="2"/>
      <c r="AM394" s="34"/>
      <c r="AN394" s="34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x14ac:dyDescent="0.15">
      <c r="A395" s="42">
        <f t="shared" si="149"/>
        <v>43785</v>
      </c>
      <c r="B395" s="19">
        <f t="shared" ca="1" si="159"/>
        <v>8669.0456675900004</v>
      </c>
      <c r="C395" s="16">
        <f t="shared" si="150"/>
        <v>8600</v>
      </c>
      <c r="D395" s="15">
        <f ca="1">IF(A395&lt;$B$1,VLOOKUP(A395,[1]DI!$A$4:$B$15000,2,FALSE),0)</f>
        <v>0</v>
      </c>
      <c r="E395" s="16">
        <f t="shared" ca="1" si="142"/>
        <v>1</v>
      </c>
      <c r="F395" s="16">
        <f ca="1">(TRUNC(PRODUCT($E$12:$E394),16))</f>
        <v>1.06485337711987</v>
      </c>
      <c r="G395" s="16">
        <f t="shared" ca="1" si="151"/>
        <v>1.05997421798975</v>
      </c>
      <c r="H395" s="16">
        <f t="shared" ca="1" si="143"/>
        <v>1.00460309</v>
      </c>
      <c r="I395" s="15">
        <f t="shared" si="152"/>
        <v>3.7999999999999999E-2</v>
      </c>
      <c r="J395" s="34">
        <f t="shared" si="153"/>
        <v>43753</v>
      </c>
      <c r="K395" s="2">
        <f t="shared" si="154"/>
        <v>22</v>
      </c>
      <c r="L395" s="21">
        <f t="shared" si="155"/>
        <v>23</v>
      </c>
      <c r="M395" s="14">
        <f t="shared" si="144"/>
        <v>1.0034097799999999</v>
      </c>
      <c r="N395" s="14">
        <f t="shared" ca="1" si="145"/>
        <v>1.0080285659999999</v>
      </c>
      <c r="O395" s="21">
        <f t="shared" si="156"/>
        <v>0</v>
      </c>
      <c r="P395" s="16">
        <f t="shared" ca="1" si="146"/>
        <v>69.045667589999994</v>
      </c>
      <c r="Q395" s="24">
        <f t="shared" si="147"/>
        <v>0</v>
      </c>
      <c r="R395" s="16">
        <f t="shared" si="148"/>
        <v>0</v>
      </c>
      <c r="S395" s="4" t="str">
        <f t="shared" si="157"/>
        <v>A+J=</v>
      </c>
      <c r="T395" s="34">
        <f t="shared" si="158"/>
        <v>43787</v>
      </c>
      <c r="U395" s="3"/>
      <c r="V395" s="3"/>
      <c r="W395" s="95">
        <f>[2]Plan1!$A441</f>
        <v>49925</v>
      </c>
      <c r="X395" s="96" t="str">
        <f>[2]Plan1!$C441</f>
        <v>Independência do Brasil</v>
      </c>
      <c r="Y395" s="97"/>
      <c r="Z395" s="1"/>
      <c r="AA395" s="3"/>
      <c r="AB395" s="3"/>
      <c r="AC395" s="3"/>
      <c r="AD395" s="3"/>
      <c r="AE395" s="3"/>
      <c r="AF395" s="12"/>
      <c r="AG395" s="3"/>
      <c r="AH395" s="2"/>
      <c r="AI395" s="2"/>
      <c r="AJ395" s="2"/>
      <c r="AK395" s="2"/>
      <c r="AL395" s="2"/>
      <c r="AM395" s="34"/>
      <c r="AN395" s="34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x14ac:dyDescent="0.15">
      <c r="A396" s="42">
        <f t="shared" si="149"/>
        <v>43786</v>
      </c>
      <c r="B396" s="19">
        <f t="shared" ca="1" si="159"/>
        <v>8669.0456675900004</v>
      </c>
      <c r="C396" s="16">
        <f t="shared" si="150"/>
        <v>8600</v>
      </c>
      <c r="D396" s="15">
        <f ca="1">IF(A396&lt;$B$1,VLOOKUP(A396,[1]DI!$A$4:$B$15000,2,FALSE),0)</f>
        <v>0</v>
      </c>
      <c r="E396" s="16">
        <f t="shared" ref="E396:E459" ca="1" si="160">ROUND(((1+D396)^(1/252)),8)</f>
        <v>1</v>
      </c>
      <c r="F396" s="16">
        <f ca="1">(TRUNC(PRODUCT($E$12:$E395),16))</f>
        <v>1.06485337711987</v>
      </c>
      <c r="G396" s="16">
        <f t="shared" ca="1" si="151"/>
        <v>1.05997421798975</v>
      </c>
      <c r="H396" s="16">
        <f t="shared" ref="H396:H459" ca="1" si="161">ROUND(F396/G396,8)</f>
        <v>1.00460309</v>
      </c>
      <c r="I396" s="15">
        <f t="shared" si="152"/>
        <v>3.7999999999999999E-2</v>
      </c>
      <c r="J396" s="34">
        <f t="shared" si="153"/>
        <v>43753</v>
      </c>
      <c r="K396" s="2">
        <f t="shared" si="154"/>
        <v>22</v>
      </c>
      <c r="L396" s="21">
        <f t="shared" si="155"/>
        <v>23</v>
      </c>
      <c r="M396" s="14">
        <f t="shared" ref="M396:M459" si="162">ROUND((I396+1)^(L396/252),9)</f>
        <v>1.0034097799999999</v>
      </c>
      <c r="N396" s="14">
        <f t="shared" ref="N396:N459" ca="1" si="163">ROUND(H396*M396,9)</f>
        <v>1.0080285659999999</v>
      </c>
      <c r="O396" s="21">
        <f t="shared" si="156"/>
        <v>0</v>
      </c>
      <c r="P396" s="16">
        <f t="shared" ref="P396:P459" ca="1" si="164">TRUNC(((N396-1)*C396),8)</f>
        <v>69.045667589999994</v>
      </c>
      <c r="Q396" s="24">
        <f t="shared" ref="Q396:Q459" si="165">IF($O396&gt;0,VLOOKUP($O396,$W$12:$AC$150,7),0)</f>
        <v>0</v>
      </c>
      <c r="R396" s="16">
        <f t="shared" ref="R396:R459" si="166">IF(Q396&gt;0,TRUNC(Q396*C$12,8),0)</f>
        <v>0</v>
      </c>
      <c r="S396" s="4" t="str">
        <f t="shared" si="157"/>
        <v>A+J=</v>
      </c>
      <c r="T396" s="34">
        <f t="shared" si="158"/>
        <v>43787</v>
      </c>
      <c r="U396" s="3"/>
      <c r="V396" s="3"/>
      <c r="W396" s="95">
        <f>[2]Plan1!$A442</f>
        <v>49960</v>
      </c>
      <c r="X396" s="96" t="str">
        <f>[2]Plan1!$C442</f>
        <v>Nossa Sr.a Aparecida - Padroeira do Brasil</v>
      </c>
      <c r="Y396" s="97"/>
      <c r="Z396" s="1"/>
      <c r="AA396" s="3"/>
      <c r="AB396" s="3"/>
      <c r="AC396" s="3"/>
      <c r="AD396" s="3"/>
      <c r="AE396" s="3"/>
      <c r="AF396" s="12"/>
      <c r="AG396" s="3"/>
      <c r="AH396" s="2"/>
      <c r="AI396" s="2"/>
      <c r="AJ396" s="2"/>
      <c r="AK396" s="2"/>
      <c r="AL396" s="2"/>
      <c r="AM396" s="34"/>
      <c r="AN396" s="34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x14ac:dyDescent="0.15">
      <c r="A397" s="42">
        <f t="shared" ref="A397:A460" si="167">(A396+1)</f>
        <v>43787</v>
      </c>
      <c r="B397" s="19">
        <f t="shared" ca="1" si="159"/>
        <v>8669.0456675900004</v>
      </c>
      <c r="C397" s="16">
        <f t="shared" ref="C397:C460" si="168">(C396-R396)</f>
        <v>8600</v>
      </c>
      <c r="D397" s="15">
        <f ca="1">IF(A397&lt;$B$1,VLOOKUP(A397,[1]DI!$A$4:$B$15000,2,FALSE),0)</f>
        <v>4.9000000000000002E-2</v>
      </c>
      <c r="E397" s="16">
        <f t="shared" ca="1" si="160"/>
        <v>1.0001898499999999</v>
      </c>
      <c r="F397" s="16">
        <f ca="1">(TRUNC(PRODUCT($E$12:$E396),16))</f>
        <v>1.06485337711987</v>
      </c>
      <c r="G397" s="16">
        <f t="shared" ref="G397:G460" ca="1" si="169">IF(O396&gt;0,F396,G396)</f>
        <v>1.05997421798975</v>
      </c>
      <c r="H397" s="16">
        <f t="shared" ca="1" si="161"/>
        <v>1.00460309</v>
      </c>
      <c r="I397" s="15">
        <f t="shared" ref="I397:I460" si="170">I396</f>
        <v>3.7999999999999999E-2</v>
      </c>
      <c r="J397" s="34">
        <f t="shared" ref="J397:J460" si="171">IF(O396&gt;0,VLOOKUP(O396,W$12:AG$150,2),J396)</f>
        <v>43753</v>
      </c>
      <c r="K397" s="2">
        <f t="shared" ref="K397:K460" si="172">IF(A397&gt;J397,IF(NETWORKDAYS(J397,A397,$W$160:$W$544)-1=0,1,NETWORKDAYS(J397,A397,$W$160:$W$544)-1),0)</f>
        <v>23</v>
      </c>
      <c r="L397" s="21">
        <f t="shared" ref="L397:L460" si="173">IF(AND(K397=1,K396=1),1,IF(K397&gt;0,IF(K397=K396,K397+1,K397),0))</f>
        <v>23</v>
      </c>
      <c r="M397" s="14">
        <f t="shared" si="162"/>
        <v>1.0034097799999999</v>
      </c>
      <c r="N397" s="14">
        <f t="shared" ca="1" si="163"/>
        <v>1.0080285659999999</v>
      </c>
      <c r="O397" s="21">
        <f t="shared" ref="O397:O460" si="174">IF(VLOOKUP(A397,X$12:AE$150,8)=VLOOKUP(A396,X$12:AE$150,8),0,VLOOKUP(A397,X$12:AE$150,8))</f>
        <v>13</v>
      </c>
      <c r="P397" s="16">
        <f t="shared" ca="1" si="164"/>
        <v>69.045667589999994</v>
      </c>
      <c r="Q397" s="24">
        <f t="shared" si="165"/>
        <v>7.4999999999999997E-2</v>
      </c>
      <c r="R397" s="16">
        <f t="shared" si="166"/>
        <v>750</v>
      </c>
      <c r="S397" s="4" t="str">
        <f t="shared" ref="S397:S460" si="175">IF(O396&gt;0,VLOOKUP(O396,W$12:AG$150,10),S396)</f>
        <v>A+J=</v>
      </c>
      <c r="T397" s="34">
        <f t="shared" ref="T397:T460" si="176">IF(O396&gt;0,VLOOKUP(O396,W$12:AG$150,11),T396)</f>
        <v>43787</v>
      </c>
      <c r="U397" s="3"/>
      <c r="V397" s="3"/>
      <c r="W397" s="95">
        <f>[2]Plan1!$A443</f>
        <v>49981</v>
      </c>
      <c r="X397" s="96" t="str">
        <f>[2]Plan1!$C443</f>
        <v>Finados</v>
      </c>
      <c r="Y397" s="97"/>
      <c r="Z397" s="1"/>
      <c r="AA397" s="3"/>
      <c r="AB397" s="3"/>
      <c r="AC397" s="3"/>
      <c r="AD397" s="3"/>
      <c r="AE397" s="3"/>
      <c r="AF397" s="12"/>
      <c r="AG397" s="3"/>
      <c r="AH397" s="2"/>
      <c r="AI397" s="2"/>
      <c r="AJ397" s="2"/>
      <c r="AK397" s="2"/>
      <c r="AL397" s="2"/>
      <c r="AM397" s="34"/>
      <c r="AN397" s="34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x14ac:dyDescent="0.15">
      <c r="A398" s="42">
        <f t="shared" si="167"/>
        <v>43788</v>
      </c>
      <c r="B398" s="19">
        <f t="shared" ref="B398:B461" ca="1" si="177">IF(A398&lt;=TODAY(),C398+P398,IF(AND(A398&gt;TODAY(),A398&lt;=$B$1),IF(VLOOKUP(TODAY(),$A$10:$D$5000,4,FALSE)=0,"n.d",C398+P398),"n.d"))</f>
        <v>7852.6524208000001</v>
      </c>
      <c r="C398" s="16">
        <f t="shared" si="168"/>
        <v>7850</v>
      </c>
      <c r="D398" s="15">
        <f ca="1">IF(A398&lt;$B$1,VLOOKUP(A398,[1]DI!$A$4:$B$15000,2,FALSE),0)</f>
        <v>4.9000000000000002E-2</v>
      </c>
      <c r="E398" s="16">
        <f t="shared" ca="1" si="160"/>
        <v>1.0001898499999999</v>
      </c>
      <c r="F398" s="16">
        <f ca="1">(TRUNC(PRODUCT($E$12:$E397),16))</f>
        <v>1.06505553953351</v>
      </c>
      <c r="G398" s="16">
        <f t="shared" ca="1" si="169"/>
        <v>1.06485337711987</v>
      </c>
      <c r="H398" s="16">
        <f t="shared" ca="1" si="161"/>
        <v>1.0001898499999999</v>
      </c>
      <c r="I398" s="15">
        <f t="shared" si="170"/>
        <v>3.7999999999999999E-2</v>
      </c>
      <c r="J398" s="34">
        <f t="shared" si="171"/>
        <v>43787</v>
      </c>
      <c r="K398" s="2">
        <f t="shared" si="172"/>
        <v>1</v>
      </c>
      <c r="L398" s="21">
        <f t="shared" si="173"/>
        <v>1</v>
      </c>
      <c r="M398" s="14">
        <f t="shared" si="162"/>
        <v>1.00014801</v>
      </c>
      <c r="N398" s="14">
        <f t="shared" ca="1" si="163"/>
        <v>1.000337888</v>
      </c>
      <c r="O398" s="21">
        <f t="shared" si="174"/>
        <v>0</v>
      </c>
      <c r="P398" s="16">
        <f t="shared" ca="1" si="164"/>
        <v>2.6524207999999998</v>
      </c>
      <c r="Q398" s="24">
        <f t="shared" si="165"/>
        <v>0</v>
      </c>
      <c r="R398" s="16">
        <f t="shared" si="166"/>
        <v>0</v>
      </c>
      <c r="S398" s="4" t="str">
        <f t="shared" si="175"/>
        <v>A+J=</v>
      </c>
      <c r="T398" s="34">
        <f t="shared" si="176"/>
        <v>43815</v>
      </c>
      <c r="U398" s="3"/>
      <c r="V398" s="3"/>
      <c r="W398" s="95">
        <f>[2]Plan1!$A444</f>
        <v>49994</v>
      </c>
      <c r="X398" s="96" t="str">
        <f>[2]Plan1!$C444</f>
        <v>Proclamação da República</v>
      </c>
      <c r="Y398" s="97"/>
      <c r="Z398" s="1"/>
      <c r="AA398" s="3"/>
      <c r="AB398" s="3"/>
      <c r="AC398" s="3"/>
      <c r="AD398" s="3"/>
      <c r="AE398" s="3"/>
      <c r="AF398" s="12"/>
      <c r="AG398" s="3"/>
      <c r="AH398" s="2"/>
      <c r="AI398" s="2"/>
      <c r="AJ398" s="2"/>
      <c r="AK398" s="2"/>
      <c r="AL398" s="2"/>
      <c r="AM398" s="34"/>
      <c r="AN398" s="34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x14ac:dyDescent="0.15">
      <c r="A399" s="42">
        <f t="shared" si="167"/>
        <v>43789</v>
      </c>
      <c r="B399" s="19">
        <f t="shared" ca="1" si="177"/>
        <v>7855.3057679000003</v>
      </c>
      <c r="C399" s="16">
        <f t="shared" si="168"/>
        <v>7850</v>
      </c>
      <c r="D399" s="15">
        <f ca="1">IF(A399&lt;$B$1,VLOOKUP(A399,[1]DI!$A$4:$B$15000,2,FALSE),0)</f>
        <v>4.9000000000000002E-2</v>
      </c>
      <c r="E399" s="16">
        <f t="shared" ca="1" si="160"/>
        <v>1.0001898499999999</v>
      </c>
      <c r="F399" s="16">
        <f ca="1">(TRUNC(PRODUCT($E$12:$E398),16))</f>
        <v>1.0652577403276899</v>
      </c>
      <c r="G399" s="16">
        <f t="shared" ca="1" si="169"/>
        <v>1.06485337711987</v>
      </c>
      <c r="H399" s="16">
        <f t="shared" ca="1" si="161"/>
        <v>1.0003797400000001</v>
      </c>
      <c r="I399" s="15">
        <f t="shared" si="170"/>
        <v>3.7999999999999999E-2</v>
      </c>
      <c r="J399" s="34">
        <f t="shared" si="171"/>
        <v>43787</v>
      </c>
      <c r="K399" s="2">
        <f t="shared" si="172"/>
        <v>2</v>
      </c>
      <c r="L399" s="21">
        <f t="shared" si="173"/>
        <v>2</v>
      </c>
      <c r="M399" s="14">
        <f t="shared" si="162"/>
        <v>1.000296042</v>
      </c>
      <c r="N399" s="14">
        <f t="shared" ca="1" si="163"/>
        <v>1.000675894</v>
      </c>
      <c r="O399" s="21">
        <f t="shared" si="174"/>
        <v>0</v>
      </c>
      <c r="P399" s="16">
        <f t="shared" ca="1" si="164"/>
        <v>5.3057679000000002</v>
      </c>
      <c r="Q399" s="24">
        <f t="shared" si="165"/>
        <v>0</v>
      </c>
      <c r="R399" s="16">
        <f t="shared" si="166"/>
        <v>0</v>
      </c>
      <c r="S399" s="4" t="str">
        <f t="shared" si="175"/>
        <v>A+J=</v>
      </c>
      <c r="T399" s="34">
        <f t="shared" si="176"/>
        <v>43815</v>
      </c>
      <c r="U399" s="3"/>
      <c r="V399" s="3"/>
      <c r="W399" s="95">
        <f>[2]Plan1!$A445</f>
        <v>49999</v>
      </c>
      <c r="X399" s="96" t="str">
        <f>[2]Plan1!$C445</f>
        <v>Dia Nacional de Zumbi e da Consciência Negra</v>
      </c>
      <c r="Y399" s="97"/>
      <c r="Z399" s="1"/>
      <c r="AA399" s="3"/>
      <c r="AB399" s="3"/>
      <c r="AC399" s="3"/>
      <c r="AD399" s="3"/>
      <c r="AE399" s="3"/>
      <c r="AF399" s="12"/>
      <c r="AG399" s="3"/>
      <c r="AH399" s="2"/>
      <c r="AI399" s="2"/>
      <c r="AJ399" s="2"/>
      <c r="AK399" s="2"/>
      <c r="AL399" s="2"/>
      <c r="AM399" s="34"/>
      <c r="AN399" s="34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x14ac:dyDescent="0.15">
      <c r="A400" s="42">
        <f t="shared" si="167"/>
        <v>43790</v>
      </c>
      <c r="B400" s="19">
        <f t="shared" ca="1" si="177"/>
        <v>7857.9599706400004</v>
      </c>
      <c r="C400" s="16">
        <f t="shared" si="168"/>
        <v>7850</v>
      </c>
      <c r="D400" s="15">
        <f ca="1">IF(A400&lt;$B$1,VLOOKUP(A400,[1]DI!$A$4:$B$15000,2,FALSE),0)</f>
        <v>4.9000000000000002E-2</v>
      </c>
      <c r="E400" s="16">
        <f t="shared" ca="1" si="160"/>
        <v>1.0001898499999999</v>
      </c>
      <c r="F400" s="16">
        <f ca="1">(TRUNC(PRODUCT($E$12:$E399),16))</f>
        <v>1.06545997950969</v>
      </c>
      <c r="G400" s="16">
        <f t="shared" ca="1" si="169"/>
        <v>1.06485337711987</v>
      </c>
      <c r="H400" s="16">
        <f t="shared" ca="1" si="161"/>
        <v>1.00056966</v>
      </c>
      <c r="I400" s="15">
        <f t="shared" si="170"/>
        <v>3.7999999999999999E-2</v>
      </c>
      <c r="J400" s="34">
        <f t="shared" si="171"/>
        <v>43787</v>
      </c>
      <c r="K400" s="2">
        <f t="shared" si="172"/>
        <v>3</v>
      </c>
      <c r="L400" s="21">
        <f t="shared" si="173"/>
        <v>3</v>
      </c>
      <c r="M400" s="14">
        <f t="shared" si="162"/>
        <v>1.0004440960000001</v>
      </c>
      <c r="N400" s="14">
        <f t="shared" ca="1" si="163"/>
        <v>1.0010140089999999</v>
      </c>
      <c r="O400" s="21">
        <f t="shared" si="174"/>
        <v>0</v>
      </c>
      <c r="P400" s="16">
        <f t="shared" ca="1" si="164"/>
        <v>7.9599706399999999</v>
      </c>
      <c r="Q400" s="24">
        <f t="shared" si="165"/>
        <v>0</v>
      </c>
      <c r="R400" s="16">
        <f t="shared" si="166"/>
        <v>0</v>
      </c>
      <c r="S400" s="4" t="str">
        <f t="shared" si="175"/>
        <v>A+J=</v>
      </c>
      <c r="T400" s="34">
        <f t="shared" si="176"/>
        <v>43815</v>
      </c>
      <c r="U400" s="3"/>
      <c r="V400" s="3"/>
      <c r="W400" s="95">
        <f>[2]Plan1!$A446</f>
        <v>50034</v>
      </c>
      <c r="X400" s="96" t="str">
        <f>[2]Plan1!$C446</f>
        <v>Natal</v>
      </c>
      <c r="Y400" s="97"/>
      <c r="Z400" s="1"/>
      <c r="AA400" s="3"/>
      <c r="AB400" s="3"/>
      <c r="AC400" s="3"/>
      <c r="AD400" s="3"/>
      <c r="AE400" s="3"/>
      <c r="AF400" s="12"/>
      <c r="AG400" s="3"/>
      <c r="AH400" s="2"/>
      <c r="AI400" s="2"/>
      <c r="AJ400" s="2"/>
      <c r="AK400" s="2"/>
      <c r="AL400" s="2"/>
      <c r="AM400" s="34"/>
      <c r="AN400" s="34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x14ac:dyDescent="0.15">
      <c r="A401" s="42">
        <f t="shared" si="167"/>
        <v>43791</v>
      </c>
      <c r="B401" s="19">
        <f t="shared" ca="1" si="177"/>
        <v>7860.6150997000004</v>
      </c>
      <c r="C401" s="16">
        <f t="shared" si="168"/>
        <v>7850</v>
      </c>
      <c r="D401" s="15">
        <f ca="1">IF(A401&lt;$B$1,VLOOKUP(A401,[1]DI!$A$4:$B$15000,2,FALSE),0)</f>
        <v>4.9000000000000002E-2</v>
      </c>
      <c r="E401" s="16">
        <f t="shared" ca="1" si="160"/>
        <v>1.0001898499999999</v>
      </c>
      <c r="F401" s="16">
        <f ca="1">(TRUNC(PRODUCT($E$12:$E400),16))</f>
        <v>1.0656622570868</v>
      </c>
      <c r="G401" s="16">
        <f t="shared" ca="1" si="169"/>
        <v>1.06485337711987</v>
      </c>
      <c r="H401" s="16">
        <f t="shared" ca="1" si="161"/>
        <v>1.00075962</v>
      </c>
      <c r="I401" s="15">
        <f t="shared" si="170"/>
        <v>3.7999999999999999E-2</v>
      </c>
      <c r="J401" s="34">
        <f t="shared" si="171"/>
        <v>43787</v>
      </c>
      <c r="K401" s="2">
        <f t="shared" si="172"/>
        <v>4</v>
      </c>
      <c r="L401" s="21">
        <f t="shared" si="173"/>
        <v>4</v>
      </c>
      <c r="M401" s="14">
        <f t="shared" si="162"/>
        <v>1.0005921719999999</v>
      </c>
      <c r="N401" s="14">
        <f t="shared" ca="1" si="163"/>
        <v>1.0013522420000001</v>
      </c>
      <c r="O401" s="21">
        <f t="shared" si="174"/>
        <v>0</v>
      </c>
      <c r="P401" s="16">
        <f t="shared" ca="1" si="164"/>
        <v>10.6150997</v>
      </c>
      <c r="Q401" s="24">
        <f t="shared" si="165"/>
        <v>0</v>
      </c>
      <c r="R401" s="16">
        <f t="shared" si="166"/>
        <v>0</v>
      </c>
      <c r="S401" s="4" t="str">
        <f t="shared" si="175"/>
        <v>A+J=</v>
      </c>
      <c r="T401" s="34">
        <f t="shared" si="176"/>
        <v>43815</v>
      </c>
      <c r="U401" s="3"/>
      <c r="V401" s="3"/>
      <c r="W401" s="95">
        <f>[2]Plan1!$A447</f>
        <v>50041</v>
      </c>
      <c r="X401" s="96" t="str">
        <f>[2]Plan1!$C447</f>
        <v>Confraternização Universal</v>
      </c>
      <c r="Y401" s="97"/>
      <c r="Z401" s="1"/>
      <c r="AA401" s="3"/>
      <c r="AB401" s="3"/>
      <c r="AC401" s="3"/>
      <c r="AD401" s="3"/>
      <c r="AE401" s="3"/>
      <c r="AF401" s="12"/>
      <c r="AG401" s="3"/>
      <c r="AH401" s="2"/>
      <c r="AI401" s="2"/>
      <c r="AJ401" s="2"/>
      <c r="AK401" s="2"/>
      <c r="AL401" s="2"/>
      <c r="AM401" s="34"/>
      <c r="AN401" s="34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x14ac:dyDescent="0.15">
      <c r="A402" s="42">
        <f t="shared" si="167"/>
        <v>43792</v>
      </c>
      <c r="B402" s="19">
        <f t="shared" ca="1" si="177"/>
        <v>7863.2710765499996</v>
      </c>
      <c r="C402" s="16">
        <f t="shared" si="168"/>
        <v>7850</v>
      </c>
      <c r="D402" s="15">
        <f ca="1">IF(A402&lt;$B$1,VLOOKUP(A402,[1]DI!$A$4:$B$15000,2,FALSE),0)</f>
        <v>0</v>
      </c>
      <c r="E402" s="16">
        <f t="shared" ca="1" si="160"/>
        <v>1</v>
      </c>
      <c r="F402" s="16">
        <f ca="1">(TRUNC(PRODUCT($E$12:$E401),16))</f>
        <v>1.0658645730663101</v>
      </c>
      <c r="G402" s="16">
        <f t="shared" ca="1" si="169"/>
        <v>1.06485337711987</v>
      </c>
      <c r="H402" s="16">
        <f t="shared" ca="1" si="161"/>
        <v>1.0009496099999999</v>
      </c>
      <c r="I402" s="15">
        <f t="shared" si="170"/>
        <v>3.7999999999999999E-2</v>
      </c>
      <c r="J402" s="34">
        <f t="shared" si="171"/>
        <v>43787</v>
      </c>
      <c r="K402" s="2">
        <f t="shared" si="172"/>
        <v>4</v>
      </c>
      <c r="L402" s="21">
        <f t="shared" si="173"/>
        <v>5</v>
      </c>
      <c r="M402" s="14">
        <f t="shared" si="162"/>
        <v>1.0007402700000001</v>
      </c>
      <c r="N402" s="14">
        <f t="shared" ca="1" si="163"/>
        <v>1.001690583</v>
      </c>
      <c r="O402" s="21">
        <f t="shared" si="174"/>
        <v>0</v>
      </c>
      <c r="P402" s="16">
        <f t="shared" ca="1" si="164"/>
        <v>13.27107655</v>
      </c>
      <c r="Q402" s="24">
        <f t="shared" si="165"/>
        <v>0</v>
      </c>
      <c r="R402" s="16">
        <f t="shared" si="166"/>
        <v>0</v>
      </c>
      <c r="S402" s="4" t="str">
        <f t="shared" si="175"/>
        <v>A+J=</v>
      </c>
      <c r="T402" s="34">
        <f t="shared" si="176"/>
        <v>43815</v>
      </c>
      <c r="U402" s="3"/>
      <c r="V402" s="3"/>
      <c r="W402" s="95">
        <f>[2]Plan1!$A448</f>
        <v>50087</v>
      </c>
      <c r="X402" s="96" t="str">
        <f>[2]Plan1!$C448</f>
        <v>Carnaval</v>
      </c>
      <c r="Y402" s="97"/>
      <c r="Z402" s="1"/>
      <c r="AA402" s="3"/>
      <c r="AB402" s="3"/>
      <c r="AC402" s="3"/>
      <c r="AD402" s="3"/>
      <c r="AE402" s="3"/>
      <c r="AF402" s="12"/>
      <c r="AG402" s="3"/>
      <c r="AH402" s="2"/>
      <c r="AI402" s="2"/>
      <c r="AJ402" s="2"/>
      <c r="AK402" s="2"/>
      <c r="AL402" s="2"/>
      <c r="AM402" s="34"/>
      <c r="AN402" s="34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x14ac:dyDescent="0.15">
      <c r="A403" s="42">
        <f t="shared" si="167"/>
        <v>43793</v>
      </c>
      <c r="B403" s="19">
        <f t="shared" ca="1" si="177"/>
        <v>7863.2710765499996</v>
      </c>
      <c r="C403" s="16">
        <f t="shared" si="168"/>
        <v>7850</v>
      </c>
      <c r="D403" s="15">
        <f ca="1">IF(A403&lt;$B$1,VLOOKUP(A403,[1]DI!$A$4:$B$15000,2,FALSE),0)</f>
        <v>0</v>
      </c>
      <c r="E403" s="16">
        <f t="shared" ca="1" si="160"/>
        <v>1</v>
      </c>
      <c r="F403" s="16">
        <f ca="1">(TRUNC(PRODUCT($E$12:$E402),16))</f>
        <v>1.0658645730663101</v>
      </c>
      <c r="G403" s="16">
        <f t="shared" ca="1" si="169"/>
        <v>1.06485337711987</v>
      </c>
      <c r="H403" s="16">
        <f t="shared" ca="1" si="161"/>
        <v>1.0009496099999999</v>
      </c>
      <c r="I403" s="15">
        <f t="shared" si="170"/>
        <v>3.7999999999999999E-2</v>
      </c>
      <c r="J403" s="34">
        <f t="shared" si="171"/>
        <v>43787</v>
      </c>
      <c r="K403" s="2">
        <f t="shared" si="172"/>
        <v>4</v>
      </c>
      <c r="L403" s="21">
        <f t="shared" si="173"/>
        <v>5</v>
      </c>
      <c r="M403" s="14">
        <f t="shared" si="162"/>
        <v>1.0007402700000001</v>
      </c>
      <c r="N403" s="14">
        <f t="shared" ca="1" si="163"/>
        <v>1.001690583</v>
      </c>
      <c r="O403" s="21">
        <f t="shared" si="174"/>
        <v>0</v>
      </c>
      <c r="P403" s="16">
        <f t="shared" ca="1" si="164"/>
        <v>13.27107655</v>
      </c>
      <c r="Q403" s="24">
        <f t="shared" si="165"/>
        <v>0</v>
      </c>
      <c r="R403" s="16">
        <f t="shared" si="166"/>
        <v>0</v>
      </c>
      <c r="S403" s="4" t="str">
        <f t="shared" si="175"/>
        <v>A+J=</v>
      </c>
      <c r="T403" s="34">
        <f t="shared" si="176"/>
        <v>43815</v>
      </c>
      <c r="U403" s="3"/>
      <c r="V403" s="3"/>
      <c r="W403" s="95">
        <f>[2]Plan1!$A449</f>
        <v>50088</v>
      </c>
      <c r="X403" s="96" t="str">
        <f>[2]Plan1!$C449</f>
        <v>Carnaval</v>
      </c>
      <c r="Y403" s="97"/>
      <c r="Z403" s="1"/>
      <c r="AA403" s="3"/>
      <c r="AB403" s="3"/>
      <c r="AC403" s="3"/>
      <c r="AD403" s="3"/>
      <c r="AE403" s="3"/>
      <c r="AF403" s="12"/>
      <c r="AG403" s="3"/>
      <c r="AH403" s="2"/>
      <c r="AI403" s="2"/>
      <c r="AJ403" s="2"/>
      <c r="AK403" s="2"/>
      <c r="AL403" s="2"/>
      <c r="AM403" s="34"/>
      <c r="AN403" s="34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x14ac:dyDescent="0.15">
      <c r="A404" s="42">
        <f t="shared" si="167"/>
        <v>43794</v>
      </c>
      <c r="B404" s="19">
        <f t="shared" ca="1" si="177"/>
        <v>7863.2710765499996</v>
      </c>
      <c r="C404" s="16">
        <f t="shared" si="168"/>
        <v>7850</v>
      </c>
      <c r="D404" s="15">
        <f ca="1">IF(A404&lt;$B$1,VLOOKUP(A404,[1]DI!$A$4:$B$15000,2,FALSE),0)</f>
        <v>4.9000000000000002E-2</v>
      </c>
      <c r="E404" s="16">
        <f t="shared" ca="1" si="160"/>
        <v>1.0001898499999999</v>
      </c>
      <c r="F404" s="16">
        <f ca="1">(TRUNC(PRODUCT($E$12:$E403),16))</f>
        <v>1.0658645730663101</v>
      </c>
      <c r="G404" s="16">
        <f t="shared" ca="1" si="169"/>
        <v>1.06485337711987</v>
      </c>
      <c r="H404" s="16">
        <f t="shared" ca="1" si="161"/>
        <v>1.0009496099999999</v>
      </c>
      <c r="I404" s="15">
        <f t="shared" si="170"/>
        <v>3.7999999999999999E-2</v>
      </c>
      <c r="J404" s="34">
        <f t="shared" si="171"/>
        <v>43787</v>
      </c>
      <c r="K404" s="2">
        <f t="shared" si="172"/>
        <v>5</v>
      </c>
      <c r="L404" s="21">
        <f t="shared" si="173"/>
        <v>5</v>
      </c>
      <c r="M404" s="14">
        <f t="shared" si="162"/>
        <v>1.0007402700000001</v>
      </c>
      <c r="N404" s="14">
        <f t="shared" ca="1" si="163"/>
        <v>1.001690583</v>
      </c>
      <c r="O404" s="21">
        <f t="shared" si="174"/>
        <v>0</v>
      </c>
      <c r="P404" s="16">
        <f t="shared" ca="1" si="164"/>
        <v>13.27107655</v>
      </c>
      <c r="Q404" s="24">
        <f t="shared" si="165"/>
        <v>0</v>
      </c>
      <c r="R404" s="16">
        <f t="shared" si="166"/>
        <v>0</v>
      </c>
      <c r="S404" s="4" t="str">
        <f t="shared" si="175"/>
        <v>A+J=</v>
      </c>
      <c r="T404" s="34">
        <f t="shared" si="176"/>
        <v>43815</v>
      </c>
      <c r="U404" s="3"/>
      <c r="V404" s="3"/>
      <c r="W404" s="95">
        <f>[2]Plan1!$A450</f>
        <v>50133</v>
      </c>
      <c r="X404" s="96" t="str">
        <f>[2]Plan1!$C450</f>
        <v>Paixão de Cristo</v>
      </c>
      <c r="Y404" s="97"/>
      <c r="Z404" s="1"/>
      <c r="AA404" s="3"/>
      <c r="AB404" s="3"/>
      <c r="AC404" s="3"/>
      <c r="AD404" s="3"/>
      <c r="AE404" s="3"/>
      <c r="AF404" s="12"/>
      <c r="AG404" s="3"/>
      <c r="AH404" s="2"/>
      <c r="AI404" s="2"/>
      <c r="AJ404" s="2"/>
      <c r="AK404" s="2"/>
      <c r="AL404" s="2"/>
      <c r="AM404" s="34"/>
      <c r="AN404" s="34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x14ac:dyDescent="0.15">
      <c r="A405" s="42">
        <f t="shared" si="167"/>
        <v>43795</v>
      </c>
      <c r="B405" s="19">
        <f t="shared" ca="1" si="177"/>
        <v>7865.9279718400003</v>
      </c>
      <c r="C405" s="16">
        <f t="shared" si="168"/>
        <v>7850</v>
      </c>
      <c r="D405" s="15">
        <f ca="1">IF(A405&lt;$B$1,VLOOKUP(A405,[1]DI!$A$4:$B$15000,2,FALSE),0)</f>
        <v>4.9000000000000002E-2</v>
      </c>
      <c r="E405" s="16">
        <f t="shared" ca="1" si="160"/>
        <v>1.0001898499999999</v>
      </c>
      <c r="F405" s="16">
        <f ca="1">(TRUNC(PRODUCT($E$12:$E404),16))</f>
        <v>1.0660669274555099</v>
      </c>
      <c r="G405" s="16">
        <f t="shared" ca="1" si="169"/>
        <v>1.06485337711987</v>
      </c>
      <c r="H405" s="16">
        <f t="shared" ca="1" si="161"/>
        <v>1.0011396400000001</v>
      </c>
      <c r="I405" s="15">
        <f t="shared" si="170"/>
        <v>3.7999999999999999E-2</v>
      </c>
      <c r="J405" s="34">
        <f t="shared" si="171"/>
        <v>43787</v>
      </c>
      <c r="K405" s="2">
        <f t="shared" si="172"/>
        <v>6</v>
      </c>
      <c r="L405" s="21">
        <f t="shared" si="173"/>
        <v>6</v>
      </c>
      <c r="M405" s="14">
        <f t="shared" si="162"/>
        <v>1.000888389</v>
      </c>
      <c r="N405" s="14">
        <f t="shared" ca="1" si="163"/>
        <v>1.0020290409999999</v>
      </c>
      <c r="O405" s="21">
        <f t="shared" si="174"/>
        <v>0</v>
      </c>
      <c r="P405" s="16">
        <f t="shared" ca="1" si="164"/>
        <v>15.92797184</v>
      </c>
      <c r="Q405" s="24">
        <f t="shared" si="165"/>
        <v>0</v>
      </c>
      <c r="R405" s="16">
        <f t="shared" si="166"/>
        <v>0</v>
      </c>
      <c r="S405" s="4" t="str">
        <f t="shared" si="175"/>
        <v>A+J=</v>
      </c>
      <c r="T405" s="34">
        <f t="shared" si="176"/>
        <v>43815</v>
      </c>
      <c r="U405" s="3"/>
      <c r="V405" s="3"/>
      <c r="W405" s="95">
        <f>[2]Plan1!$A451</f>
        <v>50151</v>
      </c>
      <c r="X405" s="96" t="str">
        <f>[2]Plan1!$C451</f>
        <v>Tiradentes</v>
      </c>
      <c r="Y405" s="97"/>
      <c r="Z405" s="1"/>
      <c r="AA405" s="3"/>
      <c r="AB405" s="3"/>
      <c r="AC405" s="3"/>
      <c r="AD405" s="3"/>
      <c r="AE405" s="3"/>
      <c r="AF405" s="12"/>
      <c r="AG405" s="3"/>
      <c r="AH405" s="2"/>
      <c r="AI405" s="2"/>
      <c r="AJ405" s="2"/>
      <c r="AK405" s="2"/>
      <c r="AL405" s="2"/>
      <c r="AM405" s="34"/>
      <c r="AN405" s="34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x14ac:dyDescent="0.15">
      <c r="A406" s="42">
        <f t="shared" si="167"/>
        <v>43796</v>
      </c>
      <c r="B406" s="19">
        <f t="shared" ca="1" si="177"/>
        <v>7868.5858091399996</v>
      </c>
      <c r="C406" s="16">
        <f t="shared" si="168"/>
        <v>7850</v>
      </c>
      <c r="D406" s="15">
        <f ca="1">IF(A406&lt;$B$1,VLOOKUP(A406,[1]DI!$A$4:$B$15000,2,FALSE),0)</f>
        <v>4.9000000000000002E-2</v>
      </c>
      <c r="E406" s="16">
        <f t="shared" ca="1" si="160"/>
        <v>1.0001898499999999</v>
      </c>
      <c r="F406" s="16">
        <f ca="1">(TRUNC(PRODUCT($E$12:$E405),16))</f>
        <v>1.06626932026168</v>
      </c>
      <c r="G406" s="16">
        <f t="shared" ca="1" si="169"/>
        <v>1.06485337711987</v>
      </c>
      <c r="H406" s="16">
        <f t="shared" ca="1" si="161"/>
        <v>1.00132971</v>
      </c>
      <c r="I406" s="15">
        <f t="shared" si="170"/>
        <v>3.7999999999999999E-2</v>
      </c>
      <c r="J406" s="34">
        <f t="shared" si="171"/>
        <v>43787</v>
      </c>
      <c r="K406" s="2">
        <f t="shared" si="172"/>
        <v>7</v>
      </c>
      <c r="L406" s="21">
        <f t="shared" si="173"/>
        <v>7</v>
      </c>
      <c r="M406" s="14">
        <f t="shared" si="162"/>
        <v>1.001036531</v>
      </c>
      <c r="N406" s="14">
        <f t="shared" ca="1" si="163"/>
        <v>1.0023676189999999</v>
      </c>
      <c r="O406" s="21">
        <f t="shared" si="174"/>
        <v>0</v>
      </c>
      <c r="P406" s="16">
        <f t="shared" ca="1" si="164"/>
        <v>18.585809139999999</v>
      </c>
      <c r="Q406" s="24">
        <f t="shared" si="165"/>
        <v>0</v>
      </c>
      <c r="R406" s="16">
        <f t="shared" si="166"/>
        <v>0</v>
      </c>
      <c r="S406" s="4" t="str">
        <f t="shared" si="175"/>
        <v>A+J=</v>
      </c>
      <c r="T406" s="34">
        <f t="shared" si="176"/>
        <v>43815</v>
      </c>
      <c r="U406" s="3"/>
      <c r="V406" s="3"/>
      <c r="W406" s="95">
        <f>[2]Plan1!$A452</f>
        <v>50161</v>
      </c>
      <c r="X406" s="96" t="str">
        <f>[2]Plan1!$C452</f>
        <v>Dia do Trabalho</v>
      </c>
      <c r="Y406" s="97"/>
      <c r="Z406" s="1"/>
      <c r="AA406" s="3"/>
      <c r="AB406" s="3"/>
      <c r="AC406" s="3"/>
      <c r="AD406" s="3"/>
      <c r="AE406" s="3"/>
      <c r="AF406" s="12"/>
      <c r="AG406" s="3"/>
      <c r="AH406" s="2"/>
      <c r="AI406" s="2"/>
      <c r="AJ406" s="2"/>
      <c r="AK406" s="2"/>
      <c r="AL406" s="2"/>
      <c r="AM406" s="34"/>
      <c r="AN406" s="34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x14ac:dyDescent="0.15">
      <c r="A407" s="42">
        <f t="shared" si="167"/>
        <v>43797</v>
      </c>
      <c r="B407" s="19">
        <f t="shared" ca="1" si="177"/>
        <v>7871.2444942499997</v>
      </c>
      <c r="C407" s="16">
        <f t="shared" si="168"/>
        <v>7850</v>
      </c>
      <c r="D407" s="15">
        <f ca="1">IF(A407&lt;$B$1,VLOOKUP(A407,[1]DI!$A$4:$B$15000,2,FALSE),0)</f>
        <v>4.9000000000000002E-2</v>
      </c>
      <c r="E407" s="16">
        <f t="shared" ca="1" si="160"/>
        <v>1.0001898499999999</v>
      </c>
      <c r="F407" s="16">
        <f ca="1">(TRUNC(PRODUCT($E$12:$E406),16))</f>
        <v>1.06647175149214</v>
      </c>
      <c r="G407" s="16">
        <f t="shared" ca="1" si="169"/>
        <v>1.06485337711987</v>
      </c>
      <c r="H407" s="16">
        <f t="shared" ca="1" si="161"/>
        <v>1.00151981</v>
      </c>
      <c r="I407" s="15">
        <f t="shared" si="170"/>
        <v>3.7999999999999999E-2</v>
      </c>
      <c r="J407" s="34">
        <f t="shared" si="171"/>
        <v>43787</v>
      </c>
      <c r="K407" s="2">
        <f t="shared" si="172"/>
        <v>8</v>
      </c>
      <c r="L407" s="21">
        <f t="shared" si="173"/>
        <v>8</v>
      </c>
      <c r="M407" s="14">
        <f t="shared" si="162"/>
        <v>1.001184694</v>
      </c>
      <c r="N407" s="14">
        <f t="shared" ca="1" si="163"/>
        <v>1.002706305</v>
      </c>
      <c r="O407" s="21">
        <f t="shared" si="174"/>
        <v>0</v>
      </c>
      <c r="P407" s="16">
        <f t="shared" ca="1" si="164"/>
        <v>21.244494249999999</v>
      </c>
      <c r="Q407" s="24">
        <f t="shared" si="165"/>
        <v>0</v>
      </c>
      <c r="R407" s="16">
        <f t="shared" si="166"/>
        <v>0</v>
      </c>
      <c r="S407" s="4" t="str">
        <f t="shared" si="175"/>
        <v>A+J=</v>
      </c>
      <c r="T407" s="34">
        <f t="shared" si="176"/>
        <v>43815</v>
      </c>
      <c r="U407" s="3"/>
      <c r="V407" s="3"/>
      <c r="W407" s="95">
        <f>[2]Plan1!$A453</f>
        <v>50195</v>
      </c>
      <c r="X407" s="96" t="str">
        <f>[2]Plan1!$C453</f>
        <v>Corpus Christi</v>
      </c>
      <c r="Y407" s="97"/>
      <c r="Z407" s="1"/>
      <c r="AA407" s="3"/>
      <c r="AB407" s="3"/>
      <c r="AC407" s="3"/>
      <c r="AD407" s="3"/>
      <c r="AE407" s="3"/>
      <c r="AF407" s="12"/>
      <c r="AG407" s="3"/>
      <c r="AH407" s="2"/>
      <c r="AI407" s="2"/>
      <c r="AJ407" s="2"/>
      <c r="AK407" s="2"/>
      <c r="AL407" s="2"/>
      <c r="AM407" s="34"/>
      <c r="AN407" s="34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x14ac:dyDescent="0.15">
      <c r="A408" s="42">
        <f t="shared" si="167"/>
        <v>43798</v>
      </c>
      <c r="B408" s="19">
        <f t="shared" ca="1" si="177"/>
        <v>7873.90410565</v>
      </c>
      <c r="C408" s="16">
        <f t="shared" si="168"/>
        <v>7850</v>
      </c>
      <c r="D408" s="15">
        <f ca="1">IF(A408&lt;$B$1,VLOOKUP(A408,[1]DI!$A$4:$B$15000,2,FALSE),0)</f>
        <v>4.9000000000000002E-2</v>
      </c>
      <c r="E408" s="16">
        <f t="shared" ca="1" si="160"/>
        <v>1.0001898499999999</v>
      </c>
      <c r="F408" s="16">
        <f ca="1">(TRUNC(PRODUCT($E$12:$E407),16))</f>
        <v>1.06667422115416</v>
      </c>
      <c r="G408" s="16">
        <f t="shared" ca="1" si="169"/>
        <v>1.06485337711987</v>
      </c>
      <c r="H408" s="16">
        <f t="shared" ca="1" si="161"/>
        <v>1.00170995</v>
      </c>
      <c r="I408" s="15">
        <f t="shared" si="170"/>
        <v>3.7999999999999999E-2</v>
      </c>
      <c r="J408" s="34">
        <f t="shared" si="171"/>
        <v>43787</v>
      </c>
      <c r="K408" s="2">
        <f t="shared" si="172"/>
        <v>9</v>
      </c>
      <c r="L408" s="21">
        <f t="shared" si="173"/>
        <v>9</v>
      </c>
      <c r="M408" s="14">
        <f t="shared" si="162"/>
        <v>1.0013328800000001</v>
      </c>
      <c r="N408" s="14">
        <f t="shared" ca="1" si="163"/>
        <v>1.0030451090000001</v>
      </c>
      <c r="O408" s="21">
        <f t="shared" si="174"/>
        <v>0</v>
      </c>
      <c r="P408" s="16">
        <f t="shared" ca="1" si="164"/>
        <v>23.904105650000002</v>
      </c>
      <c r="Q408" s="24">
        <f t="shared" si="165"/>
        <v>0</v>
      </c>
      <c r="R408" s="16">
        <f t="shared" si="166"/>
        <v>0</v>
      </c>
      <c r="S408" s="4" t="str">
        <f t="shared" si="175"/>
        <v>A+J=</v>
      </c>
      <c r="T408" s="34">
        <f t="shared" si="176"/>
        <v>43815</v>
      </c>
      <c r="U408" s="3"/>
      <c r="V408" s="3"/>
      <c r="W408" s="95">
        <f>[2]Plan1!$A454</f>
        <v>50290</v>
      </c>
      <c r="X408" s="96" t="str">
        <f>[2]Plan1!$C454</f>
        <v>Independência do Brasil</v>
      </c>
      <c r="Y408" s="97"/>
      <c r="Z408" s="1"/>
      <c r="AA408" s="3"/>
      <c r="AB408" s="3"/>
      <c r="AC408" s="3"/>
      <c r="AD408" s="3"/>
      <c r="AE408" s="3"/>
      <c r="AF408" s="12"/>
      <c r="AG408" s="3"/>
      <c r="AH408" s="2"/>
      <c r="AI408" s="2"/>
      <c r="AJ408" s="2"/>
      <c r="AK408" s="2"/>
      <c r="AL408" s="2"/>
      <c r="AM408" s="34"/>
      <c r="AN408" s="34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x14ac:dyDescent="0.15">
      <c r="A409" s="42">
        <f t="shared" si="167"/>
        <v>43799</v>
      </c>
      <c r="B409" s="19">
        <f t="shared" ca="1" si="177"/>
        <v>7876.5645648500004</v>
      </c>
      <c r="C409" s="16">
        <f t="shared" si="168"/>
        <v>7850</v>
      </c>
      <c r="D409" s="15">
        <f ca="1">IF(A409&lt;$B$1,VLOOKUP(A409,[1]DI!$A$4:$B$15000,2,FALSE),0)</f>
        <v>0</v>
      </c>
      <c r="E409" s="16">
        <f t="shared" ca="1" si="160"/>
        <v>1</v>
      </c>
      <c r="F409" s="16">
        <f ca="1">(TRUNC(PRODUCT($E$12:$E408),16))</f>
        <v>1.0668767292550401</v>
      </c>
      <c r="G409" s="16">
        <f t="shared" ca="1" si="169"/>
        <v>1.06485337711987</v>
      </c>
      <c r="H409" s="16">
        <f t="shared" ca="1" si="161"/>
        <v>1.0019001199999999</v>
      </c>
      <c r="I409" s="15">
        <f t="shared" si="170"/>
        <v>3.7999999999999999E-2</v>
      </c>
      <c r="J409" s="34">
        <f t="shared" si="171"/>
        <v>43787</v>
      </c>
      <c r="K409" s="2">
        <f t="shared" si="172"/>
        <v>9</v>
      </c>
      <c r="L409" s="21">
        <f t="shared" si="173"/>
        <v>10</v>
      </c>
      <c r="M409" s="14">
        <f t="shared" si="162"/>
        <v>1.0014810869999999</v>
      </c>
      <c r="N409" s="14">
        <f t="shared" ca="1" si="163"/>
        <v>1.003384021</v>
      </c>
      <c r="O409" s="21">
        <f t="shared" si="174"/>
        <v>0</v>
      </c>
      <c r="P409" s="16">
        <f t="shared" ca="1" si="164"/>
        <v>26.56456485</v>
      </c>
      <c r="Q409" s="24">
        <f t="shared" si="165"/>
        <v>0</v>
      </c>
      <c r="R409" s="16">
        <f t="shared" si="166"/>
        <v>0</v>
      </c>
      <c r="S409" s="4" t="str">
        <f t="shared" si="175"/>
        <v>A+J=</v>
      </c>
      <c r="T409" s="34">
        <f t="shared" si="176"/>
        <v>43815</v>
      </c>
      <c r="U409" s="3"/>
      <c r="V409" s="3"/>
      <c r="W409" s="95">
        <f>[2]Plan1!$A455</f>
        <v>50325</v>
      </c>
      <c r="X409" s="96" t="str">
        <f>[2]Plan1!$C455</f>
        <v>Nossa Sr.a Aparecida - Padroeira do Brasil</v>
      </c>
      <c r="Y409" s="97"/>
      <c r="Z409" s="1"/>
      <c r="AA409" s="3"/>
      <c r="AB409" s="3"/>
      <c r="AC409" s="3"/>
      <c r="AD409" s="3"/>
      <c r="AE409" s="3"/>
      <c r="AF409" s="12"/>
      <c r="AG409" s="3"/>
      <c r="AH409" s="2"/>
      <c r="AI409" s="2"/>
      <c r="AJ409" s="2"/>
      <c r="AK409" s="2"/>
      <c r="AL409" s="2"/>
      <c r="AM409" s="34"/>
      <c r="AN409" s="34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x14ac:dyDescent="0.15">
      <c r="A410" s="42">
        <f t="shared" si="167"/>
        <v>43800</v>
      </c>
      <c r="B410" s="19">
        <f t="shared" ca="1" si="177"/>
        <v>7876.5645648500004</v>
      </c>
      <c r="C410" s="16">
        <f t="shared" si="168"/>
        <v>7850</v>
      </c>
      <c r="D410" s="15">
        <f ca="1">IF(A410&lt;$B$1,VLOOKUP(A410,[1]DI!$A$4:$B$15000,2,FALSE),0)</f>
        <v>0</v>
      </c>
      <c r="E410" s="16">
        <f t="shared" ca="1" si="160"/>
        <v>1</v>
      </c>
      <c r="F410" s="16">
        <f ca="1">(TRUNC(PRODUCT($E$12:$E409),16))</f>
        <v>1.0668767292550401</v>
      </c>
      <c r="G410" s="16">
        <f t="shared" ca="1" si="169"/>
        <v>1.06485337711987</v>
      </c>
      <c r="H410" s="16">
        <f t="shared" ca="1" si="161"/>
        <v>1.0019001199999999</v>
      </c>
      <c r="I410" s="15">
        <f t="shared" si="170"/>
        <v>3.7999999999999999E-2</v>
      </c>
      <c r="J410" s="34">
        <f t="shared" si="171"/>
        <v>43787</v>
      </c>
      <c r="K410" s="2">
        <f t="shared" si="172"/>
        <v>9</v>
      </c>
      <c r="L410" s="21">
        <f t="shared" si="173"/>
        <v>10</v>
      </c>
      <c r="M410" s="14">
        <f t="shared" si="162"/>
        <v>1.0014810869999999</v>
      </c>
      <c r="N410" s="14">
        <f t="shared" ca="1" si="163"/>
        <v>1.003384021</v>
      </c>
      <c r="O410" s="21">
        <f t="shared" si="174"/>
        <v>0</v>
      </c>
      <c r="P410" s="16">
        <f t="shared" ca="1" si="164"/>
        <v>26.56456485</v>
      </c>
      <c r="Q410" s="24">
        <f t="shared" si="165"/>
        <v>0</v>
      </c>
      <c r="R410" s="16">
        <f t="shared" si="166"/>
        <v>0</v>
      </c>
      <c r="S410" s="4" t="str">
        <f t="shared" si="175"/>
        <v>A+J=</v>
      </c>
      <c r="T410" s="34">
        <f t="shared" si="176"/>
        <v>43815</v>
      </c>
      <c r="U410" s="3"/>
      <c r="V410" s="3"/>
      <c r="W410" s="95">
        <f>[2]Plan1!$A456</f>
        <v>50346</v>
      </c>
      <c r="X410" s="96" t="str">
        <f>[2]Plan1!$C456</f>
        <v>Finados</v>
      </c>
      <c r="Y410" s="97"/>
      <c r="Z410" s="1"/>
      <c r="AA410" s="3"/>
      <c r="AB410" s="3"/>
      <c r="AC410" s="3"/>
      <c r="AD410" s="3"/>
      <c r="AE410" s="3"/>
      <c r="AF410" s="12"/>
      <c r="AG410" s="3"/>
      <c r="AH410" s="2"/>
      <c r="AI410" s="2"/>
      <c r="AJ410" s="2"/>
      <c r="AK410" s="2"/>
      <c r="AL410" s="2"/>
      <c r="AM410" s="34"/>
      <c r="AN410" s="34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x14ac:dyDescent="0.15">
      <c r="A411" s="42">
        <f t="shared" si="167"/>
        <v>43801</v>
      </c>
      <c r="B411" s="19">
        <f t="shared" ca="1" si="177"/>
        <v>7876.5645648500004</v>
      </c>
      <c r="C411" s="16">
        <f t="shared" si="168"/>
        <v>7850</v>
      </c>
      <c r="D411" s="15">
        <f ca="1">IF(A411&lt;$B$1,VLOOKUP(A411,[1]DI!$A$4:$B$15000,2,FALSE),0)</f>
        <v>4.9000000000000002E-2</v>
      </c>
      <c r="E411" s="16">
        <f t="shared" ca="1" si="160"/>
        <v>1.0001898499999999</v>
      </c>
      <c r="F411" s="16">
        <f ca="1">(TRUNC(PRODUCT($E$12:$E410),16))</f>
        <v>1.0668767292550401</v>
      </c>
      <c r="G411" s="16">
        <f t="shared" ca="1" si="169"/>
        <v>1.06485337711987</v>
      </c>
      <c r="H411" s="16">
        <f t="shared" ca="1" si="161"/>
        <v>1.0019001199999999</v>
      </c>
      <c r="I411" s="15">
        <f t="shared" si="170"/>
        <v>3.7999999999999999E-2</v>
      </c>
      <c r="J411" s="34">
        <f t="shared" si="171"/>
        <v>43787</v>
      </c>
      <c r="K411" s="2">
        <f t="shared" si="172"/>
        <v>10</v>
      </c>
      <c r="L411" s="21">
        <f t="shared" si="173"/>
        <v>10</v>
      </c>
      <c r="M411" s="14">
        <f t="shared" si="162"/>
        <v>1.0014810869999999</v>
      </c>
      <c r="N411" s="14">
        <f t="shared" ca="1" si="163"/>
        <v>1.003384021</v>
      </c>
      <c r="O411" s="21">
        <f t="shared" si="174"/>
        <v>0</v>
      </c>
      <c r="P411" s="16">
        <f t="shared" ca="1" si="164"/>
        <v>26.56456485</v>
      </c>
      <c r="Q411" s="24">
        <f t="shared" si="165"/>
        <v>0</v>
      </c>
      <c r="R411" s="16">
        <f t="shared" si="166"/>
        <v>0</v>
      </c>
      <c r="S411" s="4" t="str">
        <f t="shared" si="175"/>
        <v>A+J=</v>
      </c>
      <c r="T411" s="34">
        <f t="shared" si="176"/>
        <v>43815</v>
      </c>
      <c r="U411" s="3"/>
      <c r="V411" s="3"/>
      <c r="W411" s="95">
        <f>[2]Plan1!$A457</f>
        <v>50359</v>
      </c>
      <c r="X411" s="96" t="str">
        <f>[2]Plan1!$C457</f>
        <v>Proclamação da República</v>
      </c>
      <c r="Y411" s="97"/>
      <c r="Z411" s="1"/>
      <c r="AA411" s="3"/>
      <c r="AB411" s="3"/>
      <c r="AC411" s="3"/>
      <c r="AD411" s="3"/>
      <c r="AE411" s="3"/>
      <c r="AF411" s="12"/>
      <c r="AG411" s="3"/>
      <c r="AH411" s="2"/>
      <c r="AI411" s="2"/>
      <c r="AJ411" s="2"/>
      <c r="AK411" s="2"/>
      <c r="AL411" s="2"/>
      <c r="AM411" s="34"/>
      <c r="AN411" s="34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x14ac:dyDescent="0.15">
      <c r="A412" s="42">
        <f t="shared" si="167"/>
        <v>43802</v>
      </c>
      <c r="B412" s="19">
        <f t="shared" ca="1" si="177"/>
        <v>7879.2259660500004</v>
      </c>
      <c r="C412" s="16">
        <f t="shared" si="168"/>
        <v>7850</v>
      </c>
      <c r="D412" s="15">
        <f ca="1">IF(A412&lt;$B$1,VLOOKUP(A412,[1]DI!$A$4:$B$15000,2,FALSE),0)</f>
        <v>4.9000000000000002E-2</v>
      </c>
      <c r="E412" s="16">
        <f t="shared" ca="1" si="160"/>
        <v>1.0001898499999999</v>
      </c>
      <c r="F412" s="16">
        <f ca="1">(TRUNC(PRODUCT($E$12:$E411),16))</f>
        <v>1.0670792758020899</v>
      </c>
      <c r="G412" s="16">
        <f t="shared" ca="1" si="169"/>
        <v>1.06485337711987</v>
      </c>
      <c r="H412" s="16">
        <f t="shared" ca="1" si="161"/>
        <v>1.0020903299999999</v>
      </c>
      <c r="I412" s="15">
        <f t="shared" si="170"/>
        <v>3.7999999999999999E-2</v>
      </c>
      <c r="J412" s="34">
        <f t="shared" si="171"/>
        <v>43787</v>
      </c>
      <c r="K412" s="2">
        <f t="shared" si="172"/>
        <v>11</v>
      </c>
      <c r="L412" s="21">
        <f t="shared" si="173"/>
        <v>11</v>
      </c>
      <c r="M412" s="14">
        <f t="shared" si="162"/>
        <v>1.0016293169999999</v>
      </c>
      <c r="N412" s="14">
        <f t="shared" ca="1" si="163"/>
        <v>1.0037230530000001</v>
      </c>
      <c r="O412" s="21">
        <f t="shared" si="174"/>
        <v>0</v>
      </c>
      <c r="P412" s="16">
        <f t="shared" ca="1" si="164"/>
        <v>29.22596605</v>
      </c>
      <c r="Q412" s="24">
        <f t="shared" si="165"/>
        <v>0</v>
      </c>
      <c r="R412" s="16">
        <f t="shared" si="166"/>
        <v>0</v>
      </c>
      <c r="S412" s="4" t="str">
        <f t="shared" si="175"/>
        <v>A+J=</v>
      </c>
      <c r="T412" s="34">
        <f t="shared" si="176"/>
        <v>43815</v>
      </c>
      <c r="U412" s="3"/>
      <c r="V412" s="3"/>
      <c r="W412" s="95">
        <f>[2]Plan1!$A458</f>
        <v>50364</v>
      </c>
      <c r="X412" s="96" t="str">
        <f>[2]Plan1!$C458</f>
        <v>Dia Nacional de Zumbi e da Consciência Negra</v>
      </c>
      <c r="Y412" s="97"/>
      <c r="Z412" s="1"/>
      <c r="AA412" s="3"/>
      <c r="AB412" s="3"/>
      <c r="AC412" s="3"/>
      <c r="AD412" s="3"/>
      <c r="AE412" s="3"/>
      <c r="AF412" s="12"/>
      <c r="AG412" s="3"/>
      <c r="AH412" s="2"/>
      <c r="AI412" s="2"/>
      <c r="AJ412" s="2"/>
      <c r="AK412" s="2"/>
      <c r="AL412" s="2"/>
      <c r="AM412" s="34"/>
      <c r="AN412" s="34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x14ac:dyDescent="0.15">
      <c r="A413" s="42">
        <f t="shared" si="167"/>
        <v>43803</v>
      </c>
      <c r="B413" s="19">
        <f t="shared" ca="1" si="177"/>
        <v>7881.8882856999999</v>
      </c>
      <c r="C413" s="16">
        <f t="shared" si="168"/>
        <v>7850</v>
      </c>
      <c r="D413" s="15">
        <f ca="1">IF(A413&lt;$B$1,VLOOKUP(A413,[1]DI!$A$4:$B$15000,2,FALSE),0)</f>
        <v>4.9000000000000002E-2</v>
      </c>
      <c r="E413" s="16">
        <f t="shared" ca="1" si="160"/>
        <v>1.0001898499999999</v>
      </c>
      <c r="F413" s="16">
        <f ca="1">(TRUNC(PRODUCT($E$12:$E412),16))</f>
        <v>1.0672818608026</v>
      </c>
      <c r="G413" s="16">
        <f t="shared" ca="1" si="169"/>
        <v>1.06485337711987</v>
      </c>
      <c r="H413" s="16">
        <f t="shared" ca="1" si="161"/>
        <v>1.0022805800000001</v>
      </c>
      <c r="I413" s="15">
        <f t="shared" si="170"/>
        <v>3.7999999999999999E-2</v>
      </c>
      <c r="J413" s="34">
        <f t="shared" si="171"/>
        <v>43787</v>
      </c>
      <c r="K413" s="2">
        <f t="shared" si="172"/>
        <v>12</v>
      </c>
      <c r="L413" s="21">
        <f t="shared" si="173"/>
        <v>12</v>
      </c>
      <c r="M413" s="14">
        <f t="shared" si="162"/>
        <v>1.0017775680000001</v>
      </c>
      <c r="N413" s="14">
        <f t="shared" ca="1" si="163"/>
        <v>1.0040622020000001</v>
      </c>
      <c r="O413" s="21">
        <f t="shared" si="174"/>
        <v>0</v>
      </c>
      <c r="P413" s="16">
        <f t="shared" ca="1" si="164"/>
        <v>31.888285700000001</v>
      </c>
      <c r="Q413" s="24">
        <f t="shared" si="165"/>
        <v>0</v>
      </c>
      <c r="R413" s="16">
        <f t="shared" si="166"/>
        <v>0</v>
      </c>
      <c r="S413" s="4" t="str">
        <f t="shared" si="175"/>
        <v>A+J=</v>
      </c>
      <c r="T413" s="34">
        <f t="shared" si="176"/>
        <v>43815</v>
      </c>
      <c r="U413" s="3"/>
      <c r="V413" s="3"/>
      <c r="W413" s="95">
        <f>[2]Plan1!$A459</f>
        <v>50399</v>
      </c>
      <c r="X413" s="96" t="str">
        <f>[2]Plan1!$C459</f>
        <v>Natal</v>
      </c>
      <c r="Y413" s="97"/>
      <c r="Z413" s="1"/>
      <c r="AA413" s="3"/>
      <c r="AB413" s="3"/>
      <c r="AC413" s="3"/>
      <c r="AD413" s="3"/>
      <c r="AE413" s="3"/>
      <c r="AF413" s="12"/>
      <c r="AG413" s="3"/>
      <c r="AH413" s="2"/>
      <c r="AI413" s="2"/>
      <c r="AJ413" s="2"/>
      <c r="AK413" s="2"/>
      <c r="AL413" s="2"/>
      <c r="AM413" s="34"/>
      <c r="AN413" s="34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x14ac:dyDescent="0.15">
      <c r="A414" s="42">
        <f t="shared" si="167"/>
        <v>43804</v>
      </c>
      <c r="B414" s="19">
        <f t="shared" ca="1" si="177"/>
        <v>7884.5514531500003</v>
      </c>
      <c r="C414" s="16">
        <f t="shared" si="168"/>
        <v>7850</v>
      </c>
      <c r="D414" s="15">
        <f ca="1">IF(A414&lt;$B$1,VLOOKUP(A414,[1]DI!$A$4:$B$15000,2,FALSE),0)</f>
        <v>4.9000000000000002E-2</v>
      </c>
      <c r="E414" s="16">
        <f t="shared" ca="1" si="160"/>
        <v>1.0001898499999999</v>
      </c>
      <c r="F414" s="16">
        <f ca="1">(TRUNC(PRODUCT($E$12:$E413),16))</f>
        <v>1.06748448426388</v>
      </c>
      <c r="G414" s="16">
        <f t="shared" ca="1" si="169"/>
        <v>1.06485337711987</v>
      </c>
      <c r="H414" s="16">
        <f t="shared" ca="1" si="161"/>
        <v>1.0024708600000001</v>
      </c>
      <c r="I414" s="15">
        <f t="shared" si="170"/>
        <v>3.7999999999999999E-2</v>
      </c>
      <c r="J414" s="34">
        <f t="shared" si="171"/>
        <v>43787</v>
      </c>
      <c r="K414" s="2">
        <f t="shared" si="172"/>
        <v>13</v>
      </c>
      <c r="L414" s="21">
        <f t="shared" si="173"/>
        <v>13</v>
      </c>
      <c r="M414" s="14">
        <f t="shared" si="162"/>
        <v>1.001925841</v>
      </c>
      <c r="N414" s="14">
        <f t="shared" ca="1" si="163"/>
        <v>1.0044014590000001</v>
      </c>
      <c r="O414" s="21">
        <f t="shared" si="174"/>
        <v>0</v>
      </c>
      <c r="P414" s="16">
        <f t="shared" ca="1" si="164"/>
        <v>34.55145315</v>
      </c>
      <c r="Q414" s="24">
        <f t="shared" si="165"/>
        <v>0</v>
      </c>
      <c r="R414" s="16">
        <f t="shared" si="166"/>
        <v>0</v>
      </c>
      <c r="S414" s="4" t="str">
        <f t="shared" si="175"/>
        <v>A+J=</v>
      </c>
      <c r="T414" s="34">
        <f t="shared" si="176"/>
        <v>43815</v>
      </c>
      <c r="U414" s="3"/>
      <c r="V414" s="3"/>
      <c r="W414" s="95">
        <f>[2]Plan1!$A460</f>
        <v>50406</v>
      </c>
      <c r="X414" s="96" t="str">
        <f>[2]Plan1!$C460</f>
        <v>Confraternização Universal</v>
      </c>
      <c r="Y414" s="97"/>
      <c r="Z414" s="1"/>
      <c r="AA414" s="3"/>
      <c r="AB414" s="3"/>
      <c r="AC414" s="3"/>
      <c r="AD414" s="3"/>
      <c r="AE414" s="3"/>
      <c r="AF414" s="12"/>
      <c r="AG414" s="3"/>
      <c r="AH414" s="2"/>
      <c r="AI414" s="2"/>
      <c r="AJ414" s="2"/>
      <c r="AK414" s="2"/>
      <c r="AL414" s="2"/>
      <c r="AM414" s="34"/>
      <c r="AN414" s="34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x14ac:dyDescent="0.15">
      <c r="A415" s="42">
        <f t="shared" si="167"/>
        <v>43805</v>
      </c>
      <c r="B415" s="19">
        <f t="shared" ca="1" si="177"/>
        <v>7887.2155626000003</v>
      </c>
      <c r="C415" s="16">
        <f t="shared" si="168"/>
        <v>7850</v>
      </c>
      <c r="D415" s="15">
        <f ca="1">IF(A415&lt;$B$1,VLOOKUP(A415,[1]DI!$A$4:$B$15000,2,FALSE),0)</f>
        <v>4.9000000000000002E-2</v>
      </c>
      <c r="E415" s="16">
        <f t="shared" ca="1" si="160"/>
        <v>1.0001898499999999</v>
      </c>
      <c r="F415" s="16">
        <f ca="1">(TRUNC(PRODUCT($E$12:$E414),16))</f>
        <v>1.06768714619321</v>
      </c>
      <c r="G415" s="16">
        <f t="shared" ca="1" si="169"/>
        <v>1.06485337711987</v>
      </c>
      <c r="H415" s="16">
        <f t="shared" ca="1" si="161"/>
        <v>1.00266118</v>
      </c>
      <c r="I415" s="15">
        <f t="shared" si="170"/>
        <v>3.7999999999999999E-2</v>
      </c>
      <c r="J415" s="34">
        <f t="shared" si="171"/>
        <v>43787</v>
      </c>
      <c r="K415" s="2">
        <f t="shared" si="172"/>
        <v>14</v>
      </c>
      <c r="L415" s="21">
        <f t="shared" si="173"/>
        <v>14</v>
      </c>
      <c r="M415" s="14">
        <f t="shared" si="162"/>
        <v>1.0020741360000001</v>
      </c>
      <c r="N415" s="14">
        <f t="shared" ca="1" si="163"/>
        <v>1.0047408360000001</v>
      </c>
      <c r="O415" s="21">
        <f t="shared" si="174"/>
        <v>0</v>
      </c>
      <c r="P415" s="16">
        <f t="shared" ca="1" si="164"/>
        <v>37.215562599999998</v>
      </c>
      <c r="Q415" s="24">
        <f t="shared" si="165"/>
        <v>0</v>
      </c>
      <c r="R415" s="16">
        <f t="shared" si="166"/>
        <v>0</v>
      </c>
      <c r="S415" s="4" t="str">
        <f t="shared" si="175"/>
        <v>A+J=</v>
      </c>
      <c r="T415" s="34">
        <f t="shared" si="176"/>
        <v>43815</v>
      </c>
      <c r="U415" s="3"/>
      <c r="V415" s="3"/>
      <c r="W415" s="95">
        <f>[2]Plan1!$A461</f>
        <v>50472</v>
      </c>
      <c r="X415" s="96" t="str">
        <f>[2]Plan1!$C461</f>
        <v>Carnaval</v>
      </c>
      <c r="Y415" s="97"/>
      <c r="Z415" s="1"/>
      <c r="AA415" s="3"/>
      <c r="AB415" s="3"/>
      <c r="AC415" s="3"/>
      <c r="AD415" s="3"/>
      <c r="AE415" s="3"/>
      <c r="AF415" s="12"/>
      <c r="AG415" s="3"/>
      <c r="AH415" s="2"/>
      <c r="AI415" s="2"/>
      <c r="AJ415" s="2"/>
      <c r="AK415" s="2"/>
      <c r="AL415" s="2"/>
      <c r="AM415" s="34"/>
      <c r="AN415" s="34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x14ac:dyDescent="0.15">
      <c r="A416" s="42">
        <f t="shared" si="167"/>
        <v>43806</v>
      </c>
      <c r="B416" s="19">
        <f t="shared" ca="1" si="177"/>
        <v>7889.88059049</v>
      </c>
      <c r="C416" s="16">
        <f t="shared" si="168"/>
        <v>7850</v>
      </c>
      <c r="D416" s="15">
        <f ca="1">IF(A416&lt;$B$1,VLOOKUP(A416,[1]DI!$A$4:$B$15000,2,FALSE),0)</f>
        <v>0</v>
      </c>
      <c r="E416" s="16">
        <f t="shared" ca="1" si="160"/>
        <v>1</v>
      </c>
      <c r="F416" s="16">
        <f ca="1">(TRUNC(PRODUCT($E$12:$E415),16))</f>
        <v>1.0678898465979201</v>
      </c>
      <c r="G416" s="16">
        <f t="shared" ca="1" si="169"/>
        <v>1.06485337711987</v>
      </c>
      <c r="H416" s="16">
        <f t="shared" ca="1" si="161"/>
        <v>1.00285154</v>
      </c>
      <c r="I416" s="15">
        <f t="shared" si="170"/>
        <v>3.7999999999999999E-2</v>
      </c>
      <c r="J416" s="34">
        <f t="shared" si="171"/>
        <v>43787</v>
      </c>
      <c r="K416" s="2">
        <f t="shared" si="172"/>
        <v>14</v>
      </c>
      <c r="L416" s="21">
        <f t="shared" si="173"/>
        <v>15</v>
      </c>
      <c r="M416" s="14">
        <f t="shared" si="162"/>
        <v>1.0022224529999999</v>
      </c>
      <c r="N416" s="14">
        <f t="shared" ca="1" si="163"/>
        <v>1.00508033</v>
      </c>
      <c r="O416" s="21">
        <f t="shared" si="174"/>
        <v>0</v>
      </c>
      <c r="P416" s="16">
        <f t="shared" ca="1" si="164"/>
        <v>39.880590490000003</v>
      </c>
      <c r="Q416" s="24">
        <f t="shared" si="165"/>
        <v>0</v>
      </c>
      <c r="R416" s="16">
        <f t="shared" si="166"/>
        <v>0</v>
      </c>
      <c r="S416" s="4" t="str">
        <f t="shared" si="175"/>
        <v>A+J=</v>
      </c>
      <c r="T416" s="34">
        <f t="shared" si="176"/>
        <v>43815</v>
      </c>
      <c r="U416" s="3"/>
      <c r="V416" s="3"/>
      <c r="W416" s="95">
        <f>[2]Plan1!$A462</f>
        <v>50473</v>
      </c>
      <c r="X416" s="96" t="str">
        <f>[2]Plan1!$C462</f>
        <v>Carnaval</v>
      </c>
      <c r="Y416" s="97"/>
      <c r="Z416" s="1"/>
      <c r="AA416" s="3"/>
      <c r="AB416" s="3"/>
      <c r="AC416" s="3"/>
      <c r="AD416" s="3"/>
      <c r="AE416" s="3"/>
      <c r="AF416" s="12"/>
      <c r="AG416" s="3"/>
      <c r="AH416" s="2"/>
      <c r="AI416" s="2"/>
      <c r="AJ416" s="2"/>
      <c r="AK416" s="2"/>
      <c r="AL416" s="2"/>
      <c r="AM416" s="34"/>
      <c r="AN416" s="34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x14ac:dyDescent="0.15">
      <c r="A417" s="42">
        <f t="shared" si="167"/>
        <v>43807</v>
      </c>
      <c r="B417" s="19">
        <f t="shared" ca="1" si="177"/>
        <v>7889.88059049</v>
      </c>
      <c r="C417" s="16">
        <f t="shared" si="168"/>
        <v>7850</v>
      </c>
      <c r="D417" s="15">
        <f ca="1">IF(A417&lt;$B$1,VLOOKUP(A417,[1]DI!$A$4:$B$15000,2,FALSE),0)</f>
        <v>0</v>
      </c>
      <c r="E417" s="16">
        <f t="shared" ca="1" si="160"/>
        <v>1</v>
      </c>
      <c r="F417" s="16">
        <f ca="1">(TRUNC(PRODUCT($E$12:$E416),16))</f>
        <v>1.0678898465979201</v>
      </c>
      <c r="G417" s="16">
        <f t="shared" ca="1" si="169"/>
        <v>1.06485337711987</v>
      </c>
      <c r="H417" s="16">
        <f t="shared" ca="1" si="161"/>
        <v>1.00285154</v>
      </c>
      <c r="I417" s="15">
        <f t="shared" si="170"/>
        <v>3.7999999999999999E-2</v>
      </c>
      <c r="J417" s="34">
        <f t="shared" si="171"/>
        <v>43787</v>
      </c>
      <c r="K417" s="2">
        <f t="shared" si="172"/>
        <v>14</v>
      </c>
      <c r="L417" s="21">
        <f t="shared" si="173"/>
        <v>15</v>
      </c>
      <c r="M417" s="14">
        <f t="shared" si="162"/>
        <v>1.0022224529999999</v>
      </c>
      <c r="N417" s="14">
        <f t="shared" ca="1" si="163"/>
        <v>1.00508033</v>
      </c>
      <c r="O417" s="21">
        <f t="shared" si="174"/>
        <v>0</v>
      </c>
      <c r="P417" s="16">
        <f t="shared" ca="1" si="164"/>
        <v>39.880590490000003</v>
      </c>
      <c r="Q417" s="24">
        <f t="shared" si="165"/>
        <v>0</v>
      </c>
      <c r="R417" s="16">
        <f t="shared" si="166"/>
        <v>0</v>
      </c>
      <c r="S417" s="4" t="str">
        <f t="shared" si="175"/>
        <v>A+J=</v>
      </c>
      <c r="T417" s="34">
        <f t="shared" si="176"/>
        <v>43815</v>
      </c>
      <c r="U417" s="3"/>
      <c r="V417" s="3"/>
      <c r="W417" s="95">
        <f>[2]Plan1!$A463</f>
        <v>50516</v>
      </c>
      <c r="X417" s="96" t="str">
        <f>[2]Plan1!$C463</f>
        <v>Tiradentes</v>
      </c>
      <c r="Y417" s="97"/>
      <c r="Z417" s="1"/>
      <c r="AA417" s="3"/>
      <c r="AB417" s="3"/>
      <c r="AC417" s="3"/>
      <c r="AD417" s="3"/>
      <c r="AE417" s="3"/>
      <c r="AF417" s="12"/>
      <c r="AG417" s="3"/>
      <c r="AH417" s="2"/>
      <c r="AI417" s="2"/>
      <c r="AJ417" s="2"/>
      <c r="AK417" s="2"/>
      <c r="AL417" s="2"/>
      <c r="AM417" s="34"/>
      <c r="AN417" s="34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x14ac:dyDescent="0.15">
      <c r="A418" s="42">
        <f t="shared" si="167"/>
        <v>43808</v>
      </c>
      <c r="B418" s="19">
        <f t="shared" ca="1" si="177"/>
        <v>7889.88059049</v>
      </c>
      <c r="C418" s="16">
        <f t="shared" si="168"/>
        <v>7850</v>
      </c>
      <c r="D418" s="15">
        <f ca="1">IF(A418&lt;$B$1,VLOOKUP(A418,[1]DI!$A$4:$B$15000,2,FALSE),0)</f>
        <v>4.9000000000000002E-2</v>
      </c>
      <c r="E418" s="16">
        <f t="shared" ca="1" si="160"/>
        <v>1.0001898499999999</v>
      </c>
      <c r="F418" s="16">
        <f ca="1">(TRUNC(PRODUCT($E$12:$E417),16))</f>
        <v>1.0678898465979201</v>
      </c>
      <c r="G418" s="16">
        <f t="shared" ca="1" si="169"/>
        <v>1.06485337711987</v>
      </c>
      <c r="H418" s="16">
        <f t="shared" ca="1" si="161"/>
        <v>1.00285154</v>
      </c>
      <c r="I418" s="15">
        <f t="shared" si="170"/>
        <v>3.7999999999999999E-2</v>
      </c>
      <c r="J418" s="34">
        <f t="shared" si="171"/>
        <v>43787</v>
      </c>
      <c r="K418" s="2">
        <f t="shared" si="172"/>
        <v>15</v>
      </c>
      <c r="L418" s="21">
        <f t="shared" si="173"/>
        <v>15</v>
      </c>
      <c r="M418" s="14">
        <f t="shared" si="162"/>
        <v>1.0022224529999999</v>
      </c>
      <c r="N418" s="14">
        <f t="shared" ca="1" si="163"/>
        <v>1.00508033</v>
      </c>
      <c r="O418" s="21">
        <f t="shared" si="174"/>
        <v>0</v>
      </c>
      <c r="P418" s="16">
        <f t="shared" ca="1" si="164"/>
        <v>39.880590490000003</v>
      </c>
      <c r="Q418" s="24">
        <f t="shared" si="165"/>
        <v>0</v>
      </c>
      <c r="R418" s="16">
        <f t="shared" si="166"/>
        <v>0</v>
      </c>
      <c r="S418" s="4" t="str">
        <f t="shared" si="175"/>
        <v>A+J=</v>
      </c>
      <c r="T418" s="34">
        <f t="shared" si="176"/>
        <v>43815</v>
      </c>
      <c r="U418" s="3"/>
      <c r="V418" s="3"/>
      <c r="W418" s="95">
        <f>[2]Plan1!$A464</f>
        <v>50518</v>
      </c>
      <c r="X418" s="96" t="str">
        <f>[2]Plan1!$C464</f>
        <v>Paixão de Cristo</v>
      </c>
      <c r="Y418" s="97"/>
      <c r="Z418" s="1"/>
      <c r="AA418" s="3"/>
      <c r="AB418" s="3"/>
      <c r="AC418" s="3"/>
      <c r="AD418" s="3"/>
      <c r="AE418" s="3"/>
      <c r="AF418" s="12"/>
      <c r="AG418" s="3"/>
      <c r="AH418" s="2"/>
      <c r="AI418" s="2"/>
      <c r="AJ418" s="2"/>
      <c r="AK418" s="2"/>
      <c r="AL418" s="2"/>
      <c r="AM418" s="34"/>
      <c r="AN418" s="34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x14ac:dyDescent="0.15">
      <c r="A419" s="42">
        <f t="shared" si="167"/>
        <v>43809</v>
      </c>
      <c r="B419" s="19">
        <f t="shared" ca="1" si="177"/>
        <v>7892.5464818999999</v>
      </c>
      <c r="C419" s="16">
        <f t="shared" si="168"/>
        <v>7850</v>
      </c>
      <c r="D419" s="15">
        <f ca="1">IF(A419&lt;$B$1,VLOOKUP(A419,[1]DI!$A$4:$B$15000,2,FALSE),0)</f>
        <v>4.9000000000000002E-2</v>
      </c>
      <c r="E419" s="16">
        <f t="shared" ca="1" si="160"/>
        <v>1.0001898499999999</v>
      </c>
      <c r="F419" s="16">
        <f ca="1">(TRUNC(PRODUCT($E$12:$E418),16))</f>
        <v>1.0680925854852901</v>
      </c>
      <c r="G419" s="16">
        <f t="shared" ca="1" si="169"/>
        <v>1.06485337711987</v>
      </c>
      <c r="H419" s="16">
        <f t="shared" ca="1" si="161"/>
        <v>1.00304193</v>
      </c>
      <c r="I419" s="15">
        <f t="shared" si="170"/>
        <v>3.7999999999999999E-2</v>
      </c>
      <c r="J419" s="34">
        <f t="shared" si="171"/>
        <v>43787</v>
      </c>
      <c r="K419" s="2">
        <f t="shared" si="172"/>
        <v>16</v>
      </c>
      <c r="L419" s="21">
        <f t="shared" si="173"/>
        <v>16</v>
      </c>
      <c r="M419" s="14">
        <f t="shared" si="162"/>
        <v>1.002370792</v>
      </c>
      <c r="N419" s="14">
        <f t="shared" ca="1" si="163"/>
        <v>1.0054199340000001</v>
      </c>
      <c r="O419" s="21">
        <f t="shared" si="174"/>
        <v>0</v>
      </c>
      <c r="P419" s="16">
        <f t="shared" ca="1" si="164"/>
        <v>42.546481900000003</v>
      </c>
      <c r="Q419" s="24">
        <f t="shared" si="165"/>
        <v>0</v>
      </c>
      <c r="R419" s="16">
        <f t="shared" si="166"/>
        <v>0</v>
      </c>
      <c r="S419" s="4" t="str">
        <f t="shared" si="175"/>
        <v>A+J=</v>
      </c>
      <c r="T419" s="34">
        <f t="shared" si="176"/>
        <v>43815</v>
      </c>
      <c r="U419" s="3"/>
      <c r="V419" s="3"/>
      <c r="W419" s="95">
        <f>[2]Plan1!$A465</f>
        <v>50526</v>
      </c>
      <c r="X419" s="96" t="str">
        <f>[2]Plan1!$C465</f>
        <v>Dia do Trabalho</v>
      </c>
      <c r="Y419" s="97"/>
      <c r="Z419" s="1"/>
      <c r="AA419" s="3"/>
      <c r="AB419" s="3"/>
      <c r="AC419" s="3"/>
      <c r="AD419" s="3"/>
      <c r="AE419" s="3"/>
      <c r="AF419" s="12"/>
      <c r="AG419" s="3"/>
      <c r="AH419" s="2"/>
      <c r="AI419" s="2"/>
      <c r="AJ419" s="2"/>
      <c r="AK419" s="2"/>
      <c r="AL419" s="2"/>
      <c r="AM419" s="34"/>
      <c r="AN419" s="34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x14ac:dyDescent="0.15">
      <c r="A420" s="42">
        <f t="shared" si="167"/>
        <v>43810</v>
      </c>
      <c r="B420" s="19">
        <f t="shared" ca="1" si="177"/>
        <v>7895.2132995900001</v>
      </c>
      <c r="C420" s="16">
        <f t="shared" si="168"/>
        <v>7850</v>
      </c>
      <c r="D420" s="15">
        <f ca="1">IF(A420&lt;$B$1,VLOOKUP(A420,[1]DI!$A$4:$B$15000,2,FALSE),0)</f>
        <v>4.9000000000000002E-2</v>
      </c>
      <c r="E420" s="16">
        <f t="shared" ca="1" si="160"/>
        <v>1.0001898499999999</v>
      </c>
      <c r="F420" s="16">
        <f ca="1">(TRUNC(PRODUCT($E$12:$E419),16))</f>
        <v>1.0682953628626499</v>
      </c>
      <c r="G420" s="16">
        <f t="shared" ca="1" si="169"/>
        <v>1.06485337711987</v>
      </c>
      <c r="H420" s="16">
        <f t="shared" ca="1" si="161"/>
        <v>1.0032323599999999</v>
      </c>
      <c r="I420" s="15">
        <f t="shared" si="170"/>
        <v>3.7999999999999999E-2</v>
      </c>
      <c r="J420" s="34">
        <f t="shared" si="171"/>
        <v>43787</v>
      </c>
      <c r="K420" s="2">
        <f t="shared" si="172"/>
        <v>17</v>
      </c>
      <c r="L420" s="21">
        <f t="shared" si="173"/>
        <v>17</v>
      </c>
      <c r="M420" s="14">
        <f t="shared" si="162"/>
        <v>1.0025191529999999</v>
      </c>
      <c r="N420" s="14">
        <f t="shared" ca="1" si="163"/>
        <v>1.0057596559999999</v>
      </c>
      <c r="O420" s="21">
        <f t="shared" si="174"/>
        <v>0</v>
      </c>
      <c r="P420" s="16">
        <f t="shared" ca="1" si="164"/>
        <v>45.213299589999998</v>
      </c>
      <c r="Q420" s="24">
        <f t="shared" si="165"/>
        <v>0</v>
      </c>
      <c r="R420" s="16">
        <f t="shared" si="166"/>
        <v>0</v>
      </c>
      <c r="S420" s="4" t="str">
        <f t="shared" si="175"/>
        <v>A+J=</v>
      </c>
      <c r="T420" s="34">
        <f t="shared" si="176"/>
        <v>43815</v>
      </c>
      <c r="U420" s="3"/>
      <c r="V420" s="3"/>
      <c r="W420" s="95">
        <f>[2]Plan1!$A466</f>
        <v>50580</v>
      </c>
      <c r="X420" s="96" t="str">
        <f>[2]Plan1!$C466</f>
        <v>Corpus Christi</v>
      </c>
      <c r="Y420" s="97"/>
      <c r="Z420" s="1"/>
      <c r="AA420" s="3"/>
      <c r="AB420" s="3"/>
      <c r="AC420" s="3"/>
      <c r="AD420" s="3"/>
      <c r="AE420" s="3"/>
      <c r="AF420" s="12"/>
      <c r="AG420" s="3"/>
      <c r="AH420" s="2"/>
      <c r="AI420" s="2"/>
      <c r="AJ420" s="2"/>
      <c r="AK420" s="2"/>
      <c r="AL420" s="2"/>
      <c r="AM420" s="34"/>
      <c r="AN420" s="34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x14ac:dyDescent="0.15">
      <c r="A421" s="42">
        <f t="shared" si="167"/>
        <v>43811</v>
      </c>
      <c r="B421" s="19">
        <f t="shared" ca="1" si="177"/>
        <v>7897.8809651000001</v>
      </c>
      <c r="C421" s="16">
        <f t="shared" si="168"/>
        <v>7850</v>
      </c>
      <c r="D421" s="15">
        <f ca="1">IF(A421&lt;$B$1,VLOOKUP(A421,[1]DI!$A$4:$B$15000,2,FALSE),0)</f>
        <v>4.4000000000000004E-2</v>
      </c>
      <c r="E421" s="16">
        <f t="shared" ca="1" si="160"/>
        <v>1.0001708899999999</v>
      </c>
      <c r="F421" s="16">
        <f ca="1">(TRUNC(PRODUCT($E$12:$E420),16))</f>
        <v>1.06849817873729</v>
      </c>
      <c r="G421" s="16">
        <f t="shared" ca="1" si="169"/>
        <v>1.06485337711987</v>
      </c>
      <c r="H421" s="16">
        <f t="shared" ca="1" si="161"/>
        <v>1.0034228199999999</v>
      </c>
      <c r="I421" s="15">
        <f t="shared" si="170"/>
        <v>3.7999999999999999E-2</v>
      </c>
      <c r="J421" s="34">
        <f t="shared" si="171"/>
        <v>43787</v>
      </c>
      <c r="K421" s="2">
        <f t="shared" si="172"/>
        <v>18</v>
      </c>
      <c r="L421" s="21">
        <f t="shared" si="173"/>
        <v>18</v>
      </c>
      <c r="M421" s="14">
        <f t="shared" si="162"/>
        <v>1.0026675359999999</v>
      </c>
      <c r="N421" s="14">
        <f t="shared" ca="1" si="163"/>
        <v>1.0060994860000001</v>
      </c>
      <c r="O421" s="21">
        <f t="shared" si="174"/>
        <v>0</v>
      </c>
      <c r="P421" s="16">
        <f t="shared" ca="1" si="164"/>
        <v>47.880965099999997</v>
      </c>
      <c r="Q421" s="24">
        <f t="shared" si="165"/>
        <v>0</v>
      </c>
      <c r="R421" s="16">
        <f t="shared" si="166"/>
        <v>0</v>
      </c>
      <c r="S421" s="4" t="str">
        <f t="shared" si="175"/>
        <v>A+J=</v>
      </c>
      <c r="T421" s="34">
        <f t="shared" si="176"/>
        <v>43815</v>
      </c>
      <c r="U421" s="3"/>
      <c r="V421" s="3"/>
      <c r="W421" s="95">
        <f>[2]Plan1!$A467</f>
        <v>50655</v>
      </c>
      <c r="X421" s="96" t="str">
        <f>[2]Plan1!$C467</f>
        <v>Independência do Brasil</v>
      </c>
      <c r="Y421" s="97"/>
      <c r="Z421" s="1"/>
      <c r="AA421" s="3"/>
      <c r="AB421" s="3"/>
      <c r="AC421" s="3"/>
      <c r="AD421" s="3"/>
      <c r="AE421" s="3"/>
      <c r="AF421" s="12"/>
      <c r="AG421" s="3"/>
      <c r="AH421" s="2"/>
      <c r="AI421" s="2"/>
      <c r="AJ421" s="2"/>
      <c r="AK421" s="2"/>
      <c r="AL421" s="2"/>
      <c r="AM421" s="34"/>
      <c r="AN421" s="34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x14ac:dyDescent="0.15">
      <c r="A422" s="42">
        <f t="shared" si="167"/>
        <v>43812</v>
      </c>
      <c r="B422" s="19">
        <f t="shared" ca="1" si="177"/>
        <v>7900.3998417000003</v>
      </c>
      <c r="C422" s="16">
        <f t="shared" si="168"/>
        <v>7850</v>
      </c>
      <c r="D422" s="15">
        <f ca="1">IF(A422&lt;$B$1,VLOOKUP(A422,[1]DI!$A$4:$B$15000,2,FALSE),0)</f>
        <v>4.4000000000000004E-2</v>
      </c>
      <c r="E422" s="16">
        <f t="shared" ca="1" si="160"/>
        <v>1.0001708899999999</v>
      </c>
      <c r="F422" s="16">
        <f ca="1">(TRUNC(PRODUCT($E$12:$E421),16))</f>
        <v>1.06868077439105</v>
      </c>
      <c r="G422" s="16">
        <f t="shared" ca="1" si="169"/>
        <v>1.06485337711987</v>
      </c>
      <c r="H422" s="16">
        <f t="shared" ca="1" si="161"/>
        <v>1.0035943000000001</v>
      </c>
      <c r="I422" s="15">
        <f t="shared" si="170"/>
        <v>3.7999999999999999E-2</v>
      </c>
      <c r="J422" s="34">
        <f t="shared" si="171"/>
        <v>43787</v>
      </c>
      <c r="K422" s="2">
        <f t="shared" si="172"/>
        <v>19</v>
      </c>
      <c r="L422" s="21">
        <f t="shared" si="173"/>
        <v>19</v>
      </c>
      <c r="M422" s="14">
        <f t="shared" si="162"/>
        <v>1.0028159409999999</v>
      </c>
      <c r="N422" s="14">
        <f t="shared" ca="1" si="163"/>
        <v>1.0064203620000001</v>
      </c>
      <c r="O422" s="21">
        <f t="shared" si="174"/>
        <v>0</v>
      </c>
      <c r="P422" s="16">
        <f t="shared" ca="1" si="164"/>
        <v>50.399841700000003</v>
      </c>
      <c r="Q422" s="24">
        <f t="shared" si="165"/>
        <v>0</v>
      </c>
      <c r="R422" s="16">
        <f t="shared" si="166"/>
        <v>0</v>
      </c>
      <c r="S422" s="4" t="str">
        <f t="shared" si="175"/>
        <v>A+J=</v>
      </c>
      <c r="T422" s="34">
        <f t="shared" si="176"/>
        <v>43815</v>
      </c>
      <c r="U422" s="3"/>
      <c r="V422" s="3"/>
      <c r="W422" s="95">
        <f>[2]Plan1!$A468</f>
        <v>50690</v>
      </c>
      <c r="X422" s="96" t="str">
        <f>[2]Plan1!$C468</f>
        <v>Nossa Sr.a Aparecida - Padroeira do Brasil</v>
      </c>
      <c r="Y422" s="97"/>
      <c r="Z422" s="1"/>
      <c r="AA422" s="3"/>
      <c r="AB422" s="3"/>
      <c r="AC422" s="3"/>
      <c r="AD422" s="3"/>
      <c r="AE422" s="3"/>
      <c r="AF422" s="12"/>
      <c r="AG422" s="3"/>
      <c r="AH422" s="2"/>
      <c r="AI422" s="2"/>
      <c r="AJ422" s="2"/>
      <c r="AK422" s="2"/>
      <c r="AL422" s="2"/>
      <c r="AM422" s="34"/>
      <c r="AN422" s="34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x14ac:dyDescent="0.15">
      <c r="A423" s="42">
        <f t="shared" si="167"/>
        <v>43813</v>
      </c>
      <c r="B423" s="19">
        <f t="shared" ca="1" si="177"/>
        <v>7902.9194483399997</v>
      </c>
      <c r="C423" s="16">
        <f t="shared" si="168"/>
        <v>7850</v>
      </c>
      <c r="D423" s="15">
        <f ca="1">IF(A423&lt;$B$1,VLOOKUP(A423,[1]DI!$A$4:$B$15000,2,FALSE),0)</f>
        <v>0</v>
      </c>
      <c r="E423" s="16">
        <f t="shared" ca="1" si="160"/>
        <v>1</v>
      </c>
      <c r="F423" s="16">
        <f ca="1">(TRUNC(PRODUCT($E$12:$E422),16))</f>
        <v>1.06886340124859</v>
      </c>
      <c r="G423" s="16">
        <f t="shared" ca="1" si="169"/>
        <v>1.06485337711987</v>
      </c>
      <c r="H423" s="16">
        <f t="shared" ca="1" si="161"/>
        <v>1.0037658</v>
      </c>
      <c r="I423" s="15">
        <f t="shared" si="170"/>
        <v>3.7999999999999999E-2</v>
      </c>
      <c r="J423" s="34">
        <f t="shared" si="171"/>
        <v>43787</v>
      </c>
      <c r="K423" s="2">
        <f t="shared" si="172"/>
        <v>19</v>
      </c>
      <c r="L423" s="21">
        <f t="shared" si="173"/>
        <v>20</v>
      </c>
      <c r="M423" s="14">
        <f t="shared" si="162"/>
        <v>1.002964368</v>
      </c>
      <c r="N423" s="14">
        <f t="shared" ca="1" si="163"/>
        <v>1.006741331</v>
      </c>
      <c r="O423" s="21">
        <f t="shared" si="174"/>
        <v>0</v>
      </c>
      <c r="P423" s="16">
        <f t="shared" ca="1" si="164"/>
        <v>52.919448340000002</v>
      </c>
      <c r="Q423" s="24">
        <f t="shared" si="165"/>
        <v>0</v>
      </c>
      <c r="R423" s="16">
        <f t="shared" si="166"/>
        <v>0</v>
      </c>
      <c r="S423" s="4" t="str">
        <f t="shared" si="175"/>
        <v>A+J=</v>
      </c>
      <c r="T423" s="34">
        <f t="shared" si="176"/>
        <v>43815</v>
      </c>
      <c r="U423" s="3"/>
      <c r="V423" s="3"/>
      <c r="W423" s="95">
        <f>[2]Plan1!$A469</f>
        <v>50711</v>
      </c>
      <c r="X423" s="96" t="str">
        <f>[2]Plan1!$C469</f>
        <v>Finados</v>
      </c>
      <c r="Y423" s="97"/>
      <c r="Z423" s="1"/>
      <c r="AA423" s="3"/>
      <c r="AB423" s="3"/>
      <c r="AC423" s="3"/>
      <c r="AD423" s="3"/>
      <c r="AE423" s="3"/>
      <c r="AF423" s="12"/>
      <c r="AG423" s="3"/>
      <c r="AH423" s="2"/>
      <c r="AI423" s="2"/>
      <c r="AJ423" s="2"/>
      <c r="AK423" s="2"/>
      <c r="AL423" s="2"/>
      <c r="AM423" s="34"/>
      <c r="AN423" s="34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x14ac:dyDescent="0.15">
      <c r="A424" s="42">
        <f t="shared" si="167"/>
        <v>43814</v>
      </c>
      <c r="B424" s="19">
        <f t="shared" ca="1" si="177"/>
        <v>7902.9194483399997</v>
      </c>
      <c r="C424" s="16">
        <f t="shared" si="168"/>
        <v>7850</v>
      </c>
      <c r="D424" s="15">
        <f ca="1">IF(A424&lt;$B$1,VLOOKUP(A424,[1]DI!$A$4:$B$15000,2,FALSE),0)</f>
        <v>0</v>
      </c>
      <c r="E424" s="16">
        <f t="shared" ca="1" si="160"/>
        <v>1</v>
      </c>
      <c r="F424" s="16">
        <f ca="1">(TRUNC(PRODUCT($E$12:$E423),16))</f>
        <v>1.06886340124859</v>
      </c>
      <c r="G424" s="16">
        <f t="shared" ca="1" si="169"/>
        <v>1.06485337711987</v>
      </c>
      <c r="H424" s="16">
        <f t="shared" ca="1" si="161"/>
        <v>1.0037658</v>
      </c>
      <c r="I424" s="15">
        <f t="shared" si="170"/>
        <v>3.7999999999999999E-2</v>
      </c>
      <c r="J424" s="34">
        <f t="shared" si="171"/>
        <v>43787</v>
      </c>
      <c r="K424" s="2">
        <f t="shared" si="172"/>
        <v>19</v>
      </c>
      <c r="L424" s="21">
        <f t="shared" si="173"/>
        <v>20</v>
      </c>
      <c r="M424" s="14">
        <f t="shared" si="162"/>
        <v>1.002964368</v>
      </c>
      <c r="N424" s="14">
        <f t="shared" ca="1" si="163"/>
        <v>1.006741331</v>
      </c>
      <c r="O424" s="21">
        <f t="shared" si="174"/>
        <v>0</v>
      </c>
      <c r="P424" s="16">
        <f t="shared" ca="1" si="164"/>
        <v>52.919448340000002</v>
      </c>
      <c r="Q424" s="24">
        <f t="shared" si="165"/>
        <v>0</v>
      </c>
      <c r="R424" s="16">
        <f t="shared" si="166"/>
        <v>0</v>
      </c>
      <c r="S424" s="4" t="str">
        <f t="shared" si="175"/>
        <v>A+J=</v>
      </c>
      <c r="T424" s="34">
        <f t="shared" si="176"/>
        <v>43815</v>
      </c>
      <c r="U424" s="3"/>
      <c r="V424" s="3"/>
      <c r="W424" s="95">
        <f>[2]Plan1!$A470</f>
        <v>50724</v>
      </c>
      <c r="X424" s="96" t="str">
        <f>[2]Plan1!$C470</f>
        <v>Proclamação da República</v>
      </c>
      <c r="Y424" s="97"/>
      <c r="Z424" s="1"/>
      <c r="AA424" s="3"/>
      <c r="AB424" s="3"/>
      <c r="AC424" s="3"/>
      <c r="AD424" s="3"/>
      <c r="AE424" s="3"/>
      <c r="AF424" s="12"/>
      <c r="AG424" s="3"/>
      <c r="AH424" s="2"/>
      <c r="AI424" s="2"/>
      <c r="AJ424" s="2"/>
      <c r="AK424" s="2"/>
      <c r="AL424" s="2"/>
      <c r="AM424" s="34"/>
      <c r="AN424" s="34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x14ac:dyDescent="0.15">
      <c r="A425" s="42">
        <f t="shared" si="167"/>
        <v>43815</v>
      </c>
      <c r="B425" s="19">
        <f t="shared" ca="1" si="177"/>
        <v>7902.9194483399997</v>
      </c>
      <c r="C425" s="16">
        <f t="shared" si="168"/>
        <v>7850</v>
      </c>
      <c r="D425" s="15">
        <f ca="1">IF(A425&lt;$B$1,VLOOKUP(A425,[1]DI!$A$4:$B$15000,2,FALSE),0)</f>
        <v>4.4000000000000004E-2</v>
      </c>
      <c r="E425" s="16">
        <f t="shared" ca="1" si="160"/>
        <v>1.0001708899999999</v>
      </c>
      <c r="F425" s="16">
        <f ca="1">(TRUNC(PRODUCT($E$12:$E424),16))</f>
        <v>1.06886340124859</v>
      </c>
      <c r="G425" s="16">
        <f t="shared" ca="1" si="169"/>
        <v>1.06485337711987</v>
      </c>
      <c r="H425" s="16">
        <f t="shared" ca="1" si="161"/>
        <v>1.0037658</v>
      </c>
      <c r="I425" s="15">
        <f t="shared" si="170"/>
        <v>3.7999999999999999E-2</v>
      </c>
      <c r="J425" s="34">
        <f t="shared" si="171"/>
        <v>43787</v>
      </c>
      <c r="K425" s="2">
        <f t="shared" si="172"/>
        <v>20</v>
      </c>
      <c r="L425" s="21">
        <f t="shared" si="173"/>
        <v>20</v>
      </c>
      <c r="M425" s="14">
        <f t="shared" si="162"/>
        <v>1.002964368</v>
      </c>
      <c r="N425" s="14">
        <f t="shared" ca="1" si="163"/>
        <v>1.006741331</v>
      </c>
      <c r="O425" s="21">
        <f t="shared" si="174"/>
        <v>14</v>
      </c>
      <c r="P425" s="16">
        <f t="shared" ca="1" si="164"/>
        <v>52.919448340000002</v>
      </c>
      <c r="Q425" s="24">
        <f t="shared" si="165"/>
        <v>0</v>
      </c>
      <c r="R425" s="16">
        <f t="shared" si="166"/>
        <v>0</v>
      </c>
      <c r="S425" s="4" t="str">
        <f t="shared" si="175"/>
        <v>A+J=</v>
      </c>
      <c r="T425" s="34">
        <f t="shared" si="176"/>
        <v>43815</v>
      </c>
      <c r="U425" s="3"/>
      <c r="V425" s="3"/>
      <c r="W425" s="95">
        <f>[2]Plan1!$A471</f>
        <v>50729</v>
      </c>
      <c r="X425" s="96" t="str">
        <f>[2]Plan1!$C471</f>
        <v>Dia Nacional de Zumbi e da Consciência Negra</v>
      </c>
      <c r="Y425" s="97"/>
      <c r="Z425" s="1"/>
      <c r="AA425" s="3"/>
      <c r="AB425" s="3"/>
      <c r="AC425" s="3"/>
      <c r="AD425" s="3"/>
      <c r="AE425" s="3"/>
      <c r="AF425" s="12"/>
      <c r="AG425" s="3"/>
      <c r="AH425" s="2"/>
      <c r="AI425" s="2"/>
      <c r="AJ425" s="2"/>
      <c r="AK425" s="2"/>
      <c r="AL425" s="2"/>
      <c r="AM425" s="34"/>
      <c r="AN425" s="34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x14ac:dyDescent="0.15">
      <c r="A426" s="42">
        <f t="shared" si="167"/>
        <v>43816</v>
      </c>
      <c r="B426" s="19">
        <f t="shared" ca="1" si="177"/>
        <v>7852.5035612399997</v>
      </c>
      <c r="C426" s="16">
        <f t="shared" si="168"/>
        <v>7850</v>
      </c>
      <c r="D426" s="15">
        <f ca="1">IF(A426&lt;$B$1,VLOOKUP(A426,[1]DI!$A$4:$B$15000,2,FALSE),0)</f>
        <v>4.4000000000000004E-2</v>
      </c>
      <c r="E426" s="16">
        <f t="shared" ca="1" si="160"/>
        <v>1.0001708899999999</v>
      </c>
      <c r="F426" s="16">
        <f ca="1">(TRUNC(PRODUCT($E$12:$E425),16))</f>
        <v>1.06904605931523</v>
      </c>
      <c r="G426" s="16">
        <f t="shared" ca="1" si="169"/>
        <v>1.06886340124859</v>
      </c>
      <c r="H426" s="16">
        <f t="shared" ca="1" si="161"/>
        <v>1.0001708899999999</v>
      </c>
      <c r="I426" s="15">
        <f t="shared" si="170"/>
        <v>3.7999999999999999E-2</v>
      </c>
      <c r="J426" s="34">
        <f t="shared" si="171"/>
        <v>43815</v>
      </c>
      <c r="K426" s="2">
        <f t="shared" si="172"/>
        <v>1</v>
      </c>
      <c r="L426" s="21">
        <f t="shared" si="173"/>
        <v>1</v>
      </c>
      <c r="M426" s="14">
        <f t="shared" si="162"/>
        <v>1.00014801</v>
      </c>
      <c r="N426" s="14">
        <f t="shared" ca="1" si="163"/>
        <v>1.000318925</v>
      </c>
      <c r="O426" s="21">
        <f t="shared" si="174"/>
        <v>0</v>
      </c>
      <c r="P426" s="16">
        <f t="shared" ca="1" si="164"/>
        <v>2.5035612399999998</v>
      </c>
      <c r="Q426" s="24">
        <f t="shared" si="165"/>
        <v>0</v>
      </c>
      <c r="R426" s="16">
        <f t="shared" si="166"/>
        <v>0</v>
      </c>
      <c r="S426" s="4" t="str">
        <f t="shared" si="175"/>
        <v>J=</v>
      </c>
      <c r="T426" s="34">
        <f t="shared" si="176"/>
        <v>43845</v>
      </c>
      <c r="U426" s="3"/>
      <c r="V426" s="3"/>
      <c r="W426" s="95">
        <f>[2]Plan1!$A472</f>
        <v>50764</v>
      </c>
      <c r="X426" s="96" t="str">
        <f>[2]Plan1!$C472</f>
        <v>Natal</v>
      </c>
      <c r="Y426" s="97"/>
      <c r="Z426" s="1"/>
      <c r="AA426" s="3"/>
      <c r="AB426" s="3"/>
      <c r="AC426" s="3"/>
      <c r="AD426" s="3"/>
      <c r="AE426" s="3"/>
      <c r="AF426" s="12"/>
      <c r="AG426" s="3"/>
      <c r="AH426" s="2"/>
      <c r="AI426" s="2"/>
      <c r="AJ426" s="2"/>
      <c r="AK426" s="2"/>
      <c r="AL426" s="2"/>
      <c r="AM426" s="34"/>
      <c r="AN426" s="34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x14ac:dyDescent="0.15">
      <c r="A427" s="42">
        <f t="shared" si="167"/>
        <v>43817</v>
      </c>
      <c r="B427" s="19">
        <f t="shared" ca="1" si="177"/>
        <v>7855.0079310499996</v>
      </c>
      <c r="C427" s="16">
        <f t="shared" si="168"/>
        <v>7850</v>
      </c>
      <c r="D427" s="15">
        <f ca="1">IF(A427&lt;$B$1,VLOOKUP(A427,[1]DI!$A$4:$B$15000,2,FALSE),0)</f>
        <v>4.4000000000000004E-2</v>
      </c>
      <c r="E427" s="16">
        <f t="shared" ca="1" si="160"/>
        <v>1.0001708899999999</v>
      </c>
      <c r="F427" s="16">
        <f ca="1">(TRUNC(PRODUCT($E$12:$E426),16))</f>
        <v>1.0692287485962999</v>
      </c>
      <c r="G427" s="16">
        <f t="shared" ca="1" si="169"/>
        <v>1.06886340124859</v>
      </c>
      <c r="H427" s="16">
        <f t="shared" ca="1" si="161"/>
        <v>1.0003418100000001</v>
      </c>
      <c r="I427" s="15">
        <f t="shared" si="170"/>
        <v>3.7999999999999999E-2</v>
      </c>
      <c r="J427" s="34">
        <f t="shared" si="171"/>
        <v>43815</v>
      </c>
      <c r="K427" s="2">
        <f t="shared" si="172"/>
        <v>2</v>
      </c>
      <c r="L427" s="21">
        <f t="shared" si="173"/>
        <v>2</v>
      </c>
      <c r="M427" s="14">
        <f t="shared" si="162"/>
        <v>1.000296042</v>
      </c>
      <c r="N427" s="14">
        <f t="shared" ca="1" si="163"/>
        <v>1.000637953</v>
      </c>
      <c r="O427" s="21">
        <f t="shared" si="174"/>
        <v>0</v>
      </c>
      <c r="P427" s="16">
        <f t="shared" ca="1" si="164"/>
        <v>5.0079310499999998</v>
      </c>
      <c r="Q427" s="24">
        <f t="shared" si="165"/>
        <v>0</v>
      </c>
      <c r="R427" s="16">
        <f t="shared" si="166"/>
        <v>0</v>
      </c>
      <c r="S427" s="4" t="str">
        <f t="shared" si="175"/>
        <v>J=</v>
      </c>
      <c r="T427" s="34">
        <f t="shared" si="176"/>
        <v>43845</v>
      </c>
      <c r="U427" s="3"/>
      <c r="V427" s="3"/>
      <c r="W427" s="95">
        <f>[2]Plan1!$A473</f>
        <v>50771</v>
      </c>
      <c r="X427" s="96" t="str">
        <f>[2]Plan1!$C473</f>
        <v>Confraternização Universal</v>
      </c>
      <c r="Y427" s="97"/>
      <c r="Z427" s="1"/>
      <c r="AA427" s="3"/>
      <c r="AB427" s="3"/>
      <c r="AC427" s="3"/>
      <c r="AD427" s="3"/>
      <c r="AE427" s="3"/>
      <c r="AF427" s="12"/>
      <c r="AG427" s="3"/>
      <c r="AH427" s="2"/>
      <c r="AI427" s="2"/>
      <c r="AJ427" s="2"/>
      <c r="AK427" s="2"/>
      <c r="AL427" s="2"/>
      <c r="AM427" s="34"/>
      <c r="AN427" s="34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x14ac:dyDescent="0.15">
      <c r="A428" s="42">
        <f t="shared" si="167"/>
        <v>43818</v>
      </c>
      <c r="B428" s="19">
        <f t="shared" ca="1" si="177"/>
        <v>7857.51310939</v>
      </c>
      <c r="C428" s="16">
        <f t="shared" si="168"/>
        <v>7850</v>
      </c>
      <c r="D428" s="15">
        <f ca="1">IF(A428&lt;$B$1,VLOOKUP(A428,[1]DI!$A$4:$B$15000,2,FALSE),0)</f>
        <v>4.4000000000000004E-2</v>
      </c>
      <c r="E428" s="16">
        <f t="shared" ca="1" si="160"/>
        <v>1.0001708899999999</v>
      </c>
      <c r="F428" s="16">
        <f ca="1">(TRUNC(PRODUCT($E$12:$E427),16))</f>
        <v>1.0694114690971499</v>
      </c>
      <c r="G428" s="16">
        <f t="shared" ca="1" si="169"/>
        <v>1.06886340124859</v>
      </c>
      <c r="H428" s="16">
        <f t="shared" ca="1" si="161"/>
        <v>1.0005127599999999</v>
      </c>
      <c r="I428" s="15">
        <f t="shared" si="170"/>
        <v>3.7999999999999999E-2</v>
      </c>
      <c r="J428" s="34">
        <f t="shared" si="171"/>
        <v>43815</v>
      </c>
      <c r="K428" s="2">
        <f t="shared" si="172"/>
        <v>3</v>
      </c>
      <c r="L428" s="21">
        <f t="shared" si="173"/>
        <v>3</v>
      </c>
      <c r="M428" s="14">
        <f t="shared" si="162"/>
        <v>1.0004440960000001</v>
      </c>
      <c r="N428" s="14">
        <f t="shared" ca="1" si="163"/>
        <v>1.0009570839999999</v>
      </c>
      <c r="O428" s="21">
        <f t="shared" si="174"/>
        <v>0</v>
      </c>
      <c r="P428" s="16">
        <f t="shared" ca="1" si="164"/>
        <v>7.5131093900000003</v>
      </c>
      <c r="Q428" s="24">
        <f t="shared" si="165"/>
        <v>0</v>
      </c>
      <c r="R428" s="16">
        <f t="shared" si="166"/>
        <v>0</v>
      </c>
      <c r="S428" s="4" t="str">
        <f t="shared" si="175"/>
        <v>J=</v>
      </c>
      <c r="T428" s="34">
        <f t="shared" si="176"/>
        <v>43845</v>
      </c>
      <c r="U428" s="3"/>
      <c r="V428" s="3"/>
      <c r="W428" s="95">
        <f>[2]Plan1!$A474</f>
        <v>50822</v>
      </c>
      <c r="X428" s="96" t="str">
        <f>[2]Plan1!$C474</f>
        <v>Carnaval</v>
      </c>
      <c r="Y428" s="97"/>
      <c r="Z428" s="1"/>
      <c r="AA428" s="3"/>
      <c r="AB428" s="3"/>
      <c r="AC428" s="3"/>
      <c r="AD428" s="3"/>
      <c r="AE428" s="3"/>
      <c r="AF428" s="12"/>
      <c r="AG428" s="3"/>
      <c r="AH428" s="2"/>
      <c r="AI428" s="2"/>
      <c r="AJ428" s="2"/>
      <c r="AK428" s="2"/>
      <c r="AL428" s="2"/>
      <c r="AM428" s="34"/>
      <c r="AN428" s="34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x14ac:dyDescent="0.15">
      <c r="A429" s="42">
        <f t="shared" si="167"/>
        <v>43819</v>
      </c>
      <c r="B429" s="19">
        <f t="shared" ca="1" si="177"/>
        <v>7860.0190884499998</v>
      </c>
      <c r="C429" s="16">
        <f t="shared" si="168"/>
        <v>7850</v>
      </c>
      <c r="D429" s="15">
        <f ca="1">IF(A429&lt;$B$1,VLOOKUP(A429,[1]DI!$A$4:$B$15000,2,FALSE),0)</f>
        <v>4.4000000000000004E-2</v>
      </c>
      <c r="E429" s="16">
        <f t="shared" ca="1" si="160"/>
        <v>1.0001708899999999</v>
      </c>
      <c r="F429" s="16">
        <f ca="1">(TRUNC(PRODUCT($E$12:$E428),16))</f>
        <v>1.06959422082311</v>
      </c>
      <c r="G429" s="16">
        <f t="shared" ca="1" si="169"/>
        <v>1.06886340124859</v>
      </c>
      <c r="H429" s="16">
        <f t="shared" ca="1" si="161"/>
        <v>1.0006837399999999</v>
      </c>
      <c r="I429" s="15">
        <f t="shared" si="170"/>
        <v>3.7999999999999999E-2</v>
      </c>
      <c r="J429" s="34">
        <f t="shared" si="171"/>
        <v>43815</v>
      </c>
      <c r="K429" s="2">
        <f t="shared" si="172"/>
        <v>4</v>
      </c>
      <c r="L429" s="21">
        <f t="shared" si="173"/>
        <v>4</v>
      </c>
      <c r="M429" s="14">
        <f t="shared" si="162"/>
        <v>1.0005921719999999</v>
      </c>
      <c r="N429" s="14">
        <f t="shared" ca="1" si="163"/>
        <v>1.0012763170000001</v>
      </c>
      <c r="O429" s="21">
        <f t="shared" si="174"/>
        <v>0</v>
      </c>
      <c r="P429" s="16">
        <f t="shared" ca="1" si="164"/>
        <v>10.01908845</v>
      </c>
      <c r="Q429" s="24">
        <f t="shared" si="165"/>
        <v>0</v>
      </c>
      <c r="R429" s="16">
        <f t="shared" si="166"/>
        <v>0</v>
      </c>
      <c r="S429" s="4" t="str">
        <f t="shared" si="175"/>
        <v>J=</v>
      </c>
      <c r="T429" s="34">
        <f t="shared" si="176"/>
        <v>43845</v>
      </c>
      <c r="U429" s="3"/>
      <c r="V429" s="3"/>
      <c r="W429" s="95">
        <f>[2]Plan1!$A475</f>
        <v>50823</v>
      </c>
      <c r="X429" s="96" t="str">
        <f>[2]Plan1!$C475</f>
        <v>Carnaval</v>
      </c>
      <c r="Y429" s="97"/>
      <c r="Z429" s="1"/>
      <c r="AA429" s="3"/>
      <c r="AB429" s="3"/>
      <c r="AC429" s="3"/>
      <c r="AD429" s="3"/>
      <c r="AE429" s="3"/>
      <c r="AF429" s="12"/>
      <c r="AG429" s="3"/>
      <c r="AH429" s="2"/>
      <c r="AI429" s="2"/>
      <c r="AJ429" s="2"/>
      <c r="AK429" s="2"/>
      <c r="AL429" s="2"/>
      <c r="AM429" s="34"/>
      <c r="AN429" s="34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x14ac:dyDescent="0.15">
      <c r="A430" s="42">
        <f t="shared" si="167"/>
        <v>43820</v>
      </c>
      <c r="B430" s="19">
        <f t="shared" ca="1" si="177"/>
        <v>7862.52579754</v>
      </c>
      <c r="C430" s="16">
        <f t="shared" si="168"/>
        <v>7850</v>
      </c>
      <c r="D430" s="15">
        <f ca="1">IF(A430&lt;$B$1,VLOOKUP(A430,[1]DI!$A$4:$B$15000,2,FALSE),0)</f>
        <v>0</v>
      </c>
      <c r="E430" s="16">
        <f t="shared" ca="1" si="160"/>
        <v>1</v>
      </c>
      <c r="F430" s="16">
        <f ca="1">(TRUNC(PRODUCT($E$12:$E429),16))</f>
        <v>1.0697770037795</v>
      </c>
      <c r="G430" s="16">
        <f t="shared" ca="1" si="169"/>
        <v>1.06886340124859</v>
      </c>
      <c r="H430" s="16">
        <f t="shared" ca="1" si="161"/>
        <v>1.0008547400000001</v>
      </c>
      <c r="I430" s="15">
        <f t="shared" si="170"/>
        <v>3.7999999999999999E-2</v>
      </c>
      <c r="J430" s="34">
        <f t="shared" si="171"/>
        <v>43815</v>
      </c>
      <c r="K430" s="2">
        <f t="shared" si="172"/>
        <v>4</v>
      </c>
      <c r="L430" s="21">
        <f t="shared" si="173"/>
        <v>5</v>
      </c>
      <c r="M430" s="14">
        <f t="shared" si="162"/>
        <v>1.0007402700000001</v>
      </c>
      <c r="N430" s="14">
        <f t="shared" ca="1" si="163"/>
        <v>1.0015956429999999</v>
      </c>
      <c r="O430" s="21">
        <f t="shared" si="174"/>
        <v>0</v>
      </c>
      <c r="P430" s="16">
        <f t="shared" ca="1" si="164"/>
        <v>12.525797539999999</v>
      </c>
      <c r="Q430" s="24">
        <f t="shared" si="165"/>
        <v>0</v>
      </c>
      <c r="R430" s="16">
        <f t="shared" si="166"/>
        <v>0</v>
      </c>
      <c r="S430" s="4" t="str">
        <f t="shared" si="175"/>
        <v>J=</v>
      </c>
      <c r="T430" s="34">
        <f t="shared" si="176"/>
        <v>43845</v>
      </c>
      <c r="U430" s="3"/>
      <c r="V430" s="3"/>
      <c r="W430" s="95">
        <f>[2]Plan1!$A476</f>
        <v>50868</v>
      </c>
      <c r="X430" s="96" t="str">
        <f>[2]Plan1!$C476</f>
        <v>Paixão de Cristo</v>
      </c>
      <c r="Y430" s="97"/>
      <c r="Z430" s="1"/>
      <c r="AA430" s="3"/>
      <c r="AB430" s="3"/>
      <c r="AC430" s="3"/>
      <c r="AD430" s="3"/>
      <c r="AE430" s="3"/>
      <c r="AF430" s="12"/>
      <c r="AG430" s="3"/>
      <c r="AH430" s="2"/>
      <c r="AI430" s="2"/>
      <c r="AJ430" s="2"/>
      <c r="AK430" s="2"/>
      <c r="AL430" s="2"/>
      <c r="AM430" s="34"/>
      <c r="AN430" s="34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x14ac:dyDescent="0.15">
      <c r="A431" s="42">
        <f t="shared" si="167"/>
        <v>43821</v>
      </c>
      <c r="B431" s="19">
        <f t="shared" ca="1" si="177"/>
        <v>7862.52579754</v>
      </c>
      <c r="C431" s="16">
        <f t="shared" si="168"/>
        <v>7850</v>
      </c>
      <c r="D431" s="15">
        <f ca="1">IF(A431&lt;$B$1,VLOOKUP(A431,[1]DI!$A$4:$B$15000,2,FALSE),0)</f>
        <v>0</v>
      </c>
      <c r="E431" s="16">
        <f t="shared" ca="1" si="160"/>
        <v>1</v>
      </c>
      <c r="F431" s="16">
        <f ca="1">(TRUNC(PRODUCT($E$12:$E430),16))</f>
        <v>1.0697770037795</v>
      </c>
      <c r="G431" s="16">
        <f t="shared" ca="1" si="169"/>
        <v>1.06886340124859</v>
      </c>
      <c r="H431" s="16">
        <f t="shared" ca="1" si="161"/>
        <v>1.0008547400000001</v>
      </c>
      <c r="I431" s="15">
        <f t="shared" si="170"/>
        <v>3.7999999999999999E-2</v>
      </c>
      <c r="J431" s="34">
        <f t="shared" si="171"/>
        <v>43815</v>
      </c>
      <c r="K431" s="2">
        <f t="shared" si="172"/>
        <v>4</v>
      </c>
      <c r="L431" s="21">
        <f t="shared" si="173"/>
        <v>5</v>
      </c>
      <c r="M431" s="14">
        <f t="shared" si="162"/>
        <v>1.0007402700000001</v>
      </c>
      <c r="N431" s="14">
        <f t="shared" ca="1" si="163"/>
        <v>1.0015956429999999</v>
      </c>
      <c r="O431" s="21">
        <f t="shared" si="174"/>
        <v>0</v>
      </c>
      <c r="P431" s="16">
        <f t="shared" ca="1" si="164"/>
        <v>12.525797539999999</v>
      </c>
      <c r="Q431" s="24">
        <f t="shared" si="165"/>
        <v>0</v>
      </c>
      <c r="R431" s="16">
        <f t="shared" si="166"/>
        <v>0</v>
      </c>
      <c r="S431" s="4" t="str">
        <f t="shared" si="175"/>
        <v>J=</v>
      </c>
      <c r="T431" s="34">
        <f t="shared" si="176"/>
        <v>43845</v>
      </c>
      <c r="U431" s="3"/>
      <c r="V431" s="3"/>
      <c r="W431" s="95">
        <f>[2]Plan1!$A477</f>
        <v>50881</v>
      </c>
      <c r="X431" s="96" t="str">
        <f>[2]Plan1!$C477</f>
        <v>Tiradentes</v>
      </c>
      <c r="Y431" s="97"/>
      <c r="Z431" s="1"/>
      <c r="AA431" s="3"/>
      <c r="AB431" s="3"/>
      <c r="AC431" s="3"/>
      <c r="AD431" s="3"/>
      <c r="AE431" s="3"/>
      <c r="AF431" s="12"/>
      <c r="AG431" s="3"/>
      <c r="AH431" s="2"/>
      <c r="AI431" s="2"/>
      <c r="AJ431" s="2"/>
      <c r="AK431" s="2"/>
      <c r="AL431" s="2"/>
      <c r="AM431" s="34"/>
      <c r="AN431" s="34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x14ac:dyDescent="0.15">
      <c r="A432" s="42">
        <f t="shared" si="167"/>
        <v>43822</v>
      </c>
      <c r="B432" s="19">
        <f t="shared" ca="1" si="177"/>
        <v>7862.52579754</v>
      </c>
      <c r="C432" s="16">
        <f t="shared" si="168"/>
        <v>7850</v>
      </c>
      <c r="D432" s="15">
        <f ca="1">IF(A432&lt;$B$1,VLOOKUP(A432,[1]DI!$A$4:$B$15000,2,FALSE),0)</f>
        <v>4.4000000000000004E-2</v>
      </c>
      <c r="E432" s="16">
        <f t="shared" ca="1" si="160"/>
        <v>1.0001708899999999</v>
      </c>
      <c r="F432" s="16">
        <f ca="1">(TRUNC(PRODUCT($E$12:$E431),16))</f>
        <v>1.0697770037795</v>
      </c>
      <c r="G432" s="16">
        <f t="shared" ca="1" si="169"/>
        <v>1.06886340124859</v>
      </c>
      <c r="H432" s="16">
        <f t="shared" ca="1" si="161"/>
        <v>1.0008547400000001</v>
      </c>
      <c r="I432" s="15">
        <f t="shared" si="170"/>
        <v>3.7999999999999999E-2</v>
      </c>
      <c r="J432" s="34">
        <f t="shared" si="171"/>
        <v>43815</v>
      </c>
      <c r="K432" s="2">
        <f t="shared" si="172"/>
        <v>5</v>
      </c>
      <c r="L432" s="21">
        <f t="shared" si="173"/>
        <v>5</v>
      </c>
      <c r="M432" s="14">
        <f t="shared" si="162"/>
        <v>1.0007402700000001</v>
      </c>
      <c r="N432" s="14">
        <f t="shared" ca="1" si="163"/>
        <v>1.0015956429999999</v>
      </c>
      <c r="O432" s="21">
        <f t="shared" si="174"/>
        <v>0</v>
      </c>
      <c r="P432" s="16">
        <f t="shared" ca="1" si="164"/>
        <v>12.525797539999999</v>
      </c>
      <c r="Q432" s="24">
        <f t="shared" si="165"/>
        <v>0</v>
      </c>
      <c r="R432" s="16">
        <f t="shared" si="166"/>
        <v>0</v>
      </c>
      <c r="S432" s="4" t="str">
        <f t="shared" si="175"/>
        <v>J=</v>
      </c>
      <c r="T432" s="34">
        <f t="shared" si="176"/>
        <v>43845</v>
      </c>
      <c r="U432" s="3"/>
      <c r="V432" s="3"/>
      <c r="W432" s="95">
        <f>[2]Plan1!$A478</f>
        <v>50891</v>
      </c>
      <c r="X432" s="96" t="str">
        <f>[2]Plan1!$C478</f>
        <v>Dia do Trabalho</v>
      </c>
      <c r="Y432" s="97"/>
      <c r="Z432" s="1"/>
      <c r="AA432" s="3"/>
      <c r="AB432" s="3"/>
      <c r="AC432" s="3"/>
      <c r="AD432" s="3"/>
      <c r="AE432" s="3"/>
      <c r="AF432" s="12"/>
      <c r="AG432" s="3"/>
      <c r="AH432" s="2"/>
      <c r="AI432" s="2"/>
      <c r="AJ432" s="2"/>
      <c r="AK432" s="2"/>
      <c r="AL432" s="2"/>
      <c r="AM432" s="34"/>
      <c r="AN432" s="34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x14ac:dyDescent="0.15">
      <c r="A433" s="42">
        <f t="shared" si="167"/>
        <v>43823</v>
      </c>
      <c r="B433" s="19">
        <f t="shared" ca="1" si="177"/>
        <v>7865.0333780000001</v>
      </c>
      <c r="C433" s="16">
        <f t="shared" si="168"/>
        <v>7850</v>
      </c>
      <c r="D433" s="15">
        <f ca="1">IF(A433&lt;$B$1,VLOOKUP(A433,[1]DI!$A$4:$B$15000,2,FALSE),0)</f>
        <v>4.4000000000000004E-2</v>
      </c>
      <c r="E433" s="16">
        <f t="shared" ca="1" si="160"/>
        <v>1.0001708899999999</v>
      </c>
      <c r="F433" s="16">
        <f ca="1">(TRUNC(PRODUCT($E$12:$E432),16))</f>
        <v>1.06995981797168</v>
      </c>
      <c r="G433" s="16">
        <f t="shared" ca="1" si="169"/>
        <v>1.06886340124859</v>
      </c>
      <c r="H433" s="16">
        <f t="shared" ca="1" si="161"/>
        <v>1.00102578</v>
      </c>
      <c r="I433" s="15">
        <f t="shared" si="170"/>
        <v>3.7999999999999999E-2</v>
      </c>
      <c r="J433" s="34">
        <f t="shared" si="171"/>
        <v>43815</v>
      </c>
      <c r="K433" s="2">
        <f t="shared" si="172"/>
        <v>6</v>
      </c>
      <c r="L433" s="21">
        <f t="shared" si="173"/>
        <v>6</v>
      </c>
      <c r="M433" s="14">
        <f t="shared" si="162"/>
        <v>1.000888389</v>
      </c>
      <c r="N433" s="14">
        <f t="shared" ca="1" si="163"/>
        <v>1.0019150800000001</v>
      </c>
      <c r="O433" s="21">
        <f t="shared" si="174"/>
        <v>0</v>
      </c>
      <c r="P433" s="16">
        <f t="shared" ca="1" si="164"/>
        <v>15.033378000000001</v>
      </c>
      <c r="Q433" s="24">
        <f t="shared" si="165"/>
        <v>0</v>
      </c>
      <c r="R433" s="16">
        <f t="shared" si="166"/>
        <v>0</v>
      </c>
      <c r="S433" s="4" t="str">
        <f t="shared" si="175"/>
        <v>J=</v>
      </c>
      <c r="T433" s="34">
        <f t="shared" si="176"/>
        <v>43845</v>
      </c>
      <c r="U433" s="3"/>
      <c r="V433" s="3"/>
      <c r="W433" s="95">
        <f>[2]Plan1!$A479</f>
        <v>50930</v>
      </c>
      <c r="X433" s="96" t="str">
        <f>[2]Plan1!$C479</f>
        <v>Corpus Christi</v>
      </c>
      <c r="Y433" s="97"/>
      <c r="Z433" s="1"/>
      <c r="AA433" s="3"/>
      <c r="AB433" s="3"/>
      <c r="AC433" s="3"/>
      <c r="AD433" s="3"/>
      <c r="AE433" s="3"/>
      <c r="AF433" s="12"/>
      <c r="AG433" s="3"/>
      <c r="AH433" s="2"/>
      <c r="AI433" s="2"/>
      <c r="AJ433" s="2"/>
      <c r="AK433" s="2"/>
      <c r="AL433" s="2"/>
      <c r="AM433" s="34"/>
      <c r="AN433" s="34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x14ac:dyDescent="0.15">
      <c r="A434" s="42">
        <f t="shared" si="167"/>
        <v>43824</v>
      </c>
      <c r="B434" s="19">
        <f t="shared" ca="1" si="177"/>
        <v>7867.5417041999999</v>
      </c>
      <c r="C434" s="16">
        <f t="shared" si="168"/>
        <v>7850</v>
      </c>
      <c r="D434" s="15">
        <f ca="1">IF(A434&lt;$B$1,VLOOKUP(A434,[1]DI!$A$4:$B$15000,2,FALSE),0)</f>
        <v>0</v>
      </c>
      <c r="E434" s="16">
        <f t="shared" ca="1" si="160"/>
        <v>1</v>
      </c>
      <c r="F434" s="16">
        <f ca="1">(TRUNC(PRODUCT($E$12:$E433),16))</f>
        <v>1.07014266340497</v>
      </c>
      <c r="G434" s="16">
        <f t="shared" ca="1" si="169"/>
        <v>1.06886340124859</v>
      </c>
      <c r="H434" s="16">
        <f t="shared" ca="1" si="161"/>
        <v>1.00119684</v>
      </c>
      <c r="I434" s="15">
        <f t="shared" si="170"/>
        <v>3.7999999999999999E-2</v>
      </c>
      <c r="J434" s="34">
        <f t="shared" si="171"/>
        <v>43815</v>
      </c>
      <c r="K434" s="2">
        <f t="shared" si="172"/>
        <v>6</v>
      </c>
      <c r="L434" s="21">
        <f t="shared" si="173"/>
        <v>7</v>
      </c>
      <c r="M434" s="14">
        <f t="shared" si="162"/>
        <v>1.001036531</v>
      </c>
      <c r="N434" s="14">
        <f t="shared" ca="1" si="163"/>
        <v>1.0022346120000001</v>
      </c>
      <c r="O434" s="21">
        <f t="shared" si="174"/>
        <v>0</v>
      </c>
      <c r="P434" s="16">
        <f t="shared" ca="1" si="164"/>
        <v>17.541704200000002</v>
      </c>
      <c r="Q434" s="24">
        <f t="shared" si="165"/>
        <v>0</v>
      </c>
      <c r="R434" s="16">
        <f t="shared" si="166"/>
        <v>0</v>
      </c>
      <c r="S434" s="4" t="str">
        <f t="shared" si="175"/>
        <v>J=</v>
      </c>
      <c r="T434" s="34">
        <f t="shared" si="176"/>
        <v>43845</v>
      </c>
      <c r="U434" s="3"/>
      <c r="V434" s="3"/>
      <c r="W434" s="95">
        <f>[2]Plan1!$A480</f>
        <v>51020</v>
      </c>
      <c r="X434" s="96" t="str">
        <f>[2]Plan1!$C480</f>
        <v>Independência do Brasil</v>
      </c>
      <c r="Y434" s="97"/>
      <c r="Z434" s="1"/>
      <c r="AA434" s="3"/>
      <c r="AB434" s="3"/>
      <c r="AC434" s="3"/>
      <c r="AD434" s="3"/>
      <c r="AE434" s="3"/>
      <c r="AF434" s="12"/>
      <c r="AG434" s="3"/>
      <c r="AH434" s="2"/>
      <c r="AI434" s="2"/>
      <c r="AJ434" s="2"/>
      <c r="AK434" s="2"/>
      <c r="AL434" s="2"/>
      <c r="AM434" s="34"/>
      <c r="AN434" s="34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x14ac:dyDescent="0.15">
      <c r="A435" s="42">
        <f t="shared" si="167"/>
        <v>43825</v>
      </c>
      <c r="B435" s="19">
        <f t="shared" ca="1" si="177"/>
        <v>7867.5417041999999</v>
      </c>
      <c r="C435" s="16">
        <f t="shared" si="168"/>
        <v>7850</v>
      </c>
      <c r="D435" s="15">
        <f ca="1">IF(A435&lt;$B$1,VLOOKUP(A435,[1]DI!$A$4:$B$15000,2,FALSE),0)</f>
        <v>4.4000000000000004E-2</v>
      </c>
      <c r="E435" s="16">
        <f t="shared" ca="1" si="160"/>
        <v>1.0001708899999999</v>
      </c>
      <c r="F435" s="16">
        <f ca="1">(TRUNC(PRODUCT($E$12:$E434),16))</f>
        <v>1.07014266340497</v>
      </c>
      <c r="G435" s="16">
        <f t="shared" ca="1" si="169"/>
        <v>1.06886340124859</v>
      </c>
      <c r="H435" s="16">
        <f t="shared" ca="1" si="161"/>
        <v>1.00119684</v>
      </c>
      <c r="I435" s="15">
        <f t="shared" si="170"/>
        <v>3.7999999999999999E-2</v>
      </c>
      <c r="J435" s="34">
        <f t="shared" si="171"/>
        <v>43815</v>
      </c>
      <c r="K435" s="2">
        <f t="shared" si="172"/>
        <v>7</v>
      </c>
      <c r="L435" s="21">
        <f t="shared" si="173"/>
        <v>7</v>
      </c>
      <c r="M435" s="14">
        <f t="shared" si="162"/>
        <v>1.001036531</v>
      </c>
      <c r="N435" s="14">
        <f t="shared" ca="1" si="163"/>
        <v>1.0022346120000001</v>
      </c>
      <c r="O435" s="21">
        <f t="shared" si="174"/>
        <v>0</v>
      </c>
      <c r="P435" s="16">
        <f t="shared" ca="1" si="164"/>
        <v>17.541704200000002</v>
      </c>
      <c r="Q435" s="24">
        <f t="shared" si="165"/>
        <v>0</v>
      </c>
      <c r="R435" s="16">
        <f t="shared" si="166"/>
        <v>0</v>
      </c>
      <c r="S435" s="4" t="str">
        <f t="shared" si="175"/>
        <v>J=</v>
      </c>
      <c r="T435" s="34">
        <f t="shared" si="176"/>
        <v>43845</v>
      </c>
      <c r="U435" s="3"/>
      <c r="V435" s="3"/>
      <c r="W435" s="95">
        <f>[2]Plan1!$A481</f>
        <v>51055</v>
      </c>
      <c r="X435" s="96" t="str">
        <f>[2]Plan1!$C481</f>
        <v>Nossa Sr.a Aparecida - Padroeira do Brasil</v>
      </c>
      <c r="Y435" s="97"/>
      <c r="Z435" s="1"/>
      <c r="AA435" s="3"/>
      <c r="AB435" s="3"/>
      <c r="AC435" s="3"/>
      <c r="AD435" s="3"/>
      <c r="AE435" s="3"/>
      <c r="AF435" s="12"/>
      <c r="AG435" s="3"/>
      <c r="AH435" s="2"/>
      <c r="AI435" s="2"/>
      <c r="AJ435" s="2"/>
      <c r="AK435" s="2"/>
      <c r="AL435" s="2"/>
      <c r="AM435" s="34"/>
      <c r="AN435" s="34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x14ac:dyDescent="0.15">
      <c r="A436" s="42">
        <f t="shared" si="167"/>
        <v>43826</v>
      </c>
      <c r="B436" s="19">
        <f t="shared" ca="1" si="177"/>
        <v>7870.05090174</v>
      </c>
      <c r="C436" s="16">
        <f t="shared" si="168"/>
        <v>7850</v>
      </c>
      <c r="D436" s="15">
        <f ca="1">IF(A436&lt;$B$1,VLOOKUP(A436,[1]DI!$A$4:$B$15000,2,FALSE),0)</f>
        <v>4.4000000000000004E-2</v>
      </c>
      <c r="E436" s="16">
        <f t="shared" ca="1" si="160"/>
        <v>1.0001708899999999</v>
      </c>
      <c r="F436" s="16">
        <f ca="1">(TRUNC(PRODUCT($E$12:$E435),16))</f>
        <v>1.07032554008472</v>
      </c>
      <c r="G436" s="16">
        <f t="shared" ca="1" si="169"/>
        <v>1.06886340124859</v>
      </c>
      <c r="H436" s="16">
        <f t="shared" ca="1" si="161"/>
        <v>1.00136794</v>
      </c>
      <c r="I436" s="15">
        <f t="shared" si="170"/>
        <v>3.7999999999999999E-2</v>
      </c>
      <c r="J436" s="34">
        <f t="shared" si="171"/>
        <v>43815</v>
      </c>
      <c r="K436" s="2">
        <f t="shared" si="172"/>
        <v>8</v>
      </c>
      <c r="L436" s="21">
        <f t="shared" si="173"/>
        <v>8</v>
      </c>
      <c r="M436" s="14">
        <f t="shared" si="162"/>
        <v>1.001184694</v>
      </c>
      <c r="N436" s="14">
        <f t="shared" ca="1" si="163"/>
        <v>1.0025542549999999</v>
      </c>
      <c r="O436" s="21">
        <f t="shared" si="174"/>
        <v>0</v>
      </c>
      <c r="P436" s="16">
        <f t="shared" ca="1" si="164"/>
        <v>20.05090174</v>
      </c>
      <c r="Q436" s="24">
        <f t="shared" si="165"/>
        <v>0</v>
      </c>
      <c r="R436" s="16">
        <f t="shared" si="166"/>
        <v>0</v>
      </c>
      <c r="S436" s="4" t="str">
        <f t="shared" si="175"/>
        <v>J=</v>
      </c>
      <c r="T436" s="34">
        <f t="shared" si="176"/>
        <v>43845</v>
      </c>
      <c r="U436" s="3"/>
      <c r="V436" s="3"/>
      <c r="W436" s="95">
        <f>[2]Plan1!$A482</f>
        <v>51076</v>
      </c>
      <c r="X436" s="96" t="str">
        <f>[2]Plan1!$C482</f>
        <v>Finados</v>
      </c>
      <c r="Y436" s="97"/>
      <c r="Z436" s="1"/>
      <c r="AA436" s="3"/>
      <c r="AB436" s="3"/>
      <c r="AC436" s="3"/>
      <c r="AD436" s="3"/>
      <c r="AE436" s="3"/>
      <c r="AF436" s="12"/>
      <c r="AG436" s="3"/>
      <c r="AH436" s="2"/>
      <c r="AI436" s="2"/>
      <c r="AJ436" s="2"/>
      <c r="AK436" s="2"/>
      <c r="AL436" s="2"/>
      <c r="AM436" s="34"/>
      <c r="AN436" s="34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x14ac:dyDescent="0.15">
      <c r="A437" s="42">
        <f t="shared" si="167"/>
        <v>43827</v>
      </c>
      <c r="B437" s="19">
        <f t="shared" ca="1" si="177"/>
        <v>7872.5608293400001</v>
      </c>
      <c r="C437" s="16">
        <f t="shared" si="168"/>
        <v>7850</v>
      </c>
      <c r="D437" s="15">
        <f ca="1">IF(A437&lt;$B$1,VLOOKUP(A437,[1]DI!$A$4:$B$15000,2,FALSE),0)</f>
        <v>0</v>
      </c>
      <c r="E437" s="16">
        <f t="shared" ca="1" si="160"/>
        <v>1</v>
      </c>
      <c r="F437" s="16">
        <f ca="1">(TRUNC(PRODUCT($E$12:$E436),16))</f>
        <v>1.0705084480162601</v>
      </c>
      <c r="G437" s="16">
        <f t="shared" ca="1" si="169"/>
        <v>1.06886340124859</v>
      </c>
      <c r="H437" s="16">
        <f t="shared" ca="1" si="161"/>
        <v>1.00153906</v>
      </c>
      <c r="I437" s="15">
        <f t="shared" si="170"/>
        <v>3.7999999999999999E-2</v>
      </c>
      <c r="J437" s="34">
        <f t="shared" si="171"/>
        <v>43815</v>
      </c>
      <c r="K437" s="2">
        <f t="shared" si="172"/>
        <v>8</v>
      </c>
      <c r="L437" s="21">
        <f t="shared" si="173"/>
        <v>9</v>
      </c>
      <c r="M437" s="14">
        <f t="shared" si="162"/>
        <v>1.0013328800000001</v>
      </c>
      <c r="N437" s="14">
        <f t="shared" ca="1" si="163"/>
        <v>1.002873991</v>
      </c>
      <c r="O437" s="21">
        <f t="shared" si="174"/>
        <v>0</v>
      </c>
      <c r="P437" s="16">
        <f t="shared" ca="1" si="164"/>
        <v>22.560829340000002</v>
      </c>
      <c r="Q437" s="24">
        <f t="shared" si="165"/>
        <v>0</v>
      </c>
      <c r="R437" s="16">
        <f t="shared" si="166"/>
        <v>0</v>
      </c>
      <c r="S437" s="4" t="str">
        <f t="shared" si="175"/>
        <v>J=</v>
      </c>
      <c r="T437" s="34">
        <f t="shared" si="176"/>
        <v>43845</v>
      </c>
      <c r="U437" s="3"/>
      <c r="V437" s="3"/>
      <c r="W437" s="95">
        <f>[2]Plan1!$A483</f>
        <v>51089</v>
      </c>
      <c r="X437" s="96" t="str">
        <f>[2]Plan1!$C483</f>
        <v>Proclamação da República</v>
      </c>
      <c r="Y437" s="97"/>
      <c r="Z437" s="1"/>
      <c r="AA437" s="3"/>
      <c r="AB437" s="3"/>
      <c r="AC437" s="3"/>
      <c r="AD437" s="3"/>
      <c r="AE437" s="3"/>
      <c r="AF437" s="12"/>
      <c r="AG437" s="3"/>
      <c r="AH437" s="2"/>
      <c r="AI437" s="2"/>
      <c r="AJ437" s="2"/>
      <c r="AK437" s="2"/>
      <c r="AL437" s="2"/>
      <c r="AM437" s="34"/>
      <c r="AN437" s="34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x14ac:dyDescent="0.15">
      <c r="A438" s="42">
        <f t="shared" si="167"/>
        <v>43828</v>
      </c>
      <c r="B438" s="19">
        <f t="shared" ca="1" si="177"/>
        <v>7872.5608293400001</v>
      </c>
      <c r="C438" s="16">
        <f t="shared" si="168"/>
        <v>7850</v>
      </c>
      <c r="D438" s="15">
        <f ca="1">IF(A438&lt;$B$1,VLOOKUP(A438,[1]DI!$A$4:$B$15000,2,FALSE),0)</f>
        <v>0</v>
      </c>
      <c r="E438" s="16">
        <f t="shared" ca="1" si="160"/>
        <v>1</v>
      </c>
      <c r="F438" s="16">
        <f ca="1">(TRUNC(PRODUCT($E$12:$E437),16))</f>
        <v>1.0705084480162601</v>
      </c>
      <c r="G438" s="16">
        <f t="shared" ca="1" si="169"/>
        <v>1.06886340124859</v>
      </c>
      <c r="H438" s="16">
        <f t="shared" ca="1" si="161"/>
        <v>1.00153906</v>
      </c>
      <c r="I438" s="15">
        <f t="shared" si="170"/>
        <v>3.7999999999999999E-2</v>
      </c>
      <c r="J438" s="34">
        <f t="shared" si="171"/>
        <v>43815</v>
      </c>
      <c r="K438" s="2">
        <f t="shared" si="172"/>
        <v>8</v>
      </c>
      <c r="L438" s="21">
        <f t="shared" si="173"/>
        <v>9</v>
      </c>
      <c r="M438" s="14">
        <f t="shared" si="162"/>
        <v>1.0013328800000001</v>
      </c>
      <c r="N438" s="14">
        <f t="shared" ca="1" si="163"/>
        <v>1.002873991</v>
      </c>
      <c r="O438" s="21">
        <f t="shared" si="174"/>
        <v>0</v>
      </c>
      <c r="P438" s="16">
        <f t="shared" ca="1" si="164"/>
        <v>22.560829340000002</v>
      </c>
      <c r="Q438" s="24">
        <f t="shared" si="165"/>
        <v>0</v>
      </c>
      <c r="R438" s="16">
        <f t="shared" si="166"/>
        <v>0</v>
      </c>
      <c r="S438" s="4" t="str">
        <f t="shared" si="175"/>
        <v>J=</v>
      </c>
      <c r="T438" s="34">
        <f t="shared" si="176"/>
        <v>43845</v>
      </c>
      <c r="U438" s="3"/>
      <c r="V438" s="3"/>
      <c r="W438" s="95">
        <f>[2]Plan1!$A484</f>
        <v>51094</v>
      </c>
      <c r="X438" s="96" t="str">
        <f>[2]Plan1!$C484</f>
        <v>Dia Nacional de Zumbi e da Consciência Negra</v>
      </c>
      <c r="Y438" s="97"/>
      <c r="Z438" s="1"/>
      <c r="AA438" s="3"/>
      <c r="AB438" s="3"/>
      <c r="AC438" s="3"/>
      <c r="AD438" s="3"/>
      <c r="AE438" s="3"/>
      <c r="AF438" s="12"/>
      <c r="AG438" s="3"/>
      <c r="AH438" s="2"/>
      <c r="AI438" s="2"/>
      <c r="AJ438" s="2"/>
      <c r="AK438" s="2"/>
      <c r="AL438" s="2"/>
      <c r="AM438" s="34"/>
      <c r="AN438" s="34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x14ac:dyDescent="0.15">
      <c r="A439" s="42">
        <f t="shared" si="167"/>
        <v>43829</v>
      </c>
      <c r="B439" s="19">
        <f t="shared" ca="1" si="177"/>
        <v>7872.5608293400001</v>
      </c>
      <c r="C439" s="16">
        <f t="shared" si="168"/>
        <v>7850</v>
      </c>
      <c r="D439" s="15">
        <f ca="1">IF(A439&lt;$B$1,VLOOKUP(A439,[1]DI!$A$4:$B$15000,2,FALSE),0)</f>
        <v>4.4000000000000004E-2</v>
      </c>
      <c r="E439" s="16">
        <f t="shared" ca="1" si="160"/>
        <v>1.0001708899999999</v>
      </c>
      <c r="F439" s="16">
        <f ca="1">(TRUNC(PRODUCT($E$12:$E438),16))</f>
        <v>1.0705084480162601</v>
      </c>
      <c r="G439" s="16">
        <f t="shared" ca="1" si="169"/>
        <v>1.06886340124859</v>
      </c>
      <c r="H439" s="16">
        <f t="shared" ca="1" si="161"/>
        <v>1.00153906</v>
      </c>
      <c r="I439" s="15">
        <f t="shared" si="170"/>
        <v>3.7999999999999999E-2</v>
      </c>
      <c r="J439" s="34">
        <f t="shared" si="171"/>
        <v>43815</v>
      </c>
      <c r="K439" s="2">
        <f t="shared" si="172"/>
        <v>9</v>
      </c>
      <c r="L439" s="21">
        <f t="shared" si="173"/>
        <v>9</v>
      </c>
      <c r="M439" s="14">
        <f t="shared" si="162"/>
        <v>1.0013328800000001</v>
      </c>
      <c r="N439" s="14">
        <f t="shared" ca="1" si="163"/>
        <v>1.002873991</v>
      </c>
      <c r="O439" s="21">
        <f t="shared" si="174"/>
        <v>0</v>
      </c>
      <c r="P439" s="16">
        <f t="shared" ca="1" si="164"/>
        <v>22.560829340000002</v>
      </c>
      <c r="Q439" s="24">
        <f t="shared" si="165"/>
        <v>0</v>
      </c>
      <c r="R439" s="16">
        <f t="shared" si="166"/>
        <v>0</v>
      </c>
      <c r="S439" s="4" t="str">
        <f t="shared" si="175"/>
        <v>J=</v>
      </c>
      <c r="T439" s="34">
        <f t="shared" si="176"/>
        <v>43845</v>
      </c>
      <c r="U439" s="3"/>
      <c r="V439" s="3"/>
      <c r="W439" s="95">
        <f>[2]Plan1!$A485</f>
        <v>51129</v>
      </c>
      <c r="X439" s="96" t="str">
        <f>[2]Plan1!$C485</f>
        <v>Natal</v>
      </c>
      <c r="Y439" s="97"/>
      <c r="Z439" s="1"/>
      <c r="AA439" s="3"/>
      <c r="AB439" s="3"/>
      <c r="AC439" s="3"/>
      <c r="AD439" s="3"/>
      <c r="AE439" s="3"/>
      <c r="AF439" s="12"/>
      <c r="AG439" s="3"/>
      <c r="AH439" s="2"/>
      <c r="AI439" s="2"/>
      <c r="AJ439" s="2"/>
      <c r="AK439" s="2"/>
      <c r="AL439" s="2"/>
      <c r="AM439" s="34"/>
      <c r="AN439" s="34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x14ac:dyDescent="0.15">
      <c r="A440" s="42">
        <f t="shared" si="167"/>
        <v>43830</v>
      </c>
      <c r="B440" s="19">
        <f t="shared" ca="1" si="177"/>
        <v>7875.0715655000004</v>
      </c>
      <c r="C440" s="16">
        <f t="shared" si="168"/>
        <v>7850</v>
      </c>
      <c r="D440" s="15">
        <f ca="1">IF(A440&lt;$B$1,VLOOKUP(A440,[1]DI!$A$4:$B$15000,2,FALSE),0)</f>
        <v>4.4000000000000004E-2</v>
      </c>
      <c r="E440" s="16">
        <f t="shared" ca="1" si="160"/>
        <v>1.0001708899999999</v>
      </c>
      <c r="F440" s="16">
        <f ca="1">(TRUNC(PRODUCT($E$12:$E439),16))</f>
        <v>1.0706913872049499</v>
      </c>
      <c r="G440" s="16">
        <f t="shared" ca="1" si="169"/>
        <v>1.06886340124859</v>
      </c>
      <c r="H440" s="16">
        <f t="shared" ca="1" si="161"/>
        <v>1.0017102099999999</v>
      </c>
      <c r="I440" s="15">
        <f t="shared" si="170"/>
        <v>3.7999999999999999E-2</v>
      </c>
      <c r="J440" s="34">
        <f t="shared" si="171"/>
        <v>43815</v>
      </c>
      <c r="K440" s="2">
        <f t="shared" si="172"/>
        <v>10</v>
      </c>
      <c r="L440" s="21">
        <f t="shared" si="173"/>
        <v>10</v>
      </c>
      <c r="M440" s="14">
        <f t="shared" si="162"/>
        <v>1.0014810869999999</v>
      </c>
      <c r="N440" s="14">
        <f t="shared" ca="1" si="163"/>
        <v>1.0031938300000001</v>
      </c>
      <c r="O440" s="21">
        <f t="shared" si="174"/>
        <v>0</v>
      </c>
      <c r="P440" s="16">
        <f t="shared" ca="1" si="164"/>
        <v>25.071565499999998</v>
      </c>
      <c r="Q440" s="24">
        <f t="shared" si="165"/>
        <v>0</v>
      </c>
      <c r="R440" s="16">
        <f t="shared" si="166"/>
        <v>0</v>
      </c>
      <c r="S440" s="4" t="str">
        <f t="shared" si="175"/>
        <v>J=</v>
      </c>
      <c r="T440" s="34">
        <f t="shared" si="176"/>
        <v>43845</v>
      </c>
      <c r="U440" s="3"/>
      <c r="V440" s="3"/>
      <c r="W440" s="95">
        <f>[2]Plan1!$A486</f>
        <v>51136</v>
      </c>
      <c r="X440" s="96" t="str">
        <f>[2]Plan1!$C486</f>
        <v>Confraternização Universal</v>
      </c>
      <c r="Y440" s="97"/>
      <c r="Z440" s="1"/>
      <c r="AA440" s="3"/>
      <c r="AB440" s="3"/>
      <c r="AC440" s="3"/>
      <c r="AD440" s="3"/>
      <c r="AE440" s="3"/>
      <c r="AF440" s="12"/>
      <c r="AG440" s="3"/>
      <c r="AH440" s="2"/>
      <c r="AI440" s="2"/>
      <c r="AJ440" s="2"/>
      <c r="AK440" s="2"/>
      <c r="AL440" s="2"/>
      <c r="AM440" s="34"/>
      <c r="AN440" s="34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x14ac:dyDescent="0.15">
      <c r="A441" s="42">
        <f t="shared" si="167"/>
        <v>43831</v>
      </c>
      <c r="B441" s="19">
        <f t="shared" ca="1" si="177"/>
        <v>7877.5831886899996</v>
      </c>
      <c r="C441" s="16">
        <f t="shared" si="168"/>
        <v>7850</v>
      </c>
      <c r="D441" s="15">
        <f ca="1">IF(A441&lt;$B$1,VLOOKUP(A441,[1]DI!$A$4:$B$15000,2,FALSE),0)</f>
        <v>0</v>
      </c>
      <c r="E441" s="16">
        <f t="shared" ca="1" si="160"/>
        <v>1</v>
      </c>
      <c r="F441" s="16">
        <f ca="1">(TRUNC(PRODUCT($E$12:$E440),16))</f>
        <v>1.0708743576561099</v>
      </c>
      <c r="G441" s="16">
        <f t="shared" ca="1" si="169"/>
        <v>1.06886340124859</v>
      </c>
      <c r="H441" s="16">
        <f t="shared" ca="1" si="161"/>
        <v>1.0018814</v>
      </c>
      <c r="I441" s="15">
        <f t="shared" si="170"/>
        <v>3.7999999999999999E-2</v>
      </c>
      <c r="J441" s="34">
        <f t="shared" si="171"/>
        <v>43815</v>
      </c>
      <c r="K441" s="2">
        <f t="shared" si="172"/>
        <v>10</v>
      </c>
      <c r="L441" s="21">
        <f t="shared" si="173"/>
        <v>11</v>
      </c>
      <c r="M441" s="14">
        <f t="shared" si="162"/>
        <v>1.0016293169999999</v>
      </c>
      <c r="N441" s="14">
        <f t="shared" ca="1" si="163"/>
        <v>1.003513782</v>
      </c>
      <c r="O441" s="21">
        <f t="shared" si="174"/>
        <v>0</v>
      </c>
      <c r="P441" s="16">
        <f t="shared" ca="1" si="164"/>
        <v>27.58318869</v>
      </c>
      <c r="Q441" s="24">
        <f t="shared" si="165"/>
        <v>0</v>
      </c>
      <c r="R441" s="16">
        <f t="shared" si="166"/>
        <v>0</v>
      </c>
      <c r="S441" s="4" t="str">
        <f t="shared" si="175"/>
        <v>J=</v>
      </c>
      <c r="T441" s="34">
        <f t="shared" si="176"/>
        <v>43845</v>
      </c>
      <c r="U441" s="3"/>
      <c r="V441" s="3"/>
      <c r="W441" s="95">
        <f>[2]Plan1!$A487</f>
        <v>51179</v>
      </c>
      <c r="X441" s="96" t="str">
        <f>[2]Plan1!$C487</f>
        <v>Carnaval</v>
      </c>
      <c r="Y441" s="97"/>
      <c r="Z441" s="1"/>
      <c r="AA441" s="3"/>
      <c r="AB441" s="3"/>
      <c r="AC441" s="3"/>
      <c r="AD441" s="3"/>
      <c r="AE441" s="3"/>
      <c r="AF441" s="12"/>
      <c r="AG441" s="3"/>
      <c r="AH441" s="2"/>
      <c r="AI441" s="2"/>
      <c r="AJ441" s="2"/>
      <c r="AK441" s="2"/>
      <c r="AL441" s="2"/>
      <c r="AM441" s="34"/>
      <c r="AN441" s="34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x14ac:dyDescent="0.15">
      <c r="A442" s="42">
        <f t="shared" si="167"/>
        <v>43832</v>
      </c>
      <c r="B442" s="19">
        <f t="shared" ca="1" si="177"/>
        <v>7877.5831886899996</v>
      </c>
      <c r="C442" s="16">
        <f t="shared" si="168"/>
        <v>7850</v>
      </c>
      <c r="D442" s="15">
        <f ca="1">IF(A442&lt;$B$1,VLOOKUP(A442,[1]DI!$A$4:$B$15000,2,FALSE),0)</f>
        <v>4.4000000000000004E-2</v>
      </c>
      <c r="E442" s="16">
        <f t="shared" ca="1" si="160"/>
        <v>1.0001708899999999</v>
      </c>
      <c r="F442" s="16">
        <f ca="1">(TRUNC(PRODUCT($E$12:$E441),16))</f>
        <v>1.0708743576561099</v>
      </c>
      <c r="G442" s="16">
        <f t="shared" ca="1" si="169"/>
        <v>1.06886340124859</v>
      </c>
      <c r="H442" s="16">
        <f t="shared" ca="1" si="161"/>
        <v>1.0018814</v>
      </c>
      <c r="I442" s="15">
        <f t="shared" si="170"/>
        <v>3.7999999999999999E-2</v>
      </c>
      <c r="J442" s="34">
        <f t="shared" si="171"/>
        <v>43815</v>
      </c>
      <c r="K442" s="2">
        <f t="shared" si="172"/>
        <v>11</v>
      </c>
      <c r="L442" s="21">
        <f t="shared" si="173"/>
        <v>11</v>
      </c>
      <c r="M442" s="14">
        <f t="shared" si="162"/>
        <v>1.0016293169999999</v>
      </c>
      <c r="N442" s="14">
        <f t="shared" ca="1" si="163"/>
        <v>1.003513782</v>
      </c>
      <c r="O442" s="21">
        <f t="shared" si="174"/>
        <v>0</v>
      </c>
      <c r="P442" s="16">
        <f t="shared" ca="1" si="164"/>
        <v>27.58318869</v>
      </c>
      <c r="Q442" s="24">
        <f t="shared" si="165"/>
        <v>0</v>
      </c>
      <c r="R442" s="16">
        <f t="shared" si="166"/>
        <v>0</v>
      </c>
      <c r="S442" s="4" t="str">
        <f t="shared" si="175"/>
        <v>J=</v>
      </c>
      <c r="T442" s="34">
        <f t="shared" si="176"/>
        <v>43845</v>
      </c>
      <c r="U442" s="3"/>
      <c r="V442" s="3"/>
      <c r="W442" s="95">
        <f>[2]Plan1!$A488</f>
        <v>51180</v>
      </c>
      <c r="X442" s="96" t="str">
        <f>[2]Plan1!$C488</f>
        <v>Carnaval</v>
      </c>
      <c r="Y442" s="97"/>
      <c r="Z442" s="1"/>
      <c r="AA442" s="3"/>
      <c r="AB442" s="3"/>
      <c r="AC442" s="3"/>
      <c r="AD442" s="3"/>
      <c r="AE442" s="3"/>
      <c r="AF442" s="12"/>
      <c r="AG442" s="3"/>
      <c r="AH442" s="2"/>
      <c r="AI442" s="2"/>
      <c r="AJ442" s="2"/>
      <c r="AK442" s="2"/>
      <c r="AL442" s="2"/>
      <c r="AM442" s="34"/>
      <c r="AN442" s="34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x14ac:dyDescent="0.15">
      <c r="A443" s="42">
        <f t="shared" si="167"/>
        <v>43833</v>
      </c>
      <c r="B443" s="19">
        <f t="shared" ca="1" si="177"/>
        <v>7880.0955419499996</v>
      </c>
      <c r="C443" s="16">
        <f t="shared" si="168"/>
        <v>7850</v>
      </c>
      <c r="D443" s="15">
        <f ca="1">IF(A443&lt;$B$1,VLOOKUP(A443,[1]DI!$A$4:$B$15000,2,FALSE),0)</f>
        <v>4.4000000000000004E-2</v>
      </c>
      <c r="E443" s="16">
        <f t="shared" ca="1" si="160"/>
        <v>1.0001708899999999</v>
      </c>
      <c r="F443" s="16">
        <f ca="1">(TRUNC(PRODUCT($E$12:$E442),16))</f>
        <v>1.0710573593750901</v>
      </c>
      <c r="G443" s="16">
        <f t="shared" ca="1" si="169"/>
        <v>1.06886340124859</v>
      </c>
      <c r="H443" s="16">
        <f t="shared" ca="1" si="161"/>
        <v>1.00205261</v>
      </c>
      <c r="I443" s="15">
        <f t="shared" si="170"/>
        <v>3.7999999999999999E-2</v>
      </c>
      <c r="J443" s="34">
        <f t="shared" si="171"/>
        <v>43815</v>
      </c>
      <c r="K443" s="2">
        <f t="shared" si="172"/>
        <v>12</v>
      </c>
      <c r="L443" s="21">
        <f t="shared" si="173"/>
        <v>12</v>
      </c>
      <c r="M443" s="14">
        <f t="shared" si="162"/>
        <v>1.0017775680000001</v>
      </c>
      <c r="N443" s="14">
        <f t="shared" ca="1" si="163"/>
        <v>1.003833827</v>
      </c>
      <c r="O443" s="21">
        <f t="shared" si="174"/>
        <v>0</v>
      </c>
      <c r="P443" s="16">
        <f t="shared" ca="1" si="164"/>
        <v>30.095541950000001</v>
      </c>
      <c r="Q443" s="24">
        <f t="shared" si="165"/>
        <v>0</v>
      </c>
      <c r="R443" s="16">
        <f t="shared" si="166"/>
        <v>0</v>
      </c>
      <c r="S443" s="4" t="str">
        <f t="shared" si="175"/>
        <v>J=</v>
      </c>
      <c r="T443" s="34">
        <f t="shared" si="176"/>
        <v>43845</v>
      </c>
      <c r="U443" s="3"/>
      <c r="V443" s="3"/>
      <c r="W443" s="95">
        <f>[2]Plan1!$A489</f>
        <v>51225</v>
      </c>
      <c r="X443" s="96" t="str">
        <f>[2]Plan1!$C489</f>
        <v>Paixão de Cristo</v>
      </c>
      <c r="Y443" s="97"/>
      <c r="Z443" s="1"/>
      <c r="AA443" s="3"/>
      <c r="AB443" s="3"/>
      <c r="AC443" s="3"/>
      <c r="AD443" s="3"/>
      <c r="AE443" s="3"/>
      <c r="AF443" s="12"/>
      <c r="AG443" s="3"/>
      <c r="AH443" s="2"/>
      <c r="AI443" s="2"/>
      <c r="AJ443" s="2"/>
      <c r="AK443" s="2"/>
      <c r="AL443" s="2"/>
      <c r="AM443" s="34"/>
      <c r="AN443" s="34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x14ac:dyDescent="0.15">
      <c r="A444" s="42">
        <f t="shared" si="167"/>
        <v>43834</v>
      </c>
      <c r="B444" s="19">
        <f t="shared" ca="1" si="177"/>
        <v>7882.6086959000004</v>
      </c>
      <c r="C444" s="16">
        <f t="shared" si="168"/>
        <v>7850</v>
      </c>
      <c r="D444" s="15">
        <f ca="1">IF(A444&lt;$B$1,VLOOKUP(A444,[1]DI!$A$4:$B$15000,2,FALSE),0)</f>
        <v>0</v>
      </c>
      <c r="E444" s="16">
        <f t="shared" ca="1" si="160"/>
        <v>1</v>
      </c>
      <c r="F444" s="16">
        <f ca="1">(TRUNC(PRODUCT($E$12:$E443),16))</f>
        <v>1.07124039236723</v>
      </c>
      <c r="G444" s="16">
        <f t="shared" ca="1" si="169"/>
        <v>1.06886340124859</v>
      </c>
      <c r="H444" s="16">
        <f t="shared" ca="1" si="161"/>
        <v>1.00222385</v>
      </c>
      <c r="I444" s="15">
        <f t="shared" si="170"/>
        <v>3.7999999999999999E-2</v>
      </c>
      <c r="J444" s="34">
        <f t="shared" si="171"/>
        <v>43815</v>
      </c>
      <c r="K444" s="2">
        <f t="shared" si="172"/>
        <v>12</v>
      </c>
      <c r="L444" s="21">
        <f t="shared" si="173"/>
        <v>13</v>
      </c>
      <c r="M444" s="14">
        <f t="shared" si="162"/>
        <v>1.001925841</v>
      </c>
      <c r="N444" s="14">
        <f t="shared" ca="1" si="163"/>
        <v>1.0041539740000001</v>
      </c>
      <c r="O444" s="21">
        <f t="shared" si="174"/>
        <v>0</v>
      </c>
      <c r="P444" s="16">
        <f t="shared" ca="1" si="164"/>
        <v>32.608695900000001</v>
      </c>
      <c r="Q444" s="24">
        <f t="shared" si="165"/>
        <v>0</v>
      </c>
      <c r="R444" s="16">
        <f t="shared" si="166"/>
        <v>0</v>
      </c>
      <c r="S444" s="4" t="str">
        <f t="shared" si="175"/>
        <v>J=</v>
      </c>
      <c r="T444" s="34">
        <f t="shared" si="176"/>
        <v>43845</v>
      </c>
      <c r="U444" s="3"/>
      <c r="V444" s="3"/>
      <c r="W444" s="95">
        <f>[2]Plan1!$A490</f>
        <v>51247</v>
      </c>
      <c r="X444" s="96" t="str">
        <f>[2]Plan1!$C490</f>
        <v>Tiradentes</v>
      </c>
      <c r="Y444" s="97"/>
      <c r="Z444" s="1"/>
      <c r="AA444" s="3"/>
      <c r="AB444" s="3"/>
      <c r="AC444" s="3"/>
      <c r="AD444" s="3"/>
      <c r="AE444" s="3"/>
      <c r="AF444" s="12"/>
      <c r="AG444" s="3"/>
      <c r="AH444" s="2"/>
      <c r="AI444" s="2"/>
      <c r="AJ444" s="2"/>
      <c r="AK444" s="2"/>
      <c r="AL444" s="2"/>
      <c r="AM444" s="34"/>
      <c r="AN444" s="34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x14ac:dyDescent="0.15">
      <c r="A445" s="42">
        <f t="shared" si="167"/>
        <v>43835</v>
      </c>
      <c r="B445" s="19">
        <f t="shared" ca="1" si="177"/>
        <v>7882.6086959000004</v>
      </c>
      <c r="C445" s="16">
        <f t="shared" si="168"/>
        <v>7850</v>
      </c>
      <c r="D445" s="15">
        <f ca="1">IF(A445&lt;$B$1,VLOOKUP(A445,[1]DI!$A$4:$B$15000,2,FALSE),0)</f>
        <v>0</v>
      </c>
      <c r="E445" s="16">
        <f t="shared" ca="1" si="160"/>
        <v>1</v>
      </c>
      <c r="F445" s="16">
        <f ca="1">(TRUNC(PRODUCT($E$12:$E444),16))</f>
        <v>1.07124039236723</v>
      </c>
      <c r="G445" s="16">
        <f t="shared" ca="1" si="169"/>
        <v>1.06886340124859</v>
      </c>
      <c r="H445" s="16">
        <f t="shared" ca="1" si="161"/>
        <v>1.00222385</v>
      </c>
      <c r="I445" s="15">
        <f t="shared" si="170"/>
        <v>3.7999999999999999E-2</v>
      </c>
      <c r="J445" s="34">
        <f t="shared" si="171"/>
        <v>43815</v>
      </c>
      <c r="K445" s="2">
        <f t="shared" si="172"/>
        <v>12</v>
      </c>
      <c r="L445" s="21">
        <f t="shared" si="173"/>
        <v>13</v>
      </c>
      <c r="M445" s="14">
        <f t="shared" si="162"/>
        <v>1.001925841</v>
      </c>
      <c r="N445" s="14">
        <f t="shared" ca="1" si="163"/>
        <v>1.0041539740000001</v>
      </c>
      <c r="O445" s="21">
        <f t="shared" si="174"/>
        <v>0</v>
      </c>
      <c r="P445" s="16">
        <f t="shared" ca="1" si="164"/>
        <v>32.608695900000001</v>
      </c>
      <c r="Q445" s="24">
        <f t="shared" si="165"/>
        <v>0</v>
      </c>
      <c r="R445" s="16">
        <f t="shared" si="166"/>
        <v>0</v>
      </c>
      <c r="S445" s="4" t="str">
        <f t="shared" si="175"/>
        <v>J=</v>
      </c>
      <c r="T445" s="34">
        <f t="shared" si="176"/>
        <v>43845</v>
      </c>
      <c r="U445" s="3"/>
      <c r="V445" s="3"/>
      <c r="W445" s="95">
        <f>[2]Plan1!$A491</f>
        <v>51257</v>
      </c>
      <c r="X445" s="96" t="str">
        <f>[2]Plan1!$C491</f>
        <v>Dia do Trabalho</v>
      </c>
      <c r="Y445" s="97"/>
      <c r="Z445" s="1"/>
      <c r="AA445" s="3"/>
      <c r="AB445" s="3"/>
      <c r="AC445" s="3"/>
      <c r="AD445" s="3"/>
      <c r="AE445" s="3"/>
      <c r="AF445" s="12"/>
      <c r="AG445" s="3"/>
      <c r="AH445" s="2"/>
      <c r="AI445" s="2"/>
      <c r="AJ445" s="2"/>
      <c r="AK445" s="2"/>
      <c r="AL445" s="2"/>
      <c r="AM445" s="34"/>
      <c r="AN445" s="34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x14ac:dyDescent="0.15">
      <c r="A446" s="42">
        <f t="shared" si="167"/>
        <v>43836</v>
      </c>
      <c r="B446" s="19">
        <f t="shared" ca="1" si="177"/>
        <v>7882.6086959000004</v>
      </c>
      <c r="C446" s="16">
        <f t="shared" si="168"/>
        <v>7850</v>
      </c>
      <c r="D446" s="15">
        <f ca="1">IF(A446&lt;$B$1,VLOOKUP(A446,[1]DI!$A$4:$B$15000,2,FALSE),0)</f>
        <v>4.4000000000000004E-2</v>
      </c>
      <c r="E446" s="16">
        <f t="shared" ca="1" si="160"/>
        <v>1.0001708899999999</v>
      </c>
      <c r="F446" s="16">
        <f ca="1">(TRUNC(PRODUCT($E$12:$E445),16))</f>
        <v>1.07124039236723</v>
      </c>
      <c r="G446" s="16">
        <f t="shared" ca="1" si="169"/>
        <v>1.06886340124859</v>
      </c>
      <c r="H446" s="16">
        <f t="shared" ca="1" si="161"/>
        <v>1.00222385</v>
      </c>
      <c r="I446" s="15">
        <f t="shared" si="170"/>
        <v>3.7999999999999999E-2</v>
      </c>
      <c r="J446" s="34">
        <f t="shared" si="171"/>
        <v>43815</v>
      </c>
      <c r="K446" s="2">
        <f t="shared" si="172"/>
        <v>13</v>
      </c>
      <c r="L446" s="21">
        <f t="shared" si="173"/>
        <v>13</v>
      </c>
      <c r="M446" s="14">
        <f t="shared" si="162"/>
        <v>1.001925841</v>
      </c>
      <c r="N446" s="14">
        <f t="shared" ca="1" si="163"/>
        <v>1.0041539740000001</v>
      </c>
      <c r="O446" s="21">
        <f t="shared" si="174"/>
        <v>0</v>
      </c>
      <c r="P446" s="16">
        <f t="shared" ca="1" si="164"/>
        <v>32.608695900000001</v>
      </c>
      <c r="Q446" s="24">
        <f t="shared" si="165"/>
        <v>0</v>
      </c>
      <c r="R446" s="16">
        <f t="shared" si="166"/>
        <v>0</v>
      </c>
      <c r="S446" s="4" t="str">
        <f t="shared" si="175"/>
        <v>J=</v>
      </c>
      <c r="T446" s="34">
        <f t="shared" si="176"/>
        <v>43845</v>
      </c>
      <c r="U446" s="3"/>
      <c r="V446" s="3"/>
      <c r="W446" s="95">
        <f>[2]Plan1!$A492</f>
        <v>51287</v>
      </c>
      <c r="X446" s="96" t="str">
        <f>[2]Plan1!$C492</f>
        <v>Corpus Christi</v>
      </c>
      <c r="Y446" s="97"/>
      <c r="Z446" s="1"/>
      <c r="AA446" s="3"/>
      <c r="AB446" s="3"/>
      <c r="AC446" s="3"/>
      <c r="AD446" s="3"/>
      <c r="AE446" s="3"/>
      <c r="AF446" s="12"/>
      <c r="AG446" s="3"/>
      <c r="AH446" s="2"/>
      <c r="AI446" s="2"/>
      <c r="AJ446" s="2"/>
      <c r="AK446" s="2"/>
      <c r="AL446" s="2"/>
      <c r="AM446" s="34"/>
      <c r="AN446" s="34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x14ac:dyDescent="0.15">
      <c r="A447" s="42">
        <f t="shared" si="167"/>
        <v>43837</v>
      </c>
      <c r="B447" s="19">
        <f t="shared" ca="1" si="177"/>
        <v>7885.1226583899997</v>
      </c>
      <c r="C447" s="16">
        <f t="shared" si="168"/>
        <v>7850</v>
      </c>
      <c r="D447" s="15">
        <f ca="1">IF(A447&lt;$B$1,VLOOKUP(A447,[1]DI!$A$4:$B$15000,2,FALSE),0)</f>
        <v>4.4000000000000004E-2</v>
      </c>
      <c r="E447" s="16">
        <f t="shared" ca="1" si="160"/>
        <v>1.0001708899999999</v>
      </c>
      <c r="F447" s="16">
        <f ca="1">(TRUNC(PRODUCT($E$12:$E446),16))</f>
        <v>1.07142345663788</v>
      </c>
      <c r="G447" s="16">
        <f t="shared" ca="1" si="169"/>
        <v>1.06886340124859</v>
      </c>
      <c r="H447" s="16">
        <f t="shared" ca="1" si="161"/>
        <v>1.0023951200000001</v>
      </c>
      <c r="I447" s="15">
        <f t="shared" si="170"/>
        <v>3.7999999999999999E-2</v>
      </c>
      <c r="J447" s="34">
        <f t="shared" si="171"/>
        <v>43815</v>
      </c>
      <c r="K447" s="2">
        <f t="shared" si="172"/>
        <v>14</v>
      </c>
      <c r="L447" s="21">
        <f t="shared" si="173"/>
        <v>14</v>
      </c>
      <c r="M447" s="14">
        <f t="shared" si="162"/>
        <v>1.0020741360000001</v>
      </c>
      <c r="N447" s="14">
        <f t="shared" ca="1" si="163"/>
        <v>1.004474224</v>
      </c>
      <c r="O447" s="21">
        <f t="shared" si="174"/>
        <v>0</v>
      </c>
      <c r="P447" s="16">
        <f t="shared" ca="1" si="164"/>
        <v>35.122658389999998</v>
      </c>
      <c r="Q447" s="24">
        <f t="shared" si="165"/>
        <v>0</v>
      </c>
      <c r="R447" s="16">
        <f t="shared" si="166"/>
        <v>0</v>
      </c>
      <c r="S447" s="4" t="str">
        <f t="shared" si="175"/>
        <v>J=</v>
      </c>
      <c r="T447" s="34">
        <f t="shared" si="176"/>
        <v>43845</v>
      </c>
      <c r="U447" s="3"/>
      <c r="V447" s="3"/>
      <c r="W447" s="95">
        <f>[2]Plan1!$A493</f>
        <v>51386</v>
      </c>
      <c r="X447" s="96" t="str">
        <f>[2]Plan1!$C493</f>
        <v>Independência do Brasil</v>
      </c>
      <c r="Y447" s="97"/>
      <c r="Z447" s="1"/>
      <c r="AA447" s="3"/>
      <c r="AB447" s="3"/>
      <c r="AC447" s="3"/>
      <c r="AD447" s="3"/>
      <c r="AE447" s="3"/>
      <c r="AF447" s="12"/>
      <c r="AG447" s="3"/>
      <c r="AH447" s="2"/>
      <c r="AI447" s="2"/>
      <c r="AJ447" s="2"/>
      <c r="AK447" s="2"/>
      <c r="AL447" s="2"/>
      <c r="AM447" s="34"/>
      <c r="AN447" s="34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x14ac:dyDescent="0.15">
      <c r="A448" s="42">
        <f t="shared" si="167"/>
        <v>43838</v>
      </c>
      <c r="B448" s="19">
        <f t="shared" ca="1" si="177"/>
        <v>7887.6374294400002</v>
      </c>
      <c r="C448" s="16">
        <f t="shared" si="168"/>
        <v>7850</v>
      </c>
      <c r="D448" s="15">
        <f ca="1">IF(A448&lt;$B$1,VLOOKUP(A448,[1]DI!$A$4:$B$15000,2,FALSE),0)</f>
        <v>4.4000000000000004E-2</v>
      </c>
      <c r="E448" s="16">
        <f t="shared" ca="1" si="160"/>
        <v>1.0001708899999999</v>
      </c>
      <c r="F448" s="16">
        <f ca="1">(TRUNC(PRODUCT($E$12:$E447),16))</f>
        <v>1.0716065521923801</v>
      </c>
      <c r="G448" s="16">
        <f t="shared" ca="1" si="169"/>
        <v>1.06886340124859</v>
      </c>
      <c r="H448" s="16">
        <f t="shared" ca="1" si="161"/>
        <v>1.00256642</v>
      </c>
      <c r="I448" s="15">
        <f t="shared" si="170"/>
        <v>3.7999999999999999E-2</v>
      </c>
      <c r="J448" s="34">
        <f t="shared" si="171"/>
        <v>43815</v>
      </c>
      <c r="K448" s="2">
        <f t="shared" si="172"/>
        <v>15</v>
      </c>
      <c r="L448" s="21">
        <f t="shared" si="173"/>
        <v>15</v>
      </c>
      <c r="M448" s="14">
        <f t="shared" si="162"/>
        <v>1.0022224529999999</v>
      </c>
      <c r="N448" s="14">
        <f t="shared" ca="1" si="163"/>
        <v>1.004794577</v>
      </c>
      <c r="O448" s="21">
        <f t="shared" si="174"/>
        <v>0</v>
      </c>
      <c r="P448" s="16">
        <f t="shared" ca="1" si="164"/>
        <v>37.637429439999998</v>
      </c>
      <c r="Q448" s="24">
        <f t="shared" si="165"/>
        <v>0</v>
      </c>
      <c r="R448" s="16">
        <f t="shared" si="166"/>
        <v>0</v>
      </c>
      <c r="S448" s="4" t="str">
        <f t="shared" si="175"/>
        <v>J=</v>
      </c>
      <c r="T448" s="34">
        <f t="shared" si="176"/>
        <v>43845</v>
      </c>
      <c r="U448" s="3"/>
      <c r="V448" s="3"/>
      <c r="W448" s="95">
        <f>[2]Plan1!$A494</f>
        <v>51421</v>
      </c>
      <c r="X448" s="96" t="str">
        <f>[2]Plan1!$C494</f>
        <v>Nossa Sr.a Aparecida - Padroeira do Brasil</v>
      </c>
      <c r="Y448" s="97"/>
      <c r="Z448" s="1"/>
      <c r="AA448" s="3"/>
      <c r="AB448" s="3"/>
      <c r="AC448" s="3"/>
      <c r="AD448" s="3"/>
      <c r="AE448" s="3"/>
      <c r="AF448" s="12"/>
      <c r="AG448" s="3"/>
      <c r="AH448" s="2"/>
      <c r="AI448" s="2"/>
      <c r="AJ448" s="2"/>
      <c r="AK448" s="2"/>
      <c r="AL448" s="2"/>
      <c r="AM448" s="34"/>
      <c r="AN448" s="34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x14ac:dyDescent="0.15">
      <c r="A449" s="42">
        <f t="shared" si="167"/>
        <v>43839</v>
      </c>
      <c r="B449" s="19">
        <f t="shared" ca="1" si="177"/>
        <v>7890.15300905</v>
      </c>
      <c r="C449" s="16">
        <f t="shared" si="168"/>
        <v>7850</v>
      </c>
      <c r="D449" s="15">
        <f ca="1">IF(A449&lt;$B$1,VLOOKUP(A449,[1]DI!$A$4:$B$15000,2,FALSE),0)</f>
        <v>4.4000000000000004E-2</v>
      </c>
      <c r="E449" s="16">
        <f t="shared" ca="1" si="160"/>
        <v>1.0001708899999999</v>
      </c>
      <c r="F449" s="16">
        <f ca="1">(TRUNC(PRODUCT($E$12:$E448),16))</f>
        <v>1.0717896790360899</v>
      </c>
      <c r="G449" s="16">
        <f t="shared" ca="1" si="169"/>
        <v>1.06886340124859</v>
      </c>
      <c r="H449" s="16">
        <f t="shared" ca="1" si="161"/>
        <v>1.0027377500000001</v>
      </c>
      <c r="I449" s="15">
        <f t="shared" si="170"/>
        <v>3.7999999999999999E-2</v>
      </c>
      <c r="J449" s="34">
        <f t="shared" si="171"/>
        <v>43815</v>
      </c>
      <c r="K449" s="2">
        <f t="shared" si="172"/>
        <v>16</v>
      </c>
      <c r="L449" s="21">
        <f t="shared" si="173"/>
        <v>16</v>
      </c>
      <c r="M449" s="14">
        <f t="shared" si="162"/>
        <v>1.002370792</v>
      </c>
      <c r="N449" s="14">
        <f t="shared" ca="1" si="163"/>
        <v>1.005115033</v>
      </c>
      <c r="O449" s="21">
        <f t="shared" si="174"/>
        <v>0</v>
      </c>
      <c r="P449" s="16">
        <f t="shared" ca="1" si="164"/>
        <v>40.153009050000001</v>
      </c>
      <c r="Q449" s="24">
        <f t="shared" si="165"/>
        <v>0</v>
      </c>
      <c r="R449" s="16">
        <f t="shared" si="166"/>
        <v>0</v>
      </c>
      <c r="S449" s="4" t="str">
        <f t="shared" si="175"/>
        <v>J=</v>
      </c>
      <c r="T449" s="34">
        <f t="shared" si="176"/>
        <v>43845</v>
      </c>
      <c r="U449" s="3"/>
      <c r="V449" s="3"/>
      <c r="W449" s="95">
        <f>[2]Plan1!$A495</f>
        <v>51442</v>
      </c>
      <c r="X449" s="96" t="str">
        <f>[2]Plan1!$C495</f>
        <v>Finados</v>
      </c>
      <c r="Y449" s="97"/>
      <c r="Z449" s="1"/>
      <c r="AA449" s="3"/>
      <c r="AB449" s="3"/>
      <c r="AC449" s="3"/>
      <c r="AD449" s="3"/>
      <c r="AE449" s="3"/>
      <c r="AF449" s="12"/>
      <c r="AG449" s="3"/>
      <c r="AH449" s="2"/>
      <c r="AI449" s="2"/>
      <c r="AJ449" s="2"/>
      <c r="AK449" s="2"/>
      <c r="AL449" s="2"/>
      <c r="AM449" s="34"/>
      <c r="AN449" s="34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x14ac:dyDescent="0.15">
      <c r="A450" s="42">
        <f t="shared" si="167"/>
        <v>43840</v>
      </c>
      <c r="B450" s="19">
        <f t="shared" ca="1" si="177"/>
        <v>7892.6693893399997</v>
      </c>
      <c r="C450" s="16">
        <f t="shared" si="168"/>
        <v>7850</v>
      </c>
      <c r="D450" s="15">
        <f ca="1">IF(A450&lt;$B$1,VLOOKUP(A450,[1]DI!$A$4:$B$15000,2,FALSE),0)</f>
        <v>4.4000000000000004E-2</v>
      </c>
      <c r="E450" s="16">
        <f t="shared" ca="1" si="160"/>
        <v>1.0001708899999999</v>
      </c>
      <c r="F450" s="16">
        <f ca="1">(TRUNC(PRODUCT($E$12:$E449),16))</f>
        <v>1.07197283717434</v>
      </c>
      <c r="G450" s="16">
        <f t="shared" ca="1" si="169"/>
        <v>1.06886340124859</v>
      </c>
      <c r="H450" s="16">
        <f t="shared" ca="1" si="161"/>
        <v>1.00290911</v>
      </c>
      <c r="I450" s="15">
        <f t="shared" si="170"/>
        <v>3.7999999999999999E-2</v>
      </c>
      <c r="J450" s="34">
        <f t="shared" si="171"/>
        <v>43815</v>
      </c>
      <c r="K450" s="2">
        <f t="shared" si="172"/>
        <v>17</v>
      </c>
      <c r="L450" s="21">
        <f t="shared" si="173"/>
        <v>17</v>
      </c>
      <c r="M450" s="14">
        <f t="shared" si="162"/>
        <v>1.0025191529999999</v>
      </c>
      <c r="N450" s="14">
        <f t="shared" ca="1" si="163"/>
        <v>1.0054355909999999</v>
      </c>
      <c r="O450" s="21">
        <f t="shared" si="174"/>
        <v>0</v>
      </c>
      <c r="P450" s="16">
        <f t="shared" ca="1" si="164"/>
        <v>42.669389340000002</v>
      </c>
      <c r="Q450" s="24">
        <f t="shared" si="165"/>
        <v>0</v>
      </c>
      <c r="R450" s="16">
        <f t="shared" si="166"/>
        <v>0</v>
      </c>
      <c r="S450" s="4" t="str">
        <f t="shared" si="175"/>
        <v>J=</v>
      </c>
      <c r="T450" s="34">
        <f t="shared" si="176"/>
        <v>43845</v>
      </c>
      <c r="U450" s="3"/>
      <c r="V450" s="3"/>
      <c r="W450" s="95">
        <f>[2]Plan1!$A496</f>
        <v>51455</v>
      </c>
      <c r="X450" s="96" t="str">
        <f>[2]Plan1!$C496</f>
        <v>Proclamação da República</v>
      </c>
      <c r="Y450" s="97"/>
      <c r="Z450" s="1"/>
      <c r="AA450" s="3"/>
      <c r="AB450" s="3"/>
      <c r="AC450" s="3"/>
      <c r="AD450" s="3"/>
      <c r="AE450" s="3"/>
      <c r="AF450" s="12"/>
      <c r="AG450" s="3"/>
      <c r="AH450" s="2"/>
      <c r="AI450" s="2"/>
      <c r="AJ450" s="2"/>
      <c r="AK450" s="2"/>
      <c r="AL450" s="2"/>
      <c r="AM450" s="34"/>
      <c r="AN450" s="34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x14ac:dyDescent="0.15">
      <c r="A451" s="42">
        <f t="shared" si="167"/>
        <v>43841</v>
      </c>
      <c r="B451" s="19">
        <f t="shared" ca="1" si="177"/>
        <v>7895.18650755</v>
      </c>
      <c r="C451" s="16">
        <f t="shared" si="168"/>
        <v>7850</v>
      </c>
      <c r="D451" s="15">
        <f ca="1">IF(A451&lt;$B$1,VLOOKUP(A451,[1]DI!$A$4:$B$15000,2,FALSE),0)</f>
        <v>0</v>
      </c>
      <c r="E451" s="16">
        <f t="shared" ca="1" si="160"/>
        <v>1</v>
      </c>
      <c r="F451" s="16">
        <f ca="1">(TRUNC(PRODUCT($E$12:$E450),16))</f>
        <v>1.0721560266124801</v>
      </c>
      <c r="G451" s="16">
        <f t="shared" ca="1" si="169"/>
        <v>1.06886340124859</v>
      </c>
      <c r="H451" s="16">
        <f t="shared" ca="1" si="161"/>
        <v>1.0030804900000001</v>
      </c>
      <c r="I451" s="15">
        <f t="shared" si="170"/>
        <v>3.7999999999999999E-2</v>
      </c>
      <c r="J451" s="34">
        <f t="shared" si="171"/>
        <v>43815</v>
      </c>
      <c r="K451" s="2">
        <f t="shared" si="172"/>
        <v>17</v>
      </c>
      <c r="L451" s="21">
        <f t="shared" si="173"/>
        <v>18</v>
      </c>
      <c r="M451" s="14">
        <f t="shared" si="162"/>
        <v>1.0026675359999999</v>
      </c>
      <c r="N451" s="14">
        <f t="shared" ca="1" si="163"/>
        <v>1.005756243</v>
      </c>
      <c r="O451" s="21">
        <f t="shared" si="174"/>
        <v>0</v>
      </c>
      <c r="P451" s="16">
        <f t="shared" ca="1" si="164"/>
        <v>45.186507550000002</v>
      </c>
      <c r="Q451" s="24">
        <f t="shared" si="165"/>
        <v>0</v>
      </c>
      <c r="R451" s="16">
        <f t="shared" si="166"/>
        <v>0</v>
      </c>
      <c r="S451" s="4" t="str">
        <f t="shared" si="175"/>
        <v>J=</v>
      </c>
      <c r="T451" s="34">
        <f t="shared" si="176"/>
        <v>43845</v>
      </c>
      <c r="U451" s="3"/>
      <c r="V451" s="3"/>
      <c r="W451" s="95">
        <f>[2]Plan1!$A497</f>
        <v>51460</v>
      </c>
      <c r="X451" s="96" t="str">
        <f>[2]Plan1!$C497</f>
        <v>Dia Nacional de Zumbi e da Consciência Negra</v>
      </c>
      <c r="Y451" s="97"/>
      <c r="Z451" s="1"/>
      <c r="AA451" s="3"/>
      <c r="AB451" s="3"/>
      <c r="AC451" s="3"/>
      <c r="AD451" s="3"/>
      <c r="AE451" s="3"/>
      <c r="AF451" s="12"/>
      <c r="AG451" s="3"/>
      <c r="AH451" s="2"/>
      <c r="AI451" s="2"/>
      <c r="AJ451" s="2"/>
      <c r="AK451" s="2"/>
      <c r="AL451" s="2"/>
      <c r="AM451" s="34"/>
      <c r="AN451" s="34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x14ac:dyDescent="0.15">
      <c r="A452" s="42">
        <f t="shared" si="167"/>
        <v>43842</v>
      </c>
      <c r="B452" s="19">
        <f t="shared" ca="1" si="177"/>
        <v>7895.18650755</v>
      </c>
      <c r="C452" s="16">
        <f t="shared" si="168"/>
        <v>7850</v>
      </c>
      <c r="D452" s="15">
        <f ca="1">IF(A452&lt;$B$1,VLOOKUP(A452,[1]DI!$A$4:$B$15000,2,FALSE),0)</f>
        <v>0</v>
      </c>
      <c r="E452" s="16">
        <f t="shared" ca="1" si="160"/>
        <v>1</v>
      </c>
      <c r="F452" s="16">
        <f ca="1">(TRUNC(PRODUCT($E$12:$E451),16))</f>
        <v>1.0721560266124801</v>
      </c>
      <c r="G452" s="16">
        <f t="shared" ca="1" si="169"/>
        <v>1.06886340124859</v>
      </c>
      <c r="H452" s="16">
        <f t="shared" ca="1" si="161"/>
        <v>1.0030804900000001</v>
      </c>
      <c r="I452" s="15">
        <f t="shared" si="170"/>
        <v>3.7999999999999999E-2</v>
      </c>
      <c r="J452" s="34">
        <f t="shared" si="171"/>
        <v>43815</v>
      </c>
      <c r="K452" s="2">
        <f t="shared" si="172"/>
        <v>17</v>
      </c>
      <c r="L452" s="21">
        <f t="shared" si="173"/>
        <v>18</v>
      </c>
      <c r="M452" s="14">
        <f t="shared" si="162"/>
        <v>1.0026675359999999</v>
      </c>
      <c r="N452" s="14">
        <f t="shared" ca="1" si="163"/>
        <v>1.005756243</v>
      </c>
      <c r="O452" s="21">
        <f t="shared" si="174"/>
        <v>0</v>
      </c>
      <c r="P452" s="16">
        <f t="shared" ca="1" si="164"/>
        <v>45.186507550000002</v>
      </c>
      <c r="Q452" s="24">
        <f t="shared" si="165"/>
        <v>0</v>
      </c>
      <c r="R452" s="16">
        <f t="shared" si="166"/>
        <v>0</v>
      </c>
      <c r="S452" s="4" t="str">
        <f t="shared" si="175"/>
        <v>J=</v>
      </c>
      <c r="T452" s="34">
        <f t="shared" si="176"/>
        <v>43845</v>
      </c>
      <c r="U452" s="3"/>
      <c r="V452" s="3"/>
      <c r="W452" s="95">
        <f>[2]Plan1!$A498</f>
        <v>51495</v>
      </c>
      <c r="X452" s="96" t="str">
        <f>[2]Plan1!$C498</f>
        <v>Natal</v>
      </c>
      <c r="Y452" s="97"/>
      <c r="Z452" s="1"/>
      <c r="AA452" s="3"/>
      <c r="AB452" s="3"/>
      <c r="AC452" s="3"/>
      <c r="AD452" s="3"/>
      <c r="AE452" s="3"/>
      <c r="AF452" s="12"/>
      <c r="AG452" s="3"/>
      <c r="AH452" s="2"/>
      <c r="AI452" s="2"/>
      <c r="AJ452" s="2"/>
      <c r="AK452" s="2"/>
      <c r="AL452" s="2"/>
      <c r="AM452" s="34"/>
      <c r="AN452" s="34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x14ac:dyDescent="0.15">
      <c r="A453" s="42">
        <f t="shared" si="167"/>
        <v>43843</v>
      </c>
      <c r="B453" s="19">
        <f t="shared" ca="1" si="177"/>
        <v>7895.18650755</v>
      </c>
      <c r="C453" s="16">
        <f t="shared" si="168"/>
        <v>7850</v>
      </c>
      <c r="D453" s="15">
        <f ca="1">IF(A453&lt;$B$1,VLOOKUP(A453,[1]DI!$A$4:$B$15000,2,FALSE),0)</f>
        <v>4.4000000000000004E-2</v>
      </c>
      <c r="E453" s="16">
        <f t="shared" ca="1" si="160"/>
        <v>1.0001708899999999</v>
      </c>
      <c r="F453" s="16">
        <f ca="1">(TRUNC(PRODUCT($E$12:$E452),16))</f>
        <v>1.0721560266124801</v>
      </c>
      <c r="G453" s="16">
        <f t="shared" ca="1" si="169"/>
        <v>1.06886340124859</v>
      </c>
      <c r="H453" s="16">
        <f t="shared" ca="1" si="161"/>
        <v>1.0030804900000001</v>
      </c>
      <c r="I453" s="15">
        <f t="shared" si="170"/>
        <v>3.7999999999999999E-2</v>
      </c>
      <c r="J453" s="34">
        <f t="shared" si="171"/>
        <v>43815</v>
      </c>
      <c r="K453" s="2">
        <f t="shared" si="172"/>
        <v>18</v>
      </c>
      <c r="L453" s="21">
        <f t="shared" si="173"/>
        <v>18</v>
      </c>
      <c r="M453" s="14">
        <f t="shared" si="162"/>
        <v>1.0026675359999999</v>
      </c>
      <c r="N453" s="14">
        <f t="shared" ca="1" si="163"/>
        <v>1.005756243</v>
      </c>
      <c r="O453" s="21">
        <f t="shared" si="174"/>
        <v>0</v>
      </c>
      <c r="P453" s="16">
        <f t="shared" ca="1" si="164"/>
        <v>45.186507550000002</v>
      </c>
      <c r="Q453" s="24">
        <f t="shared" si="165"/>
        <v>0</v>
      </c>
      <c r="R453" s="16">
        <f t="shared" si="166"/>
        <v>0</v>
      </c>
      <c r="S453" s="4" t="str">
        <f t="shared" si="175"/>
        <v>J=</v>
      </c>
      <c r="T453" s="34">
        <f t="shared" si="176"/>
        <v>43845</v>
      </c>
      <c r="U453" s="3"/>
      <c r="V453" s="3"/>
      <c r="W453" s="95">
        <f>[2]Plan1!$A499</f>
        <v>51502</v>
      </c>
      <c r="X453" s="96" t="str">
        <f>[2]Plan1!$C499</f>
        <v>Confraternização Universal</v>
      </c>
      <c r="Y453" s="97"/>
      <c r="Z453" s="1"/>
      <c r="AA453" s="3"/>
      <c r="AB453" s="3"/>
      <c r="AC453" s="3"/>
      <c r="AD453" s="3"/>
      <c r="AE453" s="3"/>
      <c r="AF453" s="12"/>
      <c r="AG453" s="3"/>
      <c r="AH453" s="2"/>
      <c r="AI453" s="2"/>
      <c r="AJ453" s="2"/>
      <c r="AK453" s="2"/>
      <c r="AL453" s="2"/>
      <c r="AM453" s="34"/>
      <c r="AN453" s="34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x14ac:dyDescent="0.15">
      <c r="A454" s="42">
        <f t="shared" si="167"/>
        <v>43844</v>
      </c>
      <c r="B454" s="19">
        <f t="shared" ca="1" si="177"/>
        <v>7897.7045128</v>
      </c>
      <c r="C454" s="16">
        <f t="shared" si="168"/>
        <v>7850</v>
      </c>
      <c r="D454" s="15">
        <f ca="1">IF(A454&lt;$B$1,VLOOKUP(A454,[1]DI!$A$4:$B$15000,2,FALSE),0)</f>
        <v>4.4000000000000004E-2</v>
      </c>
      <c r="E454" s="16">
        <f t="shared" ca="1" si="160"/>
        <v>1.0001708899999999</v>
      </c>
      <c r="F454" s="16">
        <f ca="1">(TRUNC(PRODUCT($E$12:$E453),16))</f>
        <v>1.0723392473558699</v>
      </c>
      <c r="G454" s="16">
        <f t="shared" ca="1" si="169"/>
        <v>1.06886340124859</v>
      </c>
      <c r="H454" s="16">
        <f t="shared" ca="1" si="161"/>
        <v>1.0032519099999999</v>
      </c>
      <c r="I454" s="15">
        <f t="shared" si="170"/>
        <v>3.7999999999999999E-2</v>
      </c>
      <c r="J454" s="34">
        <f t="shared" si="171"/>
        <v>43815</v>
      </c>
      <c r="K454" s="2">
        <f t="shared" si="172"/>
        <v>19</v>
      </c>
      <c r="L454" s="21">
        <f t="shared" si="173"/>
        <v>19</v>
      </c>
      <c r="M454" s="14">
        <f t="shared" si="162"/>
        <v>1.0028159409999999</v>
      </c>
      <c r="N454" s="14">
        <f t="shared" ca="1" si="163"/>
        <v>1.0060770080000001</v>
      </c>
      <c r="O454" s="21">
        <f t="shared" si="174"/>
        <v>0</v>
      </c>
      <c r="P454" s="16">
        <f t="shared" ca="1" si="164"/>
        <v>47.704512800000003</v>
      </c>
      <c r="Q454" s="24">
        <f t="shared" si="165"/>
        <v>0</v>
      </c>
      <c r="R454" s="16">
        <f t="shared" si="166"/>
        <v>0</v>
      </c>
      <c r="S454" s="4" t="str">
        <f t="shared" si="175"/>
        <v>J=</v>
      </c>
      <c r="T454" s="34">
        <f t="shared" si="176"/>
        <v>43845</v>
      </c>
      <c r="U454" s="3"/>
      <c r="V454" s="3"/>
      <c r="W454" s="95">
        <f>[2]Plan1!$A500</f>
        <v>51564</v>
      </c>
      <c r="X454" s="96" t="str">
        <f>[2]Plan1!$C500</f>
        <v>Carnaval</v>
      </c>
      <c r="Y454" s="97"/>
      <c r="Z454" s="1"/>
      <c r="AA454" s="3"/>
      <c r="AB454" s="3"/>
      <c r="AC454" s="3"/>
      <c r="AD454" s="3"/>
      <c r="AE454" s="3"/>
      <c r="AF454" s="12"/>
      <c r="AG454" s="3"/>
      <c r="AH454" s="2"/>
      <c r="AI454" s="2"/>
      <c r="AJ454" s="2"/>
      <c r="AK454" s="2"/>
      <c r="AL454" s="2"/>
      <c r="AM454" s="34"/>
      <c r="AN454" s="34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x14ac:dyDescent="0.15">
      <c r="A455" s="42">
        <f t="shared" si="167"/>
        <v>43845</v>
      </c>
      <c r="B455" s="19">
        <f t="shared" ca="1" si="177"/>
        <v>7900.2232480900002</v>
      </c>
      <c r="C455" s="16">
        <f t="shared" si="168"/>
        <v>7850</v>
      </c>
      <c r="D455" s="15">
        <f ca="1">IF(A455&lt;$B$1,VLOOKUP(A455,[1]DI!$A$4:$B$15000,2,FALSE),0)</f>
        <v>4.4000000000000004E-2</v>
      </c>
      <c r="E455" s="16">
        <f t="shared" ca="1" si="160"/>
        <v>1.0001708899999999</v>
      </c>
      <c r="F455" s="16">
        <f ca="1">(TRUNC(PRODUCT($E$12:$E454),16))</f>
        <v>1.0725224994098499</v>
      </c>
      <c r="G455" s="16">
        <f t="shared" ca="1" si="169"/>
        <v>1.06886340124859</v>
      </c>
      <c r="H455" s="16">
        <f t="shared" ca="1" si="161"/>
        <v>1.00342335</v>
      </c>
      <c r="I455" s="15">
        <f t="shared" si="170"/>
        <v>3.7999999999999999E-2</v>
      </c>
      <c r="J455" s="34">
        <f t="shared" si="171"/>
        <v>43815</v>
      </c>
      <c r="K455" s="2">
        <f t="shared" si="172"/>
        <v>20</v>
      </c>
      <c r="L455" s="21">
        <f t="shared" si="173"/>
        <v>20</v>
      </c>
      <c r="M455" s="14">
        <f t="shared" si="162"/>
        <v>1.002964368</v>
      </c>
      <c r="N455" s="14">
        <f t="shared" ca="1" si="163"/>
        <v>1.0063978659999999</v>
      </c>
      <c r="O455" s="21">
        <f t="shared" si="174"/>
        <v>15</v>
      </c>
      <c r="P455" s="16">
        <f t="shared" ca="1" si="164"/>
        <v>50.223248089999998</v>
      </c>
      <c r="Q455" s="24">
        <f t="shared" si="165"/>
        <v>0</v>
      </c>
      <c r="R455" s="16">
        <f t="shared" si="166"/>
        <v>0</v>
      </c>
      <c r="S455" s="4" t="str">
        <f t="shared" si="175"/>
        <v>J=</v>
      </c>
      <c r="T455" s="34">
        <f t="shared" si="176"/>
        <v>43845</v>
      </c>
      <c r="U455" s="3"/>
      <c r="V455" s="3"/>
      <c r="W455" s="95">
        <f>[2]Plan1!$A501</f>
        <v>51565</v>
      </c>
      <c r="X455" s="96" t="str">
        <f>[2]Plan1!$C501</f>
        <v>Carnaval</v>
      </c>
      <c r="Y455" s="97"/>
      <c r="Z455" s="1"/>
      <c r="AA455" s="3"/>
      <c r="AB455" s="3"/>
      <c r="AC455" s="3"/>
      <c r="AD455" s="3"/>
      <c r="AE455" s="3"/>
      <c r="AF455" s="12"/>
      <c r="AG455" s="3"/>
      <c r="AH455" s="2"/>
      <c r="AI455" s="2"/>
      <c r="AJ455" s="2"/>
      <c r="AK455" s="2"/>
      <c r="AL455" s="2"/>
      <c r="AM455" s="34"/>
      <c r="AN455" s="34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x14ac:dyDescent="0.15">
      <c r="A456" s="42">
        <f t="shared" si="167"/>
        <v>43846</v>
      </c>
      <c r="B456" s="19">
        <f t="shared" ca="1" si="177"/>
        <v>7852.5035612399997</v>
      </c>
      <c r="C456" s="16">
        <f t="shared" si="168"/>
        <v>7850</v>
      </c>
      <c r="D456" s="15">
        <f ca="1">IF(A456&lt;$B$1,VLOOKUP(A456,[1]DI!$A$4:$B$15000,2,FALSE),0)</f>
        <v>4.4000000000000004E-2</v>
      </c>
      <c r="E456" s="16">
        <f t="shared" ca="1" si="160"/>
        <v>1.0001708899999999</v>
      </c>
      <c r="F456" s="16">
        <f ca="1">(TRUNC(PRODUCT($E$12:$E455),16))</f>
        <v>1.0727057827797799</v>
      </c>
      <c r="G456" s="16">
        <f t="shared" ca="1" si="169"/>
        <v>1.0725224994098499</v>
      </c>
      <c r="H456" s="16">
        <f t="shared" ca="1" si="161"/>
        <v>1.0001708899999999</v>
      </c>
      <c r="I456" s="15">
        <f t="shared" si="170"/>
        <v>3.7999999999999999E-2</v>
      </c>
      <c r="J456" s="34">
        <f t="shared" si="171"/>
        <v>43845</v>
      </c>
      <c r="K456" s="2">
        <f t="shared" si="172"/>
        <v>1</v>
      </c>
      <c r="L456" s="21">
        <f t="shared" si="173"/>
        <v>1</v>
      </c>
      <c r="M456" s="14">
        <f t="shared" si="162"/>
        <v>1.00014801</v>
      </c>
      <c r="N456" s="14">
        <f t="shared" ca="1" si="163"/>
        <v>1.000318925</v>
      </c>
      <c r="O456" s="21">
        <f t="shared" si="174"/>
        <v>0</v>
      </c>
      <c r="P456" s="16">
        <f t="shared" ca="1" si="164"/>
        <v>2.5035612399999998</v>
      </c>
      <c r="Q456" s="24">
        <f t="shared" si="165"/>
        <v>0</v>
      </c>
      <c r="R456" s="16">
        <f t="shared" si="166"/>
        <v>0</v>
      </c>
      <c r="S456" s="4" t="str">
        <f t="shared" si="175"/>
        <v>J=</v>
      </c>
      <c r="T456" s="34">
        <f t="shared" si="176"/>
        <v>43878</v>
      </c>
      <c r="U456" s="3"/>
      <c r="V456" s="3"/>
      <c r="W456" s="95">
        <f>[2]Plan1!$A502</f>
        <v>51610</v>
      </c>
      <c r="X456" s="96" t="str">
        <f>[2]Plan1!$C502</f>
        <v>Paixão de Cristo</v>
      </c>
      <c r="Y456" s="97"/>
      <c r="Z456" s="1"/>
      <c r="AA456" s="3"/>
      <c r="AB456" s="3"/>
      <c r="AC456" s="3"/>
      <c r="AD456" s="3"/>
      <c r="AE456" s="3"/>
      <c r="AF456" s="12"/>
      <c r="AG456" s="3"/>
      <c r="AH456" s="2"/>
      <c r="AI456" s="2"/>
      <c r="AJ456" s="2"/>
      <c r="AK456" s="2"/>
      <c r="AL456" s="2"/>
      <c r="AM456" s="34"/>
      <c r="AN456" s="34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x14ac:dyDescent="0.15">
      <c r="A457" s="42">
        <f t="shared" si="167"/>
        <v>43847</v>
      </c>
      <c r="B457" s="19">
        <f t="shared" ca="1" si="177"/>
        <v>7855.0079310499996</v>
      </c>
      <c r="C457" s="16">
        <f t="shared" si="168"/>
        <v>7850</v>
      </c>
      <c r="D457" s="15">
        <f ca="1">IF(A457&lt;$B$1,VLOOKUP(A457,[1]DI!$A$4:$B$15000,2,FALSE),0)</f>
        <v>4.4000000000000004E-2</v>
      </c>
      <c r="E457" s="16">
        <f t="shared" ca="1" si="160"/>
        <v>1.0001708899999999</v>
      </c>
      <c r="F457" s="16">
        <f ca="1">(TRUNC(PRODUCT($E$12:$E456),16))</f>
        <v>1.0728890974709999</v>
      </c>
      <c r="G457" s="16">
        <f t="shared" ca="1" si="169"/>
        <v>1.0725224994098499</v>
      </c>
      <c r="H457" s="16">
        <f t="shared" ca="1" si="161"/>
        <v>1.0003418100000001</v>
      </c>
      <c r="I457" s="15">
        <f t="shared" si="170"/>
        <v>3.7999999999999999E-2</v>
      </c>
      <c r="J457" s="34">
        <f t="shared" si="171"/>
        <v>43845</v>
      </c>
      <c r="K457" s="2">
        <f t="shared" si="172"/>
        <v>2</v>
      </c>
      <c r="L457" s="21">
        <f t="shared" si="173"/>
        <v>2</v>
      </c>
      <c r="M457" s="14">
        <f t="shared" si="162"/>
        <v>1.000296042</v>
      </c>
      <c r="N457" s="14">
        <f t="shared" ca="1" si="163"/>
        <v>1.000637953</v>
      </c>
      <c r="O457" s="21">
        <f t="shared" si="174"/>
        <v>0</v>
      </c>
      <c r="P457" s="16">
        <f t="shared" ca="1" si="164"/>
        <v>5.0079310499999998</v>
      </c>
      <c r="Q457" s="24">
        <f t="shared" si="165"/>
        <v>0</v>
      </c>
      <c r="R457" s="16">
        <f t="shared" si="166"/>
        <v>0</v>
      </c>
      <c r="S457" s="4" t="str">
        <f t="shared" si="175"/>
        <v>J=</v>
      </c>
      <c r="T457" s="34">
        <f t="shared" si="176"/>
        <v>43878</v>
      </c>
      <c r="U457" s="3"/>
      <c r="V457" s="3"/>
      <c r="W457" s="95">
        <f>[2]Plan1!$A503</f>
        <v>51612</v>
      </c>
      <c r="X457" s="96" t="str">
        <f>[2]Plan1!$C503</f>
        <v>Tiradentes</v>
      </c>
      <c r="Y457" s="97"/>
      <c r="Z457" s="1"/>
      <c r="AA457" s="3"/>
      <c r="AB457" s="3"/>
      <c r="AC457" s="3"/>
      <c r="AD457" s="3"/>
      <c r="AE457" s="3"/>
      <c r="AF457" s="12"/>
      <c r="AG457" s="3"/>
      <c r="AH457" s="2"/>
      <c r="AI457" s="2"/>
      <c r="AJ457" s="2"/>
      <c r="AK457" s="2"/>
      <c r="AL457" s="2"/>
      <c r="AM457" s="34"/>
      <c r="AN457" s="34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x14ac:dyDescent="0.15">
      <c r="A458" s="42">
        <f t="shared" si="167"/>
        <v>43848</v>
      </c>
      <c r="B458" s="19">
        <f t="shared" ca="1" si="177"/>
        <v>7857.51310939</v>
      </c>
      <c r="C458" s="16">
        <f t="shared" si="168"/>
        <v>7850</v>
      </c>
      <c r="D458" s="15">
        <f ca="1">IF(A458&lt;$B$1,VLOOKUP(A458,[1]DI!$A$4:$B$15000,2,FALSE),0)</f>
        <v>0</v>
      </c>
      <c r="E458" s="16">
        <f t="shared" ca="1" si="160"/>
        <v>1</v>
      </c>
      <c r="F458" s="16">
        <f ca="1">(TRUNC(PRODUCT($E$12:$E457),16))</f>
        <v>1.0730724434888601</v>
      </c>
      <c r="G458" s="16">
        <f t="shared" ca="1" si="169"/>
        <v>1.0725224994098499</v>
      </c>
      <c r="H458" s="16">
        <f t="shared" ca="1" si="161"/>
        <v>1.0005127599999999</v>
      </c>
      <c r="I458" s="15">
        <f t="shared" si="170"/>
        <v>3.7999999999999999E-2</v>
      </c>
      <c r="J458" s="34">
        <f t="shared" si="171"/>
        <v>43845</v>
      </c>
      <c r="K458" s="2">
        <f t="shared" si="172"/>
        <v>2</v>
      </c>
      <c r="L458" s="21">
        <f t="shared" si="173"/>
        <v>3</v>
      </c>
      <c r="M458" s="14">
        <f t="shared" si="162"/>
        <v>1.0004440960000001</v>
      </c>
      <c r="N458" s="14">
        <f t="shared" ca="1" si="163"/>
        <v>1.0009570839999999</v>
      </c>
      <c r="O458" s="21">
        <f t="shared" si="174"/>
        <v>0</v>
      </c>
      <c r="P458" s="16">
        <f t="shared" ca="1" si="164"/>
        <v>7.5131093900000003</v>
      </c>
      <c r="Q458" s="24">
        <f t="shared" si="165"/>
        <v>0</v>
      </c>
      <c r="R458" s="16">
        <f t="shared" si="166"/>
        <v>0</v>
      </c>
      <c r="S458" s="4" t="str">
        <f t="shared" si="175"/>
        <v>J=</v>
      </c>
      <c r="T458" s="34">
        <f t="shared" si="176"/>
        <v>43878</v>
      </c>
      <c r="U458" s="3"/>
      <c r="V458" s="3"/>
      <c r="W458" s="95">
        <f>[2]Plan1!$A504</f>
        <v>51622</v>
      </c>
      <c r="X458" s="96" t="str">
        <f>[2]Plan1!$C504</f>
        <v>Dia do Trabalho</v>
      </c>
      <c r="Y458" s="97"/>
      <c r="Z458" s="1"/>
      <c r="AA458" s="3"/>
      <c r="AB458" s="3"/>
      <c r="AC458" s="3"/>
      <c r="AD458" s="3"/>
      <c r="AE458" s="3"/>
      <c r="AF458" s="12"/>
      <c r="AG458" s="3"/>
      <c r="AH458" s="2"/>
      <c r="AI458" s="2"/>
      <c r="AJ458" s="2"/>
      <c r="AK458" s="2"/>
      <c r="AL458" s="2"/>
      <c r="AM458" s="34"/>
      <c r="AN458" s="34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x14ac:dyDescent="0.15">
      <c r="A459" s="42">
        <f t="shared" si="167"/>
        <v>43849</v>
      </c>
      <c r="B459" s="19">
        <f t="shared" ca="1" si="177"/>
        <v>7857.51310939</v>
      </c>
      <c r="C459" s="16">
        <f t="shared" si="168"/>
        <v>7850</v>
      </c>
      <c r="D459" s="15">
        <f ca="1">IF(A459&lt;$B$1,VLOOKUP(A459,[1]DI!$A$4:$B$15000,2,FALSE),0)</f>
        <v>0</v>
      </c>
      <c r="E459" s="16">
        <f t="shared" ca="1" si="160"/>
        <v>1</v>
      </c>
      <c r="F459" s="16">
        <f ca="1">(TRUNC(PRODUCT($E$12:$E458),16))</f>
        <v>1.0730724434888601</v>
      </c>
      <c r="G459" s="16">
        <f t="shared" ca="1" si="169"/>
        <v>1.0725224994098499</v>
      </c>
      <c r="H459" s="16">
        <f t="shared" ca="1" si="161"/>
        <v>1.0005127599999999</v>
      </c>
      <c r="I459" s="15">
        <f t="shared" si="170"/>
        <v>3.7999999999999999E-2</v>
      </c>
      <c r="J459" s="34">
        <f t="shared" si="171"/>
        <v>43845</v>
      </c>
      <c r="K459" s="2">
        <f t="shared" si="172"/>
        <v>2</v>
      </c>
      <c r="L459" s="21">
        <f t="shared" si="173"/>
        <v>3</v>
      </c>
      <c r="M459" s="14">
        <f t="shared" si="162"/>
        <v>1.0004440960000001</v>
      </c>
      <c r="N459" s="14">
        <f t="shared" ca="1" si="163"/>
        <v>1.0009570839999999</v>
      </c>
      <c r="O459" s="21">
        <f t="shared" si="174"/>
        <v>0</v>
      </c>
      <c r="P459" s="16">
        <f t="shared" ca="1" si="164"/>
        <v>7.5131093900000003</v>
      </c>
      <c r="Q459" s="24">
        <f t="shared" si="165"/>
        <v>0</v>
      </c>
      <c r="R459" s="16">
        <f t="shared" si="166"/>
        <v>0</v>
      </c>
      <c r="S459" s="4" t="str">
        <f t="shared" si="175"/>
        <v>J=</v>
      </c>
      <c r="T459" s="34">
        <f t="shared" si="176"/>
        <v>43878</v>
      </c>
      <c r="U459" s="3"/>
      <c r="V459" s="3"/>
      <c r="W459" s="95">
        <f>[2]Plan1!$A505</f>
        <v>51672</v>
      </c>
      <c r="X459" s="96" t="str">
        <f>[2]Plan1!$C505</f>
        <v>Corpus Christi</v>
      </c>
      <c r="Y459" s="97"/>
      <c r="Z459" s="1"/>
      <c r="AA459" s="3"/>
      <c r="AB459" s="3"/>
      <c r="AC459" s="3"/>
      <c r="AD459" s="3"/>
      <c r="AE459" s="3"/>
      <c r="AF459" s="12"/>
      <c r="AG459" s="3"/>
      <c r="AH459" s="2"/>
      <c r="AI459" s="2"/>
      <c r="AJ459" s="2"/>
      <c r="AK459" s="2"/>
      <c r="AL459" s="2"/>
      <c r="AM459" s="34"/>
      <c r="AN459" s="34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x14ac:dyDescent="0.15">
      <c r="A460" s="42">
        <f t="shared" si="167"/>
        <v>43850</v>
      </c>
      <c r="B460" s="19">
        <f t="shared" ca="1" si="177"/>
        <v>7857.51310939</v>
      </c>
      <c r="C460" s="16">
        <f t="shared" si="168"/>
        <v>7850</v>
      </c>
      <c r="D460" s="15">
        <f ca="1">IF(A460&lt;$B$1,VLOOKUP(A460,[1]DI!$A$4:$B$15000,2,FALSE),0)</f>
        <v>4.4000000000000004E-2</v>
      </c>
      <c r="E460" s="16">
        <f t="shared" ref="E460:E523" ca="1" si="178">ROUND(((1+D460)^(1/252)),8)</f>
        <v>1.0001708899999999</v>
      </c>
      <c r="F460" s="16">
        <f ca="1">(TRUNC(PRODUCT($E$12:$E459),16))</f>
        <v>1.0730724434888601</v>
      </c>
      <c r="G460" s="16">
        <f t="shared" ca="1" si="169"/>
        <v>1.0725224994098499</v>
      </c>
      <c r="H460" s="16">
        <f t="shared" ref="H460:H523" ca="1" si="179">ROUND(F460/G460,8)</f>
        <v>1.0005127599999999</v>
      </c>
      <c r="I460" s="15">
        <f t="shared" si="170"/>
        <v>3.7999999999999999E-2</v>
      </c>
      <c r="J460" s="34">
        <f t="shared" si="171"/>
        <v>43845</v>
      </c>
      <c r="K460" s="2">
        <f t="shared" si="172"/>
        <v>3</v>
      </c>
      <c r="L460" s="21">
        <f t="shared" si="173"/>
        <v>3</v>
      </c>
      <c r="M460" s="14">
        <f t="shared" ref="M460:M523" si="180">ROUND((I460+1)^(L460/252),9)</f>
        <v>1.0004440960000001</v>
      </c>
      <c r="N460" s="14">
        <f t="shared" ref="N460:N523" ca="1" si="181">ROUND(H460*M460,9)</f>
        <v>1.0009570839999999</v>
      </c>
      <c r="O460" s="21">
        <f t="shared" si="174"/>
        <v>0</v>
      </c>
      <c r="P460" s="16">
        <f t="shared" ref="P460:P523" ca="1" si="182">TRUNC(((N460-1)*C460),8)</f>
        <v>7.5131093900000003</v>
      </c>
      <c r="Q460" s="24">
        <f t="shared" ref="Q460:Q523" si="183">IF($O460&gt;0,VLOOKUP($O460,$W$12:$AC$150,7),0)</f>
        <v>0</v>
      </c>
      <c r="R460" s="16">
        <f t="shared" ref="R460:R523" si="184">IF(Q460&gt;0,TRUNC(Q460*C$12,8),0)</f>
        <v>0</v>
      </c>
      <c r="S460" s="4" t="str">
        <f t="shared" si="175"/>
        <v>J=</v>
      </c>
      <c r="T460" s="34">
        <f t="shared" si="176"/>
        <v>43878</v>
      </c>
      <c r="U460" s="3"/>
      <c r="V460" s="3"/>
      <c r="W460" s="95">
        <f>[2]Plan1!$A506</f>
        <v>51751</v>
      </c>
      <c r="X460" s="96" t="str">
        <f>[2]Plan1!$C506</f>
        <v>Independência do Brasil</v>
      </c>
      <c r="Y460" s="97"/>
      <c r="Z460" s="1"/>
      <c r="AA460" s="3"/>
      <c r="AB460" s="3"/>
      <c r="AC460" s="3"/>
      <c r="AD460" s="3"/>
      <c r="AE460" s="3"/>
      <c r="AF460" s="12"/>
      <c r="AG460" s="3"/>
      <c r="AH460" s="2"/>
      <c r="AI460" s="2"/>
      <c r="AJ460" s="2"/>
      <c r="AK460" s="2"/>
      <c r="AL460" s="2"/>
      <c r="AM460" s="34"/>
      <c r="AN460" s="34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x14ac:dyDescent="0.15">
      <c r="A461" s="42">
        <f t="shared" ref="A461:A524" si="185">(A460+1)</f>
        <v>43851</v>
      </c>
      <c r="B461" s="19">
        <f t="shared" ca="1" si="177"/>
        <v>7860.0190884499998</v>
      </c>
      <c r="C461" s="16">
        <f t="shared" ref="C461:C524" si="186">(C460-R460)</f>
        <v>7850</v>
      </c>
      <c r="D461" s="15">
        <f ca="1">IF(A461&lt;$B$1,VLOOKUP(A461,[1]DI!$A$4:$B$15000,2,FALSE),0)</f>
        <v>4.4000000000000004E-2</v>
      </c>
      <c r="E461" s="16">
        <f t="shared" ca="1" si="178"/>
        <v>1.0001708899999999</v>
      </c>
      <c r="F461" s="16">
        <f ca="1">(TRUNC(PRODUCT($E$12:$E460),16))</f>
        <v>1.0732558208387299</v>
      </c>
      <c r="G461" s="16">
        <f t="shared" ref="G461:G524" ca="1" si="187">IF(O460&gt;0,F460,G460)</f>
        <v>1.0725224994098499</v>
      </c>
      <c r="H461" s="16">
        <f t="shared" ca="1" si="179"/>
        <v>1.0006837399999999</v>
      </c>
      <c r="I461" s="15">
        <f t="shared" ref="I461:I524" si="188">I460</f>
        <v>3.7999999999999999E-2</v>
      </c>
      <c r="J461" s="34">
        <f t="shared" ref="J461:J524" si="189">IF(O460&gt;0,VLOOKUP(O460,W$12:AG$150,2),J460)</f>
        <v>43845</v>
      </c>
      <c r="K461" s="2">
        <f t="shared" ref="K461:K524" si="190">IF(A461&gt;J461,IF(NETWORKDAYS(J461,A461,$W$160:$W$544)-1=0,1,NETWORKDAYS(J461,A461,$W$160:$W$544)-1),0)</f>
        <v>4</v>
      </c>
      <c r="L461" s="21">
        <f t="shared" ref="L461:L524" si="191">IF(AND(K461=1,K460=1),1,IF(K461&gt;0,IF(K461=K460,K461+1,K461),0))</f>
        <v>4</v>
      </c>
      <c r="M461" s="14">
        <f t="shared" si="180"/>
        <v>1.0005921719999999</v>
      </c>
      <c r="N461" s="14">
        <f t="shared" ca="1" si="181"/>
        <v>1.0012763170000001</v>
      </c>
      <c r="O461" s="21">
        <f t="shared" ref="O461:O524" si="192">IF(VLOOKUP(A461,X$12:AE$150,8)=VLOOKUP(A460,X$12:AE$150,8),0,VLOOKUP(A461,X$12:AE$150,8))</f>
        <v>0</v>
      </c>
      <c r="P461" s="16">
        <f t="shared" ca="1" si="182"/>
        <v>10.01908845</v>
      </c>
      <c r="Q461" s="24">
        <f t="shared" si="183"/>
        <v>0</v>
      </c>
      <c r="R461" s="16">
        <f t="shared" si="184"/>
        <v>0</v>
      </c>
      <c r="S461" s="4" t="str">
        <f t="shared" ref="S461:S524" si="193">IF(O460&gt;0,VLOOKUP(O460,W$12:AG$150,10),S460)</f>
        <v>J=</v>
      </c>
      <c r="T461" s="34">
        <f t="shared" ref="T461:T524" si="194">IF(O460&gt;0,VLOOKUP(O460,W$12:AG$150,11),T460)</f>
        <v>43878</v>
      </c>
      <c r="U461" s="3"/>
      <c r="V461" s="3"/>
      <c r="W461" s="95">
        <f>[2]Plan1!$A507</f>
        <v>51786</v>
      </c>
      <c r="X461" s="96" t="str">
        <f>[2]Plan1!$C507</f>
        <v>Nossa Sr.a Aparecida - Padroeira do Brasil</v>
      </c>
      <c r="Y461" s="97"/>
      <c r="Z461" s="1"/>
      <c r="AA461" s="3"/>
      <c r="AB461" s="3"/>
      <c r="AC461" s="3"/>
      <c r="AD461" s="3"/>
      <c r="AE461" s="3"/>
      <c r="AF461" s="12"/>
      <c r="AG461" s="3"/>
      <c r="AH461" s="2"/>
      <c r="AI461" s="2"/>
      <c r="AJ461" s="2"/>
      <c r="AK461" s="2"/>
      <c r="AL461" s="2"/>
      <c r="AM461" s="34"/>
      <c r="AN461" s="34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x14ac:dyDescent="0.15">
      <c r="A462" s="42">
        <f t="shared" si="185"/>
        <v>43852</v>
      </c>
      <c r="B462" s="19">
        <f t="shared" ref="B462:B525" ca="1" si="195">IF(A462&lt;=TODAY(),C462+P462,IF(AND(A462&gt;TODAY(),A462&lt;=$B$1),IF(VLOOKUP(TODAY(),$A$10:$D$5000,4,FALSE)=0,"n.d",C462+P462),"n.d"))</f>
        <v>7862.52579754</v>
      </c>
      <c r="C462" s="16">
        <f t="shared" si="186"/>
        <v>7850</v>
      </c>
      <c r="D462" s="15">
        <f ca="1">IF(A462&lt;$B$1,VLOOKUP(A462,[1]DI!$A$4:$B$15000,2,FALSE),0)</f>
        <v>4.4000000000000004E-2</v>
      </c>
      <c r="E462" s="16">
        <f t="shared" ca="1" si="178"/>
        <v>1.0001708899999999</v>
      </c>
      <c r="F462" s="16">
        <f ca="1">(TRUNC(PRODUCT($E$12:$E461),16))</f>
        <v>1.0734392295259501</v>
      </c>
      <c r="G462" s="16">
        <f t="shared" ca="1" si="187"/>
        <v>1.0725224994098499</v>
      </c>
      <c r="H462" s="16">
        <f t="shared" ca="1" si="179"/>
        <v>1.0008547400000001</v>
      </c>
      <c r="I462" s="15">
        <f t="shared" si="188"/>
        <v>3.7999999999999999E-2</v>
      </c>
      <c r="J462" s="34">
        <f t="shared" si="189"/>
        <v>43845</v>
      </c>
      <c r="K462" s="2">
        <f t="shared" si="190"/>
        <v>5</v>
      </c>
      <c r="L462" s="21">
        <f t="shared" si="191"/>
        <v>5</v>
      </c>
      <c r="M462" s="14">
        <f t="shared" si="180"/>
        <v>1.0007402700000001</v>
      </c>
      <c r="N462" s="14">
        <f t="shared" ca="1" si="181"/>
        <v>1.0015956429999999</v>
      </c>
      <c r="O462" s="21">
        <f t="shared" si="192"/>
        <v>0</v>
      </c>
      <c r="P462" s="16">
        <f t="shared" ca="1" si="182"/>
        <v>12.525797539999999</v>
      </c>
      <c r="Q462" s="24">
        <f t="shared" si="183"/>
        <v>0</v>
      </c>
      <c r="R462" s="16">
        <f t="shared" si="184"/>
        <v>0</v>
      </c>
      <c r="S462" s="4" t="str">
        <f t="shared" si="193"/>
        <v>J=</v>
      </c>
      <c r="T462" s="34">
        <f t="shared" si="194"/>
        <v>43878</v>
      </c>
      <c r="U462" s="3"/>
      <c r="V462" s="3"/>
      <c r="W462" s="95">
        <f>[2]Plan1!$A508</f>
        <v>51807</v>
      </c>
      <c r="X462" s="96" t="str">
        <f>[2]Plan1!$C508</f>
        <v>Finados</v>
      </c>
      <c r="Y462" s="97"/>
      <c r="Z462" s="1"/>
      <c r="AA462" s="3"/>
      <c r="AB462" s="3"/>
      <c r="AC462" s="3"/>
      <c r="AD462" s="3"/>
      <c r="AE462" s="3"/>
      <c r="AF462" s="12"/>
      <c r="AG462" s="3"/>
      <c r="AH462" s="2"/>
      <c r="AI462" s="2"/>
      <c r="AJ462" s="2"/>
      <c r="AK462" s="2"/>
      <c r="AL462" s="2"/>
      <c r="AM462" s="34"/>
      <c r="AN462" s="34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x14ac:dyDescent="0.15">
      <c r="A463" s="42">
        <f t="shared" si="185"/>
        <v>43853</v>
      </c>
      <c r="B463" s="19">
        <f t="shared" ca="1" si="195"/>
        <v>7865.0333780000001</v>
      </c>
      <c r="C463" s="16">
        <f t="shared" si="186"/>
        <v>7850</v>
      </c>
      <c r="D463" s="15">
        <f ca="1">IF(A463&lt;$B$1,VLOOKUP(A463,[1]DI!$A$4:$B$15000,2,FALSE),0)</f>
        <v>4.4000000000000004E-2</v>
      </c>
      <c r="E463" s="16">
        <f t="shared" ca="1" si="178"/>
        <v>1.0001708899999999</v>
      </c>
      <c r="F463" s="16">
        <f ca="1">(TRUNC(PRODUCT($E$12:$E462),16))</f>
        <v>1.0736226695558899</v>
      </c>
      <c r="G463" s="16">
        <f t="shared" ca="1" si="187"/>
        <v>1.0725224994098499</v>
      </c>
      <c r="H463" s="16">
        <f t="shared" ca="1" si="179"/>
        <v>1.00102578</v>
      </c>
      <c r="I463" s="15">
        <f t="shared" si="188"/>
        <v>3.7999999999999999E-2</v>
      </c>
      <c r="J463" s="34">
        <f t="shared" si="189"/>
        <v>43845</v>
      </c>
      <c r="K463" s="2">
        <f t="shared" si="190"/>
        <v>6</v>
      </c>
      <c r="L463" s="21">
        <f t="shared" si="191"/>
        <v>6</v>
      </c>
      <c r="M463" s="14">
        <f t="shared" si="180"/>
        <v>1.000888389</v>
      </c>
      <c r="N463" s="14">
        <f t="shared" ca="1" si="181"/>
        <v>1.0019150800000001</v>
      </c>
      <c r="O463" s="21">
        <f t="shared" si="192"/>
        <v>0</v>
      </c>
      <c r="P463" s="16">
        <f t="shared" ca="1" si="182"/>
        <v>15.033378000000001</v>
      </c>
      <c r="Q463" s="24">
        <f t="shared" si="183"/>
        <v>0</v>
      </c>
      <c r="R463" s="16">
        <f t="shared" si="184"/>
        <v>0</v>
      </c>
      <c r="S463" s="4" t="str">
        <f t="shared" si="193"/>
        <v>J=</v>
      </c>
      <c r="T463" s="34">
        <f t="shared" si="194"/>
        <v>43878</v>
      </c>
      <c r="U463" s="3"/>
      <c r="V463" s="3"/>
      <c r="W463" s="95">
        <f>[2]Plan1!$A509</f>
        <v>51820</v>
      </c>
      <c r="X463" s="96" t="str">
        <f>[2]Plan1!$C509</f>
        <v>Proclamação da República</v>
      </c>
      <c r="Y463" s="97"/>
      <c r="Z463" s="1"/>
      <c r="AA463" s="3"/>
      <c r="AB463" s="3"/>
      <c r="AC463" s="3"/>
      <c r="AD463" s="3"/>
      <c r="AE463" s="3"/>
      <c r="AF463" s="12"/>
      <c r="AG463" s="3"/>
      <c r="AH463" s="2"/>
      <c r="AI463" s="2"/>
      <c r="AJ463" s="2"/>
      <c r="AK463" s="2"/>
      <c r="AL463" s="2"/>
      <c r="AM463" s="34"/>
      <c r="AN463" s="34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x14ac:dyDescent="0.15">
      <c r="A464" s="42">
        <f t="shared" si="185"/>
        <v>43854</v>
      </c>
      <c r="B464" s="19">
        <f t="shared" ca="1" si="195"/>
        <v>7867.5417041999999</v>
      </c>
      <c r="C464" s="16">
        <f t="shared" si="186"/>
        <v>7850</v>
      </c>
      <c r="D464" s="15">
        <f ca="1">IF(A464&lt;$B$1,VLOOKUP(A464,[1]DI!$A$4:$B$15000,2,FALSE),0)</f>
        <v>4.4000000000000004E-2</v>
      </c>
      <c r="E464" s="16">
        <f t="shared" ca="1" si="178"/>
        <v>1.0001708899999999</v>
      </c>
      <c r="F464" s="16">
        <f ca="1">(TRUNC(PRODUCT($E$12:$E463),16))</f>
        <v>1.0738061409338899</v>
      </c>
      <c r="G464" s="16">
        <f t="shared" ca="1" si="187"/>
        <v>1.0725224994098499</v>
      </c>
      <c r="H464" s="16">
        <f t="shared" ca="1" si="179"/>
        <v>1.00119684</v>
      </c>
      <c r="I464" s="15">
        <f t="shared" si="188"/>
        <v>3.7999999999999999E-2</v>
      </c>
      <c r="J464" s="34">
        <f t="shared" si="189"/>
        <v>43845</v>
      </c>
      <c r="K464" s="2">
        <f t="shared" si="190"/>
        <v>7</v>
      </c>
      <c r="L464" s="21">
        <f t="shared" si="191"/>
        <v>7</v>
      </c>
      <c r="M464" s="14">
        <f t="shared" si="180"/>
        <v>1.001036531</v>
      </c>
      <c r="N464" s="14">
        <f t="shared" ca="1" si="181"/>
        <v>1.0022346120000001</v>
      </c>
      <c r="O464" s="21">
        <f t="shared" si="192"/>
        <v>0</v>
      </c>
      <c r="P464" s="16">
        <f t="shared" ca="1" si="182"/>
        <v>17.541704200000002</v>
      </c>
      <c r="Q464" s="24">
        <f t="shared" si="183"/>
        <v>0</v>
      </c>
      <c r="R464" s="16">
        <f t="shared" si="184"/>
        <v>0</v>
      </c>
      <c r="S464" s="4" t="str">
        <f t="shared" si="193"/>
        <v>J=</v>
      </c>
      <c r="T464" s="34">
        <f t="shared" si="194"/>
        <v>43878</v>
      </c>
      <c r="U464" s="3"/>
      <c r="V464" s="3"/>
      <c r="W464" s="95">
        <f>[2]Plan1!$A510</f>
        <v>51825</v>
      </c>
      <c r="X464" s="96" t="str">
        <f>[2]Plan1!$C510</f>
        <v>Dia Nacional de Zumbi e da Consciência Negra</v>
      </c>
      <c r="Y464" s="97"/>
      <c r="Z464" s="1"/>
      <c r="AA464" s="3"/>
      <c r="AB464" s="3"/>
      <c r="AC464" s="3"/>
      <c r="AD464" s="3"/>
      <c r="AE464" s="3"/>
      <c r="AF464" s="12"/>
      <c r="AG464" s="3"/>
      <c r="AH464" s="2"/>
      <c r="AI464" s="2"/>
      <c r="AJ464" s="2"/>
      <c r="AK464" s="2"/>
      <c r="AL464" s="2"/>
      <c r="AM464" s="34"/>
      <c r="AN464" s="34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x14ac:dyDescent="0.15">
      <c r="A465" s="42">
        <f t="shared" si="185"/>
        <v>43855</v>
      </c>
      <c r="B465" s="19">
        <f t="shared" ca="1" si="195"/>
        <v>7870.05090174</v>
      </c>
      <c r="C465" s="16">
        <f t="shared" si="186"/>
        <v>7850</v>
      </c>
      <c r="D465" s="15">
        <f ca="1">IF(A465&lt;$B$1,VLOOKUP(A465,[1]DI!$A$4:$B$15000,2,FALSE),0)</f>
        <v>0</v>
      </c>
      <c r="E465" s="16">
        <f t="shared" ca="1" si="178"/>
        <v>1</v>
      </c>
      <c r="F465" s="16">
        <f ca="1">(TRUNC(PRODUCT($E$12:$E464),16))</f>
        <v>1.07398964366531</v>
      </c>
      <c r="G465" s="16">
        <f t="shared" ca="1" si="187"/>
        <v>1.0725224994098499</v>
      </c>
      <c r="H465" s="16">
        <f t="shared" ca="1" si="179"/>
        <v>1.00136794</v>
      </c>
      <c r="I465" s="15">
        <f t="shared" si="188"/>
        <v>3.7999999999999999E-2</v>
      </c>
      <c r="J465" s="34">
        <f t="shared" si="189"/>
        <v>43845</v>
      </c>
      <c r="K465" s="2">
        <f t="shared" si="190"/>
        <v>7</v>
      </c>
      <c r="L465" s="21">
        <f t="shared" si="191"/>
        <v>8</v>
      </c>
      <c r="M465" s="14">
        <f t="shared" si="180"/>
        <v>1.001184694</v>
      </c>
      <c r="N465" s="14">
        <f t="shared" ca="1" si="181"/>
        <v>1.0025542549999999</v>
      </c>
      <c r="O465" s="21">
        <f t="shared" si="192"/>
        <v>0</v>
      </c>
      <c r="P465" s="16">
        <f t="shared" ca="1" si="182"/>
        <v>20.05090174</v>
      </c>
      <c r="Q465" s="24">
        <f t="shared" si="183"/>
        <v>0</v>
      </c>
      <c r="R465" s="16">
        <f t="shared" si="184"/>
        <v>0</v>
      </c>
      <c r="S465" s="4" t="str">
        <f t="shared" si="193"/>
        <v>J=</v>
      </c>
      <c r="T465" s="34">
        <f t="shared" si="194"/>
        <v>43878</v>
      </c>
      <c r="U465" s="3"/>
      <c r="V465" s="3"/>
      <c r="W465" s="95">
        <f>[2]Plan1!$A511</f>
        <v>51860</v>
      </c>
      <c r="X465" s="96" t="str">
        <f>[2]Plan1!$C511</f>
        <v>Natal</v>
      </c>
      <c r="Y465" s="97"/>
      <c r="Z465" s="1"/>
      <c r="AA465" s="3"/>
      <c r="AB465" s="3"/>
      <c r="AC465" s="3"/>
      <c r="AD465" s="3"/>
      <c r="AE465" s="3"/>
      <c r="AF465" s="12"/>
      <c r="AG465" s="3"/>
      <c r="AH465" s="2"/>
      <c r="AI465" s="2"/>
      <c r="AJ465" s="2"/>
      <c r="AK465" s="2"/>
      <c r="AL465" s="2"/>
      <c r="AM465" s="34"/>
      <c r="AN465" s="34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x14ac:dyDescent="0.15">
      <c r="A466" s="42">
        <f t="shared" si="185"/>
        <v>43856</v>
      </c>
      <c r="B466" s="19">
        <f t="shared" ca="1" si="195"/>
        <v>7870.05090174</v>
      </c>
      <c r="C466" s="16">
        <f t="shared" si="186"/>
        <v>7850</v>
      </c>
      <c r="D466" s="15">
        <f ca="1">IF(A466&lt;$B$1,VLOOKUP(A466,[1]DI!$A$4:$B$15000,2,FALSE),0)</f>
        <v>0</v>
      </c>
      <c r="E466" s="16">
        <f t="shared" ca="1" si="178"/>
        <v>1</v>
      </c>
      <c r="F466" s="16">
        <f ca="1">(TRUNC(PRODUCT($E$12:$E465),16))</f>
        <v>1.07398964366531</v>
      </c>
      <c r="G466" s="16">
        <f t="shared" ca="1" si="187"/>
        <v>1.0725224994098499</v>
      </c>
      <c r="H466" s="16">
        <f t="shared" ca="1" si="179"/>
        <v>1.00136794</v>
      </c>
      <c r="I466" s="15">
        <f t="shared" si="188"/>
        <v>3.7999999999999999E-2</v>
      </c>
      <c r="J466" s="34">
        <f t="shared" si="189"/>
        <v>43845</v>
      </c>
      <c r="K466" s="2">
        <f t="shared" si="190"/>
        <v>7</v>
      </c>
      <c r="L466" s="21">
        <f t="shared" si="191"/>
        <v>8</v>
      </c>
      <c r="M466" s="14">
        <f t="shared" si="180"/>
        <v>1.001184694</v>
      </c>
      <c r="N466" s="14">
        <f t="shared" ca="1" si="181"/>
        <v>1.0025542549999999</v>
      </c>
      <c r="O466" s="21">
        <f t="shared" si="192"/>
        <v>0</v>
      </c>
      <c r="P466" s="16">
        <f t="shared" ca="1" si="182"/>
        <v>20.05090174</v>
      </c>
      <c r="Q466" s="24">
        <f t="shared" si="183"/>
        <v>0</v>
      </c>
      <c r="R466" s="16">
        <f t="shared" si="184"/>
        <v>0</v>
      </c>
      <c r="S466" s="4" t="str">
        <f t="shared" si="193"/>
        <v>J=</v>
      </c>
      <c r="T466" s="34">
        <f t="shared" si="194"/>
        <v>43878</v>
      </c>
      <c r="U466" s="3"/>
      <c r="V466" s="3"/>
      <c r="W466" s="95">
        <f>[2]Plan1!$A512</f>
        <v>51867</v>
      </c>
      <c r="X466" s="96" t="str">
        <f>[2]Plan1!$C512</f>
        <v>Confraternização Universal</v>
      </c>
      <c r="Y466" s="97"/>
      <c r="Z466" s="1"/>
      <c r="AA466" s="3"/>
      <c r="AB466" s="3"/>
      <c r="AC466" s="3"/>
      <c r="AD466" s="3"/>
      <c r="AE466" s="3"/>
      <c r="AF466" s="12"/>
      <c r="AG466" s="3"/>
      <c r="AH466" s="2"/>
      <c r="AI466" s="2"/>
      <c r="AJ466" s="2"/>
      <c r="AK466" s="2"/>
      <c r="AL466" s="2"/>
      <c r="AM466" s="34"/>
      <c r="AN466" s="34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x14ac:dyDescent="0.15">
      <c r="A467" s="42">
        <f t="shared" si="185"/>
        <v>43857</v>
      </c>
      <c r="B467" s="19">
        <f t="shared" ca="1" si="195"/>
        <v>7870.05090174</v>
      </c>
      <c r="C467" s="16">
        <f t="shared" si="186"/>
        <v>7850</v>
      </c>
      <c r="D467" s="15">
        <f ca="1">IF(A467&lt;$B$1,VLOOKUP(A467,[1]DI!$A$4:$B$15000,2,FALSE),0)</f>
        <v>4.4000000000000004E-2</v>
      </c>
      <c r="E467" s="16">
        <f t="shared" ca="1" si="178"/>
        <v>1.0001708899999999</v>
      </c>
      <c r="F467" s="16">
        <f ca="1">(TRUNC(PRODUCT($E$12:$E466),16))</f>
        <v>1.07398964366531</v>
      </c>
      <c r="G467" s="16">
        <f t="shared" ca="1" si="187"/>
        <v>1.0725224994098499</v>
      </c>
      <c r="H467" s="16">
        <f t="shared" ca="1" si="179"/>
        <v>1.00136794</v>
      </c>
      <c r="I467" s="15">
        <f t="shared" si="188"/>
        <v>3.7999999999999999E-2</v>
      </c>
      <c r="J467" s="34">
        <f t="shared" si="189"/>
        <v>43845</v>
      </c>
      <c r="K467" s="2">
        <f t="shared" si="190"/>
        <v>8</v>
      </c>
      <c r="L467" s="21">
        <f t="shared" si="191"/>
        <v>8</v>
      </c>
      <c r="M467" s="14">
        <f t="shared" si="180"/>
        <v>1.001184694</v>
      </c>
      <c r="N467" s="14">
        <f t="shared" ca="1" si="181"/>
        <v>1.0025542549999999</v>
      </c>
      <c r="O467" s="21">
        <f t="shared" si="192"/>
        <v>0</v>
      </c>
      <c r="P467" s="16">
        <f t="shared" ca="1" si="182"/>
        <v>20.05090174</v>
      </c>
      <c r="Q467" s="24">
        <f t="shared" si="183"/>
        <v>0</v>
      </c>
      <c r="R467" s="16">
        <f t="shared" si="184"/>
        <v>0</v>
      </c>
      <c r="S467" s="4" t="str">
        <f t="shared" si="193"/>
        <v>J=</v>
      </c>
      <c r="T467" s="34">
        <f t="shared" si="194"/>
        <v>43878</v>
      </c>
      <c r="U467" s="3"/>
      <c r="V467" s="3"/>
      <c r="W467" s="95">
        <f>[2]Plan1!$A513</f>
        <v>51914</v>
      </c>
      <c r="X467" s="96" t="str">
        <f>[2]Plan1!$C513</f>
        <v>Carnaval</v>
      </c>
      <c r="Y467" s="97"/>
      <c r="Z467" s="1"/>
      <c r="AA467" s="3"/>
      <c r="AB467" s="3"/>
      <c r="AC467" s="3"/>
      <c r="AD467" s="3"/>
      <c r="AE467" s="3"/>
      <c r="AF467" s="12"/>
      <c r="AG467" s="3"/>
      <c r="AH467" s="2"/>
      <c r="AI467" s="2"/>
      <c r="AJ467" s="2"/>
      <c r="AK467" s="2"/>
      <c r="AL467" s="2"/>
      <c r="AM467" s="34"/>
      <c r="AN467" s="34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x14ac:dyDescent="0.15">
      <c r="A468" s="42">
        <f t="shared" si="185"/>
        <v>43858</v>
      </c>
      <c r="B468" s="19">
        <f t="shared" ca="1" si="195"/>
        <v>7872.5608293400001</v>
      </c>
      <c r="C468" s="16">
        <f t="shared" si="186"/>
        <v>7850</v>
      </c>
      <c r="D468" s="15">
        <f ca="1">IF(A468&lt;$B$1,VLOOKUP(A468,[1]DI!$A$4:$B$15000,2,FALSE),0)</f>
        <v>4.4000000000000004E-2</v>
      </c>
      <c r="E468" s="16">
        <f t="shared" ca="1" si="178"/>
        <v>1.0001708899999999</v>
      </c>
      <c r="F468" s="16">
        <f ca="1">(TRUNC(PRODUCT($E$12:$E467),16))</f>
        <v>1.0741731777555199</v>
      </c>
      <c r="G468" s="16">
        <f t="shared" ca="1" si="187"/>
        <v>1.0725224994098499</v>
      </c>
      <c r="H468" s="16">
        <f t="shared" ca="1" si="179"/>
        <v>1.00153906</v>
      </c>
      <c r="I468" s="15">
        <f t="shared" si="188"/>
        <v>3.7999999999999999E-2</v>
      </c>
      <c r="J468" s="34">
        <f t="shared" si="189"/>
        <v>43845</v>
      </c>
      <c r="K468" s="2">
        <f t="shared" si="190"/>
        <v>9</v>
      </c>
      <c r="L468" s="21">
        <f t="shared" si="191"/>
        <v>9</v>
      </c>
      <c r="M468" s="14">
        <f t="shared" si="180"/>
        <v>1.0013328800000001</v>
      </c>
      <c r="N468" s="14">
        <f t="shared" ca="1" si="181"/>
        <v>1.002873991</v>
      </c>
      <c r="O468" s="21">
        <f t="shared" si="192"/>
        <v>0</v>
      </c>
      <c r="P468" s="16">
        <f t="shared" ca="1" si="182"/>
        <v>22.560829340000002</v>
      </c>
      <c r="Q468" s="24">
        <f t="shared" si="183"/>
        <v>0</v>
      </c>
      <c r="R468" s="16">
        <f t="shared" si="184"/>
        <v>0</v>
      </c>
      <c r="S468" s="4" t="str">
        <f t="shared" si="193"/>
        <v>J=</v>
      </c>
      <c r="T468" s="34">
        <f t="shared" si="194"/>
        <v>43878</v>
      </c>
      <c r="U468" s="3"/>
      <c r="V468" s="3"/>
      <c r="W468" s="95">
        <f>[2]Plan1!$A514</f>
        <v>51915</v>
      </c>
      <c r="X468" s="96" t="str">
        <f>[2]Plan1!$C514</f>
        <v>Carnaval</v>
      </c>
      <c r="Y468" s="97"/>
      <c r="Z468" s="1"/>
      <c r="AA468" s="3"/>
      <c r="AB468" s="3"/>
      <c r="AC468" s="3"/>
      <c r="AD468" s="3"/>
      <c r="AE468" s="3"/>
      <c r="AF468" s="12"/>
      <c r="AG468" s="3"/>
      <c r="AH468" s="2"/>
      <c r="AI468" s="2"/>
      <c r="AJ468" s="2"/>
      <c r="AK468" s="2"/>
      <c r="AL468" s="2"/>
      <c r="AM468" s="34"/>
      <c r="AN468" s="34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x14ac:dyDescent="0.15">
      <c r="A469" s="42">
        <f t="shared" si="185"/>
        <v>43859</v>
      </c>
      <c r="B469" s="19">
        <f t="shared" ca="1" si="195"/>
        <v>7875.0715655000004</v>
      </c>
      <c r="C469" s="16">
        <f t="shared" si="186"/>
        <v>7850</v>
      </c>
      <c r="D469" s="15">
        <f ca="1">IF(A469&lt;$B$1,VLOOKUP(A469,[1]DI!$A$4:$B$15000,2,FALSE),0)</f>
        <v>4.4000000000000004E-2</v>
      </c>
      <c r="E469" s="16">
        <f t="shared" ca="1" si="178"/>
        <v>1.0001708899999999</v>
      </c>
      <c r="F469" s="16">
        <f ca="1">(TRUNC(PRODUCT($E$12:$E468),16))</f>
        <v>1.07435674320986</v>
      </c>
      <c r="G469" s="16">
        <f t="shared" ca="1" si="187"/>
        <v>1.0725224994098499</v>
      </c>
      <c r="H469" s="16">
        <f t="shared" ca="1" si="179"/>
        <v>1.0017102099999999</v>
      </c>
      <c r="I469" s="15">
        <f t="shared" si="188"/>
        <v>3.7999999999999999E-2</v>
      </c>
      <c r="J469" s="34">
        <f t="shared" si="189"/>
        <v>43845</v>
      </c>
      <c r="K469" s="2">
        <f t="shared" si="190"/>
        <v>10</v>
      </c>
      <c r="L469" s="21">
        <f t="shared" si="191"/>
        <v>10</v>
      </c>
      <c r="M469" s="14">
        <f t="shared" si="180"/>
        <v>1.0014810869999999</v>
      </c>
      <c r="N469" s="14">
        <f t="shared" ca="1" si="181"/>
        <v>1.0031938300000001</v>
      </c>
      <c r="O469" s="21">
        <f t="shared" si="192"/>
        <v>0</v>
      </c>
      <c r="P469" s="16">
        <f t="shared" ca="1" si="182"/>
        <v>25.071565499999998</v>
      </c>
      <c r="Q469" s="24">
        <f t="shared" si="183"/>
        <v>0</v>
      </c>
      <c r="R469" s="16">
        <f t="shared" si="184"/>
        <v>0</v>
      </c>
      <c r="S469" s="4" t="str">
        <f t="shared" si="193"/>
        <v>J=</v>
      </c>
      <c r="T469" s="34">
        <f t="shared" si="194"/>
        <v>43878</v>
      </c>
      <c r="U469" s="3"/>
      <c r="V469" s="3"/>
      <c r="W469" s="95">
        <f>[2]Plan1!$A515</f>
        <v>51960</v>
      </c>
      <c r="X469" s="96" t="str">
        <f>[2]Plan1!$C515</f>
        <v>Paixão de Cristo</v>
      </c>
      <c r="Y469" s="97"/>
      <c r="Z469" s="1"/>
      <c r="AA469" s="3"/>
      <c r="AB469" s="3"/>
      <c r="AC469" s="3"/>
      <c r="AD469" s="3"/>
      <c r="AE469" s="3"/>
      <c r="AF469" s="12"/>
      <c r="AG469" s="3"/>
      <c r="AH469" s="2"/>
      <c r="AI469" s="2"/>
      <c r="AJ469" s="2"/>
      <c r="AK469" s="2"/>
      <c r="AL469" s="2"/>
      <c r="AM469" s="34"/>
      <c r="AN469" s="34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42">
        <f t="shared" si="185"/>
        <v>43860</v>
      </c>
      <c r="B470" s="19">
        <f t="shared" ca="1" si="195"/>
        <v>7877.5831886899996</v>
      </c>
      <c r="C470" s="16">
        <f t="shared" si="186"/>
        <v>7850</v>
      </c>
      <c r="D470" s="15">
        <f ca="1">IF(A470&lt;$B$1,VLOOKUP(A470,[1]DI!$A$4:$B$15000,2,FALSE),0)</f>
        <v>4.4000000000000004E-2</v>
      </c>
      <c r="E470" s="16">
        <f t="shared" ca="1" si="178"/>
        <v>1.0001708899999999</v>
      </c>
      <c r="F470" s="16">
        <f ca="1">(TRUNC(PRODUCT($E$12:$E469),16))</f>
        <v>1.0745403400337099</v>
      </c>
      <c r="G470" s="16">
        <f t="shared" ca="1" si="187"/>
        <v>1.0725224994098499</v>
      </c>
      <c r="H470" s="16">
        <f t="shared" ca="1" si="179"/>
        <v>1.0018814</v>
      </c>
      <c r="I470" s="15">
        <f t="shared" si="188"/>
        <v>3.7999999999999999E-2</v>
      </c>
      <c r="J470" s="34">
        <f t="shared" si="189"/>
        <v>43845</v>
      </c>
      <c r="K470" s="2">
        <f t="shared" si="190"/>
        <v>11</v>
      </c>
      <c r="L470" s="21">
        <f t="shared" si="191"/>
        <v>11</v>
      </c>
      <c r="M470" s="14">
        <f t="shared" si="180"/>
        <v>1.0016293169999999</v>
      </c>
      <c r="N470" s="14">
        <f t="shared" ca="1" si="181"/>
        <v>1.003513782</v>
      </c>
      <c r="O470" s="21">
        <f t="shared" si="192"/>
        <v>0</v>
      </c>
      <c r="P470" s="16">
        <f t="shared" ca="1" si="182"/>
        <v>27.58318869</v>
      </c>
      <c r="Q470" s="24">
        <f t="shared" si="183"/>
        <v>0</v>
      </c>
      <c r="R470" s="16">
        <f t="shared" si="184"/>
        <v>0</v>
      </c>
      <c r="S470" s="4" t="str">
        <f t="shared" si="193"/>
        <v>J=</v>
      </c>
      <c r="T470" s="34">
        <f t="shared" si="194"/>
        <v>43878</v>
      </c>
      <c r="U470" s="3"/>
      <c r="V470" s="3"/>
      <c r="W470" s="95">
        <f>[2]Plan1!$A516</f>
        <v>51977</v>
      </c>
      <c r="X470" s="96" t="str">
        <f>[2]Plan1!$C516</f>
        <v>Tiradentes</v>
      </c>
      <c r="Y470" s="97"/>
      <c r="Z470" s="1"/>
      <c r="AA470" s="3"/>
      <c r="AB470" s="3"/>
      <c r="AC470" s="3"/>
      <c r="AD470" s="3"/>
      <c r="AE470" s="3"/>
      <c r="AF470" s="12"/>
      <c r="AG470" s="3"/>
      <c r="AH470" s="2"/>
      <c r="AI470" s="2"/>
      <c r="AJ470" s="2"/>
      <c r="AK470" s="2"/>
      <c r="AL470" s="2"/>
      <c r="AM470" s="34"/>
      <c r="AN470" s="34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42">
        <f t="shared" si="185"/>
        <v>43861</v>
      </c>
      <c r="B471" s="19">
        <f t="shared" ca="1" si="195"/>
        <v>7880.0955419499996</v>
      </c>
      <c r="C471" s="16">
        <f t="shared" si="186"/>
        <v>7850</v>
      </c>
      <c r="D471" s="15">
        <f ca="1">IF(A471&lt;$B$1,VLOOKUP(A471,[1]DI!$A$4:$B$15000,2,FALSE),0)</f>
        <v>4.4000000000000004E-2</v>
      </c>
      <c r="E471" s="16">
        <f t="shared" ca="1" si="178"/>
        <v>1.0001708899999999</v>
      </c>
      <c r="F471" s="16">
        <f ca="1">(TRUNC(PRODUCT($E$12:$E470),16))</f>
        <v>1.0747239682324199</v>
      </c>
      <c r="G471" s="16">
        <f t="shared" ca="1" si="187"/>
        <v>1.0725224994098499</v>
      </c>
      <c r="H471" s="16">
        <f t="shared" ca="1" si="179"/>
        <v>1.00205261</v>
      </c>
      <c r="I471" s="15">
        <f t="shared" si="188"/>
        <v>3.7999999999999999E-2</v>
      </c>
      <c r="J471" s="34">
        <f t="shared" si="189"/>
        <v>43845</v>
      </c>
      <c r="K471" s="2">
        <f t="shared" si="190"/>
        <v>12</v>
      </c>
      <c r="L471" s="21">
        <f t="shared" si="191"/>
        <v>12</v>
      </c>
      <c r="M471" s="14">
        <f t="shared" si="180"/>
        <v>1.0017775680000001</v>
      </c>
      <c r="N471" s="14">
        <f t="shared" ca="1" si="181"/>
        <v>1.003833827</v>
      </c>
      <c r="O471" s="21">
        <f t="shared" si="192"/>
        <v>0</v>
      </c>
      <c r="P471" s="16">
        <f t="shared" ca="1" si="182"/>
        <v>30.095541950000001</v>
      </c>
      <c r="Q471" s="24">
        <f t="shared" si="183"/>
        <v>0</v>
      </c>
      <c r="R471" s="16">
        <f t="shared" si="184"/>
        <v>0</v>
      </c>
      <c r="S471" s="4" t="str">
        <f t="shared" si="193"/>
        <v>J=</v>
      </c>
      <c r="T471" s="34">
        <f t="shared" si="194"/>
        <v>43878</v>
      </c>
      <c r="U471" s="3"/>
      <c r="V471" s="3"/>
      <c r="W471" s="95">
        <f>[2]Plan1!$A517</f>
        <v>51987</v>
      </c>
      <c r="X471" s="96" t="str">
        <f>[2]Plan1!$C517</f>
        <v>Dia do Trabalho</v>
      </c>
      <c r="Y471" s="97"/>
      <c r="Z471" s="1"/>
      <c r="AA471" s="3"/>
      <c r="AB471" s="3"/>
      <c r="AC471" s="3"/>
      <c r="AD471" s="3"/>
      <c r="AE471" s="3"/>
      <c r="AF471" s="12"/>
      <c r="AG471" s="3"/>
      <c r="AH471" s="2"/>
      <c r="AI471" s="2"/>
      <c r="AJ471" s="2"/>
      <c r="AK471" s="2"/>
      <c r="AL471" s="2"/>
      <c r="AM471" s="34"/>
      <c r="AN471" s="34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42">
        <f t="shared" si="185"/>
        <v>43862</v>
      </c>
      <c r="B472" s="19">
        <f t="shared" ca="1" si="195"/>
        <v>7882.6086959000004</v>
      </c>
      <c r="C472" s="16">
        <f t="shared" si="186"/>
        <v>7850</v>
      </c>
      <c r="D472" s="15">
        <f ca="1">IF(A472&lt;$B$1,VLOOKUP(A472,[1]DI!$A$4:$B$15000,2,FALSE),0)</f>
        <v>0</v>
      </c>
      <c r="E472" s="16">
        <f t="shared" ca="1" si="178"/>
        <v>1</v>
      </c>
      <c r="F472" s="16">
        <f ca="1">(TRUNC(PRODUCT($E$12:$E471),16))</f>
        <v>1.0749076278113501</v>
      </c>
      <c r="G472" s="16">
        <f t="shared" ca="1" si="187"/>
        <v>1.0725224994098499</v>
      </c>
      <c r="H472" s="16">
        <f t="shared" ca="1" si="179"/>
        <v>1.00222385</v>
      </c>
      <c r="I472" s="15">
        <f t="shared" si="188"/>
        <v>3.7999999999999999E-2</v>
      </c>
      <c r="J472" s="34">
        <f t="shared" si="189"/>
        <v>43845</v>
      </c>
      <c r="K472" s="2">
        <f t="shared" si="190"/>
        <v>12</v>
      </c>
      <c r="L472" s="21">
        <f t="shared" si="191"/>
        <v>13</v>
      </c>
      <c r="M472" s="14">
        <f t="shared" si="180"/>
        <v>1.001925841</v>
      </c>
      <c r="N472" s="14">
        <f t="shared" ca="1" si="181"/>
        <v>1.0041539740000001</v>
      </c>
      <c r="O472" s="21">
        <f t="shared" si="192"/>
        <v>0</v>
      </c>
      <c r="P472" s="16">
        <f t="shared" ca="1" si="182"/>
        <v>32.608695900000001</v>
      </c>
      <c r="Q472" s="24">
        <f t="shared" si="183"/>
        <v>0</v>
      </c>
      <c r="R472" s="16">
        <f t="shared" si="184"/>
        <v>0</v>
      </c>
      <c r="S472" s="4" t="str">
        <f t="shared" si="193"/>
        <v>J=</v>
      </c>
      <c r="T472" s="34">
        <f t="shared" si="194"/>
        <v>43878</v>
      </c>
      <c r="U472" s="3"/>
      <c r="V472" s="3"/>
      <c r="W472" s="95">
        <f>[2]Plan1!$A518</f>
        <v>52022</v>
      </c>
      <c r="X472" s="96" t="str">
        <f>[2]Plan1!$C518</f>
        <v>Corpus Christi</v>
      </c>
      <c r="Y472" s="97"/>
      <c r="Z472" s="1"/>
      <c r="AA472" s="3"/>
      <c r="AB472" s="3"/>
      <c r="AC472" s="3"/>
      <c r="AD472" s="3"/>
      <c r="AE472" s="3"/>
      <c r="AF472" s="12"/>
      <c r="AG472" s="3"/>
      <c r="AH472" s="2"/>
      <c r="AI472" s="2"/>
      <c r="AJ472" s="2"/>
      <c r="AK472" s="2"/>
      <c r="AL472" s="2"/>
      <c r="AM472" s="34"/>
      <c r="AN472" s="34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42">
        <f t="shared" si="185"/>
        <v>43863</v>
      </c>
      <c r="B473" s="19">
        <f t="shared" ca="1" si="195"/>
        <v>7882.6086959000004</v>
      </c>
      <c r="C473" s="16">
        <f t="shared" si="186"/>
        <v>7850</v>
      </c>
      <c r="D473" s="15">
        <f ca="1">IF(A473&lt;$B$1,VLOOKUP(A473,[1]DI!$A$4:$B$15000,2,FALSE),0)</f>
        <v>0</v>
      </c>
      <c r="E473" s="16">
        <f t="shared" ca="1" si="178"/>
        <v>1</v>
      </c>
      <c r="F473" s="16">
        <f ca="1">(TRUNC(PRODUCT($E$12:$E472),16))</f>
        <v>1.0749076278113501</v>
      </c>
      <c r="G473" s="16">
        <f t="shared" ca="1" si="187"/>
        <v>1.0725224994098499</v>
      </c>
      <c r="H473" s="16">
        <f t="shared" ca="1" si="179"/>
        <v>1.00222385</v>
      </c>
      <c r="I473" s="15">
        <f t="shared" si="188"/>
        <v>3.7999999999999999E-2</v>
      </c>
      <c r="J473" s="34">
        <f t="shared" si="189"/>
        <v>43845</v>
      </c>
      <c r="K473" s="2">
        <f t="shared" si="190"/>
        <v>12</v>
      </c>
      <c r="L473" s="21">
        <f t="shared" si="191"/>
        <v>13</v>
      </c>
      <c r="M473" s="14">
        <f t="shared" si="180"/>
        <v>1.001925841</v>
      </c>
      <c r="N473" s="14">
        <f t="shared" ca="1" si="181"/>
        <v>1.0041539740000001</v>
      </c>
      <c r="O473" s="21">
        <f t="shared" si="192"/>
        <v>0</v>
      </c>
      <c r="P473" s="16">
        <f t="shared" ca="1" si="182"/>
        <v>32.608695900000001</v>
      </c>
      <c r="Q473" s="24">
        <f t="shared" si="183"/>
        <v>0</v>
      </c>
      <c r="R473" s="16">
        <f t="shared" si="184"/>
        <v>0</v>
      </c>
      <c r="S473" s="4" t="str">
        <f t="shared" si="193"/>
        <v>J=</v>
      </c>
      <c r="T473" s="34">
        <f t="shared" si="194"/>
        <v>43878</v>
      </c>
      <c r="U473" s="3"/>
      <c r="V473" s="3"/>
      <c r="W473" s="95">
        <f>[2]Plan1!$A519</f>
        <v>52116</v>
      </c>
      <c r="X473" s="96" t="str">
        <f>[2]Plan1!$C519</f>
        <v>Independência do Brasil</v>
      </c>
      <c r="Y473" s="97"/>
      <c r="Z473" s="1"/>
      <c r="AA473" s="3"/>
      <c r="AB473" s="3"/>
      <c r="AC473" s="3"/>
      <c r="AD473" s="3"/>
      <c r="AE473" s="3"/>
      <c r="AF473" s="12"/>
      <c r="AG473" s="3"/>
      <c r="AH473" s="2"/>
      <c r="AI473" s="2"/>
      <c r="AJ473" s="2"/>
      <c r="AK473" s="2"/>
      <c r="AL473" s="2"/>
      <c r="AM473" s="34"/>
      <c r="AN473" s="34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42">
        <f t="shared" si="185"/>
        <v>43864</v>
      </c>
      <c r="B474" s="19">
        <f t="shared" ca="1" si="195"/>
        <v>7882.6086959000004</v>
      </c>
      <c r="C474" s="16">
        <f t="shared" si="186"/>
        <v>7850</v>
      </c>
      <c r="D474" s="15">
        <f ca="1">IF(A474&lt;$B$1,VLOOKUP(A474,[1]DI!$A$4:$B$15000,2,FALSE),0)</f>
        <v>4.4000000000000004E-2</v>
      </c>
      <c r="E474" s="16">
        <f t="shared" ca="1" si="178"/>
        <v>1.0001708899999999</v>
      </c>
      <c r="F474" s="16">
        <f ca="1">(TRUNC(PRODUCT($E$12:$E473),16))</f>
        <v>1.0749076278113501</v>
      </c>
      <c r="G474" s="16">
        <f t="shared" ca="1" si="187"/>
        <v>1.0725224994098499</v>
      </c>
      <c r="H474" s="16">
        <f t="shared" ca="1" si="179"/>
        <v>1.00222385</v>
      </c>
      <c r="I474" s="15">
        <f t="shared" si="188"/>
        <v>3.7999999999999999E-2</v>
      </c>
      <c r="J474" s="34">
        <f t="shared" si="189"/>
        <v>43845</v>
      </c>
      <c r="K474" s="2">
        <f t="shared" si="190"/>
        <v>13</v>
      </c>
      <c r="L474" s="21">
        <f t="shared" si="191"/>
        <v>13</v>
      </c>
      <c r="M474" s="14">
        <f t="shared" si="180"/>
        <v>1.001925841</v>
      </c>
      <c r="N474" s="14">
        <f t="shared" ca="1" si="181"/>
        <v>1.0041539740000001</v>
      </c>
      <c r="O474" s="21">
        <f t="shared" si="192"/>
        <v>0</v>
      </c>
      <c r="P474" s="16">
        <f t="shared" ca="1" si="182"/>
        <v>32.608695900000001</v>
      </c>
      <c r="Q474" s="24">
        <f t="shared" si="183"/>
        <v>0</v>
      </c>
      <c r="R474" s="16">
        <f t="shared" si="184"/>
        <v>0</v>
      </c>
      <c r="S474" s="4" t="str">
        <f t="shared" si="193"/>
        <v>J=</v>
      </c>
      <c r="T474" s="34">
        <f t="shared" si="194"/>
        <v>43878</v>
      </c>
      <c r="U474" s="3"/>
      <c r="V474" s="3"/>
      <c r="W474" s="95">
        <f>[2]Plan1!$A520</f>
        <v>52151</v>
      </c>
      <c r="X474" s="96" t="str">
        <f>[2]Plan1!$C520</f>
        <v>Nossa Sr.a Aparecida - Padroeira do Brasil</v>
      </c>
      <c r="Y474" s="97"/>
      <c r="Z474" s="1"/>
      <c r="AA474" s="3"/>
      <c r="AB474" s="3"/>
      <c r="AC474" s="3"/>
      <c r="AD474" s="3"/>
      <c r="AE474" s="3"/>
      <c r="AF474" s="12"/>
      <c r="AG474" s="3"/>
      <c r="AH474" s="2"/>
      <c r="AI474" s="2"/>
      <c r="AJ474" s="2"/>
      <c r="AK474" s="2"/>
      <c r="AL474" s="2"/>
      <c r="AM474" s="34"/>
      <c r="AN474" s="34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42">
        <f t="shared" si="185"/>
        <v>43865</v>
      </c>
      <c r="B475" s="19">
        <f t="shared" ca="1" si="195"/>
        <v>7885.1226583899997</v>
      </c>
      <c r="C475" s="16">
        <f t="shared" si="186"/>
        <v>7850</v>
      </c>
      <c r="D475" s="15">
        <f ca="1">IF(A475&lt;$B$1,VLOOKUP(A475,[1]DI!$A$4:$B$15000,2,FALSE),0)</f>
        <v>4.4000000000000004E-2</v>
      </c>
      <c r="E475" s="16">
        <f t="shared" ca="1" si="178"/>
        <v>1.0001708899999999</v>
      </c>
      <c r="F475" s="16">
        <f ca="1">(TRUNC(PRODUCT($E$12:$E474),16))</f>
        <v>1.0750913187758699</v>
      </c>
      <c r="G475" s="16">
        <f t="shared" ca="1" si="187"/>
        <v>1.0725224994098499</v>
      </c>
      <c r="H475" s="16">
        <f t="shared" ca="1" si="179"/>
        <v>1.0023951200000001</v>
      </c>
      <c r="I475" s="15">
        <f t="shared" si="188"/>
        <v>3.7999999999999999E-2</v>
      </c>
      <c r="J475" s="34">
        <f t="shared" si="189"/>
        <v>43845</v>
      </c>
      <c r="K475" s="2">
        <f t="shared" si="190"/>
        <v>14</v>
      </c>
      <c r="L475" s="21">
        <f t="shared" si="191"/>
        <v>14</v>
      </c>
      <c r="M475" s="14">
        <f t="shared" si="180"/>
        <v>1.0020741360000001</v>
      </c>
      <c r="N475" s="14">
        <f t="shared" ca="1" si="181"/>
        <v>1.004474224</v>
      </c>
      <c r="O475" s="21">
        <f t="shared" si="192"/>
        <v>0</v>
      </c>
      <c r="P475" s="16">
        <f t="shared" ca="1" si="182"/>
        <v>35.122658389999998</v>
      </c>
      <c r="Q475" s="24">
        <f t="shared" si="183"/>
        <v>0</v>
      </c>
      <c r="R475" s="16">
        <f t="shared" si="184"/>
        <v>0</v>
      </c>
      <c r="S475" s="4" t="str">
        <f t="shared" si="193"/>
        <v>J=</v>
      </c>
      <c r="T475" s="34">
        <f t="shared" si="194"/>
        <v>43878</v>
      </c>
      <c r="U475" s="3"/>
      <c r="V475" s="3"/>
      <c r="W475" s="95">
        <f>[2]Plan1!$A521</f>
        <v>52172</v>
      </c>
      <c r="X475" s="96" t="str">
        <f>[2]Plan1!$C521</f>
        <v>Finados</v>
      </c>
      <c r="Y475" s="97"/>
      <c r="Z475" s="1"/>
      <c r="AA475" s="3"/>
      <c r="AB475" s="3"/>
      <c r="AC475" s="3"/>
      <c r="AD475" s="3"/>
      <c r="AE475" s="3"/>
      <c r="AF475" s="12"/>
      <c r="AG475" s="3"/>
      <c r="AH475" s="2"/>
      <c r="AI475" s="2"/>
      <c r="AJ475" s="2"/>
      <c r="AK475" s="2"/>
      <c r="AL475" s="2"/>
      <c r="AM475" s="34"/>
      <c r="AN475" s="34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42">
        <f t="shared" si="185"/>
        <v>43866</v>
      </c>
      <c r="B476" s="19">
        <f t="shared" ca="1" si="195"/>
        <v>7887.6374294400002</v>
      </c>
      <c r="C476" s="16">
        <f t="shared" si="186"/>
        <v>7850</v>
      </c>
      <c r="D476" s="15">
        <f ca="1">IF(A476&lt;$B$1,VLOOKUP(A476,[1]DI!$A$4:$B$15000,2,FALSE),0)</f>
        <v>4.4000000000000004E-2</v>
      </c>
      <c r="E476" s="16">
        <f t="shared" ca="1" si="178"/>
        <v>1.0001708899999999</v>
      </c>
      <c r="F476" s="16">
        <f ca="1">(TRUNC(PRODUCT($E$12:$E475),16))</f>
        <v>1.0752750411313301</v>
      </c>
      <c r="G476" s="16">
        <f t="shared" ca="1" si="187"/>
        <v>1.0725224994098499</v>
      </c>
      <c r="H476" s="16">
        <f t="shared" ca="1" si="179"/>
        <v>1.00256642</v>
      </c>
      <c r="I476" s="15">
        <f t="shared" si="188"/>
        <v>3.7999999999999999E-2</v>
      </c>
      <c r="J476" s="34">
        <f t="shared" si="189"/>
        <v>43845</v>
      </c>
      <c r="K476" s="2">
        <f t="shared" si="190"/>
        <v>15</v>
      </c>
      <c r="L476" s="21">
        <f t="shared" si="191"/>
        <v>15</v>
      </c>
      <c r="M476" s="14">
        <f t="shared" si="180"/>
        <v>1.0022224529999999</v>
      </c>
      <c r="N476" s="14">
        <f t="shared" ca="1" si="181"/>
        <v>1.004794577</v>
      </c>
      <c r="O476" s="21">
        <f t="shared" si="192"/>
        <v>0</v>
      </c>
      <c r="P476" s="16">
        <f t="shared" ca="1" si="182"/>
        <v>37.637429439999998</v>
      </c>
      <c r="Q476" s="24">
        <f t="shared" si="183"/>
        <v>0</v>
      </c>
      <c r="R476" s="16">
        <f t="shared" si="184"/>
        <v>0</v>
      </c>
      <c r="S476" s="4" t="str">
        <f t="shared" si="193"/>
        <v>J=</v>
      </c>
      <c r="T476" s="34">
        <f t="shared" si="194"/>
        <v>43878</v>
      </c>
      <c r="U476" s="3"/>
      <c r="V476" s="3"/>
      <c r="W476" s="95">
        <f>[2]Plan1!$A522</f>
        <v>52185</v>
      </c>
      <c r="X476" s="96" t="str">
        <f>[2]Plan1!$C522</f>
        <v>Proclamação da República</v>
      </c>
      <c r="Y476" s="97"/>
      <c r="Z476" s="1"/>
      <c r="AA476" s="3"/>
      <c r="AB476" s="3"/>
      <c r="AC476" s="3"/>
      <c r="AD476" s="3"/>
      <c r="AE476" s="3"/>
      <c r="AF476" s="12"/>
      <c r="AG476" s="3"/>
      <c r="AH476" s="2"/>
      <c r="AI476" s="2"/>
      <c r="AJ476" s="2"/>
      <c r="AK476" s="2"/>
      <c r="AL476" s="2"/>
      <c r="AM476" s="34"/>
      <c r="AN476" s="34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42">
        <f t="shared" si="185"/>
        <v>43867</v>
      </c>
      <c r="B477" s="19">
        <f t="shared" ca="1" si="195"/>
        <v>7890.15300905</v>
      </c>
      <c r="C477" s="16">
        <f t="shared" si="186"/>
        <v>7850</v>
      </c>
      <c r="D477" s="15">
        <f ca="1">IF(A477&lt;$B$1,VLOOKUP(A477,[1]DI!$A$4:$B$15000,2,FALSE),0)</f>
        <v>4.1500000000000002E-2</v>
      </c>
      <c r="E477" s="16">
        <f t="shared" ca="1" si="178"/>
        <v>1.00016137</v>
      </c>
      <c r="F477" s="16">
        <f ca="1">(TRUNC(PRODUCT($E$12:$E476),16))</f>
        <v>1.07545879488311</v>
      </c>
      <c r="G477" s="16">
        <f t="shared" ca="1" si="187"/>
        <v>1.0725224994098499</v>
      </c>
      <c r="H477" s="16">
        <f t="shared" ca="1" si="179"/>
        <v>1.0027377500000001</v>
      </c>
      <c r="I477" s="15">
        <f t="shared" si="188"/>
        <v>3.7999999999999999E-2</v>
      </c>
      <c r="J477" s="34">
        <f t="shared" si="189"/>
        <v>43845</v>
      </c>
      <c r="K477" s="2">
        <f t="shared" si="190"/>
        <v>16</v>
      </c>
      <c r="L477" s="21">
        <f t="shared" si="191"/>
        <v>16</v>
      </c>
      <c r="M477" s="14">
        <f t="shared" si="180"/>
        <v>1.002370792</v>
      </c>
      <c r="N477" s="14">
        <f t="shared" ca="1" si="181"/>
        <v>1.005115033</v>
      </c>
      <c r="O477" s="21">
        <f t="shared" si="192"/>
        <v>0</v>
      </c>
      <c r="P477" s="16">
        <f t="shared" ca="1" si="182"/>
        <v>40.153009050000001</v>
      </c>
      <c r="Q477" s="24">
        <f t="shared" si="183"/>
        <v>0</v>
      </c>
      <c r="R477" s="16">
        <f t="shared" si="184"/>
        <v>0</v>
      </c>
      <c r="S477" s="4" t="str">
        <f t="shared" si="193"/>
        <v>J=</v>
      </c>
      <c r="T477" s="34">
        <f t="shared" si="194"/>
        <v>43878</v>
      </c>
      <c r="U477" s="3"/>
      <c r="V477" s="3"/>
      <c r="W477" s="95">
        <f>[2]Plan1!$A523</f>
        <v>52190</v>
      </c>
      <c r="X477" s="96" t="str">
        <f>[2]Plan1!$C523</f>
        <v>Dia Nacional de Zumbi e da Consciência Negra</v>
      </c>
      <c r="Y477" s="97"/>
      <c r="Z477" s="1"/>
      <c r="AA477" s="3"/>
      <c r="AB477" s="3"/>
      <c r="AC477" s="3"/>
      <c r="AD477" s="3"/>
      <c r="AE477" s="3"/>
      <c r="AF477" s="12"/>
      <c r="AG477" s="3"/>
      <c r="AH477" s="2"/>
      <c r="AI477" s="2"/>
      <c r="AJ477" s="2"/>
      <c r="AK477" s="2"/>
      <c r="AL477" s="2"/>
      <c r="AM477" s="34"/>
      <c r="AN477" s="34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42">
        <f t="shared" si="185"/>
        <v>43868</v>
      </c>
      <c r="B478" s="19">
        <f t="shared" ca="1" si="195"/>
        <v>7892.5942334499996</v>
      </c>
      <c r="C478" s="16">
        <f t="shared" si="186"/>
        <v>7850</v>
      </c>
      <c r="D478" s="15">
        <f ca="1">IF(A478&lt;$B$1,VLOOKUP(A478,[1]DI!$A$4:$B$15000,2,FALSE),0)</f>
        <v>4.1500000000000002E-2</v>
      </c>
      <c r="E478" s="16">
        <f t="shared" ca="1" si="178"/>
        <v>1.00016137</v>
      </c>
      <c r="F478" s="16">
        <f ca="1">(TRUNC(PRODUCT($E$12:$E477),16))</f>
        <v>1.07563234166884</v>
      </c>
      <c r="G478" s="16">
        <f t="shared" ca="1" si="187"/>
        <v>1.0725224994098499</v>
      </c>
      <c r="H478" s="16">
        <f t="shared" ca="1" si="179"/>
        <v>1.0028995599999999</v>
      </c>
      <c r="I478" s="15">
        <f t="shared" si="188"/>
        <v>3.7999999999999999E-2</v>
      </c>
      <c r="J478" s="34">
        <f t="shared" si="189"/>
        <v>43845</v>
      </c>
      <c r="K478" s="2">
        <f t="shared" si="190"/>
        <v>17</v>
      </c>
      <c r="L478" s="21">
        <f t="shared" si="191"/>
        <v>17</v>
      </c>
      <c r="M478" s="14">
        <f t="shared" si="180"/>
        <v>1.0025191529999999</v>
      </c>
      <c r="N478" s="14">
        <f t="shared" ca="1" si="181"/>
        <v>1.005426017</v>
      </c>
      <c r="O478" s="21">
        <f t="shared" si="192"/>
        <v>0</v>
      </c>
      <c r="P478" s="16">
        <f t="shared" ca="1" si="182"/>
        <v>42.594233449999997</v>
      </c>
      <c r="Q478" s="24">
        <f t="shared" si="183"/>
        <v>0</v>
      </c>
      <c r="R478" s="16">
        <f t="shared" si="184"/>
        <v>0</v>
      </c>
      <c r="S478" s="4" t="str">
        <f t="shared" si="193"/>
        <v>J=</v>
      </c>
      <c r="T478" s="34">
        <f t="shared" si="194"/>
        <v>43878</v>
      </c>
      <c r="U478" s="3"/>
      <c r="V478" s="3"/>
      <c r="W478" s="95">
        <f>[2]Plan1!$A524</f>
        <v>52225</v>
      </c>
      <c r="X478" s="96" t="str">
        <f>[2]Plan1!$C524</f>
        <v>Natal</v>
      </c>
      <c r="Y478" s="97"/>
      <c r="Z478" s="1"/>
      <c r="AA478" s="3"/>
      <c r="AB478" s="3"/>
      <c r="AC478" s="3"/>
      <c r="AD478" s="3"/>
      <c r="AE478" s="3"/>
      <c r="AF478" s="12"/>
      <c r="AG478" s="3"/>
      <c r="AH478" s="2"/>
      <c r="AI478" s="2"/>
      <c r="AJ478" s="2"/>
      <c r="AK478" s="2"/>
      <c r="AL478" s="2"/>
      <c r="AM478" s="34"/>
      <c r="AN478" s="34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42">
        <f t="shared" si="185"/>
        <v>43869</v>
      </c>
      <c r="B479" s="19">
        <f t="shared" ca="1" si="195"/>
        <v>7895.0362507</v>
      </c>
      <c r="C479" s="16">
        <f t="shared" si="186"/>
        <v>7850</v>
      </c>
      <c r="D479" s="15">
        <f ca="1">IF(A479&lt;$B$1,VLOOKUP(A479,[1]DI!$A$4:$B$15000,2,FALSE),0)</f>
        <v>0</v>
      </c>
      <c r="E479" s="16">
        <f t="shared" ca="1" si="178"/>
        <v>1</v>
      </c>
      <c r="F479" s="16">
        <f ca="1">(TRUNC(PRODUCT($E$12:$E478),16))</f>
        <v>1.0758059164598199</v>
      </c>
      <c r="G479" s="16">
        <f t="shared" ca="1" si="187"/>
        <v>1.0725224994098499</v>
      </c>
      <c r="H479" s="16">
        <f t="shared" ca="1" si="179"/>
        <v>1.0030614</v>
      </c>
      <c r="I479" s="15">
        <f t="shared" si="188"/>
        <v>3.7999999999999999E-2</v>
      </c>
      <c r="J479" s="34">
        <f t="shared" si="189"/>
        <v>43845</v>
      </c>
      <c r="K479" s="2">
        <f t="shared" si="190"/>
        <v>17</v>
      </c>
      <c r="L479" s="21">
        <f t="shared" si="191"/>
        <v>18</v>
      </c>
      <c r="M479" s="14">
        <f t="shared" si="180"/>
        <v>1.0026675359999999</v>
      </c>
      <c r="N479" s="14">
        <f t="shared" ca="1" si="181"/>
        <v>1.0057371020000001</v>
      </c>
      <c r="O479" s="21">
        <f t="shared" si="192"/>
        <v>0</v>
      </c>
      <c r="P479" s="16">
        <f t="shared" ca="1" si="182"/>
        <v>45.036250699999997</v>
      </c>
      <c r="Q479" s="24">
        <f t="shared" si="183"/>
        <v>0</v>
      </c>
      <c r="R479" s="16">
        <f t="shared" si="184"/>
        <v>0</v>
      </c>
      <c r="S479" s="4" t="str">
        <f t="shared" si="193"/>
        <v>J=</v>
      </c>
      <c r="T479" s="34">
        <f t="shared" si="194"/>
        <v>43878</v>
      </c>
      <c r="U479" s="3"/>
      <c r="V479" s="3"/>
      <c r="W479" s="95">
        <f>[2]Plan1!$A525</f>
        <v>52232</v>
      </c>
      <c r="X479" s="96" t="str">
        <f>[2]Plan1!$C525</f>
        <v>Confraternização Universal</v>
      </c>
      <c r="Y479" s="97"/>
      <c r="Z479" s="1"/>
      <c r="AA479" s="3"/>
      <c r="AB479" s="3"/>
      <c r="AC479" s="3"/>
      <c r="AD479" s="3"/>
      <c r="AE479" s="3"/>
      <c r="AF479" s="12"/>
      <c r="AG479" s="3"/>
      <c r="AH479" s="2"/>
      <c r="AI479" s="2"/>
      <c r="AJ479" s="2"/>
      <c r="AK479" s="2"/>
      <c r="AL479" s="2"/>
      <c r="AM479" s="34"/>
      <c r="AN479" s="34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42">
        <f t="shared" si="185"/>
        <v>43870</v>
      </c>
      <c r="B480" s="19">
        <f t="shared" ca="1" si="195"/>
        <v>7895.0362507</v>
      </c>
      <c r="C480" s="16">
        <f t="shared" si="186"/>
        <v>7850</v>
      </c>
      <c r="D480" s="15">
        <f ca="1">IF(A480&lt;$B$1,VLOOKUP(A480,[1]DI!$A$4:$B$15000,2,FALSE),0)</f>
        <v>0</v>
      </c>
      <c r="E480" s="16">
        <f t="shared" ca="1" si="178"/>
        <v>1</v>
      </c>
      <c r="F480" s="16">
        <f ca="1">(TRUNC(PRODUCT($E$12:$E479),16))</f>
        <v>1.0758059164598199</v>
      </c>
      <c r="G480" s="16">
        <f t="shared" ca="1" si="187"/>
        <v>1.0725224994098499</v>
      </c>
      <c r="H480" s="16">
        <f t="shared" ca="1" si="179"/>
        <v>1.0030614</v>
      </c>
      <c r="I480" s="15">
        <f t="shared" si="188"/>
        <v>3.7999999999999999E-2</v>
      </c>
      <c r="J480" s="34">
        <f t="shared" si="189"/>
        <v>43845</v>
      </c>
      <c r="K480" s="2">
        <f t="shared" si="190"/>
        <v>17</v>
      </c>
      <c r="L480" s="21">
        <f t="shared" si="191"/>
        <v>18</v>
      </c>
      <c r="M480" s="14">
        <f t="shared" si="180"/>
        <v>1.0026675359999999</v>
      </c>
      <c r="N480" s="14">
        <f t="shared" ca="1" si="181"/>
        <v>1.0057371020000001</v>
      </c>
      <c r="O480" s="21">
        <f t="shared" si="192"/>
        <v>0</v>
      </c>
      <c r="P480" s="16">
        <f t="shared" ca="1" si="182"/>
        <v>45.036250699999997</v>
      </c>
      <c r="Q480" s="24">
        <f t="shared" si="183"/>
        <v>0</v>
      </c>
      <c r="R480" s="16">
        <f t="shared" si="184"/>
        <v>0</v>
      </c>
      <c r="S480" s="4" t="str">
        <f t="shared" si="193"/>
        <v>J=</v>
      </c>
      <c r="T480" s="34">
        <f t="shared" si="194"/>
        <v>43878</v>
      </c>
      <c r="U480" s="3"/>
      <c r="V480" s="3"/>
      <c r="W480" s="95">
        <f>[2]Plan1!$A526</f>
        <v>52271</v>
      </c>
      <c r="X480" s="96" t="str">
        <f>[2]Plan1!$C526</f>
        <v>Carnaval</v>
      </c>
      <c r="Y480" s="97"/>
      <c r="Z480" s="1"/>
      <c r="AA480" s="3"/>
      <c r="AB480" s="3"/>
      <c r="AC480" s="3"/>
      <c r="AD480" s="3"/>
      <c r="AE480" s="3"/>
      <c r="AF480" s="12"/>
      <c r="AG480" s="3"/>
      <c r="AH480" s="2"/>
      <c r="AI480" s="2"/>
      <c r="AJ480" s="2"/>
      <c r="AK480" s="2"/>
      <c r="AL480" s="2"/>
      <c r="AM480" s="34"/>
      <c r="AN480" s="34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42">
        <f t="shared" si="185"/>
        <v>43871</v>
      </c>
      <c r="B481" s="19">
        <f t="shared" ca="1" si="195"/>
        <v>7895.0362507</v>
      </c>
      <c r="C481" s="16">
        <f t="shared" si="186"/>
        <v>7850</v>
      </c>
      <c r="D481" s="15">
        <f ca="1">IF(A481&lt;$B$1,VLOOKUP(A481,[1]DI!$A$4:$B$15000,2,FALSE),0)</f>
        <v>4.1500000000000002E-2</v>
      </c>
      <c r="E481" s="16">
        <f t="shared" ca="1" si="178"/>
        <v>1.00016137</v>
      </c>
      <c r="F481" s="16">
        <f ca="1">(TRUNC(PRODUCT($E$12:$E480),16))</f>
        <v>1.0758059164598199</v>
      </c>
      <c r="G481" s="16">
        <f t="shared" ca="1" si="187"/>
        <v>1.0725224994098499</v>
      </c>
      <c r="H481" s="16">
        <f t="shared" ca="1" si="179"/>
        <v>1.0030614</v>
      </c>
      <c r="I481" s="15">
        <f t="shared" si="188"/>
        <v>3.7999999999999999E-2</v>
      </c>
      <c r="J481" s="34">
        <f t="shared" si="189"/>
        <v>43845</v>
      </c>
      <c r="K481" s="2">
        <f t="shared" si="190"/>
        <v>18</v>
      </c>
      <c r="L481" s="21">
        <f t="shared" si="191"/>
        <v>18</v>
      </c>
      <c r="M481" s="14">
        <f t="shared" si="180"/>
        <v>1.0026675359999999</v>
      </c>
      <c r="N481" s="14">
        <f t="shared" ca="1" si="181"/>
        <v>1.0057371020000001</v>
      </c>
      <c r="O481" s="21">
        <f t="shared" si="192"/>
        <v>0</v>
      </c>
      <c r="P481" s="16">
        <f t="shared" ca="1" si="182"/>
        <v>45.036250699999997</v>
      </c>
      <c r="Q481" s="24">
        <f t="shared" si="183"/>
        <v>0</v>
      </c>
      <c r="R481" s="16">
        <f t="shared" si="184"/>
        <v>0</v>
      </c>
      <c r="S481" s="4" t="str">
        <f t="shared" si="193"/>
        <v>J=</v>
      </c>
      <c r="T481" s="34">
        <f t="shared" si="194"/>
        <v>43878</v>
      </c>
      <c r="U481" s="3"/>
      <c r="V481" s="3"/>
      <c r="W481" s="95">
        <f>[2]Plan1!$A527</f>
        <v>52272</v>
      </c>
      <c r="X481" s="96" t="str">
        <f>[2]Plan1!$C527</f>
        <v>Carnaval</v>
      </c>
      <c r="Y481" s="97"/>
      <c r="Z481" s="1"/>
      <c r="AA481" s="3"/>
      <c r="AB481" s="3"/>
      <c r="AC481" s="3"/>
      <c r="AD481" s="3"/>
      <c r="AE481" s="3"/>
      <c r="AF481" s="12"/>
      <c r="AG481" s="3"/>
      <c r="AH481" s="2"/>
      <c r="AI481" s="2"/>
      <c r="AJ481" s="2"/>
      <c r="AK481" s="2"/>
      <c r="AL481" s="2"/>
      <c r="AM481" s="34"/>
      <c r="AN481" s="34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42">
        <f t="shared" si="185"/>
        <v>43872</v>
      </c>
      <c r="B482" s="19">
        <f t="shared" ca="1" si="195"/>
        <v>7897.4789822900002</v>
      </c>
      <c r="C482" s="16">
        <f t="shared" si="186"/>
        <v>7850</v>
      </c>
      <c r="D482" s="15">
        <f ca="1">IF(A482&lt;$B$1,VLOOKUP(A482,[1]DI!$A$4:$B$15000,2,FALSE),0)</f>
        <v>4.1500000000000002E-2</v>
      </c>
      <c r="E482" s="16">
        <f t="shared" ca="1" si="178"/>
        <v>1.00016137</v>
      </c>
      <c r="F482" s="16">
        <f ca="1">(TRUNC(PRODUCT($E$12:$E481),16))</f>
        <v>1.0759795192605599</v>
      </c>
      <c r="G482" s="16">
        <f t="shared" ca="1" si="187"/>
        <v>1.0725224994098499</v>
      </c>
      <c r="H482" s="16">
        <f t="shared" ca="1" si="179"/>
        <v>1.00322326</v>
      </c>
      <c r="I482" s="15">
        <f t="shared" si="188"/>
        <v>3.7999999999999999E-2</v>
      </c>
      <c r="J482" s="34">
        <f t="shared" si="189"/>
        <v>43845</v>
      </c>
      <c r="K482" s="2">
        <f t="shared" si="190"/>
        <v>19</v>
      </c>
      <c r="L482" s="21">
        <f t="shared" si="191"/>
        <v>19</v>
      </c>
      <c r="M482" s="14">
        <f t="shared" si="180"/>
        <v>1.0028159409999999</v>
      </c>
      <c r="N482" s="14">
        <f t="shared" ca="1" si="181"/>
        <v>1.006048278</v>
      </c>
      <c r="O482" s="21">
        <f t="shared" si="192"/>
        <v>0</v>
      </c>
      <c r="P482" s="16">
        <f t="shared" ca="1" si="182"/>
        <v>47.478982289999998</v>
      </c>
      <c r="Q482" s="24">
        <f t="shared" si="183"/>
        <v>0</v>
      </c>
      <c r="R482" s="16">
        <f t="shared" si="184"/>
        <v>0</v>
      </c>
      <c r="S482" s="4" t="str">
        <f t="shared" si="193"/>
        <v>J=</v>
      </c>
      <c r="T482" s="34">
        <f t="shared" si="194"/>
        <v>43878</v>
      </c>
      <c r="U482" s="3"/>
      <c r="V482" s="3"/>
      <c r="W482" s="95">
        <f>[2]Plan1!$A528</f>
        <v>52317</v>
      </c>
      <c r="X482" s="96" t="str">
        <f>[2]Plan1!$C528</f>
        <v>Paixão de Cristo</v>
      </c>
      <c r="Y482" s="97"/>
      <c r="Z482" s="1"/>
      <c r="AA482" s="3"/>
      <c r="AB482" s="3"/>
      <c r="AC482" s="3"/>
      <c r="AD482" s="3"/>
      <c r="AE482" s="3"/>
      <c r="AF482" s="12"/>
      <c r="AG482" s="3"/>
      <c r="AH482" s="2"/>
      <c r="AI482" s="2"/>
      <c r="AJ482" s="2"/>
      <c r="AK482" s="2"/>
      <c r="AL482" s="2"/>
      <c r="AM482" s="34"/>
      <c r="AN482" s="34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42">
        <f t="shared" si="185"/>
        <v>43873</v>
      </c>
      <c r="B483" s="19">
        <f t="shared" ca="1" si="195"/>
        <v>7899.9224910499997</v>
      </c>
      <c r="C483" s="16">
        <f t="shared" si="186"/>
        <v>7850</v>
      </c>
      <c r="D483" s="15">
        <f ca="1">IF(A483&lt;$B$1,VLOOKUP(A483,[1]DI!$A$4:$B$15000,2,FALSE),0)</f>
        <v>4.1500000000000002E-2</v>
      </c>
      <c r="E483" s="16">
        <f t="shared" ca="1" si="178"/>
        <v>1.00016137</v>
      </c>
      <c r="F483" s="16">
        <f ca="1">(TRUNC(PRODUCT($E$12:$E482),16))</f>
        <v>1.0761531500755801</v>
      </c>
      <c r="G483" s="16">
        <f t="shared" ca="1" si="187"/>
        <v>1.0725224994098499</v>
      </c>
      <c r="H483" s="16">
        <f t="shared" ca="1" si="179"/>
        <v>1.0033851499999999</v>
      </c>
      <c r="I483" s="15">
        <f t="shared" si="188"/>
        <v>3.7999999999999999E-2</v>
      </c>
      <c r="J483" s="34">
        <f t="shared" si="189"/>
        <v>43845</v>
      </c>
      <c r="K483" s="2">
        <f t="shared" si="190"/>
        <v>20</v>
      </c>
      <c r="L483" s="21">
        <f t="shared" si="191"/>
        <v>20</v>
      </c>
      <c r="M483" s="14">
        <f t="shared" si="180"/>
        <v>1.002964368</v>
      </c>
      <c r="N483" s="14">
        <f t="shared" ca="1" si="181"/>
        <v>1.006359553</v>
      </c>
      <c r="O483" s="21">
        <f t="shared" si="192"/>
        <v>0</v>
      </c>
      <c r="P483" s="16">
        <f t="shared" ca="1" si="182"/>
        <v>49.922491049999998</v>
      </c>
      <c r="Q483" s="24">
        <f t="shared" si="183"/>
        <v>0</v>
      </c>
      <c r="R483" s="16">
        <f t="shared" si="184"/>
        <v>0</v>
      </c>
      <c r="S483" s="4" t="str">
        <f t="shared" si="193"/>
        <v>J=</v>
      </c>
      <c r="T483" s="34">
        <f t="shared" si="194"/>
        <v>43878</v>
      </c>
      <c r="U483" s="3"/>
      <c r="V483" s="3"/>
      <c r="W483" s="95">
        <f>[2]Plan1!$A529</f>
        <v>52342</v>
      </c>
      <c r="X483" s="96" t="str">
        <f>[2]Plan1!$C529</f>
        <v>Tiradentes</v>
      </c>
      <c r="Y483" s="97"/>
      <c r="Z483" s="1"/>
      <c r="AA483" s="3"/>
      <c r="AB483" s="3"/>
      <c r="AC483" s="3"/>
      <c r="AD483" s="3"/>
      <c r="AE483" s="3"/>
      <c r="AF483" s="12"/>
      <c r="AG483" s="3"/>
      <c r="AH483" s="2"/>
      <c r="AI483" s="2"/>
      <c r="AJ483" s="2"/>
      <c r="AK483" s="2"/>
      <c r="AL483" s="2"/>
      <c r="AM483" s="34"/>
      <c r="AN483" s="34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42">
        <f t="shared" si="185"/>
        <v>43874</v>
      </c>
      <c r="B484" s="19">
        <f t="shared" ca="1" si="195"/>
        <v>7902.3667847899997</v>
      </c>
      <c r="C484" s="16">
        <f t="shared" si="186"/>
        <v>7850</v>
      </c>
      <c r="D484" s="15">
        <f ca="1">IF(A484&lt;$B$1,VLOOKUP(A484,[1]DI!$A$4:$B$15000,2,FALSE),0)</f>
        <v>4.1500000000000002E-2</v>
      </c>
      <c r="E484" s="16">
        <f t="shared" ca="1" si="178"/>
        <v>1.00016137</v>
      </c>
      <c r="F484" s="16">
        <f ca="1">(TRUNC(PRODUCT($E$12:$E483),16))</f>
        <v>1.07632680890941</v>
      </c>
      <c r="G484" s="16">
        <f t="shared" ca="1" si="187"/>
        <v>1.0725224994098499</v>
      </c>
      <c r="H484" s="16">
        <f t="shared" ca="1" si="179"/>
        <v>1.00354707</v>
      </c>
      <c r="I484" s="15">
        <f t="shared" si="188"/>
        <v>3.7999999999999999E-2</v>
      </c>
      <c r="J484" s="34">
        <f t="shared" si="189"/>
        <v>43845</v>
      </c>
      <c r="K484" s="2">
        <f t="shared" si="190"/>
        <v>21</v>
      </c>
      <c r="L484" s="21">
        <f t="shared" si="191"/>
        <v>21</v>
      </c>
      <c r="M484" s="14">
        <f t="shared" si="180"/>
        <v>1.0031128170000001</v>
      </c>
      <c r="N484" s="14">
        <f t="shared" ca="1" si="181"/>
        <v>1.0066709279999999</v>
      </c>
      <c r="O484" s="21">
        <f t="shared" si="192"/>
        <v>0</v>
      </c>
      <c r="P484" s="16">
        <f t="shared" ca="1" si="182"/>
        <v>52.366784789999997</v>
      </c>
      <c r="Q484" s="24">
        <f t="shared" si="183"/>
        <v>0</v>
      </c>
      <c r="R484" s="16">
        <f t="shared" si="184"/>
        <v>0</v>
      </c>
      <c r="S484" s="4" t="str">
        <f t="shared" si="193"/>
        <v>J=</v>
      </c>
      <c r="T484" s="34">
        <f t="shared" si="194"/>
        <v>43878</v>
      </c>
      <c r="U484" s="3"/>
      <c r="V484" s="3"/>
      <c r="W484" s="95">
        <f>[2]Plan1!$A530</f>
        <v>52352</v>
      </c>
      <c r="X484" s="96" t="str">
        <f>[2]Plan1!$C530</f>
        <v>Dia do Trabalho</v>
      </c>
      <c r="Y484" s="97"/>
      <c r="Z484" s="1"/>
      <c r="AA484" s="3"/>
      <c r="AB484" s="3"/>
      <c r="AC484" s="3"/>
      <c r="AD484" s="3"/>
      <c r="AE484" s="3"/>
      <c r="AF484" s="12"/>
      <c r="AG484" s="3"/>
      <c r="AH484" s="2"/>
      <c r="AI484" s="2"/>
      <c r="AJ484" s="2"/>
      <c r="AK484" s="2"/>
      <c r="AL484" s="2"/>
      <c r="AM484" s="34"/>
      <c r="AN484" s="34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42">
        <f t="shared" si="185"/>
        <v>43875</v>
      </c>
      <c r="B485" s="19">
        <f t="shared" ca="1" si="195"/>
        <v>7904.8117929</v>
      </c>
      <c r="C485" s="16">
        <f t="shared" si="186"/>
        <v>7850</v>
      </c>
      <c r="D485" s="15">
        <f ca="1">IF(A485&lt;$B$1,VLOOKUP(A485,[1]DI!$A$4:$B$15000,2,FALSE),0)</f>
        <v>4.1500000000000002E-2</v>
      </c>
      <c r="E485" s="16">
        <f t="shared" ca="1" si="178"/>
        <v>1.00016137</v>
      </c>
      <c r="F485" s="16">
        <f ca="1">(TRUNC(PRODUCT($E$12:$E484),16))</f>
        <v>1.07650049576656</v>
      </c>
      <c r="G485" s="16">
        <f t="shared" ca="1" si="187"/>
        <v>1.0725224994098499</v>
      </c>
      <c r="H485" s="16">
        <f t="shared" ca="1" si="179"/>
        <v>1.0037090099999999</v>
      </c>
      <c r="I485" s="15">
        <f t="shared" si="188"/>
        <v>3.7999999999999999E-2</v>
      </c>
      <c r="J485" s="34">
        <f t="shared" si="189"/>
        <v>43845</v>
      </c>
      <c r="K485" s="2">
        <f t="shared" si="190"/>
        <v>22</v>
      </c>
      <c r="L485" s="21">
        <f t="shared" si="191"/>
        <v>22</v>
      </c>
      <c r="M485" s="14">
        <f t="shared" si="180"/>
        <v>1.003261288</v>
      </c>
      <c r="N485" s="14">
        <f t="shared" ca="1" si="181"/>
        <v>1.006982394</v>
      </c>
      <c r="O485" s="21">
        <f t="shared" si="192"/>
        <v>0</v>
      </c>
      <c r="P485" s="16">
        <f t="shared" ca="1" si="182"/>
        <v>54.8117929</v>
      </c>
      <c r="Q485" s="24">
        <f t="shared" si="183"/>
        <v>0</v>
      </c>
      <c r="R485" s="16">
        <f t="shared" si="184"/>
        <v>0</v>
      </c>
      <c r="S485" s="4" t="str">
        <f t="shared" si="193"/>
        <v>J=</v>
      </c>
      <c r="T485" s="34">
        <f t="shared" si="194"/>
        <v>43878</v>
      </c>
      <c r="U485" s="3"/>
      <c r="V485" s="3"/>
      <c r="W485" s="95">
        <f>[2]Plan1!$A531</f>
        <v>52379</v>
      </c>
      <c r="X485" s="96" t="str">
        <f>[2]Plan1!$C531</f>
        <v>Corpus Christi</v>
      </c>
      <c r="Y485" s="99"/>
      <c r="Z485" s="28"/>
      <c r="AA485" s="25"/>
      <c r="AB485" s="25"/>
      <c r="AC485" s="25"/>
      <c r="AD485" s="25"/>
      <c r="AE485" s="3"/>
      <c r="AF485" s="12"/>
      <c r="AG485" s="3"/>
      <c r="AH485" s="2"/>
      <c r="AI485" s="2"/>
      <c r="AJ485" s="2"/>
      <c r="AK485" s="2"/>
      <c r="AL485" s="2"/>
      <c r="AM485" s="34"/>
      <c r="AN485" s="34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42">
        <f t="shared" si="185"/>
        <v>43876</v>
      </c>
      <c r="B486" s="19">
        <f t="shared" ca="1" si="195"/>
        <v>7907.25757815</v>
      </c>
      <c r="C486" s="16">
        <f t="shared" si="186"/>
        <v>7850</v>
      </c>
      <c r="D486" s="15">
        <f ca="1">IF(A486&lt;$B$1,VLOOKUP(A486,[1]DI!$A$4:$B$15000,2,FALSE),0)</f>
        <v>0</v>
      </c>
      <c r="E486" s="16">
        <f t="shared" ca="1" si="178"/>
        <v>1</v>
      </c>
      <c r="F486" s="16">
        <f ca="1">(TRUNC(PRODUCT($E$12:$E485),16))</f>
        <v>1.0766742106515601</v>
      </c>
      <c r="G486" s="16">
        <f t="shared" ca="1" si="187"/>
        <v>1.0725224994098499</v>
      </c>
      <c r="H486" s="16">
        <f t="shared" ca="1" si="179"/>
        <v>1.0038709800000001</v>
      </c>
      <c r="I486" s="15">
        <f t="shared" si="188"/>
        <v>3.7999999999999999E-2</v>
      </c>
      <c r="J486" s="34">
        <f t="shared" si="189"/>
        <v>43845</v>
      </c>
      <c r="K486" s="2">
        <f t="shared" si="190"/>
        <v>22</v>
      </c>
      <c r="L486" s="21">
        <f t="shared" si="191"/>
        <v>23</v>
      </c>
      <c r="M486" s="14">
        <f t="shared" si="180"/>
        <v>1.0034097799999999</v>
      </c>
      <c r="N486" s="14">
        <f t="shared" ca="1" si="181"/>
        <v>1.0072939590000001</v>
      </c>
      <c r="O486" s="21">
        <f t="shared" si="192"/>
        <v>0</v>
      </c>
      <c r="P486" s="16">
        <f t="shared" ca="1" si="182"/>
        <v>57.257578150000001</v>
      </c>
      <c r="Q486" s="24">
        <f t="shared" si="183"/>
        <v>0</v>
      </c>
      <c r="R486" s="16">
        <f t="shared" si="184"/>
        <v>0</v>
      </c>
      <c r="S486" s="4" t="str">
        <f t="shared" si="193"/>
        <v>J=</v>
      </c>
      <c r="T486" s="34">
        <f t="shared" si="194"/>
        <v>43878</v>
      </c>
      <c r="U486" s="3"/>
      <c r="V486" s="3"/>
      <c r="W486" s="95">
        <f>[2]Plan1!$A532</f>
        <v>52481</v>
      </c>
      <c r="X486" s="96" t="str">
        <f>[2]Plan1!$C532</f>
        <v>Independência do Brasil</v>
      </c>
      <c r="Y486" s="99"/>
      <c r="Z486" s="28"/>
      <c r="AA486" s="25"/>
      <c r="AB486" s="25"/>
      <c r="AC486" s="25"/>
      <c r="AD486" s="25"/>
      <c r="AE486" s="3"/>
      <c r="AF486" s="12"/>
      <c r="AG486" s="3"/>
      <c r="AH486" s="2"/>
      <c r="AI486" s="2"/>
      <c r="AJ486" s="2"/>
      <c r="AK486" s="2"/>
      <c r="AL486" s="2"/>
      <c r="AM486" s="34"/>
      <c r="AN486" s="34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42">
        <f t="shared" si="185"/>
        <v>43877</v>
      </c>
      <c r="B487" s="19">
        <f t="shared" ca="1" si="195"/>
        <v>7907.25757815</v>
      </c>
      <c r="C487" s="16">
        <f t="shared" si="186"/>
        <v>7850</v>
      </c>
      <c r="D487" s="15">
        <f ca="1">IF(A487&lt;$B$1,VLOOKUP(A487,[1]DI!$A$4:$B$15000,2,FALSE),0)</f>
        <v>0</v>
      </c>
      <c r="E487" s="16">
        <f t="shared" ca="1" si="178"/>
        <v>1</v>
      </c>
      <c r="F487" s="16">
        <f ca="1">(TRUNC(PRODUCT($E$12:$E486),16))</f>
        <v>1.0766742106515601</v>
      </c>
      <c r="G487" s="16">
        <f t="shared" ca="1" si="187"/>
        <v>1.0725224994098499</v>
      </c>
      <c r="H487" s="16">
        <f t="shared" ca="1" si="179"/>
        <v>1.0038709800000001</v>
      </c>
      <c r="I487" s="15">
        <f t="shared" si="188"/>
        <v>3.7999999999999999E-2</v>
      </c>
      <c r="J487" s="34">
        <f t="shared" si="189"/>
        <v>43845</v>
      </c>
      <c r="K487" s="2">
        <f t="shared" si="190"/>
        <v>22</v>
      </c>
      <c r="L487" s="21">
        <f t="shared" si="191"/>
        <v>23</v>
      </c>
      <c r="M487" s="14">
        <f t="shared" si="180"/>
        <v>1.0034097799999999</v>
      </c>
      <c r="N487" s="14">
        <f t="shared" ca="1" si="181"/>
        <v>1.0072939590000001</v>
      </c>
      <c r="O487" s="21">
        <f t="shared" si="192"/>
        <v>0</v>
      </c>
      <c r="P487" s="16">
        <f t="shared" ca="1" si="182"/>
        <v>57.257578150000001</v>
      </c>
      <c r="Q487" s="24">
        <f t="shared" si="183"/>
        <v>0</v>
      </c>
      <c r="R487" s="16">
        <f t="shared" si="184"/>
        <v>0</v>
      </c>
      <c r="S487" s="4" t="str">
        <f t="shared" si="193"/>
        <v>J=</v>
      </c>
      <c r="T487" s="34">
        <f t="shared" si="194"/>
        <v>43878</v>
      </c>
      <c r="U487" s="3"/>
      <c r="V487" s="3"/>
      <c r="W487" s="95">
        <f>[2]Plan1!$A533</f>
        <v>52516</v>
      </c>
      <c r="X487" s="96" t="str">
        <f>[2]Plan1!$C533</f>
        <v>Nossa Sr.a Aparecida - Padroeira do Brasil</v>
      </c>
      <c r="Y487" s="97"/>
      <c r="Z487" s="1"/>
      <c r="AA487" s="3"/>
      <c r="AB487" s="3"/>
      <c r="AC487" s="3"/>
      <c r="AD487" s="3"/>
      <c r="AE487" s="3"/>
      <c r="AF487" s="12"/>
      <c r="AG487" s="3"/>
      <c r="AH487" s="2"/>
      <c r="AI487" s="2"/>
      <c r="AJ487" s="2"/>
      <c r="AK487" s="2"/>
      <c r="AL487" s="2"/>
      <c r="AM487" s="34"/>
      <c r="AN487" s="34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42">
        <f t="shared" si="185"/>
        <v>43878</v>
      </c>
      <c r="B488" s="19">
        <f t="shared" ca="1" si="195"/>
        <v>7907.25757815</v>
      </c>
      <c r="C488" s="16">
        <f t="shared" si="186"/>
        <v>7850</v>
      </c>
      <c r="D488" s="15">
        <f ca="1">IF(A488&lt;$B$1,VLOOKUP(A488,[1]DI!$A$4:$B$15000,2,FALSE),0)</f>
        <v>4.1500000000000002E-2</v>
      </c>
      <c r="E488" s="16">
        <f t="shared" ca="1" si="178"/>
        <v>1.00016137</v>
      </c>
      <c r="F488" s="16">
        <f ca="1">(TRUNC(PRODUCT($E$12:$E487),16))</f>
        <v>1.0766742106515601</v>
      </c>
      <c r="G488" s="16">
        <f t="shared" ca="1" si="187"/>
        <v>1.0725224994098499</v>
      </c>
      <c r="H488" s="16">
        <f t="shared" ca="1" si="179"/>
        <v>1.0038709800000001</v>
      </c>
      <c r="I488" s="15">
        <f t="shared" si="188"/>
        <v>3.7999999999999999E-2</v>
      </c>
      <c r="J488" s="34">
        <f t="shared" si="189"/>
        <v>43845</v>
      </c>
      <c r="K488" s="2">
        <f t="shared" si="190"/>
        <v>23</v>
      </c>
      <c r="L488" s="21">
        <f t="shared" si="191"/>
        <v>23</v>
      </c>
      <c r="M488" s="14">
        <f t="shared" si="180"/>
        <v>1.0034097799999999</v>
      </c>
      <c r="N488" s="14">
        <f t="shared" ca="1" si="181"/>
        <v>1.0072939590000001</v>
      </c>
      <c r="O488" s="21">
        <f t="shared" si="192"/>
        <v>16</v>
      </c>
      <c r="P488" s="16">
        <f t="shared" ca="1" si="182"/>
        <v>57.257578150000001</v>
      </c>
      <c r="Q488" s="24">
        <f t="shared" si="183"/>
        <v>0</v>
      </c>
      <c r="R488" s="16">
        <f t="shared" si="184"/>
        <v>0</v>
      </c>
      <c r="S488" s="4" t="str">
        <f t="shared" si="193"/>
        <v>J=</v>
      </c>
      <c r="T488" s="34">
        <f t="shared" si="194"/>
        <v>43878</v>
      </c>
      <c r="U488" s="3"/>
      <c r="V488" s="3"/>
      <c r="W488" s="95">
        <f>[2]Plan1!$A534</f>
        <v>52537</v>
      </c>
      <c r="X488" s="96" t="str">
        <f>[2]Plan1!$C534</f>
        <v>Finados</v>
      </c>
      <c r="Y488" s="97"/>
      <c r="Z488" s="1"/>
      <c r="AA488" s="3"/>
      <c r="AB488" s="3"/>
      <c r="AC488" s="3"/>
      <c r="AD488" s="3"/>
      <c r="AE488" s="3"/>
      <c r="AF488" s="12"/>
      <c r="AG488" s="3"/>
      <c r="AH488" s="2"/>
      <c r="AI488" s="2"/>
      <c r="AJ488" s="2"/>
      <c r="AK488" s="2"/>
      <c r="AL488" s="2"/>
      <c r="AM488" s="34"/>
      <c r="AN488" s="34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42">
        <f t="shared" si="185"/>
        <v>43879</v>
      </c>
      <c r="B489" s="19">
        <f t="shared" ca="1" si="195"/>
        <v>7852.4288213999998</v>
      </c>
      <c r="C489" s="16">
        <f t="shared" si="186"/>
        <v>7850</v>
      </c>
      <c r="D489" s="15">
        <f ca="1">IF(A489&lt;$B$1,VLOOKUP(A489,[1]DI!$A$4:$B$15000,2,FALSE),0)</f>
        <v>4.1500000000000002E-2</v>
      </c>
      <c r="E489" s="16">
        <f t="shared" ca="1" si="178"/>
        <v>1.00016137</v>
      </c>
      <c r="F489" s="16">
        <f ca="1">(TRUNC(PRODUCT($E$12:$E488),16))</f>
        <v>1.0768479535689299</v>
      </c>
      <c r="G489" s="16">
        <f t="shared" ca="1" si="187"/>
        <v>1.0766742106515601</v>
      </c>
      <c r="H489" s="16">
        <f t="shared" ca="1" si="179"/>
        <v>1.00016137</v>
      </c>
      <c r="I489" s="15">
        <f t="shared" si="188"/>
        <v>3.7999999999999999E-2</v>
      </c>
      <c r="J489" s="34">
        <f t="shared" si="189"/>
        <v>43878</v>
      </c>
      <c r="K489" s="2">
        <f t="shared" si="190"/>
        <v>1</v>
      </c>
      <c r="L489" s="21">
        <f t="shared" si="191"/>
        <v>1</v>
      </c>
      <c r="M489" s="14">
        <f t="shared" si="180"/>
        <v>1.00014801</v>
      </c>
      <c r="N489" s="14">
        <f t="shared" ca="1" si="181"/>
        <v>1.000309404</v>
      </c>
      <c r="O489" s="21">
        <f t="shared" si="192"/>
        <v>0</v>
      </c>
      <c r="P489" s="16">
        <f t="shared" ca="1" si="182"/>
        <v>2.4288213999999999</v>
      </c>
      <c r="Q489" s="24">
        <f t="shared" si="183"/>
        <v>0</v>
      </c>
      <c r="R489" s="16">
        <f t="shared" si="184"/>
        <v>0</v>
      </c>
      <c r="S489" s="4" t="str">
        <f t="shared" si="193"/>
        <v>J=</v>
      </c>
      <c r="T489" s="34">
        <f t="shared" si="194"/>
        <v>43906</v>
      </c>
      <c r="U489" s="3"/>
      <c r="V489" s="3"/>
      <c r="W489" s="95">
        <f>[2]Plan1!$A535</f>
        <v>52550</v>
      </c>
      <c r="X489" s="96" t="str">
        <f>[2]Plan1!$C535</f>
        <v>Proclamação da República</v>
      </c>
      <c r="Y489" s="97"/>
      <c r="Z489" s="1"/>
      <c r="AA489" s="3"/>
      <c r="AB489" s="3"/>
      <c r="AC489" s="3"/>
      <c r="AD489" s="3"/>
      <c r="AE489" s="3"/>
      <c r="AF489" s="12"/>
      <c r="AG489" s="3"/>
      <c r="AH489" s="2"/>
      <c r="AI489" s="2"/>
      <c r="AJ489" s="2"/>
      <c r="AK489" s="2"/>
      <c r="AL489" s="2"/>
      <c r="AM489" s="34"/>
      <c r="AN489" s="34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42">
        <f t="shared" si="185"/>
        <v>43880</v>
      </c>
      <c r="B490" s="19">
        <f t="shared" ca="1" si="195"/>
        <v>7854.8584277999998</v>
      </c>
      <c r="C490" s="16">
        <f t="shared" si="186"/>
        <v>7850</v>
      </c>
      <c r="D490" s="15">
        <f ca="1">IF(A490&lt;$B$1,VLOOKUP(A490,[1]DI!$A$4:$B$15000,2,FALSE),0)</f>
        <v>4.1500000000000002E-2</v>
      </c>
      <c r="E490" s="16">
        <f t="shared" ca="1" si="178"/>
        <v>1.00016137</v>
      </c>
      <c r="F490" s="16">
        <f ca="1">(TRUNC(PRODUCT($E$12:$E489),16))</f>
        <v>1.0770217245232001</v>
      </c>
      <c r="G490" s="16">
        <f t="shared" ca="1" si="187"/>
        <v>1.0766742106515601</v>
      </c>
      <c r="H490" s="16">
        <f t="shared" ca="1" si="179"/>
        <v>1.0003227699999999</v>
      </c>
      <c r="I490" s="15">
        <f t="shared" si="188"/>
        <v>3.7999999999999999E-2</v>
      </c>
      <c r="J490" s="34">
        <f t="shared" si="189"/>
        <v>43878</v>
      </c>
      <c r="K490" s="2">
        <f t="shared" si="190"/>
        <v>2</v>
      </c>
      <c r="L490" s="21">
        <f t="shared" si="191"/>
        <v>2</v>
      </c>
      <c r="M490" s="14">
        <f t="shared" si="180"/>
        <v>1.000296042</v>
      </c>
      <c r="N490" s="14">
        <f t="shared" ca="1" si="181"/>
        <v>1.0006189080000001</v>
      </c>
      <c r="O490" s="21">
        <f t="shared" si="192"/>
        <v>0</v>
      </c>
      <c r="P490" s="16">
        <f t="shared" ca="1" si="182"/>
        <v>4.8584278000000003</v>
      </c>
      <c r="Q490" s="24">
        <f t="shared" si="183"/>
        <v>0</v>
      </c>
      <c r="R490" s="16">
        <f t="shared" si="184"/>
        <v>0</v>
      </c>
      <c r="S490" s="4" t="str">
        <f t="shared" si="193"/>
        <v>J=</v>
      </c>
      <c r="T490" s="34">
        <f t="shared" si="194"/>
        <v>43906</v>
      </c>
      <c r="U490" s="3"/>
      <c r="V490" s="3"/>
      <c r="W490" s="95">
        <f>[2]Plan1!$A536</f>
        <v>52555</v>
      </c>
      <c r="X490" s="96" t="str">
        <f>[2]Plan1!$C536</f>
        <v>Dia Nacional de Zumbi e da Consciência Negra</v>
      </c>
      <c r="Y490" s="97"/>
      <c r="Z490" s="1"/>
      <c r="AA490" s="3"/>
      <c r="AB490" s="3"/>
      <c r="AC490" s="3"/>
      <c r="AD490" s="3"/>
      <c r="AE490" s="3"/>
      <c r="AF490" s="12"/>
      <c r="AG490" s="3"/>
      <c r="AH490" s="2"/>
      <c r="AI490" s="2"/>
      <c r="AJ490" s="2"/>
      <c r="AK490" s="2"/>
      <c r="AL490" s="2"/>
      <c r="AM490" s="34"/>
      <c r="AN490" s="34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42">
        <f t="shared" si="185"/>
        <v>43881</v>
      </c>
      <c r="B491" s="19">
        <f t="shared" ca="1" si="195"/>
        <v>7857.2887328400002</v>
      </c>
      <c r="C491" s="16">
        <f t="shared" si="186"/>
        <v>7850</v>
      </c>
      <c r="D491" s="15">
        <f ca="1">IF(A491&lt;$B$1,VLOOKUP(A491,[1]DI!$A$4:$B$15000,2,FALSE),0)</f>
        <v>4.1500000000000002E-2</v>
      </c>
      <c r="E491" s="16">
        <f t="shared" ca="1" si="178"/>
        <v>1.00016137</v>
      </c>
      <c r="F491" s="16">
        <f ca="1">(TRUNC(PRODUCT($E$12:$E490),16))</f>
        <v>1.0771955235188899</v>
      </c>
      <c r="G491" s="16">
        <f t="shared" ca="1" si="187"/>
        <v>1.0766742106515601</v>
      </c>
      <c r="H491" s="16">
        <f t="shared" ca="1" si="179"/>
        <v>1.0004841900000001</v>
      </c>
      <c r="I491" s="15">
        <f t="shared" si="188"/>
        <v>3.7999999999999999E-2</v>
      </c>
      <c r="J491" s="34">
        <f t="shared" si="189"/>
        <v>43878</v>
      </c>
      <c r="K491" s="2">
        <f t="shared" si="190"/>
        <v>3</v>
      </c>
      <c r="L491" s="21">
        <f t="shared" si="191"/>
        <v>3</v>
      </c>
      <c r="M491" s="14">
        <f t="shared" si="180"/>
        <v>1.0004440960000001</v>
      </c>
      <c r="N491" s="14">
        <f t="shared" ca="1" si="181"/>
        <v>1.000928501</v>
      </c>
      <c r="O491" s="21">
        <f t="shared" si="192"/>
        <v>0</v>
      </c>
      <c r="P491" s="16">
        <f t="shared" ca="1" si="182"/>
        <v>7.2887328399999998</v>
      </c>
      <c r="Q491" s="24">
        <f t="shared" si="183"/>
        <v>0</v>
      </c>
      <c r="R491" s="16">
        <f t="shared" si="184"/>
        <v>0</v>
      </c>
      <c r="S491" s="4" t="str">
        <f t="shared" si="193"/>
        <v>J=</v>
      </c>
      <c r="T491" s="34">
        <f t="shared" si="194"/>
        <v>43906</v>
      </c>
      <c r="U491" s="3"/>
      <c r="V491" s="3"/>
      <c r="W491" s="95">
        <f>[2]Plan1!$A537</f>
        <v>52590</v>
      </c>
      <c r="X491" s="96" t="str">
        <f>[2]Plan1!$C537</f>
        <v>Natal</v>
      </c>
      <c r="Y491" s="97"/>
      <c r="Z491" s="1"/>
      <c r="AA491" s="3"/>
      <c r="AB491" s="3"/>
      <c r="AC491" s="3"/>
      <c r="AD491" s="3"/>
      <c r="AE491" s="3"/>
      <c r="AF491" s="12"/>
      <c r="AG491" s="3"/>
      <c r="AH491" s="2"/>
      <c r="AI491" s="2"/>
      <c r="AJ491" s="2"/>
      <c r="AK491" s="2"/>
      <c r="AL491" s="2"/>
      <c r="AM491" s="34"/>
      <c r="AN491" s="34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42">
        <f t="shared" si="185"/>
        <v>43882</v>
      </c>
      <c r="B492" s="19">
        <f t="shared" ca="1" si="195"/>
        <v>7859.7198228899997</v>
      </c>
      <c r="C492" s="16">
        <f t="shared" si="186"/>
        <v>7850</v>
      </c>
      <c r="D492" s="15">
        <f ca="1">IF(A492&lt;$B$1,VLOOKUP(A492,[1]DI!$A$4:$B$15000,2,FALSE),0)</f>
        <v>4.1500000000000002E-2</v>
      </c>
      <c r="E492" s="16">
        <f t="shared" ca="1" si="178"/>
        <v>1.00016137</v>
      </c>
      <c r="F492" s="16">
        <f ca="1">(TRUNC(PRODUCT($E$12:$E491),16))</f>
        <v>1.07736935056052</v>
      </c>
      <c r="G492" s="16">
        <f t="shared" ca="1" si="187"/>
        <v>1.0766742106515601</v>
      </c>
      <c r="H492" s="16">
        <f t="shared" ca="1" si="179"/>
        <v>1.0006456399999999</v>
      </c>
      <c r="I492" s="15">
        <f t="shared" si="188"/>
        <v>3.7999999999999999E-2</v>
      </c>
      <c r="J492" s="34">
        <f t="shared" si="189"/>
        <v>43878</v>
      </c>
      <c r="K492" s="2">
        <f t="shared" si="190"/>
        <v>4</v>
      </c>
      <c r="L492" s="21">
        <f t="shared" si="191"/>
        <v>4</v>
      </c>
      <c r="M492" s="14">
        <f t="shared" si="180"/>
        <v>1.0005921719999999</v>
      </c>
      <c r="N492" s="14">
        <f t="shared" ca="1" si="181"/>
        <v>1.0012381939999999</v>
      </c>
      <c r="O492" s="21">
        <f t="shared" si="192"/>
        <v>0</v>
      </c>
      <c r="P492" s="16">
        <f t="shared" ca="1" si="182"/>
        <v>9.7198228899999997</v>
      </c>
      <c r="Q492" s="24">
        <f t="shared" si="183"/>
        <v>0</v>
      </c>
      <c r="R492" s="16">
        <f t="shared" si="184"/>
        <v>0</v>
      </c>
      <c r="S492" s="4" t="str">
        <f t="shared" si="193"/>
        <v>J=</v>
      </c>
      <c r="T492" s="34">
        <f t="shared" si="194"/>
        <v>43906</v>
      </c>
      <c r="U492" s="3"/>
      <c r="V492" s="3"/>
      <c r="W492" s="95">
        <f>[2]Plan1!$A538</f>
        <v>52597</v>
      </c>
      <c r="X492" s="96" t="str">
        <f>[2]Plan1!$C538</f>
        <v>Confraternização Universal</v>
      </c>
      <c r="Y492" s="97"/>
      <c r="Z492" s="1"/>
      <c r="AA492" s="3"/>
      <c r="AB492" s="3"/>
      <c r="AC492" s="3"/>
      <c r="AD492" s="3"/>
      <c r="AE492" s="3"/>
      <c r="AF492" s="12"/>
      <c r="AG492" s="3"/>
      <c r="AH492" s="2"/>
      <c r="AI492" s="2"/>
      <c r="AJ492" s="2"/>
      <c r="AK492" s="2"/>
      <c r="AL492" s="2"/>
      <c r="AM492" s="34"/>
      <c r="AN492" s="34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42">
        <f t="shared" si="185"/>
        <v>43883</v>
      </c>
      <c r="B493" s="19">
        <f t="shared" ca="1" si="195"/>
        <v>7862.1516194400001</v>
      </c>
      <c r="C493" s="16">
        <f t="shared" si="186"/>
        <v>7850</v>
      </c>
      <c r="D493" s="15">
        <f ca="1">IF(A493&lt;$B$1,VLOOKUP(A493,[1]DI!$A$4:$B$15000,2,FALSE),0)</f>
        <v>0</v>
      </c>
      <c r="E493" s="16">
        <f t="shared" ca="1" si="178"/>
        <v>1</v>
      </c>
      <c r="F493" s="16">
        <f ca="1">(TRUNC(PRODUCT($E$12:$E492),16))</f>
        <v>1.07754320565262</v>
      </c>
      <c r="G493" s="16">
        <f t="shared" ca="1" si="187"/>
        <v>1.0766742106515601</v>
      </c>
      <c r="H493" s="16">
        <f t="shared" ca="1" si="179"/>
        <v>1.00080711</v>
      </c>
      <c r="I493" s="15">
        <f t="shared" si="188"/>
        <v>3.7999999999999999E-2</v>
      </c>
      <c r="J493" s="34">
        <f t="shared" si="189"/>
        <v>43878</v>
      </c>
      <c r="K493" s="2">
        <f t="shared" si="190"/>
        <v>4</v>
      </c>
      <c r="L493" s="21">
        <f t="shared" si="191"/>
        <v>5</v>
      </c>
      <c r="M493" s="14">
        <f t="shared" si="180"/>
        <v>1.0007402700000001</v>
      </c>
      <c r="N493" s="14">
        <f t="shared" ca="1" si="181"/>
        <v>1.001547977</v>
      </c>
      <c r="O493" s="21">
        <f t="shared" si="192"/>
        <v>0</v>
      </c>
      <c r="P493" s="16">
        <f t="shared" ca="1" si="182"/>
        <v>12.151619439999999</v>
      </c>
      <c r="Q493" s="24">
        <f t="shared" si="183"/>
        <v>0</v>
      </c>
      <c r="R493" s="16">
        <f t="shared" si="184"/>
        <v>0</v>
      </c>
      <c r="S493" s="4" t="str">
        <f t="shared" si="193"/>
        <v>J=</v>
      </c>
      <c r="T493" s="34">
        <f t="shared" si="194"/>
        <v>43906</v>
      </c>
      <c r="U493" s="3"/>
      <c r="V493" s="3"/>
      <c r="W493" s="95">
        <f>[2]Plan1!$A539</f>
        <v>52656</v>
      </c>
      <c r="X493" s="96" t="str">
        <f>[2]Plan1!$C539</f>
        <v>Carnaval</v>
      </c>
      <c r="Y493" s="97"/>
      <c r="Z493" s="1"/>
      <c r="AA493" s="3"/>
      <c r="AB493" s="3"/>
      <c r="AC493" s="3"/>
      <c r="AD493" s="3"/>
      <c r="AE493" s="3"/>
      <c r="AF493" s="12"/>
      <c r="AG493" s="3"/>
      <c r="AH493" s="2"/>
      <c r="AI493" s="2"/>
      <c r="AJ493" s="2"/>
      <c r="AK493" s="2"/>
      <c r="AL493" s="2"/>
      <c r="AM493" s="34"/>
      <c r="AN493" s="34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42">
        <f t="shared" si="185"/>
        <v>43884</v>
      </c>
      <c r="B494" s="19">
        <f t="shared" ca="1" si="195"/>
        <v>7862.1516194400001</v>
      </c>
      <c r="C494" s="16">
        <f t="shared" si="186"/>
        <v>7850</v>
      </c>
      <c r="D494" s="15">
        <f ca="1">IF(A494&lt;$B$1,VLOOKUP(A494,[1]DI!$A$4:$B$15000,2,FALSE),0)</f>
        <v>0</v>
      </c>
      <c r="E494" s="16">
        <f t="shared" ca="1" si="178"/>
        <v>1</v>
      </c>
      <c r="F494" s="16">
        <f ca="1">(TRUNC(PRODUCT($E$12:$E493),16))</f>
        <v>1.07754320565262</v>
      </c>
      <c r="G494" s="16">
        <f t="shared" ca="1" si="187"/>
        <v>1.0766742106515601</v>
      </c>
      <c r="H494" s="16">
        <f t="shared" ca="1" si="179"/>
        <v>1.00080711</v>
      </c>
      <c r="I494" s="15">
        <f t="shared" si="188"/>
        <v>3.7999999999999999E-2</v>
      </c>
      <c r="J494" s="34">
        <f t="shared" si="189"/>
        <v>43878</v>
      </c>
      <c r="K494" s="2">
        <f t="shared" si="190"/>
        <v>4</v>
      </c>
      <c r="L494" s="21">
        <f t="shared" si="191"/>
        <v>5</v>
      </c>
      <c r="M494" s="14">
        <f t="shared" si="180"/>
        <v>1.0007402700000001</v>
      </c>
      <c r="N494" s="14">
        <f t="shared" ca="1" si="181"/>
        <v>1.001547977</v>
      </c>
      <c r="O494" s="21">
        <f t="shared" si="192"/>
        <v>0</v>
      </c>
      <c r="P494" s="16">
        <f t="shared" ca="1" si="182"/>
        <v>12.151619439999999</v>
      </c>
      <c r="Q494" s="24">
        <f t="shared" si="183"/>
        <v>0</v>
      </c>
      <c r="R494" s="16">
        <f t="shared" si="184"/>
        <v>0</v>
      </c>
      <c r="S494" s="4" t="str">
        <f t="shared" si="193"/>
        <v>J=</v>
      </c>
      <c r="T494" s="34">
        <f t="shared" si="194"/>
        <v>43906</v>
      </c>
      <c r="U494" s="3"/>
      <c r="V494" s="3"/>
      <c r="W494" s="95">
        <f>[2]Plan1!$A540</f>
        <v>52657</v>
      </c>
      <c r="X494" s="96" t="str">
        <f>[2]Plan1!$C540</f>
        <v>Carnaval</v>
      </c>
      <c r="Y494" s="97"/>
      <c r="Z494" s="1"/>
      <c r="AA494" s="3"/>
      <c r="AB494" s="3"/>
      <c r="AC494" s="3"/>
      <c r="AD494" s="3"/>
      <c r="AE494" s="3"/>
      <c r="AF494" s="12"/>
      <c r="AG494" s="3"/>
      <c r="AH494" s="2"/>
      <c r="AI494" s="2"/>
      <c r="AJ494" s="2"/>
      <c r="AK494" s="2"/>
      <c r="AL494" s="2"/>
      <c r="AM494" s="34"/>
      <c r="AN494" s="34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42">
        <f t="shared" si="185"/>
        <v>43885</v>
      </c>
      <c r="B495" s="19">
        <f t="shared" ca="1" si="195"/>
        <v>7862.1516194400001</v>
      </c>
      <c r="C495" s="16">
        <f t="shared" si="186"/>
        <v>7850</v>
      </c>
      <c r="D495" s="15">
        <f ca="1">IF(A495&lt;$B$1,VLOOKUP(A495,[1]DI!$A$4:$B$15000,2,FALSE),0)</f>
        <v>0</v>
      </c>
      <c r="E495" s="16">
        <f t="shared" ca="1" si="178"/>
        <v>1</v>
      </c>
      <c r="F495" s="16">
        <f ca="1">(TRUNC(PRODUCT($E$12:$E494),16))</f>
        <v>1.07754320565262</v>
      </c>
      <c r="G495" s="16">
        <f t="shared" ca="1" si="187"/>
        <v>1.0766742106515601</v>
      </c>
      <c r="H495" s="16">
        <f t="shared" ca="1" si="179"/>
        <v>1.00080711</v>
      </c>
      <c r="I495" s="15">
        <f t="shared" si="188"/>
        <v>3.7999999999999999E-2</v>
      </c>
      <c r="J495" s="34">
        <f t="shared" si="189"/>
        <v>43878</v>
      </c>
      <c r="K495" s="2">
        <f t="shared" si="190"/>
        <v>4</v>
      </c>
      <c r="L495" s="21">
        <f t="shared" si="191"/>
        <v>5</v>
      </c>
      <c r="M495" s="14">
        <f t="shared" si="180"/>
        <v>1.0007402700000001</v>
      </c>
      <c r="N495" s="14">
        <f t="shared" ca="1" si="181"/>
        <v>1.001547977</v>
      </c>
      <c r="O495" s="21">
        <f t="shared" si="192"/>
        <v>0</v>
      </c>
      <c r="P495" s="16">
        <f t="shared" ca="1" si="182"/>
        <v>12.151619439999999</v>
      </c>
      <c r="Q495" s="24">
        <f t="shared" si="183"/>
        <v>0</v>
      </c>
      <c r="R495" s="16">
        <f t="shared" si="184"/>
        <v>0</v>
      </c>
      <c r="S495" s="4" t="str">
        <f t="shared" si="193"/>
        <v>J=</v>
      </c>
      <c r="T495" s="34">
        <f t="shared" si="194"/>
        <v>43906</v>
      </c>
      <c r="U495" s="3"/>
      <c r="V495" s="3"/>
      <c r="W495" s="95">
        <f>[2]Plan1!$A541</f>
        <v>52702</v>
      </c>
      <c r="X495" s="96" t="str">
        <f>[2]Plan1!$C541</f>
        <v>Paixão de Cristo</v>
      </c>
      <c r="Y495" s="97"/>
      <c r="Z495" s="1"/>
      <c r="AA495" s="3"/>
      <c r="AB495" s="3"/>
      <c r="AC495" s="3"/>
      <c r="AD495" s="3"/>
      <c r="AE495" s="3"/>
      <c r="AF495" s="12"/>
      <c r="AG495" s="3"/>
      <c r="AH495" s="2"/>
      <c r="AI495" s="2"/>
      <c r="AJ495" s="2"/>
      <c r="AK495" s="2"/>
      <c r="AL495" s="2"/>
      <c r="AM495" s="34"/>
      <c r="AN495" s="34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42">
        <f t="shared" si="185"/>
        <v>43886</v>
      </c>
      <c r="B496" s="19">
        <f t="shared" ca="1" si="195"/>
        <v>7862.1516194400001</v>
      </c>
      <c r="C496" s="16">
        <f t="shared" si="186"/>
        <v>7850</v>
      </c>
      <c r="D496" s="15">
        <f ca="1">IF(A496&lt;$B$1,VLOOKUP(A496,[1]DI!$A$4:$B$15000,2,FALSE),0)</f>
        <v>0</v>
      </c>
      <c r="E496" s="16">
        <f t="shared" ca="1" si="178"/>
        <v>1</v>
      </c>
      <c r="F496" s="16">
        <f ca="1">(TRUNC(PRODUCT($E$12:$E495),16))</f>
        <v>1.07754320565262</v>
      </c>
      <c r="G496" s="16">
        <f t="shared" ca="1" si="187"/>
        <v>1.0766742106515601</v>
      </c>
      <c r="H496" s="16">
        <f t="shared" ca="1" si="179"/>
        <v>1.00080711</v>
      </c>
      <c r="I496" s="15">
        <f t="shared" si="188"/>
        <v>3.7999999999999999E-2</v>
      </c>
      <c r="J496" s="34">
        <f t="shared" si="189"/>
        <v>43878</v>
      </c>
      <c r="K496" s="2">
        <f t="shared" si="190"/>
        <v>4</v>
      </c>
      <c r="L496" s="21">
        <f t="shared" si="191"/>
        <v>5</v>
      </c>
      <c r="M496" s="14">
        <f t="shared" si="180"/>
        <v>1.0007402700000001</v>
      </c>
      <c r="N496" s="14">
        <f t="shared" ca="1" si="181"/>
        <v>1.001547977</v>
      </c>
      <c r="O496" s="21">
        <f t="shared" si="192"/>
        <v>0</v>
      </c>
      <c r="P496" s="16">
        <f t="shared" ca="1" si="182"/>
        <v>12.151619439999999</v>
      </c>
      <c r="Q496" s="24">
        <f t="shared" si="183"/>
        <v>0</v>
      </c>
      <c r="R496" s="16">
        <f t="shared" si="184"/>
        <v>0</v>
      </c>
      <c r="S496" s="4" t="str">
        <f t="shared" si="193"/>
        <v>J=</v>
      </c>
      <c r="T496" s="34">
        <f t="shared" si="194"/>
        <v>43906</v>
      </c>
      <c r="U496" s="3"/>
      <c r="V496" s="3"/>
      <c r="W496" s="95">
        <f>[2]Plan1!$A542</f>
        <v>52708</v>
      </c>
      <c r="X496" s="96" t="str">
        <f>[2]Plan1!$C542</f>
        <v>Tiradentes</v>
      </c>
      <c r="Y496" s="97"/>
      <c r="Z496" s="1"/>
      <c r="AA496" s="3"/>
      <c r="AB496" s="3"/>
      <c r="AC496" s="3"/>
      <c r="AD496" s="3"/>
      <c r="AE496" s="3"/>
      <c r="AF496" s="12"/>
      <c r="AG496" s="3"/>
      <c r="AH496" s="2"/>
      <c r="AI496" s="2"/>
      <c r="AJ496" s="2"/>
      <c r="AK496" s="2"/>
      <c r="AL496" s="2"/>
      <c r="AM496" s="34"/>
      <c r="AN496" s="34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42">
        <f t="shared" si="185"/>
        <v>43887</v>
      </c>
      <c r="B497" s="19">
        <f t="shared" ca="1" si="195"/>
        <v>7862.1516194400001</v>
      </c>
      <c r="C497" s="16">
        <f t="shared" si="186"/>
        <v>7850</v>
      </c>
      <c r="D497" s="15">
        <f ca="1">IF(A497&lt;$B$1,VLOOKUP(A497,[1]DI!$A$4:$B$15000,2,FALSE),0)</f>
        <v>4.1500000000000002E-2</v>
      </c>
      <c r="E497" s="16">
        <f t="shared" ca="1" si="178"/>
        <v>1.00016137</v>
      </c>
      <c r="F497" s="16">
        <f ca="1">(TRUNC(PRODUCT($E$12:$E496),16))</f>
        <v>1.07754320565262</v>
      </c>
      <c r="G497" s="16">
        <f t="shared" ca="1" si="187"/>
        <v>1.0766742106515601</v>
      </c>
      <c r="H497" s="16">
        <f t="shared" ca="1" si="179"/>
        <v>1.00080711</v>
      </c>
      <c r="I497" s="15">
        <f t="shared" si="188"/>
        <v>3.7999999999999999E-2</v>
      </c>
      <c r="J497" s="34">
        <f t="shared" si="189"/>
        <v>43878</v>
      </c>
      <c r="K497" s="2">
        <f t="shared" si="190"/>
        <v>5</v>
      </c>
      <c r="L497" s="21">
        <f t="shared" si="191"/>
        <v>5</v>
      </c>
      <c r="M497" s="14">
        <f t="shared" si="180"/>
        <v>1.0007402700000001</v>
      </c>
      <c r="N497" s="14">
        <f t="shared" ca="1" si="181"/>
        <v>1.001547977</v>
      </c>
      <c r="O497" s="21">
        <f t="shared" si="192"/>
        <v>0</v>
      </c>
      <c r="P497" s="16">
        <f t="shared" ca="1" si="182"/>
        <v>12.151619439999999</v>
      </c>
      <c r="Q497" s="24">
        <f t="shared" si="183"/>
        <v>0</v>
      </c>
      <c r="R497" s="16">
        <f t="shared" si="184"/>
        <v>0</v>
      </c>
      <c r="S497" s="4" t="str">
        <f t="shared" si="193"/>
        <v>J=</v>
      </c>
      <c r="T497" s="34">
        <f t="shared" si="194"/>
        <v>43906</v>
      </c>
      <c r="U497" s="3"/>
      <c r="V497" s="3"/>
      <c r="W497" s="95">
        <f>[2]Plan1!$A543</f>
        <v>52718</v>
      </c>
      <c r="X497" s="96" t="str">
        <f>[2]Plan1!$C543</f>
        <v>Dia do Trabalho</v>
      </c>
      <c r="Y497" s="97"/>
      <c r="Z497" s="1"/>
      <c r="AA497" s="3"/>
      <c r="AB497" s="3"/>
      <c r="AC497" s="3"/>
      <c r="AD497" s="3"/>
      <c r="AE497" s="3"/>
      <c r="AF497" s="12"/>
      <c r="AG497" s="3"/>
      <c r="AH497" s="2"/>
      <c r="AI497" s="2"/>
      <c r="AJ497" s="2"/>
      <c r="AK497" s="2"/>
      <c r="AL497" s="2"/>
      <c r="AM497" s="34"/>
      <c r="AN497" s="34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42">
        <f t="shared" si="185"/>
        <v>43888</v>
      </c>
      <c r="B498" s="19">
        <f t="shared" ca="1" si="195"/>
        <v>7864.5842009999997</v>
      </c>
      <c r="C498" s="16">
        <f t="shared" si="186"/>
        <v>7850</v>
      </c>
      <c r="D498" s="15">
        <f ca="1">IF(A498&lt;$B$1,VLOOKUP(A498,[1]DI!$A$4:$B$15000,2,FALSE),0)</f>
        <v>4.1500000000000002E-2</v>
      </c>
      <c r="E498" s="16">
        <f t="shared" ca="1" si="178"/>
        <v>1.00016137</v>
      </c>
      <c r="F498" s="16">
        <f ca="1">(TRUNC(PRODUCT($E$12:$E497),16))</f>
        <v>1.0777170887997101</v>
      </c>
      <c r="G498" s="16">
        <f t="shared" ca="1" si="187"/>
        <v>1.0766742106515601</v>
      </c>
      <c r="H498" s="16">
        <f t="shared" ca="1" si="179"/>
        <v>1.0009686099999999</v>
      </c>
      <c r="I498" s="15">
        <f t="shared" si="188"/>
        <v>3.7999999999999999E-2</v>
      </c>
      <c r="J498" s="34">
        <f t="shared" si="189"/>
        <v>43878</v>
      </c>
      <c r="K498" s="2">
        <f t="shared" si="190"/>
        <v>6</v>
      </c>
      <c r="L498" s="21">
        <f t="shared" si="191"/>
        <v>6</v>
      </c>
      <c r="M498" s="14">
        <f t="shared" si="180"/>
        <v>1.000888389</v>
      </c>
      <c r="N498" s="14">
        <f t="shared" ca="1" si="181"/>
        <v>1.0018578600000001</v>
      </c>
      <c r="O498" s="21">
        <f t="shared" si="192"/>
        <v>0</v>
      </c>
      <c r="P498" s="16">
        <f t="shared" ca="1" si="182"/>
        <v>14.584201</v>
      </c>
      <c r="Q498" s="24">
        <f t="shared" si="183"/>
        <v>0</v>
      </c>
      <c r="R498" s="16">
        <f t="shared" si="184"/>
        <v>0</v>
      </c>
      <c r="S498" s="4" t="str">
        <f t="shared" si="193"/>
        <v>J=</v>
      </c>
      <c r="T498" s="34">
        <f t="shared" si="194"/>
        <v>43906</v>
      </c>
      <c r="U498" s="3"/>
      <c r="V498" s="3"/>
      <c r="W498" s="95">
        <f>[2]Plan1!$A544</f>
        <v>52764</v>
      </c>
      <c r="X498" s="96" t="str">
        <f>[2]Plan1!$C544</f>
        <v>Corpus Christi</v>
      </c>
      <c r="Y498" s="97"/>
      <c r="Z498" s="1"/>
      <c r="AA498" s="3"/>
      <c r="AB498" s="3"/>
      <c r="AC498" s="3"/>
      <c r="AD498" s="3"/>
      <c r="AE498" s="3"/>
      <c r="AF498" s="12"/>
      <c r="AG498" s="3"/>
      <c r="AH498" s="2"/>
      <c r="AI498" s="2"/>
      <c r="AJ498" s="2"/>
      <c r="AK498" s="2"/>
      <c r="AL498" s="2"/>
      <c r="AM498" s="34"/>
      <c r="AN498" s="34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42">
        <f t="shared" si="185"/>
        <v>43889</v>
      </c>
      <c r="B499" s="19">
        <f t="shared" ca="1" si="195"/>
        <v>7867.0175596899999</v>
      </c>
      <c r="C499" s="16">
        <f t="shared" si="186"/>
        <v>7850</v>
      </c>
      <c r="D499" s="15">
        <f ca="1">IF(A499&lt;$B$1,VLOOKUP(A499,[1]DI!$A$4:$B$15000,2,FALSE),0)</f>
        <v>4.1500000000000002E-2</v>
      </c>
      <c r="E499" s="16">
        <f t="shared" ca="1" si="178"/>
        <v>1.00016137</v>
      </c>
      <c r="F499" s="16">
        <f ca="1">(TRUNC(PRODUCT($E$12:$E498),16))</f>
        <v>1.07789100000633</v>
      </c>
      <c r="G499" s="16">
        <f t="shared" ca="1" si="187"/>
        <v>1.0766742106515601</v>
      </c>
      <c r="H499" s="16">
        <f t="shared" ca="1" si="179"/>
        <v>1.0011301399999999</v>
      </c>
      <c r="I499" s="15">
        <f t="shared" si="188"/>
        <v>3.7999999999999999E-2</v>
      </c>
      <c r="J499" s="34">
        <f t="shared" si="189"/>
        <v>43878</v>
      </c>
      <c r="K499" s="2">
        <f t="shared" si="190"/>
        <v>7</v>
      </c>
      <c r="L499" s="21">
        <f t="shared" si="191"/>
        <v>7</v>
      </c>
      <c r="M499" s="14">
        <f t="shared" si="180"/>
        <v>1.001036531</v>
      </c>
      <c r="N499" s="14">
        <f t="shared" ca="1" si="181"/>
        <v>1.002167842</v>
      </c>
      <c r="O499" s="21">
        <f t="shared" si="192"/>
        <v>0</v>
      </c>
      <c r="P499" s="16">
        <f t="shared" ca="1" si="182"/>
        <v>17.017559689999999</v>
      </c>
      <c r="Q499" s="24">
        <f t="shared" si="183"/>
        <v>0</v>
      </c>
      <c r="R499" s="16">
        <f t="shared" si="184"/>
        <v>0</v>
      </c>
      <c r="S499" s="4" t="str">
        <f t="shared" si="193"/>
        <v>J=</v>
      </c>
      <c r="T499" s="34">
        <f t="shared" si="194"/>
        <v>43906</v>
      </c>
      <c r="U499" s="3"/>
      <c r="V499" s="3"/>
      <c r="W499" s="95">
        <f>[2]Plan1!$A545</f>
        <v>52847</v>
      </c>
      <c r="X499" s="96" t="str">
        <f>[2]Plan1!$C545</f>
        <v>Independência do Brasil</v>
      </c>
      <c r="Y499" s="97"/>
      <c r="Z499" s="1"/>
      <c r="AA499" s="3"/>
      <c r="AB499" s="3"/>
      <c r="AC499" s="3"/>
      <c r="AD499" s="3"/>
      <c r="AE499" s="3"/>
      <c r="AF499" s="12"/>
      <c r="AG499" s="3"/>
      <c r="AH499" s="2"/>
      <c r="AI499" s="2"/>
      <c r="AJ499" s="2"/>
      <c r="AK499" s="2"/>
      <c r="AL499" s="2"/>
      <c r="AM499" s="34"/>
      <c r="AN499" s="34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42">
        <f t="shared" si="185"/>
        <v>43890</v>
      </c>
      <c r="B500" s="19">
        <f t="shared" ca="1" si="195"/>
        <v>7869.4516248899999</v>
      </c>
      <c r="C500" s="16">
        <f t="shared" si="186"/>
        <v>7850</v>
      </c>
      <c r="D500" s="15">
        <f ca="1">IF(A500&lt;$B$1,VLOOKUP(A500,[1]DI!$A$4:$B$15000,2,FALSE),0)</f>
        <v>0</v>
      </c>
      <c r="E500" s="16">
        <f t="shared" ca="1" si="178"/>
        <v>1</v>
      </c>
      <c r="F500" s="16">
        <f ca="1">(TRUNC(PRODUCT($E$12:$E499),16))</f>
        <v>1.0780649392770101</v>
      </c>
      <c r="G500" s="16">
        <f t="shared" ca="1" si="187"/>
        <v>1.0766742106515601</v>
      </c>
      <c r="H500" s="16">
        <f t="shared" ca="1" si="179"/>
        <v>1.00129169</v>
      </c>
      <c r="I500" s="15">
        <f t="shared" si="188"/>
        <v>3.7999999999999999E-2</v>
      </c>
      <c r="J500" s="34">
        <f t="shared" si="189"/>
        <v>43878</v>
      </c>
      <c r="K500" s="2">
        <f t="shared" si="190"/>
        <v>7</v>
      </c>
      <c r="L500" s="21">
        <f t="shared" si="191"/>
        <v>8</v>
      </c>
      <c r="M500" s="14">
        <f t="shared" si="180"/>
        <v>1.001184694</v>
      </c>
      <c r="N500" s="14">
        <f t="shared" ca="1" si="181"/>
        <v>1.002477914</v>
      </c>
      <c r="O500" s="21">
        <f t="shared" si="192"/>
        <v>0</v>
      </c>
      <c r="P500" s="16">
        <f t="shared" ca="1" si="182"/>
        <v>19.451624890000001</v>
      </c>
      <c r="Q500" s="24">
        <f t="shared" si="183"/>
        <v>0</v>
      </c>
      <c r="R500" s="16">
        <f t="shared" si="184"/>
        <v>0</v>
      </c>
      <c r="S500" s="4" t="str">
        <f t="shared" si="193"/>
        <v>J=</v>
      </c>
      <c r="T500" s="34">
        <f t="shared" si="194"/>
        <v>43906</v>
      </c>
      <c r="U500" s="3"/>
      <c r="V500" s="3"/>
      <c r="W500" s="95">
        <f>[2]Plan1!$A546</f>
        <v>52882</v>
      </c>
      <c r="X500" s="96" t="str">
        <f>[2]Plan1!$C546</f>
        <v>Nossa Sr.a Aparecida - Padroeira do Brasil</v>
      </c>
      <c r="Y500" s="97"/>
      <c r="Z500" s="1"/>
      <c r="AA500" s="3"/>
      <c r="AB500" s="3"/>
      <c r="AC500" s="3"/>
      <c r="AD500" s="3"/>
      <c r="AE500" s="3"/>
      <c r="AF500" s="12"/>
      <c r="AG500" s="3"/>
      <c r="AH500" s="2"/>
      <c r="AI500" s="2"/>
      <c r="AJ500" s="2"/>
      <c r="AK500" s="2"/>
      <c r="AL500" s="2"/>
      <c r="AM500" s="34"/>
      <c r="AN500" s="34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42">
        <f t="shared" si="185"/>
        <v>43891</v>
      </c>
      <c r="B501" s="19">
        <f t="shared" ca="1" si="195"/>
        <v>7869.4516248899999</v>
      </c>
      <c r="C501" s="16">
        <f t="shared" si="186"/>
        <v>7850</v>
      </c>
      <c r="D501" s="15">
        <f ca="1">IF(A501&lt;$B$1,VLOOKUP(A501,[1]DI!$A$4:$B$15000,2,FALSE),0)</f>
        <v>0</v>
      </c>
      <c r="E501" s="16">
        <f t="shared" ca="1" si="178"/>
        <v>1</v>
      </c>
      <c r="F501" s="16">
        <f ca="1">(TRUNC(PRODUCT($E$12:$E500),16))</f>
        <v>1.0780649392770101</v>
      </c>
      <c r="G501" s="16">
        <f t="shared" ca="1" si="187"/>
        <v>1.0766742106515601</v>
      </c>
      <c r="H501" s="16">
        <f t="shared" ca="1" si="179"/>
        <v>1.00129169</v>
      </c>
      <c r="I501" s="15">
        <f t="shared" si="188"/>
        <v>3.7999999999999999E-2</v>
      </c>
      <c r="J501" s="34">
        <f t="shared" si="189"/>
        <v>43878</v>
      </c>
      <c r="K501" s="2">
        <f t="shared" si="190"/>
        <v>7</v>
      </c>
      <c r="L501" s="21">
        <f t="shared" si="191"/>
        <v>8</v>
      </c>
      <c r="M501" s="14">
        <f t="shared" si="180"/>
        <v>1.001184694</v>
      </c>
      <c r="N501" s="14">
        <f t="shared" ca="1" si="181"/>
        <v>1.002477914</v>
      </c>
      <c r="O501" s="21">
        <f t="shared" si="192"/>
        <v>0</v>
      </c>
      <c r="P501" s="16">
        <f t="shared" ca="1" si="182"/>
        <v>19.451624890000001</v>
      </c>
      <c r="Q501" s="24">
        <f t="shared" si="183"/>
        <v>0</v>
      </c>
      <c r="R501" s="16">
        <f t="shared" si="184"/>
        <v>0</v>
      </c>
      <c r="S501" s="4" t="str">
        <f t="shared" si="193"/>
        <v>J=</v>
      </c>
      <c r="T501" s="34">
        <f t="shared" si="194"/>
        <v>43906</v>
      </c>
      <c r="U501" s="3"/>
      <c r="V501" s="3"/>
      <c r="W501" s="95">
        <f>[2]Plan1!$A547</f>
        <v>52903</v>
      </c>
      <c r="X501" s="96" t="str">
        <f>[2]Plan1!$C547</f>
        <v>Finados</v>
      </c>
      <c r="Y501" s="97"/>
      <c r="Z501" s="1"/>
      <c r="AA501" s="3"/>
      <c r="AB501" s="3"/>
      <c r="AC501" s="3"/>
      <c r="AD501" s="3"/>
      <c r="AE501" s="3"/>
      <c r="AF501" s="12"/>
      <c r="AG501" s="3"/>
      <c r="AH501" s="2"/>
      <c r="AI501" s="2"/>
      <c r="AJ501" s="2"/>
      <c r="AK501" s="2"/>
      <c r="AL501" s="2"/>
      <c r="AM501" s="34"/>
      <c r="AN501" s="34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42">
        <f t="shared" si="185"/>
        <v>43892</v>
      </c>
      <c r="B502" s="19">
        <f t="shared" ca="1" si="195"/>
        <v>7869.4516248899999</v>
      </c>
      <c r="C502" s="16">
        <f t="shared" si="186"/>
        <v>7850</v>
      </c>
      <c r="D502" s="15">
        <f ca="1">IF(A502&lt;$B$1,VLOOKUP(A502,[1]DI!$A$4:$B$15000,2,FALSE),0)</f>
        <v>4.1500000000000002E-2</v>
      </c>
      <c r="E502" s="16">
        <f t="shared" ca="1" si="178"/>
        <v>1.00016137</v>
      </c>
      <c r="F502" s="16">
        <f ca="1">(TRUNC(PRODUCT($E$12:$E501),16))</f>
        <v>1.0780649392770101</v>
      </c>
      <c r="G502" s="16">
        <f t="shared" ca="1" si="187"/>
        <v>1.0766742106515601</v>
      </c>
      <c r="H502" s="16">
        <f t="shared" ca="1" si="179"/>
        <v>1.00129169</v>
      </c>
      <c r="I502" s="15">
        <f t="shared" si="188"/>
        <v>3.7999999999999999E-2</v>
      </c>
      <c r="J502" s="34">
        <f t="shared" si="189"/>
        <v>43878</v>
      </c>
      <c r="K502" s="2">
        <f t="shared" si="190"/>
        <v>8</v>
      </c>
      <c r="L502" s="21">
        <f t="shared" si="191"/>
        <v>8</v>
      </c>
      <c r="M502" s="14">
        <f t="shared" si="180"/>
        <v>1.001184694</v>
      </c>
      <c r="N502" s="14">
        <f t="shared" ca="1" si="181"/>
        <v>1.002477914</v>
      </c>
      <c r="O502" s="21">
        <f t="shared" si="192"/>
        <v>0</v>
      </c>
      <c r="P502" s="16">
        <f t="shared" ca="1" si="182"/>
        <v>19.451624890000001</v>
      </c>
      <c r="Q502" s="24">
        <f t="shared" si="183"/>
        <v>0</v>
      </c>
      <c r="R502" s="16">
        <f t="shared" si="184"/>
        <v>0</v>
      </c>
      <c r="S502" s="4" t="str">
        <f t="shared" si="193"/>
        <v>J=</v>
      </c>
      <c r="T502" s="34">
        <f t="shared" si="194"/>
        <v>43906</v>
      </c>
      <c r="U502" s="3"/>
      <c r="V502" s="3"/>
      <c r="W502" s="95">
        <f>[2]Plan1!$A548</f>
        <v>52916</v>
      </c>
      <c r="X502" s="96" t="str">
        <f>[2]Plan1!$C548</f>
        <v>Proclamação da República</v>
      </c>
      <c r="Y502" s="97"/>
      <c r="Z502" s="1"/>
      <c r="AA502" s="3"/>
      <c r="AB502" s="3"/>
      <c r="AC502" s="3"/>
      <c r="AD502" s="3"/>
      <c r="AE502" s="3"/>
      <c r="AF502" s="12"/>
      <c r="AG502" s="3"/>
      <c r="AH502" s="2"/>
      <c r="AI502" s="2"/>
      <c r="AJ502" s="2"/>
      <c r="AK502" s="2"/>
      <c r="AL502" s="2"/>
      <c r="AM502" s="34"/>
      <c r="AN502" s="34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42">
        <f t="shared" si="185"/>
        <v>43893</v>
      </c>
      <c r="B503" s="19">
        <f t="shared" ca="1" si="195"/>
        <v>7871.8864829499998</v>
      </c>
      <c r="C503" s="16">
        <f t="shared" si="186"/>
        <v>7850</v>
      </c>
      <c r="D503" s="15">
        <f ca="1">IF(A503&lt;$B$1,VLOOKUP(A503,[1]DI!$A$4:$B$15000,2,FALSE),0)</f>
        <v>4.1500000000000002E-2</v>
      </c>
      <c r="E503" s="16">
        <f t="shared" ca="1" si="178"/>
        <v>1.00016137</v>
      </c>
      <c r="F503" s="16">
        <f ca="1">(TRUNC(PRODUCT($E$12:$E502),16))</f>
        <v>1.0782389066162601</v>
      </c>
      <c r="G503" s="16">
        <f t="shared" ca="1" si="187"/>
        <v>1.0766742106515601</v>
      </c>
      <c r="H503" s="16">
        <f t="shared" ca="1" si="179"/>
        <v>1.0014532700000001</v>
      </c>
      <c r="I503" s="15">
        <f t="shared" si="188"/>
        <v>3.7999999999999999E-2</v>
      </c>
      <c r="J503" s="34">
        <f t="shared" si="189"/>
        <v>43878</v>
      </c>
      <c r="K503" s="2">
        <f t="shared" si="190"/>
        <v>9</v>
      </c>
      <c r="L503" s="21">
        <f t="shared" si="191"/>
        <v>9</v>
      </c>
      <c r="M503" s="14">
        <f t="shared" si="180"/>
        <v>1.0013328800000001</v>
      </c>
      <c r="N503" s="14">
        <f t="shared" ca="1" si="181"/>
        <v>1.0027880870000001</v>
      </c>
      <c r="O503" s="21">
        <f t="shared" si="192"/>
        <v>0</v>
      </c>
      <c r="P503" s="16">
        <f t="shared" ca="1" si="182"/>
        <v>21.886482950000001</v>
      </c>
      <c r="Q503" s="24">
        <f t="shared" si="183"/>
        <v>0</v>
      </c>
      <c r="R503" s="16">
        <f t="shared" si="184"/>
        <v>0</v>
      </c>
      <c r="S503" s="4" t="str">
        <f t="shared" si="193"/>
        <v>J=</v>
      </c>
      <c r="T503" s="34">
        <f t="shared" si="194"/>
        <v>43906</v>
      </c>
      <c r="U503" s="3"/>
      <c r="V503" s="3"/>
      <c r="W503" s="95">
        <f>[2]Plan1!$A549</f>
        <v>52921</v>
      </c>
      <c r="X503" s="96" t="str">
        <f>[2]Plan1!$C549</f>
        <v>Dia Nacional de Zumbi e da Consciência Negra</v>
      </c>
      <c r="Y503" s="97"/>
      <c r="Z503" s="1"/>
      <c r="AA503" s="3"/>
      <c r="AB503" s="3"/>
      <c r="AC503" s="3"/>
      <c r="AD503" s="3"/>
      <c r="AE503" s="3"/>
      <c r="AF503" s="12"/>
      <c r="AG503" s="3"/>
      <c r="AH503" s="2"/>
      <c r="AI503" s="2"/>
      <c r="AJ503" s="2"/>
      <c r="AK503" s="2"/>
      <c r="AL503" s="2"/>
      <c r="AM503" s="34"/>
      <c r="AN503" s="34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42">
        <f t="shared" si="185"/>
        <v>43894</v>
      </c>
      <c r="B504" s="19">
        <f t="shared" ca="1" si="195"/>
        <v>7874.3220396500001</v>
      </c>
      <c r="C504" s="16">
        <f t="shared" si="186"/>
        <v>7850</v>
      </c>
      <c r="D504" s="15">
        <f ca="1">IF(A504&lt;$B$1,VLOOKUP(A504,[1]DI!$A$4:$B$15000,2,FALSE),0)</f>
        <v>4.1500000000000002E-2</v>
      </c>
      <c r="E504" s="16">
        <f t="shared" ca="1" si="178"/>
        <v>1.00016137</v>
      </c>
      <c r="F504" s="16">
        <f ca="1">(TRUNC(PRODUCT($E$12:$E503),16))</f>
        <v>1.0784129020286199</v>
      </c>
      <c r="G504" s="16">
        <f t="shared" ca="1" si="187"/>
        <v>1.0766742106515601</v>
      </c>
      <c r="H504" s="16">
        <f t="shared" ca="1" si="179"/>
        <v>1.00161487</v>
      </c>
      <c r="I504" s="15">
        <f t="shared" si="188"/>
        <v>3.7999999999999999E-2</v>
      </c>
      <c r="J504" s="34">
        <f t="shared" si="189"/>
        <v>43878</v>
      </c>
      <c r="K504" s="2">
        <f t="shared" si="190"/>
        <v>10</v>
      </c>
      <c r="L504" s="21">
        <f t="shared" si="191"/>
        <v>10</v>
      </c>
      <c r="M504" s="14">
        <f t="shared" si="180"/>
        <v>1.0014810869999999</v>
      </c>
      <c r="N504" s="14">
        <f t="shared" ca="1" si="181"/>
        <v>1.0030983490000001</v>
      </c>
      <c r="O504" s="21">
        <f t="shared" si="192"/>
        <v>0</v>
      </c>
      <c r="P504" s="16">
        <f t="shared" ca="1" si="182"/>
        <v>24.322039650000001</v>
      </c>
      <c r="Q504" s="24">
        <f t="shared" si="183"/>
        <v>0</v>
      </c>
      <c r="R504" s="16">
        <f t="shared" si="184"/>
        <v>0</v>
      </c>
      <c r="S504" s="4" t="str">
        <f t="shared" si="193"/>
        <v>J=</v>
      </c>
      <c r="T504" s="34">
        <f t="shared" si="194"/>
        <v>43906</v>
      </c>
      <c r="U504" s="3"/>
      <c r="V504" s="3"/>
      <c r="W504" s="95">
        <f>[2]Plan1!$A550</f>
        <v>52956</v>
      </c>
      <c r="X504" s="96" t="str">
        <f>[2]Plan1!$C550</f>
        <v>Natal</v>
      </c>
      <c r="Y504" s="97"/>
      <c r="Z504" s="1"/>
      <c r="AA504" s="3"/>
      <c r="AB504" s="3"/>
      <c r="AC504" s="3"/>
      <c r="AD504" s="3"/>
      <c r="AE504" s="3"/>
      <c r="AF504" s="12"/>
      <c r="AG504" s="3"/>
      <c r="AH504" s="2"/>
      <c r="AI504" s="2"/>
      <c r="AJ504" s="2"/>
      <c r="AK504" s="2"/>
      <c r="AL504" s="2"/>
      <c r="AM504" s="34"/>
      <c r="AN504" s="34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42">
        <f t="shared" si="185"/>
        <v>43895</v>
      </c>
      <c r="B505" s="19">
        <f t="shared" ca="1" si="195"/>
        <v>7876.7583813499996</v>
      </c>
      <c r="C505" s="16">
        <f t="shared" si="186"/>
        <v>7850</v>
      </c>
      <c r="D505" s="15">
        <f ca="1">IF(A505&lt;$B$1,VLOOKUP(A505,[1]DI!$A$4:$B$15000,2,FALSE),0)</f>
        <v>4.1500000000000002E-2</v>
      </c>
      <c r="E505" s="16">
        <f t="shared" ca="1" si="178"/>
        <v>1.00016137</v>
      </c>
      <c r="F505" s="16">
        <f ca="1">(TRUNC(PRODUCT($E$12:$E504),16))</f>
        <v>1.07858692551862</v>
      </c>
      <c r="G505" s="16">
        <f t="shared" ca="1" si="187"/>
        <v>1.0766742106515601</v>
      </c>
      <c r="H505" s="16">
        <f t="shared" ca="1" si="179"/>
        <v>1.0017765000000001</v>
      </c>
      <c r="I505" s="15">
        <f t="shared" si="188"/>
        <v>3.7999999999999999E-2</v>
      </c>
      <c r="J505" s="34">
        <f t="shared" si="189"/>
        <v>43878</v>
      </c>
      <c r="K505" s="2">
        <f t="shared" si="190"/>
        <v>11</v>
      </c>
      <c r="L505" s="21">
        <f t="shared" si="191"/>
        <v>11</v>
      </c>
      <c r="M505" s="14">
        <f t="shared" si="180"/>
        <v>1.0016293169999999</v>
      </c>
      <c r="N505" s="14">
        <f t="shared" ca="1" si="181"/>
        <v>1.0034087110000001</v>
      </c>
      <c r="O505" s="21">
        <f t="shared" si="192"/>
        <v>0</v>
      </c>
      <c r="P505" s="16">
        <f t="shared" ca="1" si="182"/>
        <v>26.758381350000001</v>
      </c>
      <c r="Q505" s="24">
        <f t="shared" si="183"/>
        <v>0</v>
      </c>
      <c r="R505" s="16">
        <f t="shared" si="184"/>
        <v>0</v>
      </c>
      <c r="S505" s="4" t="str">
        <f t="shared" si="193"/>
        <v>J=</v>
      </c>
      <c r="T505" s="34">
        <f t="shared" si="194"/>
        <v>43906</v>
      </c>
      <c r="U505" s="3"/>
      <c r="V505" s="3"/>
      <c r="W505" s="95">
        <f>[2]Plan1!$A551</f>
        <v>52963</v>
      </c>
      <c r="X505" s="96" t="str">
        <f>[2]Plan1!$C551</f>
        <v>Confraternização Universal</v>
      </c>
      <c r="Y505" s="97"/>
      <c r="Z505" s="1"/>
      <c r="AA505" s="3"/>
      <c r="AB505" s="3"/>
      <c r="AC505" s="3"/>
      <c r="AD505" s="3"/>
      <c r="AE505" s="3"/>
      <c r="AF505" s="12"/>
      <c r="AG505" s="3"/>
      <c r="AH505" s="2"/>
      <c r="AI505" s="2"/>
      <c r="AJ505" s="2"/>
      <c r="AK505" s="2"/>
      <c r="AL505" s="2"/>
      <c r="AM505" s="34"/>
      <c r="AN505" s="34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42">
        <f t="shared" si="185"/>
        <v>43896</v>
      </c>
      <c r="B506" s="19">
        <f t="shared" ca="1" si="195"/>
        <v>7879.1955080400003</v>
      </c>
      <c r="C506" s="16">
        <f t="shared" si="186"/>
        <v>7850</v>
      </c>
      <c r="D506" s="15">
        <f ca="1">IF(A506&lt;$B$1,VLOOKUP(A506,[1]DI!$A$4:$B$15000,2,FALSE),0)</f>
        <v>4.1500000000000002E-2</v>
      </c>
      <c r="E506" s="16">
        <f t="shared" ca="1" si="178"/>
        <v>1.00016137</v>
      </c>
      <c r="F506" s="16">
        <f ca="1">(TRUNC(PRODUCT($E$12:$E505),16))</f>
        <v>1.07876097709079</v>
      </c>
      <c r="G506" s="16">
        <f t="shared" ca="1" si="187"/>
        <v>1.0766742106515601</v>
      </c>
      <c r="H506" s="16">
        <f t="shared" ca="1" si="179"/>
        <v>1.0019381599999999</v>
      </c>
      <c r="I506" s="15">
        <f t="shared" si="188"/>
        <v>3.7999999999999999E-2</v>
      </c>
      <c r="J506" s="34">
        <f t="shared" si="189"/>
        <v>43878</v>
      </c>
      <c r="K506" s="2">
        <f t="shared" si="190"/>
        <v>12</v>
      </c>
      <c r="L506" s="21">
        <f t="shared" si="191"/>
        <v>12</v>
      </c>
      <c r="M506" s="14">
        <f t="shared" si="180"/>
        <v>1.0017775680000001</v>
      </c>
      <c r="N506" s="14">
        <f t="shared" ca="1" si="181"/>
        <v>1.0037191729999999</v>
      </c>
      <c r="O506" s="21">
        <f t="shared" si="192"/>
        <v>0</v>
      </c>
      <c r="P506" s="16">
        <f t="shared" ca="1" si="182"/>
        <v>29.19550804</v>
      </c>
      <c r="Q506" s="24">
        <f t="shared" si="183"/>
        <v>0</v>
      </c>
      <c r="R506" s="16">
        <f t="shared" si="184"/>
        <v>0</v>
      </c>
      <c r="S506" s="4" t="str">
        <f t="shared" si="193"/>
        <v>J=</v>
      </c>
      <c r="T506" s="34">
        <f t="shared" si="194"/>
        <v>43906</v>
      </c>
      <c r="U506" s="3"/>
      <c r="V506" s="3"/>
      <c r="W506" s="95">
        <f>[2]Plan1!$A552</f>
        <v>53013</v>
      </c>
      <c r="X506" s="96" t="str">
        <f>[2]Plan1!$C552</f>
        <v>Carnaval</v>
      </c>
      <c r="Y506" s="97"/>
      <c r="Z506" s="1"/>
      <c r="AA506" s="3"/>
      <c r="AB506" s="3"/>
      <c r="AC506" s="3"/>
      <c r="AD506" s="3"/>
      <c r="AE506" s="3"/>
      <c r="AF506" s="12"/>
      <c r="AG506" s="3"/>
      <c r="AH506" s="2"/>
      <c r="AI506" s="2"/>
      <c r="AJ506" s="2"/>
      <c r="AK506" s="2"/>
      <c r="AL506" s="2"/>
      <c r="AM506" s="34"/>
      <c r="AN506" s="34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42">
        <f t="shared" si="185"/>
        <v>43897</v>
      </c>
      <c r="B507" s="19">
        <f t="shared" ca="1" si="195"/>
        <v>7881.6333412499998</v>
      </c>
      <c r="C507" s="16">
        <f t="shared" si="186"/>
        <v>7850</v>
      </c>
      <c r="D507" s="15">
        <f ca="1">IF(A507&lt;$B$1,VLOOKUP(A507,[1]DI!$A$4:$B$15000,2,FALSE),0)</f>
        <v>0</v>
      </c>
      <c r="E507" s="16">
        <f t="shared" ca="1" si="178"/>
        <v>1</v>
      </c>
      <c r="F507" s="16">
        <f ca="1">(TRUNC(PRODUCT($E$12:$E506),16))</f>
        <v>1.0789350567496601</v>
      </c>
      <c r="G507" s="16">
        <f t="shared" ca="1" si="187"/>
        <v>1.0766742106515601</v>
      </c>
      <c r="H507" s="16">
        <f t="shared" ca="1" si="179"/>
        <v>1.0020998400000001</v>
      </c>
      <c r="I507" s="15">
        <f t="shared" si="188"/>
        <v>3.7999999999999999E-2</v>
      </c>
      <c r="J507" s="34">
        <f t="shared" si="189"/>
        <v>43878</v>
      </c>
      <c r="K507" s="2">
        <f t="shared" si="190"/>
        <v>12</v>
      </c>
      <c r="L507" s="21">
        <f t="shared" si="191"/>
        <v>13</v>
      </c>
      <c r="M507" s="14">
        <f t="shared" si="180"/>
        <v>1.001925841</v>
      </c>
      <c r="N507" s="14">
        <f t="shared" ca="1" si="181"/>
        <v>1.0040297250000001</v>
      </c>
      <c r="O507" s="21">
        <f t="shared" si="192"/>
        <v>0</v>
      </c>
      <c r="P507" s="16">
        <f t="shared" ca="1" si="182"/>
        <v>31.633341250000001</v>
      </c>
      <c r="Q507" s="24">
        <f t="shared" si="183"/>
        <v>0</v>
      </c>
      <c r="R507" s="16">
        <f t="shared" si="184"/>
        <v>0</v>
      </c>
      <c r="S507" s="4" t="str">
        <f t="shared" si="193"/>
        <v>J=</v>
      </c>
      <c r="T507" s="34">
        <f t="shared" si="194"/>
        <v>43906</v>
      </c>
      <c r="U507" s="3"/>
      <c r="V507" s="3"/>
      <c r="W507" s="95">
        <f>[2]Plan1!$A553</f>
        <v>53014</v>
      </c>
      <c r="X507" s="96" t="str">
        <f>[2]Plan1!$C553</f>
        <v>Carnaval</v>
      </c>
      <c r="Y507" s="97"/>
      <c r="Z507" s="1"/>
      <c r="AA507" s="3"/>
      <c r="AB507" s="3"/>
      <c r="AC507" s="3"/>
      <c r="AD507" s="3"/>
      <c r="AE507" s="3"/>
      <c r="AF507" s="12"/>
      <c r="AG507" s="3"/>
      <c r="AH507" s="2"/>
      <c r="AI507" s="2"/>
      <c r="AJ507" s="2"/>
      <c r="AK507" s="2"/>
      <c r="AL507" s="2"/>
      <c r="AM507" s="34"/>
      <c r="AN507" s="34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42">
        <f t="shared" si="185"/>
        <v>43898</v>
      </c>
      <c r="B508" s="19">
        <f t="shared" ca="1" si="195"/>
        <v>7881.6333412499998</v>
      </c>
      <c r="C508" s="16">
        <f t="shared" si="186"/>
        <v>7850</v>
      </c>
      <c r="D508" s="15">
        <f ca="1">IF(A508&lt;$B$1,VLOOKUP(A508,[1]DI!$A$4:$B$15000,2,FALSE),0)</f>
        <v>0</v>
      </c>
      <c r="E508" s="16">
        <f t="shared" ca="1" si="178"/>
        <v>1</v>
      </c>
      <c r="F508" s="16">
        <f ca="1">(TRUNC(PRODUCT($E$12:$E507),16))</f>
        <v>1.0789350567496601</v>
      </c>
      <c r="G508" s="16">
        <f t="shared" ca="1" si="187"/>
        <v>1.0766742106515601</v>
      </c>
      <c r="H508" s="16">
        <f t="shared" ca="1" si="179"/>
        <v>1.0020998400000001</v>
      </c>
      <c r="I508" s="15">
        <f t="shared" si="188"/>
        <v>3.7999999999999999E-2</v>
      </c>
      <c r="J508" s="34">
        <f t="shared" si="189"/>
        <v>43878</v>
      </c>
      <c r="K508" s="2">
        <f t="shared" si="190"/>
        <v>12</v>
      </c>
      <c r="L508" s="21">
        <f t="shared" si="191"/>
        <v>13</v>
      </c>
      <c r="M508" s="14">
        <f t="shared" si="180"/>
        <v>1.001925841</v>
      </c>
      <c r="N508" s="14">
        <f t="shared" ca="1" si="181"/>
        <v>1.0040297250000001</v>
      </c>
      <c r="O508" s="21">
        <f t="shared" si="192"/>
        <v>0</v>
      </c>
      <c r="P508" s="16">
        <f t="shared" ca="1" si="182"/>
        <v>31.633341250000001</v>
      </c>
      <c r="Q508" s="24">
        <f t="shared" si="183"/>
        <v>0</v>
      </c>
      <c r="R508" s="16">
        <f t="shared" si="184"/>
        <v>0</v>
      </c>
      <c r="S508" s="4" t="str">
        <f t="shared" si="193"/>
        <v>J=</v>
      </c>
      <c r="T508" s="34">
        <f t="shared" si="194"/>
        <v>43906</v>
      </c>
      <c r="U508" s="3"/>
      <c r="V508" s="3"/>
      <c r="W508" s="95">
        <f>[2]Plan1!$A554</f>
        <v>53059</v>
      </c>
      <c r="X508" s="96" t="str">
        <f>[2]Plan1!$C554</f>
        <v>Paixão de Cristo</v>
      </c>
      <c r="Y508" s="97"/>
      <c r="Z508" s="1"/>
      <c r="AA508" s="3"/>
      <c r="AB508" s="3"/>
      <c r="AC508" s="3"/>
      <c r="AD508" s="3"/>
      <c r="AE508" s="3"/>
      <c r="AF508" s="12"/>
      <c r="AG508" s="3"/>
      <c r="AH508" s="2"/>
      <c r="AI508" s="2"/>
      <c r="AJ508" s="2"/>
      <c r="AK508" s="2"/>
      <c r="AL508" s="2"/>
      <c r="AM508" s="34"/>
      <c r="AN508" s="34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42">
        <f t="shared" si="185"/>
        <v>43899</v>
      </c>
      <c r="B509" s="19">
        <f t="shared" ca="1" si="195"/>
        <v>7881.6333412499998</v>
      </c>
      <c r="C509" s="16">
        <f t="shared" si="186"/>
        <v>7850</v>
      </c>
      <c r="D509" s="15">
        <f ca="1">IF(A509&lt;$B$1,VLOOKUP(A509,[1]DI!$A$4:$B$15000,2,FALSE),0)</f>
        <v>4.1500000000000002E-2</v>
      </c>
      <c r="E509" s="16">
        <f t="shared" ca="1" si="178"/>
        <v>1.00016137</v>
      </c>
      <c r="F509" s="16">
        <f ca="1">(TRUNC(PRODUCT($E$12:$E508),16))</f>
        <v>1.0789350567496601</v>
      </c>
      <c r="G509" s="16">
        <f t="shared" ca="1" si="187"/>
        <v>1.0766742106515601</v>
      </c>
      <c r="H509" s="16">
        <f t="shared" ca="1" si="179"/>
        <v>1.0020998400000001</v>
      </c>
      <c r="I509" s="15">
        <f t="shared" si="188"/>
        <v>3.7999999999999999E-2</v>
      </c>
      <c r="J509" s="34">
        <f t="shared" si="189"/>
        <v>43878</v>
      </c>
      <c r="K509" s="2">
        <f t="shared" si="190"/>
        <v>13</v>
      </c>
      <c r="L509" s="21">
        <f t="shared" si="191"/>
        <v>13</v>
      </c>
      <c r="M509" s="14">
        <f t="shared" si="180"/>
        <v>1.001925841</v>
      </c>
      <c r="N509" s="14">
        <f t="shared" ca="1" si="181"/>
        <v>1.0040297250000001</v>
      </c>
      <c r="O509" s="21">
        <f t="shared" si="192"/>
        <v>0</v>
      </c>
      <c r="P509" s="16">
        <f t="shared" ca="1" si="182"/>
        <v>31.633341250000001</v>
      </c>
      <c r="Q509" s="24">
        <f t="shared" si="183"/>
        <v>0</v>
      </c>
      <c r="R509" s="16">
        <f t="shared" si="184"/>
        <v>0</v>
      </c>
      <c r="S509" s="4" t="str">
        <f t="shared" si="193"/>
        <v>J=</v>
      </c>
      <c r="T509" s="34">
        <f t="shared" si="194"/>
        <v>43906</v>
      </c>
      <c r="U509" s="3"/>
      <c r="V509" s="3"/>
      <c r="W509" s="95">
        <f>[2]Plan1!$A555</f>
        <v>53073</v>
      </c>
      <c r="X509" s="96" t="str">
        <f>[2]Plan1!$C555</f>
        <v>Tiradentes</v>
      </c>
      <c r="Y509" s="97"/>
      <c r="Z509" s="1"/>
      <c r="AA509" s="3"/>
      <c r="AB509" s="3"/>
      <c r="AC509" s="3"/>
      <c r="AD509" s="3"/>
      <c r="AE509" s="3"/>
      <c r="AF509" s="12"/>
      <c r="AG509" s="3"/>
      <c r="AH509" s="2"/>
      <c r="AI509" s="2"/>
      <c r="AJ509" s="2"/>
      <c r="AK509" s="2"/>
      <c r="AL509" s="2"/>
      <c r="AM509" s="34"/>
      <c r="AN509" s="34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42">
        <f t="shared" si="185"/>
        <v>43900</v>
      </c>
      <c r="B510" s="19">
        <f t="shared" ca="1" si="195"/>
        <v>7884.0719594399998</v>
      </c>
      <c r="C510" s="16">
        <f t="shared" si="186"/>
        <v>7850</v>
      </c>
      <c r="D510" s="15">
        <f ca="1">IF(A510&lt;$B$1,VLOOKUP(A510,[1]DI!$A$4:$B$15000,2,FALSE),0)</f>
        <v>4.1500000000000002E-2</v>
      </c>
      <c r="E510" s="16">
        <f t="shared" ca="1" si="178"/>
        <v>1.00016137</v>
      </c>
      <c r="F510" s="16">
        <f ca="1">(TRUNC(PRODUCT($E$12:$E509),16))</f>
        <v>1.0791091644997699</v>
      </c>
      <c r="G510" s="16">
        <f t="shared" ca="1" si="187"/>
        <v>1.0766742106515601</v>
      </c>
      <c r="H510" s="16">
        <f t="shared" ca="1" si="179"/>
        <v>1.0022615500000001</v>
      </c>
      <c r="I510" s="15">
        <f t="shared" si="188"/>
        <v>3.7999999999999999E-2</v>
      </c>
      <c r="J510" s="34">
        <f t="shared" si="189"/>
        <v>43878</v>
      </c>
      <c r="K510" s="2">
        <f t="shared" si="190"/>
        <v>14</v>
      </c>
      <c r="L510" s="21">
        <f t="shared" si="191"/>
        <v>14</v>
      </c>
      <c r="M510" s="14">
        <f t="shared" si="180"/>
        <v>1.0020741360000001</v>
      </c>
      <c r="N510" s="14">
        <f t="shared" ca="1" si="181"/>
        <v>1.0043403769999999</v>
      </c>
      <c r="O510" s="21">
        <f t="shared" si="192"/>
        <v>0</v>
      </c>
      <c r="P510" s="16">
        <f t="shared" ca="1" si="182"/>
        <v>34.071959440000001</v>
      </c>
      <c r="Q510" s="24">
        <f t="shared" si="183"/>
        <v>0</v>
      </c>
      <c r="R510" s="16">
        <f t="shared" si="184"/>
        <v>0</v>
      </c>
      <c r="S510" s="4" t="str">
        <f t="shared" si="193"/>
        <v>J=</v>
      </c>
      <c r="T510" s="34">
        <f t="shared" si="194"/>
        <v>43906</v>
      </c>
      <c r="U510" s="3"/>
      <c r="V510" s="3"/>
      <c r="W510" s="95">
        <f>[2]Plan1!$A556</f>
        <v>53083</v>
      </c>
      <c r="X510" s="96" t="str">
        <f>[2]Plan1!$C556</f>
        <v>Dia do Trabalho</v>
      </c>
      <c r="Y510" s="97"/>
      <c r="Z510" s="1"/>
      <c r="AA510" s="3"/>
      <c r="AB510" s="3"/>
      <c r="AC510" s="3"/>
      <c r="AD510" s="3"/>
      <c r="AE510" s="3"/>
      <c r="AF510" s="12"/>
      <c r="AG510" s="3"/>
      <c r="AH510" s="2"/>
      <c r="AI510" s="2"/>
      <c r="AJ510" s="2"/>
      <c r="AK510" s="2"/>
      <c r="AL510" s="2"/>
      <c r="AM510" s="34"/>
      <c r="AN510" s="34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42">
        <f t="shared" si="185"/>
        <v>43901</v>
      </c>
      <c r="B511" s="19">
        <f t="shared" ca="1" si="195"/>
        <v>7886.5113626399998</v>
      </c>
      <c r="C511" s="16">
        <f t="shared" si="186"/>
        <v>7850</v>
      </c>
      <c r="D511" s="15">
        <f ca="1">IF(A511&lt;$B$1,VLOOKUP(A511,[1]DI!$A$4:$B$15000,2,FALSE),0)</f>
        <v>4.1500000000000002E-2</v>
      </c>
      <c r="E511" s="16">
        <f t="shared" ca="1" si="178"/>
        <v>1.00016137</v>
      </c>
      <c r="F511" s="16">
        <f ca="1">(TRUNC(PRODUCT($E$12:$E510),16))</f>
        <v>1.0792833003456499</v>
      </c>
      <c r="G511" s="16">
        <f t="shared" ca="1" si="187"/>
        <v>1.0766742106515601</v>
      </c>
      <c r="H511" s="16">
        <f t="shared" ca="1" si="179"/>
        <v>1.0024232900000001</v>
      </c>
      <c r="I511" s="15">
        <f t="shared" si="188"/>
        <v>3.7999999999999999E-2</v>
      </c>
      <c r="J511" s="34">
        <f t="shared" si="189"/>
        <v>43878</v>
      </c>
      <c r="K511" s="2">
        <f t="shared" si="190"/>
        <v>15</v>
      </c>
      <c r="L511" s="21">
        <f t="shared" si="191"/>
        <v>15</v>
      </c>
      <c r="M511" s="14">
        <f t="shared" si="180"/>
        <v>1.0022224529999999</v>
      </c>
      <c r="N511" s="14">
        <f t="shared" ca="1" si="181"/>
        <v>1.004651129</v>
      </c>
      <c r="O511" s="21">
        <f t="shared" si="192"/>
        <v>0</v>
      </c>
      <c r="P511" s="16">
        <f t="shared" ca="1" si="182"/>
        <v>36.511362640000002</v>
      </c>
      <c r="Q511" s="24">
        <f t="shared" si="183"/>
        <v>0</v>
      </c>
      <c r="R511" s="16">
        <f t="shared" si="184"/>
        <v>0</v>
      </c>
      <c r="S511" s="4" t="str">
        <f t="shared" si="193"/>
        <v>J=</v>
      </c>
      <c r="T511" s="34">
        <f t="shared" si="194"/>
        <v>43906</v>
      </c>
      <c r="U511" s="3"/>
      <c r="V511" s="3"/>
      <c r="W511" s="95">
        <f>[2]Plan1!$A557</f>
        <v>53121</v>
      </c>
      <c r="X511" s="96" t="str">
        <f>[2]Plan1!$C557</f>
        <v>Corpus Christi</v>
      </c>
      <c r="Y511" s="97"/>
      <c r="Z511" s="1"/>
      <c r="AA511" s="3"/>
      <c r="AB511" s="3"/>
      <c r="AC511" s="3"/>
      <c r="AD511" s="3"/>
      <c r="AE511" s="3"/>
      <c r="AF511" s="12"/>
      <c r="AG511" s="3"/>
      <c r="AH511" s="2"/>
      <c r="AI511" s="2"/>
      <c r="AJ511" s="2"/>
      <c r="AK511" s="2"/>
      <c r="AL511" s="2"/>
      <c r="AM511" s="34"/>
      <c r="AN511" s="34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42">
        <f t="shared" si="185"/>
        <v>43902</v>
      </c>
      <c r="B512" s="19">
        <f t="shared" ca="1" si="195"/>
        <v>7888.9514723399998</v>
      </c>
      <c r="C512" s="16">
        <f t="shared" si="186"/>
        <v>7850</v>
      </c>
      <c r="D512" s="15">
        <f ca="1">IF(A512&lt;$B$1,VLOOKUP(A512,[1]DI!$A$4:$B$15000,2,FALSE),0)</f>
        <v>4.1500000000000002E-2</v>
      </c>
      <c r="E512" s="16">
        <f t="shared" ca="1" si="178"/>
        <v>1.00016137</v>
      </c>
      <c r="F512" s="16">
        <f ca="1">(TRUNC(PRODUCT($E$12:$E511),16))</f>
        <v>1.07945746429182</v>
      </c>
      <c r="G512" s="16">
        <f t="shared" ca="1" si="187"/>
        <v>1.0766742106515601</v>
      </c>
      <c r="H512" s="16">
        <f t="shared" ca="1" si="179"/>
        <v>1.00258505</v>
      </c>
      <c r="I512" s="15">
        <f t="shared" si="188"/>
        <v>3.7999999999999999E-2</v>
      </c>
      <c r="J512" s="34">
        <f t="shared" si="189"/>
        <v>43878</v>
      </c>
      <c r="K512" s="2">
        <f t="shared" si="190"/>
        <v>16</v>
      </c>
      <c r="L512" s="21">
        <f t="shared" si="191"/>
        <v>16</v>
      </c>
      <c r="M512" s="14">
        <f t="shared" si="180"/>
        <v>1.002370792</v>
      </c>
      <c r="N512" s="14">
        <f t="shared" ca="1" si="181"/>
        <v>1.004961971</v>
      </c>
      <c r="O512" s="21">
        <f t="shared" si="192"/>
        <v>0</v>
      </c>
      <c r="P512" s="16">
        <f t="shared" ca="1" si="182"/>
        <v>38.951472340000002</v>
      </c>
      <c r="Q512" s="24">
        <f t="shared" si="183"/>
        <v>0</v>
      </c>
      <c r="R512" s="16">
        <f t="shared" si="184"/>
        <v>0</v>
      </c>
      <c r="S512" s="4" t="str">
        <f t="shared" si="193"/>
        <v>J=</v>
      </c>
      <c r="T512" s="34">
        <f t="shared" si="194"/>
        <v>43906</v>
      </c>
      <c r="U512" s="3"/>
      <c r="V512" s="3"/>
      <c r="W512" s="95">
        <f>[2]Plan1!$A558</f>
        <v>53212</v>
      </c>
      <c r="X512" s="96" t="str">
        <f>[2]Plan1!$C558</f>
        <v>Independência do Brasil</v>
      </c>
      <c r="Y512" s="97"/>
      <c r="Z512" s="1"/>
      <c r="AA512" s="3"/>
      <c r="AB512" s="3"/>
      <c r="AC512" s="3"/>
      <c r="AD512" s="3"/>
      <c r="AE512" s="3"/>
      <c r="AF512" s="12"/>
      <c r="AG512" s="3"/>
      <c r="AH512" s="2"/>
      <c r="AI512" s="2"/>
      <c r="AJ512" s="2"/>
      <c r="AK512" s="2"/>
      <c r="AL512" s="2"/>
      <c r="AM512" s="34"/>
      <c r="AN512" s="34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42">
        <f t="shared" si="185"/>
        <v>43903</v>
      </c>
      <c r="B513" s="19">
        <f t="shared" ca="1" si="195"/>
        <v>7891.3922885499996</v>
      </c>
      <c r="C513" s="16">
        <f t="shared" si="186"/>
        <v>7850</v>
      </c>
      <c r="D513" s="15">
        <f ca="1">IF(A513&lt;$B$1,VLOOKUP(A513,[1]DI!$A$4:$B$15000,2,FALSE),0)</f>
        <v>4.1500000000000002E-2</v>
      </c>
      <c r="E513" s="16">
        <f t="shared" ca="1" si="178"/>
        <v>1.00016137</v>
      </c>
      <c r="F513" s="16">
        <f ca="1">(TRUNC(PRODUCT($E$12:$E512),16))</f>
        <v>1.0796316563428301</v>
      </c>
      <c r="G513" s="16">
        <f t="shared" ca="1" si="187"/>
        <v>1.0766742106515601</v>
      </c>
      <c r="H513" s="16">
        <f t="shared" ca="1" si="179"/>
        <v>1.00274683</v>
      </c>
      <c r="I513" s="15">
        <f t="shared" si="188"/>
        <v>3.7999999999999999E-2</v>
      </c>
      <c r="J513" s="34">
        <f t="shared" si="189"/>
        <v>43878</v>
      </c>
      <c r="K513" s="2">
        <f t="shared" si="190"/>
        <v>17</v>
      </c>
      <c r="L513" s="21">
        <f t="shared" si="191"/>
        <v>17</v>
      </c>
      <c r="M513" s="14">
        <f t="shared" si="180"/>
        <v>1.0025191529999999</v>
      </c>
      <c r="N513" s="14">
        <f t="shared" ca="1" si="181"/>
        <v>1.0052729030000001</v>
      </c>
      <c r="O513" s="21">
        <f t="shared" si="192"/>
        <v>0</v>
      </c>
      <c r="P513" s="16">
        <f t="shared" ca="1" si="182"/>
        <v>41.392288550000004</v>
      </c>
      <c r="Q513" s="24">
        <f t="shared" si="183"/>
        <v>0</v>
      </c>
      <c r="R513" s="16">
        <f t="shared" si="184"/>
        <v>0</v>
      </c>
      <c r="S513" s="4" t="str">
        <f t="shared" si="193"/>
        <v>J=</v>
      </c>
      <c r="T513" s="34">
        <f t="shared" si="194"/>
        <v>43906</v>
      </c>
      <c r="U513" s="3"/>
      <c r="V513" s="3"/>
      <c r="W513" s="95">
        <f>[2]Plan1!$A559</f>
        <v>53247</v>
      </c>
      <c r="X513" s="96" t="str">
        <f>[2]Plan1!$C559</f>
        <v>Nossa Sr.a Aparecida - Padroeira do Brasil</v>
      </c>
      <c r="Y513" s="97"/>
      <c r="Z513" s="1"/>
      <c r="AA513" s="3"/>
      <c r="AB513" s="3"/>
      <c r="AC513" s="3"/>
      <c r="AD513" s="3"/>
      <c r="AE513" s="3"/>
      <c r="AF513" s="12"/>
      <c r="AG513" s="3"/>
      <c r="AH513" s="2"/>
      <c r="AI513" s="2"/>
      <c r="AJ513" s="2"/>
      <c r="AK513" s="2"/>
      <c r="AL513" s="2"/>
      <c r="AM513" s="34"/>
      <c r="AN513" s="34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42">
        <f t="shared" si="185"/>
        <v>43904</v>
      </c>
      <c r="B514" s="19">
        <f t="shared" ca="1" si="195"/>
        <v>7893.8339682400001</v>
      </c>
      <c r="C514" s="16">
        <f t="shared" si="186"/>
        <v>7850</v>
      </c>
      <c r="D514" s="15">
        <f ca="1">IF(A514&lt;$B$1,VLOOKUP(A514,[1]DI!$A$4:$B$15000,2,FALSE),0)</f>
        <v>0</v>
      </c>
      <c r="E514" s="16">
        <f t="shared" ca="1" si="178"/>
        <v>1</v>
      </c>
      <c r="F514" s="16">
        <f ca="1">(TRUNC(PRODUCT($E$12:$E513),16))</f>
        <v>1.0798058765032199</v>
      </c>
      <c r="G514" s="16">
        <f t="shared" ca="1" si="187"/>
        <v>1.0766742106515601</v>
      </c>
      <c r="H514" s="16">
        <f t="shared" ca="1" si="179"/>
        <v>1.00290865</v>
      </c>
      <c r="I514" s="15">
        <f t="shared" si="188"/>
        <v>3.7999999999999999E-2</v>
      </c>
      <c r="J514" s="34">
        <f t="shared" si="189"/>
        <v>43878</v>
      </c>
      <c r="K514" s="2">
        <f t="shared" si="190"/>
        <v>17</v>
      </c>
      <c r="L514" s="21">
        <f t="shared" si="191"/>
        <v>18</v>
      </c>
      <c r="M514" s="14">
        <f t="shared" si="180"/>
        <v>1.0026675359999999</v>
      </c>
      <c r="N514" s="14">
        <f t="shared" ca="1" si="181"/>
        <v>1.0055839449999999</v>
      </c>
      <c r="O514" s="21">
        <f t="shared" si="192"/>
        <v>0</v>
      </c>
      <c r="P514" s="16">
        <f t="shared" ca="1" si="182"/>
        <v>43.833968239999997</v>
      </c>
      <c r="Q514" s="24">
        <f t="shared" si="183"/>
        <v>0</v>
      </c>
      <c r="R514" s="16">
        <f t="shared" si="184"/>
        <v>0</v>
      </c>
      <c r="S514" s="4" t="str">
        <f t="shared" si="193"/>
        <v>J=</v>
      </c>
      <c r="T514" s="34">
        <f t="shared" si="194"/>
        <v>43906</v>
      </c>
      <c r="U514" s="3"/>
      <c r="V514" s="3"/>
      <c r="W514" s="95">
        <f>[2]Plan1!$A560</f>
        <v>53268</v>
      </c>
      <c r="X514" s="96" t="str">
        <f>[2]Plan1!$C560</f>
        <v>Finados</v>
      </c>
      <c r="Y514" s="97"/>
      <c r="Z514" s="1"/>
      <c r="AA514" s="3"/>
      <c r="AB514" s="3"/>
      <c r="AC514" s="3"/>
      <c r="AD514" s="3"/>
      <c r="AE514" s="3"/>
      <c r="AF514" s="12"/>
      <c r="AG514" s="3"/>
      <c r="AH514" s="2"/>
      <c r="AI514" s="2"/>
      <c r="AJ514" s="2"/>
      <c r="AK514" s="2"/>
      <c r="AL514" s="2"/>
      <c r="AM514" s="34"/>
      <c r="AN514" s="34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42">
        <f t="shared" si="185"/>
        <v>43905</v>
      </c>
      <c r="B515" s="19">
        <f t="shared" ca="1" si="195"/>
        <v>7893.8339682400001</v>
      </c>
      <c r="C515" s="16">
        <f t="shared" si="186"/>
        <v>7850</v>
      </c>
      <c r="D515" s="15">
        <f ca="1">IF(A515&lt;$B$1,VLOOKUP(A515,[1]DI!$A$4:$B$15000,2,FALSE),0)</f>
        <v>0</v>
      </c>
      <c r="E515" s="16">
        <f t="shared" ca="1" si="178"/>
        <v>1</v>
      </c>
      <c r="F515" s="16">
        <f ca="1">(TRUNC(PRODUCT($E$12:$E514),16))</f>
        <v>1.0798058765032199</v>
      </c>
      <c r="G515" s="16">
        <f t="shared" ca="1" si="187"/>
        <v>1.0766742106515601</v>
      </c>
      <c r="H515" s="16">
        <f t="shared" ca="1" si="179"/>
        <v>1.00290865</v>
      </c>
      <c r="I515" s="15">
        <f t="shared" si="188"/>
        <v>3.7999999999999999E-2</v>
      </c>
      <c r="J515" s="34">
        <f t="shared" si="189"/>
        <v>43878</v>
      </c>
      <c r="K515" s="2">
        <f t="shared" si="190"/>
        <v>17</v>
      </c>
      <c r="L515" s="21">
        <f t="shared" si="191"/>
        <v>18</v>
      </c>
      <c r="M515" s="14">
        <f t="shared" si="180"/>
        <v>1.0026675359999999</v>
      </c>
      <c r="N515" s="14">
        <f t="shared" ca="1" si="181"/>
        <v>1.0055839449999999</v>
      </c>
      <c r="O515" s="21">
        <f t="shared" si="192"/>
        <v>0</v>
      </c>
      <c r="P515" s="16">
        <f t="shared" ca="1" si="182"/>
        <v>43.833968239999997</v>
      </c>
      <c r="Q515" s="24">
        <f t="shared" si="183"/>
        <v>0</v>
      </c>
      <c r="R515" s="16">
        <f t="shared" si="184"/>
        <v>0</v>
      </c>
      <c r="S515" s="4" t="str">
        <f t="shared" si="193"/>
        <v>J=</v>
      </c>
      <c r="T515" s="34">
        <f t="shared" si="194"/>
        <v>43906</v>
      </c>
      <c r="U515" s="3"/>
      <c r="V515" s="3"/>
      <c r="W515" s="95">
        <f>[2]Plan1!$A561</f>
        <v>53281</v>
      </c>
      <c r="X515" s="96" t="str">
        <f>[2]Plan1!$C561</f>
        <v>Proclamação da República</v>
      </c>
      <c r="Y515" s="97"/>
      <c r="Z515" s="1"/>
      <c r="AA515" s="3"/>
      <c r="AB515" s="3"/>
      <c r="AC515" s="3"/>
      <c r="AD515" s="3"/>
      <c r="AE515" s="3"/>
      <c r="AF515" s="12"/>
      <c r="AG515" s="3"/>
      <c r="AH515" s="2"/>
      <c r="AI515" s="2"/>
      <c r="AJ515" s="2"/>
      <c r="AK515" s="2"/>
      <c r="AL515" s="2"/>
      <c r="AM515" s="34"/>
      <c r="AN515" s="34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42">
        <f t="shared" si="185"/>
        <v>43906</v>
      </c>
      <c r="B516" s="19">
        <f t="shared" ca="1" si="195"/>
        <v>7893.8339682400001</v>
      </c>
      <c r="C516" s="16">
        <f t="shared" si="186"/>
        <v>7850</v>
      </c>
      <c r="D516" s="15">
        <f ca="1">IF(A516&lt;$B$1,VLOOKUP(A516,[1]DI!$A$4:$B$15000,2,FALSE),0)</f>
        <v>4.1500000000000002E-2</v>
      </c>
      <c r="E516" s="16">
        <f t="shared" ca="1" si="178"/>
        <v>1.00016137</v>
      </c>
      <c r="F516" s="16">
        <f ca="1">(TRUNC(PRODUCT($E$12:$E515),16))</f>
        <v>1.0798058765032199</v>
      </c>
      <c r="G516" s="16">
        <f t="shared" ca="1" si="187"/>
        <v>1.0766742106515601</v>
      </c>
      <c r="H516" s="16">
        <f t="shared" ca="1" si="179"/>
        <v>1.00290865</v>
      </c>
      <c r="I516" s="15">
        <f t="shared" si="188"/>
        <v>3.7999999999999999E-2</v>
      </c>
      <c r="J516" s="34">
        <f t="shared" si="189"/>
        <v>43878</v>
      </c>
      <c r="K516" s="2">
        <f t="shared" si="190"/>
        <v>18</v>
      </c>
      <c r="L516" s="21">
        <f t="shared" si="191"/>
        <v>18</v>
      </c>
      <c r="M516" s="14">
        <f t="shared" si="180"/>
        <v>1.0026675359999999</v>
      </c>
      <c r="N516" s="14">
        <f t="shared" ca="1" si="181"/>
        <v>1.0055839449999999</v>
      </c>
      <c r="O516" s="21">
        <f t="shared" si="192"/>
        <v>17</v>
      </c>
      <c r="P516" s="16">
        <f t="shared" ca="1" si="182"/>
        <v>43.833968239999997</v>
      </c>
      <c r="Q516" s="24">
        <f t="shared" si="183"/>
        <v>0</v>
      </c>
      <c r="R516" s="16">
        <f t="shared" si="184"/>
        <v>0</v>
      </c>
      <c r="S516" s="4" t="str">
        <f t="shared" si="193"/>
        <v>J=</v>
      </c>
      <c r="T516" s="34">
        <f t="shared" si="194"/>
        <v>43906</v>
      </c>
      <c r="U516" s="3"/>
      <c r="V516" s="3"/>
      <c r="W516" s="95">
        <f>[2]Plan1!$A562</f>
        <v>53286</v>
      </c>
      <c r="X516" s="96" t="str">
        <f>[2]Plan1!$C562</f>
        <v>Dia Nacional de Zumbi e da Consciência Negra</v>
      </c>
      <c r="Y516" s="97"/>
      <c r="Z516" s="1"/>
      <c r="AA516" s="3"/>
      <c r="AB516" s="3"/>
      <c r="AC516" s="3"/>
      <c r="AD516" s="3"/>
      <c r="AE516" s="3"/>
      <c r="AF516" s="12"/>
      <c r="AG516" s="3"/>
      <c r="AH516" s="2"/>
      <c r="AI516" s="2"/>
      <c r="AJ516" s="2"/>
      <c r="AK516" s="2"/>
      <c r="AL516" s="2"/>
      <c r="AM516" s="34"/>
      <c r="AN516" s="34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42">
        <f t="shared" si="185"/>
        <v>43907</v>
      </c>
      <c r="B517" s="19">
        <f t="shared" ca="1" si="195"/>
        <v>7852.4288213999998</v>
      </c>
      <c r="C517" s="16">
        <f t="shared" si="186"/>
        <v>7850</v>
      </c>
      <c r="D517" s="15">
        <f ca="1">IF(A517&lt;$B$1,VLOOKUP(A517,[1]DI!$A$4:$B$15000,2,FALSE),0)</f>
        <v>4.1500000000000002E-2</v>
      </c>
      <c r="E517" s="16">
        <f t="shared" ca="1" si="178"/>
        <v>1.00016137</v>
      </c>
      <c r="F517" s="16">
        <f ca="1">(TRUNC(PRODUCT($E$12:$E516),16))</f>
        <v>1.07998012477751</v>
      </c>
      <c r="G517" s="16">
        <f t="shared" ca="1" si="187"/>
        <v>1.0798058765032199</v>
      </c>
      <c r="H517" s="16">
        <f t="shared" ca="1" si="179"/>
        <v>1.00016137</v>
      </c>
      <c r="I517" s="15">
        <f t="shared" si="188"/>
        <v>3.7999999999999999E-2</v>
      </c>
      <c r="J517" s="34">
        <f t="shared" si="189"/>
        <v>43906</v>
      </c>
      <c r="K517" s="2">
        <f t="shared" si="190"/>
        <v>1</v>
      </c>
      <c r="L517" s="21">
        <f t="shared" si="191"/>
        <v>1</v>
      </c>
      <c r="M517" s="14">
        <f t="shared" si="180"/>
        <v>1.00014801</v>
      </c>
      <c r="N517" s="14">
        <f t="shared" ca="1" si="181"/>
        <v>1.000309404</v>
      </c>
      <c r="O517" s="21">
        <f t="shared" si="192"/>
        <v>0</v>
      </c>
      <c r="P517" s="16">
        <f t="shared" ca="1" si="182"/>
        <v>2.4288213999999999</v>
      </c>
      <c r="Q517" s="24">
        <f t="shared" si="183"/>
        <v>0</v>
      </c>
      <c r="R517" s="16">
        <f t="shared" si="184"/>
        <v>0</v>
      </c>
      <c r="S517" s="4" t="str">
        <f t="shared" si="193"/>
        <v>J=</v>
      </c>
      <c r="T517" s="34">
        <f t="shared" si="194"/>
        <v>43936</v>
      </c>
      <c r="U517" s="3"/>
      <c r="V517" s="3"/>
      <c r="W517" s="95">
        <f>[2]Plan1!$A563</f>
        <v>53321</v>
      </c>
      <c r="X517" s="96" t="str">
        <f>[2]Plan1!$C563</f>
        <v>Natal</v>
      </c>
      <c r="Y517" s="97"/>
      <c r="Z517" s="1"/>
      <c r="AA517" s="3"/>
      <c r="AB517" s="3"/>
      <c r="AC517" s="3"/>
      <c r="AD517" s="3"/>
      <c r="AE517" s="3"/>
      <c r="AF517" s="12"/>
      <c r="AG517" s="3"/>
      <c r="AH517" s="2"/>
      <c r="AI517" s="2"/>
      <c r="AJ517" s="2"/>
      <c r="AK517" s="2"/>
      <c r="AL517" s="2"/>
      <c r="AM517" s="34"/>
      <c r="AN517" s="34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42">
        <f t="shared" si="185"/>
        <v>43908</v>
      </c>
      <c r="B518" s="19">
        <f t="shared" ca="1" si="195"/>
        <v>7854.8584277999998</v>
      </c>
      <c r="C518" s="16">
        <f t="shared" si="186"/>
        <v>7850</v>
      </c>
      <c r="D518" s="15">
        <f ca="1">IF(A518&lt;$B$1,VLOOKUP(A518,[1]DI!$A$4:$B$15000,2,FALSE),0)</f>
        <v>4.1500000000000002E-2</v>
      </c>
      <c r="E518" s="16">
        <f t="shared" ca="1" si="178"/>
        <v>1.00016137</v>
      </c>
      <c r="F518" s="16">
        <f ca="1">(TRUNC(PRODUCT($E$12:$E517),16))</f>
        <v>1.08015440117025</v>
      </c>
      <c r="G518" s="16">
        <f t="shared" ca="1" si="187"/>
        <v>1.0798058765032199</v>
      </c>
      <c r="H518" s="16">
        <f t="shared" ca="1" si="179"/>
        <v>1.0003227699999999</v>
      </c>
      <c r="I518" s="15">
        <f t="shared" si="188"/>
        <v>3.7999999999999999E-2</v>
      </c>
      <c r="J518" s="34">
        <f t="shared" si="189"/>
        <v>43906</v>
      </c>
      <c r="K518" s="2">
        <f t="shared" si="190"/>
        <v>2</v>
      </c>
      <c r="L518" s="21">
        <f t="shared" si="191"/>
        <v>2</v>
      </c>
      <c r="M518" s="14">
        <f t="shared" si="180"/>
        <v>1.000296042</v>
      </c>
      <c r="N518" s="14">
        <f t="shared" ca="1" si="181"/>
        <v>1.0006189080000001</v>
      </c>
      <c r="O518" s="21">
        <f t="shared" si="192"/>
        <v>0</v>
      </c>
      <c r="P518" s="16">
        <f t="shared" ca="1" si="182"/>
        <v>4.8584278000000003</v>
      </c>
      <c r="Q518" s="24">
        <f t="shared" si="183"/>
        <v>0</v>
      </c>
      <c r="R518" s="16">
        <f t="shared" si="184"/>
        <v>0</v>
      </c>
      <c r="S518" s="4" t="str">
        <f t="shared" si="193"/>
        <v>J=</v>
      </c>
      <c r="T518" s="34">
        <f t="shared" si="194"/>
        <v>43936</v>
      </c>
      <c r="U518" s="3"/>
      <c r="V518" s="3"/>
      <c r="W518" s="95">
        <f>[2]Plan1!$A564</f>
        <v>53328</v>
      </c>
      <c r="X518" s="96" t="str">
        <f>[2]Plan1!$C564</f>
        <v>Confraternização Universal</v>
      </c>
      <c r="Y518" s="97"/>
      <c r="Z518" s="1"/>
      <c r="AA518" s="3"/>
      <c r="AB518" s="3"/>
      <c r="AC518" s="3"/>
      <c r="AD518" s="3"/>
      <c r="AE518" s="3"/>
      <c r="AF518" s="12"/>
      <c r="AG518" s="3"/>
      <c r="AH518" s="2"/>
      <c r="AI518" s="2"/>
      <c r="AJ518" s="2"/>
      <c r="AK518" s="2"/>
      <c r="AL518" s="2"/>
      <c r="AM518" s="34"/>
      <c r="AN518" s="34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42">
        <f t="shared" si="185"/>
        <v>43909</v>
      </c>
      <c r="B519" s="19">
        <f t="shared" ca="1" si="195"/>
        <v>7857.2887328400002</v>
      </c>
      <c r="C519" s="16">
        <f t="shared" si="186"/>
        <v>7850</v>
      </c>
      <c r="D519" s="15">
        <f ca="1">IF(A519&lt;$B$1,VLOOKUP(A519,[1]DI!$A$4:$B$15000,2,FALSE),0)</f>
        <v>3.6500000000000005E-2</v>
      </c>
      <c r="E519" s="16">
        <f t="shared" ca="1" si="178"/>
        <v>1.00014227</v>
      </c>
      <c r="F519" s="16">
        <f ca="1">(TRUNC(PRODUCT($E$12:$E518),16))</f>
        <v>1.0803287056859601</v>
      </c>
      <c r="G519" s="16">
        <f t="shared" ca="1" si="187"/>
        <v>1.0798058765032199</v>
      </c>
      <c r="H519" s="16">
        <f t="shared" ca="1" si="179"/>
        <v>1.0004841900000001</v>
      </c>
      <c r="I519" s="15">
        <f t="shared" si="188"/>
        <v>3.7999999999999999E-2</v>
      </c>
      <c r="J519" s="34">
        <f t="shared" si="189"/>
        <v>43906</v>
      </c>
      <c r="K519" s="2">
        <f t="shared" si="190"/>
        <v>3</v>
      </c>
      <c r="L519" s="21">
        <f t="shared" si="191"/>
        <v>3</v>
      </c>
      <c r="M519" s="14">
        <f t="shared" si="180"/>
        <v>1.0004440960000001</v>
      </c>
      <c r="N519" s="14">
        <f t="shared" ca="1" si="181"/>
        <v>1.000928501</v>
      </c>
      <c r="O519" s="21">
        <f t="shared" si="192"/>
        <v>0</v>
      </c>
      <c r="P519" s="16">
        <f t="shared" ca="1" si="182"/>
        <v>7.2887328399999998</v>
      </c>
      <c r="Q519" s="24">
        <f t="shared" si="183"/>
        <v>0</v>
      </c>
      <c r="R519" s="16">
        <f t="shared" si="184"/>
        <v>0</v>
      </c>
      <c r="S519" s="4" t="str">
        <f t="shared" si="193"/>
        <v>J=</v>
      </c>
      <c r="T519" s="34">
        <f t="shared" si="194"/>
        <v>43936</v>
      </c>
      <c r="U519" s="3"/>
      <c r="V519" s="3"/>
      <c r="W519" s="95">
        <f>[2]Plan1!$A565</f>
        <v>53363</v>
      </c>
      <c r="X519" s="96" t="str">
        <f>[2]Plan1!$C565</f>
        <v>Carnaval</v>
      </c>
      <c r="Y519" s="97"/>
      <c r="Z519" s="1"/>
      <c r="AA519" s="3"/>
      <c r="AB519" s="3"/>
      <c r="AC519" s="3"/>
      <c r="AD519" s="3"/>
      <c r="AE519" s="3"/>
      <c r="AF519" s="12"/>
      <c r="AG519" s="3"/>
      <c r="AH519" s="2"/>
      <c r="AI519" s="2"/>
      <c r="AJ519" s="2"/>
      <c r="AK519" s="2"/>
      <c r="AL519" s="2"/>
      <c r="AM519" s="34"/>
      <c r="AN519" s="34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42">
        <f t="shared" si="185"/>
        <v>43910</v>
      </c>
      <c r="B520" s="19">
        <f t="shared" ca="1" si="195"/>
        <v>7859.5697230400001</v>
      </c>
      <c r="C520" s="16">
        <f t="shared" si="186"/>
        <v>7850</v>
      </c>
      <c r="D520" s="15">
        <f ca="1">IF(A520&lt;$B$1,VLOOKUP(A520,[1]DI!$A$4:$B$15000,2,FALSE),0)</f>
        <v>3.6500000000000005E-2</v>
      </c>
      <c r="E520" s="16">
        <f t="shared" ca="1" si="178"/>
        <v>1.00014227</v>
      </c>
      <c r="F520" s="16">
        <f ca="1">(TRUNC(PRODUCT($E$12:$E519),16))</f>
        <v>1.08048240405092</v>
      </c>
      <c r="G520" s="16">
        <f t="shared" ca="1" si="187"/>
        <v>1.0798058765032199</v>
      </c>
      <c r="H520" s="16">
        <f t="shared" ca="1" si="179"/>
        <v>1.0006265299999999</v>
      </c>
      <c r="I520" s="15">
        <f t="shared" si="188"/>
        <v>3.7999999999999999E-2</v>
      </c>
      <c r="J520" s="34">
        <f t="shared" si="189"/>
        <v>43906</v>
      </c>
      <c r="K520" s="2">
        <f t="shared" si="190"/>
        <v>4</v>
      </c>
      <c r="L520" s="21">
        <f t="shared" si="191"/>
        <v>4</v>
      </c>
      <c r="M520" s="14">
        <f t="shared" si="180"/>
        <v>1.0005921719999999</v>
      </c>
      <c r="N520" s="14">
        <f t="shared" ca="1" si="181"/>
        <v>1.0012190729999999</v>
      </c>
      <c r="O520" s="21">
        <f t="shared" si="192"/>
        <v>0</v>
      </c>
      <c r="P520" s="16">
        <f t="shared" ca="1" si="182"/>
        <v>9.5697230399999995</v>
      </c>
      <c r="Q520" s="24">
        <f t="shared" si="183"/>
        <v>0</v>
      </c>
      <c r="R520" s="16">
        <f t="shared" si="184"/>
        <v>0</v>
      </c>
      <c r="S520" s="4" t="str">
        <f t="shared" si="193"/>
        <v>J=</v>
      </c>
      <c r="T520" s="34">
        <f t="shared" si="194"/>
        <v>43936</v>
      </c>
      <c r="U520" s="3"/>
      <c r="V520" s="3"/>
      <c r="W520" s="95">
        <f>[2]Plan1!$A566</f>
        <v>53364</v>
      </c>
      <c r="X520" s="96" t="str">
        <f>[2]Plan1!$C566</f>
        <v>Carnaval</v>
      </c>
      <c r="Y520" s="97"/>
      <c r="Z520" s="1"/>
      <c r="AA520" s="3"/>
      <c r="AB520" s="3"/>
      <c r="AC520" s="3"/>
      <c r="AD520" s="3"/>
      <c r="AE520" s="3"/>
      <c r="AF520" s="12"/>
      <c r="AG520" s="3"/>
      <c r="AH520" s="2"/>
      <c r="AI520" s="2"/>
      <c r="AJ520" s="2"/>
      <c r="AK520" s="2"/>
      <c r="AL520" s="2"/>
      <c r="AM520" s="34"/>
      <c r="AN520" s="34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42">
        <f t="shared" si="185"/>
        <v>43911</v>
      </c>
      <c r="B521" s="19">
        <f t="shared" ca="1" si="195"/>
        <v>7861.8513726399997</v>
      </c>
      <c r="C521" s="16">
        <f t="shared" si="186"/>
        <v>7850</v>
      </c>
      <c r="D521" s="15">
        <f ca="1">IF(A521&lt;$B$1,VLOOKUP(A521,[1]DI!$A$4:$B$15000,2,FALSE),0)</f>
        <v>0</v>
      </c>
      <c r="E521" s="16">
        <f t="shared" ca="1" si="178"/>
        <v>1</v>
      </c>
      <c r="F521" s="16">
        <f ca="1">(TRUNC(PRODUCT($E$12:$E520),16))</f>
        <v>1.08063612428255</v>
      </c>
      <c r="G521" s="16">
        <f t="shared" ca="1" si="187"/>
        <v>1.0798058765032199</v>
      </c>
      <c r="H521" s="16">
        <f t="shared" ca="1" si="179"/>
        <v>1.00076889</v>
      </c>
      <c r="I521" s="15">
        <f t="shared" si="188"/>
        <v>3.7999999999999999E-2</v>
      </c>
      <c r="J521" s="34">
        <f t="shared" si="189"/>
        <v>43906</v>
      </c>
      <c r="K521" s="2">
        <f t="shared" si="190"/>
        <v>4</v>
      </c>
      <c r="L521" s="21">
        <f t="shared" si="191"/>
        <v>5</v>
      </c>
      <c r="M521" s="14">
        <f t="shared" si="180"/>
        <v>1.0007402700000001</v>
      </c>
      <c r="N521" s="14">
        <f t="shared" ca="1" si="181"/>
        <v>1.0015097289999999</v>
      </c>
      <c r="O521" s="21">
        <f t="shared" si="192"/>
        <v>0</v>
      </c>
      <c r="P521" s="16">
        <f t="shared" ca="1" si="182"/>
        <v>11.851372639999999</v>
      </c>
      <c r="Q521" s="24">
        <f t="shared" si="183"/>
        <v>0</v>
      </c>
      <c r="R521" s="16">
        <f t="shared" si="184"/>
        <v>0</v>
      </c>
      <c r="S521" s="4" t="str">
        <f t="shared" si="193"/>
        <v>J=</v>
      </c>
      <c r="T521" s="34">
        <f t="shared" si="194"/>
        <v>43936</v>
      </c>
      <c r="U521" s="3"/>
      <c r="V521" s="3"/>
      <c r="W521" s="95">
        <f>[2]Plan1!$A567</f>
        <v>53409</v>
      </c>
      <c r="X521" s="96" t="str">
        <f>[2]Plan1!$C567</f>
        <v>Paixão de Cristo</v>
      </c>
      <c r="Y521" s="97"/>
      <c r="Z521" s="1"/>
      <c r="AA521" s="3"/>
      <c r="AB521" s="3"/>
      <c r="AC521" s="3"/>
      <c r="AD521" s="3"/>
      <c r="AE521" s="3"/>
      <c r="AF521" s="12"/>
      <c r="AG521" s="3"/>
      <c r="AH521" s="2"/>
      <c r="AI521" s="2"/>
      <c r="AJ521" s="2"/>
      <c r="AK521" s="2"/>
      <c r="AL521" s="2"/>
      <c r="AM521" s="34"/>
      <c r="AN521" s="34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42">
        <f t="shared" si="185"/>
        <v>43912</v>
      </c>
      <c r="B522" s="19">
        <f t="shared" ca="1" si="195"/>
        <v>7861.8513726399997</v>
      </c>
      <c r="C522" s="16">
        <f t="shared" si="186"/>
        <v>7850</v>
      </c>
      <c r="D522" s="15">
        <f ca="1">IF(A522&lt;$B$1,VLOOKUP(A522,[1]DI!$A$4:$B$15000,2,FALSE),0)</f>
        <v>0</v>
      </c>
      <c r="E522" s="16">
        <f t="shared" ca="1" si="178"/>
        <v>1</v>
      </c>
      <c r="F522" s="16">
        <f ca="1">(TRUNC(PRODUCT($E$12:$E521),16))</f>
        <v>1.08063612428255</v>
      </c>
      <c r="G522" s="16">
        <f t="shared" ca="1" si="187"/>
        <v>1.0798058765032199</v>
      </c>
      <c r="H522" s="16">
        <f t="shared" ca="1" si="179"/>
        <v>1.00076889</v>
      </c>
      <c r="I522" s="15">
        <f t="shared" si="188"/>
        <v>3.7999999999999999E-2</v>
      </c>
      <c r="J522" s="34">
        <f t="shared" si="189"/>
        <v>43906</v>
      </c>
      <c r="K522" s="2">
        <f t="shared" si="190"/>
        <v>4</v>
      </c>
      <c r="L522" s="21">
        <f t="shared" si="191"/>
        <v>5</v>
      </c>
      <c r="M522" s="14">
        <f t="shared" si="180"/>
        <v>1.0007402700000001</v>
      </c>
      <c r="N522" s="14">
        <f t="shared" ca="1" si="181"/>
        <v>1.0015097289999999</v>
      </c>
      <c r="O522" s="21">
        <f t="shared" si="192"/>
        <v>0</v>
      </c>
      <c r="P522" s="16">
        <f t="shared" ca="1" si="182"/>
        <v>11.851372639999999</v>
      </c>
      <c r="Q522" s="24">
        <f t="shared" si="183"/>
        <v>0</v>
      </c>
      <c r="R522" s="16">
        <f t="shared" si="184"/>
        <v>0</v>
      </c>
      <c r="S522" s="4" t="str">
        <f t="shared" si="193"/>
        <v>J=</v>
      </c>
      <c r="T522" s="34">
        <f t="shared" si="194"/>
        <v>43936</v>
      </c>
      <c r="U522" s="3"/>
      <c r="V522" s="3"/>
      <c r="W522" s="95">
        <f>[2]Plan1!$A568</f>
        <v>53438</v>
      </c>
      <c r="X522" s="96" t="str">
        <f>[2]Plan1!$C568</f>
        <v>Tiradentes</v>
      </c>
      <c r="Y522" s="97"/>
      <c r="Z522" s="1"/>
      <c r="AA522" s="3"/>
      <c r="AB522" s="3"/>
      <c r="AC522" s="3"/>
      <c r="AD522" s="3"/>
      <c r="AE522" s="3"/>
      <c r="AF522" s="12"/>
      <c r="AG522" s="3"/>
      <c r="AH522" s="2"/>
      <c r="AI522" s="2"/>
      <c r="AJ522" s="2"/>
      <c r="AK522" s="2"/>
      <c r="AL522" s="2"/>
      <c r="AM522" s="34"/>
      <c r="AN522" s="34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42">
        <f t="shared" si="185"/>
        <v>43913</v>
      </c>
      <c r="B523" s="19">
        <f t="shared" ca="1" si="195"/>
        <v>7861.8513726399997</v>
      </c>
      <c r="C523" s="16">
        <f t="shared" si="186"/>
        <v>7850</v>
      </c>
      <c r="D523" s="15">
        <f ca="1">IF(A523&lt;$B$1,VLOOKUP(A523,[1]DI!$A$4:$B$15000,2,FALSE),0)</f>
        <v>3.6500000000000005E-2</v>
      </c>
      <c r="E523" s="16">
        <f t="shared" ca="1" si="178"/>
        <v>1.00014227</v>
      </c>
      <c r="F523" s="16">
        <f ca="1">(TRUNC(PRODUCT($E$12:$E522),16))</f>
        <v>1.08063612428255</v>
      </c>
      <c r="G523" s="16">
        <f t="shared" ca="1" si="187"/>
        <v>1.0798058765032199</v>
      </c>
      <c r="H523" s="16">
        <f t="shared" ca="1" si="179"/>
        <v>1.00076889</v>
      </c>
      <c r="I523" s="15">
        <f t="shared" si="188"/>
        <v>3.7999999999999999E-2</v>
      </c>
      <c r="J523" s="34">
        <f t="shared" si="189"/>
        <v>43906</v>
      </c>
      <c r="K523" s="2">
        <f t="shared" si="190"/>
        <v>5</v>
      </c>
      <c r="L523" s="21">
        <f t="shared" si="191"/>
        <v>5</v>
      </c>
      <c r="M523" s="14">
        <f t="shared" si="180"/>
        <v>1.0007402700000001</v>
      </c>
      <c r="N523" s="14">
        <f t="shared" ca="1" si="181"/>
        <v>1.0015097289999999</v>
      </c>
      <c r="O523" s="21">
        <f t="shared" si="192"/>
        <v>0</v>
      </c>
      <c r="P523" s="16">
        <f t="shared" ca="1" si="182"/>
        <v>11.851372639999999</v>
      </c>
      <c r="Q523" s="24">
        <f t="shared" si="183"/>
        <v>0</v>
      </c>
      <c r="R523" s="16">
        <f t="shared" si="184"/>
        <v>0</v>
      </c>
      <c r="S523" s="4" t="str">
        <f t="shared" si="193"/>
        <v>J=</v>
      </c>
      <c r="T523" s="34">
        <f t="shared" si="194"/>
        <v>43936</v>
      </c>
      <c r="U523" s="3"/>
      <c r="V523" s="3"/>
      <c r="W523" s="95">
        <f>[2]Plan1!$A569</f>
        <v>53448</v>
      </c>
      <c r="X523" s="96" t="str">
        <f>[2]Plan1!$C569</f>
        <v>Dia do Trabalho</v>
      </c>
      <c r="Y523" s="97"/>
      <c r="Z523" s="1"/>
      <c r="AA523" s="3"/>
      <c r="AB523" s="3"/>
      <c r="AC523" s="3"/>
      <c r="AD523" s="3"/>
      <c r="AE523" s="3"/>
      <c r="AF523" s="12"/>
      <c r="AG523" s="3"/>
      <c r="AH523" s="2"/>
      <c r="AI523" s="2"/>
      <c r="AJ523" s="2"/>
      <c r="AK523" s="2"/>
      <c r="AL523" s="2"/>
      <c r="AM523" s="34"/>
      <c r="AN523" s="34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42">
        <f t="shared" si="185"/>
        <v>43914</v>
      </c>
      <c r="B524" s="19">
        <f t="shared" ca="1" si="195"/>
        <v>7864.1336816399998</v>
      </c>
      <c r="C524" s="16">
        <f t="shared" si="186"/>
        <v>7850</v>
      </c>
      <c r="D524" s="15">
        <f ca="1">IF(A524&lt;$B$1,VLOOKUP(A524,[1]DI!$A$4:$B$15000,2,FALSE),0)</f>
        <v>3.6500000000000005E-2</v>
      </c>
      <c r="E524" s="16">
        <f t="shared" ref="E524:E587" ca="1" si="196">ROUND(((1+D524)^(1/252)),8)</f>
        <v>1.00014227</v>
      </c>
      <c r="F524" s="16">
        <f ca="1">(TRUNC(PRODUCT($E$12:$E523),16))</f>
        <v>1.0807898663839499</v>
      </c>
      <c r="G524" s="16">
        <f t="shared" ca="1" si="187"/>
        <v>1.0798058765032199</v>
      </c>
      <c r="H524" s="16">
        <f t="shared" ref="H524:H587" ca="1" si="197">ROUND(F524/G524,8)</f>
        <v>1.00091127</v>
      </c>
      <c r="I524" s="15">
        <f t="shared" si="188"/>
        <v>3.7999999999999999E-2</v>
      </c>
      <c r="J524" s="34">
        <f t="shared" si="189"/>
        <v>43906</v>
      </c>
      <c r="K524" s="2">
        <f t="shared" si="190"/>
        <v>6</v>
      </c>
      <c r="L524" s="21">
        <f t="shared" si="191"/>
        <v>6</v>
      </c>
      <c r="M524" s="14">
        <f t="shared" ref="M524:M587" si="198">ROUND((I524+1)^(L524/252),9)</f>
        <v>1.000888389</v>
      </c>
      <c r="N524" s="14">
        <f t="shared" ref="N524:N587" ca="1" si="199">ROUND(H524*M524,9)</f>
        <v>1.001800469</v>
      </c>
      <c r="O524" s="21">
        <f t="shared" si="192"/>
        <v>0</v>
      </c>
      <c r="P524" s="16">
        <f t="shared" ref="P524:P587" ca="1" si="200">TRUNC(((N524-1)*C524),8)</f>
        <v>14.133681640000001</v>
      </c>
      <c r="Q524" s="24">
        <f t="shared" ref="Q524:Q587" si="201">IF($O524&gt;0,VLOOKUP($O524,$W$12:$AC$150,7),0)</f>
        <v>0</v>
      </c>
      <c r="R524" s="16">
        <f t="shared" ref="R524:R587" si="202">IF(Q524&gt;0,TRUNC(Q524*C$12,8),0)</f>
        <v>0</v>
      </c>
      <c r="S524" s="4" t="str">
        <f t="shared" si="193"/>
        <v>J=</v>
      </c>
      <c r="T524" s="34">
        <f t="shared" si="194"/>
        <v>43936</v>
      </c>
      <c r="U524" s="3"/>
      <c r="V524" s="3"/>
      <c r="W524" s="95">
        <f>[2]Plan1!$A570</f>
        <v>53471</v>
      </c>
      <c r="X524" s="96" t="str">
        <f>[2]Plan1!$C570</f>
        <v>Corpus Christi</v>
      </c>
      <c r="Y524" s="97"/>
      <c r="Z524" s="1"/>
      <c r="AA524" s="3"/>
      <c r="AB524" s="3"/>
      <c r="AC524" s="3"/>
      <c r="AD524" s="3"/>
      <c r="AE524" s="3"/>
      <c r="AF524" s="12"/>
      <c r="AG524" s="3"/>
      <c r="AH524" s="2"/>
      <c r="AI524" s="2"/>
      <c r="AJ524" s="2"/>
      <c r="AK524" s="2"/>
      <c r="AL524" s="2"/>
      <c r="AM524" s="34"/>
      <c r="AN524" s="34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42">
        <f t="shared" ref="A525:A588" si="203">(A524+1)</f>
        <v>43915</v>
      </c>
      <c r="B525" s="19">
        <f t="shared" ca="1" si="195"/>
        <v>7866.4166500499996</v>
      </c>
      <c r="C525" s="16">
        <f t="shared" ref="C525:C588" si="204">(C524-R524)</f>
        <v>7850</v>
      </c>
      <c r="D525" s="15">
        <f ca="1">IF(A525&lt;$B$1,VLOOKUP(A525,[1]DI!$A$4:$B$15000,2,FALSE),0)</f>
        <v>3.6500000000000005E-2</v>
      </c>
      <c r="E525" s="16">
        <f t="shared" ca="1" si="196"/>
        <v>1.00014227</v>
      </c>
      <c r="F525" s="16">
        <f ca="1">(TRUNC(PRODUCT($E$12:$E524),16))</f>
        <v>1.08094363035824</v>
      </c>
      <c r="G525" s="16">
        <f t="shared" ref="G525:G588" ca="1" si="205">IF(O524&gt;0,F524,G524)</f>
        <v>1.0798058765032199</v>
      </c>
      <c r="H525" s="16">
        <f t="shared" ca="1" si="197"/>
        <v>1.0010536699999999</v>
      </c>
      <c r="I525" s="15">
        <f t="shared" ref="I525:I588" si="206">I524</f>
        <v>3.7999999999999999E-2</v>
      </c>
      <c r="J525" s="34">
        <f t="shared" ref="J525:J588" si="207">IF(O524&gt;0,VLOOKUP(O524,W$12:AG$150,2),J524)</f>
        <v>43906</v>
      </c>
      <c r="K525" s="2">
        <f t="shared" ref="K525:K588" si="208">IF(A525&gt;J525,IF(NETWORKDAYS(J525,A525,$W$160:$W$544)-1=0,1,NETWORKDAYS(J525,A525,$W$160:$W$544)-1),0)</f>
        <v>7</v>
      </c>
      <c r="L525" s="21">
        <f t="shared" ref="L525:L588" si="209">IF(AND(K525=1,K524=1),1,IF(K525&gt;0,IF(K525=K524,K525+1,K525),0))</f>
        <v>7</v>
      </c>
      <c r="M525" s="14">
        <f t="shared" si="198"/>
        <v>1.001036531</v>
      </c>
      <c r="N525" s="14">
        <f t="shared" ca="1" si="199"/>
        <v>1.0020912930000001</v>
      </c>
      <c r="O525" s="21">
        <f t="shared" ref="O525:O588" si="210">IF(VLOOKUP(A525,X$12:AE$150,8)=VLOOKUP(A524,X$12:AE$150,8),0,VLOOKUP(A525,X$12:AE$150,8))</f>
        <v>0</v>
      </c>
      <c r="P525" s="16">
        <f t="shared" ca="1" si="200"/>
        <v>16.416650050000001</v>
      </c>
      <c r="Q525" s="24">
        <f t="shared" si="201"/>
        <v>0</v>
      </c>
      <c r="R525" s="16">
        <f t="shared" si="202"/>
        <v>0</v>
      </c>
      <c r="S525" s="4" t="str">
        <f t="shared" ref="S525:S588" si="211">IF(O524&gt;0,VLOOKUP(O524,W$12:AG$150,10),S524)</f>
        <v>J=</v>
      </c>
      <c r="T525" s="34">
        <f t="shared" ref="T525:T588" si="212">IF(O524&gt;0,VLOOKUP(O524,W$12:AG$150,11),T524)</f>
        <v>43936</v>
      </c>
      <c r="U525" s="3"/>
      <c r="V525" s="3"/>
      <c r="W525" s="95">
        <f>[2]Plan1!$A571</f>
        <v>53577</v>
      </c>
      <c r="X525" s="96" t="str">
        <f>[2]Plan1!$C571</f>
        <v>Independência do Brasil</v>
      </c>
      <c r="Y525" s="97"/>
      <c r="Z525" s="1"/>
      <c r="AA525" s="3"/>
      <c r="AB525" s="3"/>
      <c r="AC525" s="3"/>
      <c r="AD525" s="3"/>
      <c r="AE525" s="3"/>
      <c r="AF525" s="12"/>
      <c r="AG525" s="3"/>
      <c r="AH525" s="2"/>
      <c r="AI525" s="2"/>
      <c r="AJ525" s="2"/>
      <c r="AK525" s="2"/>
      <c r="AL525" s="2"/>
      <c r="AM525" s="34"/>
      <c r="AN525" s="34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42">
        <f t="shared" si="203"/>
        <v>43916</v>
      </c>
      <c r="B526" s="19">
        <f t="shared" ref="B526:B589" ca="1" si="213">IF(A526&lt;=TODAY(),C526+P526,IF(AND(A526&gt;TODAY(),A526&lt;=$B$1),IF(VLOOKUP(TODAY(),$A$10:$D$5000,4,FALSE)=0,"n.d",C526+P526),"n.d"))</f>
        <v>7868.70027785</v>
      </c>
      <c r="C526" s="16">
        <f t="shared" si="204"/>
        <v>7850</v>
      </c>
      <c r="D526" s="15">
        <f ca="1">IF(A526&lt;$B$1,VLOOKUP(A526,[1]DI!$A$4:$B$15000,2,FALSE),0)</f>
        <v>3.6500000000000005E-2</v>
      </c>
      <c r="E526" s="16">
        <f t="shared" ca="1" si="196"/>
        <v>1.00014227</v>
      </c>
      <c r="F526" s="16">
        <f ca="1">(TRUNC(PRODUCT($E$12:$E525),16))</f>
        <v>1.0810974162085301</v>
      </c>
      <c r="G526" s="16">
        <f t="shared" ca="1" si="205"/>
        <v>1.0798058765032199</v>
      </c>
      <c r="H526" s="16">
        <f t="shared" ca="1" si="197"/>
        <v>1.0011960900000001</v>
      </c>
      <c r="I526" s="15">
        <f t="shared" si="206"/>
        <v>3.7999999999999999E-2</v>
      </c>
      <c r="J526" s="34">
        <f t="shared" si="207"/>
        <v>43906</v>
      </c>
      <c r="K526" s="2">
        <f t="shared" si="208"/>
        <v>8</v>
      </c>
      <c r="L526" s="21">
        <f t="shared" si="209"/>
        <v>8</v>
      </c>
      <c r="M526" s="14">
        <f t="shared" si="198"/>
        <v>1.001184694</v>
      </c>
      <c r="N526" s="14">
        <f t="shared" ca="1" si="199"/>
        <v>1.0023822010000001</v>
      </c>
      <c r="O526" s="21">
        <f t="shared" si="210"/>
        <v>0</v>
      </c>
      <c r="P526" s="16">
        <f t="shared" ca="1" si="200"/>
        <v>18.700277849999999</v>
      </c>
      <c r="Q526" s="24">
        <f t="shared" si="201"/>
        <v>0</v>
      </c>
      <c r="R526" s="16">
        <f t="shared" si="202"/>
        <v>0</v>
      </c>
      <c r="S526" s="4" t="str">
        <f t="shared" si="211"/>
        <v>J=</v>
      </c>
      <c r="T526" s="34">
        <f t="shared" si="212"/>
        <v>43936</v>
      </c>
      <c r="U526" s="3"/>
      <c r="V526" s="3"/>
      <c r="W526" s="95">
        <f>[2]Plan1!$A572</f>
        <v>53612</v>
      </c>
      <c r="X526" s="96" t="str">
        <f>[2]Plan1!$C572</f>
        <v>Nossa Sr.a Aparecida - Padroeira do Brasil</v>
      </c>
      <c r="Y526" s="97"/>
      <c r="Z526" s="1"/>
      <c r="AA526" s="3"/>
      <c r="AB526" s="3"/>
      <c r="AC526" s="3"/>
      <c r="AD526" s="3"/>
      <c r="AE526" s="3"/>
      <c r="AF526" s="12"/>
      <c r="AG526" s="3"/>
      <c r="AH526" s="2"/>
      <c r="AI526" s="2"/>
      <c r="AJ526" s="2"/>
      <c r="AK526" s="2"/>
      <c r="AL526" s="2"/>
      <c r="AM526" s="34"/>
      <c r="AN526" s="34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42">
        <f t="shared" si="203"/>
        <v>43917</v>
      </c>
      <c r="B527" s="19">
        <f t="shared" ca="1" si="213"/>
        <v>7870.98457289</v>
      </c>
      <c r="C527" s="16">
        <f t="shared" si="204"/>
        <v>7850</v>
      </c>
      <c r="D527" s="15">
        <f ca="1">IF(A527&lt;$B$1,VLOOKUP(A527,[1]DI!$A$4:$B$15000,2,FALSE),0)</f>
        <v>3.6500000000000005E-2</v>
      </c>
      <c r="E527" s="16">
        <f t="shared" ca="1" si="196"/>
        <v>1.00014227</v>
      </c>
      <c r="F527" s="16">
        <f ca="1">(TRUNC(PRODUCT($E$12:$E526),16))</f>
        <v>1.0812512239379299</v>
      </c>
      <c r="G527" s="16">
        <f t="shared" ca="1" si="205"/>
        <v>1.0798058765032199</v>
      </c>
      <c r="H527" s="16">
        <f t="shared" ca="1" si="197"/>
        <v>1.0013385299999999</v>
      </c>
      <c r="I527" s="15">
        <f t="shared" si="206"/>
        <v>3.7999999999999999E-2</v>
      </c>
      <c r="J527" s="34">
        <f t="shared" si="207"/>
        <v>43906</v>
      </c>
      <c r="K527" s="2">
        <f t="shared" si="208"/>
        <v>9</v>
      </c>
      <c r="L527" s="21">
        <f t="shared" si="209"/>
        <v>9</v>
      </c>
      <c r="M527" s="14">
        <f t="shared" si="198"/>
        <v>1.0013328800000001</v>
      </c>
      <c r="N527" s="14">
        <f t="shared" ca="1" si="199"/>
        <v>1.002673194</v>
      </c>
      <c r="O527" s="21">
        <f t="shared" si="210"/>
        <v>0</v>
      </c>
      <c r="P527" s="16">
        <f t="shared" ca="1" si="200"/>
        <v>20.984572889999999</v>
      </c>
      <c r="Q527" s="24">
        <f t="shared" si="201"/>
        <v>0</v>
      </c>
      <c r="R527" s="16">
        <f t="shared" si="202"/>
        <v>0</v>
      </c>
      <c r="S527" s="4" t="str">
        <f t="shared" si="211"/>
        <v>J=</v>
      </c>
      <c r="T527" s="34">
        <f t="shared" si="212"/>
        <v>43936</v>
      </c>
      <c r="U527" s="3"/>
      <c r="V527" s="3"/>
      <c r="W527" s="95">
        <f>[2]Plan1!$A573</f>
        <v>53633</v>
      </c>
      <c r="X527" s="96" t="str">
        <f>[2]Plan1!$C573</f>
        <v>Finados</v>
      </c>
      <c r="Y527" s="97"/>
      <c r="Z527" s="1"/>
      <c r="AA527" s="3"/>
      <c r="AB527" s="3"/>
      <c r="AC527" s="3"/>
      <c r="AD527" s="3"/>
      <c r="AE527" s="3"/>
      <c r="AF527" s="12"/>
      <c r="AG527" s="3"/>
      <c r="AH527" s="2"/>
      <c r="AI527" s="2"/>
      <c r="AJ527" s="2"/>
      <c r="AK527" s="2"/>
      <c r="AL527" s="2"/>
      <c r="AM527" s="34"/>
      <c r="AN527" s="34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42">
        <f t="shared" si="203"/>
        <v>43918</v>
      </c>
      <c r="B528" s="19">
        <f t="shared" ca="1" si="213"/>
        <v>7873.2695194999997</v>
      </c>
      <c r="C528" s="16">
        <f t="shared" si="204"/>
        <v>7850</v>
      </c>
      <c r="D528" s="15">
        <f ca="1">IF(A528&lt;$B$1,VLOOKUP(A528,[1]DI!$A$4:$B$15000,2,FALSE),0)</f>
        <v>0</v>
      </c>
      <c r="E528" s="16">
        <f t="shared" ca="1" si="196"/>
        <v>1</v>
      </c>
      <c r="F528" s="16">
        <f ca="1">(TRUNC(PRODUCT($E$12:$E527),16))</f>
        <v>1.0814050535495601</v>
      </c>
      <c r="G528" s="16">
        <f t="shared" ca="1" si="205"/>
        <v>1.0798058765032199</v>
      </c>
      <c r="H528" s="16">
        <f t="shared" ca="1" si="197"/>
        <v>1.0014809899999999</v>
      </c>
      <c r="I528" s="15">
        <f t="shared" si="206"/>
        <v>3.7999999999999999E-2</v>
      </c>
      <c r="J528" s="34">
        <f t="shared" si="207"/>
        <v>43906</v>
      </c>
      <c r="K528" s="2">
        <f t="shared" si="208"/>
        <v>9</v>
      </c>
      <c r="L528" s="21">
        <f t="shared" si="209"/>
        <v>10</v>
      </c>
      <c r="M528" s="14">
        <f t="shared" si="198"/>
        <v>1.0014810869999999</v>
      </c>
      <c r="N528" s="14">
        <f t="shared" ca="1" si="199"/>
        <v>1.0029642700000001</v>
      </c>
      <c r="O528" s="21">
        <f t="shared" si="210"/>
        <v>0</v>
      </c>
      <c r="P528" s="16">
        <f t="shared" ca="1" si="200"/>
        <v>23.269519500000001</v>
      </c>
      <c r="Q528" s="24">
        <f t="shared" si="201"/>
        <v>0</v>
      </c>
      <c r="R528" s="16">
        <f t="shared" si="202"/>
        <v>0</v>
      </c>
      <c r="S528" s="4" t="str">
        <f t="shared" si="211"/>
        <v>J=</v>
      </c>
      <c r="T528" s="34">
        <f t="shared" si="212"/>
        <v>43936</v>
      </c>
      <c r="U528" s="3"/>
      <c r="V528" s="3"/>
      <c r="W528" s="95">
        <f>[2]Plan1!$A574</f>
        <v>53646</v>
      </c>
      <c r="X528" s="96" t="str">
        <f>[2]Plan1!$C574</f>
        <v>Proclamação da República</v>
      </c>
      <c r="Y528" s="97"/>
      <c r="Z528" s="1"/>
      <c r="AA528" s="3"/>
      <c r="AB528" s="3"/>
      <c r="AC528" s="3"/>
      <c r="AD528" s="3"/>
      <c r="AE528" s="3"/>
      <c r="AF528" s="12"/>
      <c r="AG528" s="3"/>
      <c r="AH528" s="2"/>
      <c r="AI528" s="2"/>
      <c r="AJ528" s="2"/>
      <c r="AK528" s="2"/>
      <c r="AL528" s="2"/>
      <c r="AM528" s="34"/>
      <c r="AN528" s="34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42">
        <f t="shared" si="203"/>
        <v>43919</v>
      </c>
      <c r="B529" s="19">
        <f t="shared" ca="1" si="213"/>
        <v>7873.2695194999997</v>
      </c>
      <c r="C529" s="16">
        <f t="shared" si="204"/>
        <v>7850</v>
      </c>
      <c r="D529" s="15">
        <f ca="1">IF(A529&lt;$B$1,VLOOKUP(A529,[1]DI!$A$4:$B$15000,2,FALSE),0)</f>
        <v>0</v>
      </c>
      <c r="E529" s="16">
        <f t="shared" ca="1" si="196"/>
        <v>1</v>
      </c>
      <c r="F529" s="16">
        <f ca="1">(TRUNC(PRODUCT($E$12:$E528),16))</f>
        <v>1.0814050535495601</v>
      </c>
      <c r="G529" s="16">
        <f t="shared" ca="1" si="205"/>
        <v>1.0798058765032199</v>
      </c>
      <c r="H529" s="16">
        <f t="shared" ca="1" si="197"/>
        <v>1.0014809899999999</v>
      </c>
      <c r="I529" s="15">
        <f t="shared" si="206"/>
        <v>3.7999999999999999E-2</v>
      </c>
      <c r="J529" s="34">
        <f t="shared" si="207"/>
        <v>43906</v>
      </c>
      <c r="K529" s="2">
        <f t="shared" si="208"/>
        <v>9</v>
      </c>
      <c r="L529" s="21">
        <f t="shared" si="209"/>
        <v>10</v>
      </c>
      <c r="M529" s="14">
        <f t="shared" si="198"/>
        <v>1.0014810869999999</v>
      </c>
      <c r="N529" s="14">
        <f t="shared" ca="1" si="199"/>
        <v>1.0029642700000001</v>
      </c>
      <c r="O529" s="21">
        <f t="shared" si="210"/>
        <v>0</v>
      </c>
      <c r="P529" s="16">
        <f t="shared" ca="1" si="200"/>
        <v>23.269519500000001</v>
      </c>
      <c r="Q529" s="24">
        <f t="shared" si="201"/>
        <v>0</v>
      </c>
      <c r="R529" s="16">
        <f t="shared" si="202"/>
        <v>0</v>
      </c>
      <c r="S529" s="4" t="str">
        <f t="shared" si="211"/>
        <v>J=</v>
      </c>
      <c r="T529" s="34">
        <f t="shared" si="212"/>
        <v>43936</v>
      </c>
      <c r="U529" s="3"/>
      <c r="V529" s="3"/>
      <c r="W529" s="95">
        <f>[2]Plan1!$A575</f>
        <v>53651</v>
      </c>
      <c r="X529" s="96" t="str">
        <f>[2]Plan1!$C575</f>
        <v>Dia Nacional de Zumbi e da Consciência Negra</v>
      </c>
      <c r="Y529" s="97"/>
      <c r="Z529" s="1"/>
      <c r="AA529" s="3"/>
      <c r="AB529" s="3"/>
      <c r="AC529" s="3"/>
      <c r="AD529" s="3"/>
      <c r="AE529" s="3"/>
      <c r="AF529" s="12"/>
      <c r="AG529" s="3"/>
      <c r="AH529" s="2"/>
      <c r="AI529" s="2"/>
      <c r="AJ529" s="2"/>
      <c r="AK529" s="2"/>
      <c r="AL529" s="2"/>
      <c r="AM529" s="34"/>
      <c r="AN529" s="34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42">
        <f t="shared" si="203"/>
        <v>43920</v>
      </c>
      <c r="B530" s="19">
        <f t="shared" ca="1" si="213"/>
        <v>7873.2695194999997</v>
      </c>
      <c r="C530" s="16">
        <f t="shared" si="204"/>
        <v>7850</v>
      </c>
      <c r="D530" s="15">
        <f ca="1">IF(A530&lt;$B$1,VLOOKUP(A530,[1]DI!$A$4:$B$15000,2,FALSE),0)</f>
        <v>3.6500000000000005E-2</v>
      </c>
      <c r="E530" s="16">
        <f t="shared" ca="1" si="196"/>
        <v>1.00014227</v>
      </c>
      <c r="F530" s="16">
        <f ca="1">(TRUNC(PRODUCT($E$12:$E529),16))</f>
        <v>1.0814050535495601</v>
      </c>
      <c r="G530" s="16">
        <f t="shared" ca="1" si="205"/>
        <v>1.0798058765032199</v>
      </c>
      <c r="H530" s="16">
        <f t="shared" ca="1" si="197"/>
        <v>1.0014809899999999</v>
      </c>
      <c r="I530" s="15">
        <f t="shared" si="206"/>
        <v>3.7999999999999999E-2</v>
      </c>
      <c r="J530" s="34">
        <f t="shared" si="207"/>
        <v>43906</v>
      </c>
      <c r="K530" s="2">
        <f t="shared" si="208"/>
        <v>10</v>
      </c>
      <c r="L530" s="21">
        <f t="shared" si="209"/>
        <v>10</v>
      </c>
      <c r="M530" s="14">
        <f t="shared" si="198"/>
        <v>1.0014810869999999</v>
      </c>
      <c r="N530" s="14">
        <f t="shared" ca="1" si="199"/>
        <v>1.0029642700000001</v>
      </c>
      <c r="O530" s="21">
        <f t="shared" si="210"/>
        <v>0</v>
      </c>
      <c r="P530" s="16">
        <f t="shared" ca="1" si="200"/>
        <v>23.269519500000001</v>
      </c>
      <c r="Q530" s="24">
        <f t="shared" si="201"/>
        <v>0</v>
      </c>
      <c r="R530" s="16">
        <f t="shared" si="202"/>
        <v>0</v>
      </c>
      <c r="S530" s="4" t="str">
        <f t="shared" si="211"/>
        <v>J=</v>
      </c>
      <c r="T530" s="34">
        <f t="shared" si="212"/>
        <v>43936</v>
      </c>
      <c r="U530" s="3"/>
      <c r="V530" s="3"/>
      <c r="W530" s="95">
        <f>[2]Plan1!$A576</f>
        <v>53686</v>
      </c>
      <c r="X530" s="96" t="str">
        <f>[2]Plan1!$C576</f>
        <v>Natal</v>
      </c>
      <c r="Y530" s="97"/>
      <c r="Z530" s="1"/>
      <c r="AA530" s="3"/>
      <c r="AB530" s="3"/>
      <c r="AC530" s="3"/>
      <c r="AD530" s="3"/>
      <c r="AE530" s="3"/>
      <c r="AF530" s="12"/>
      <c r="AG530" s="3"/>
      <c r="AH530" s="2"/>
      <c r="AI530" s="2"/>
      <c r="AJ530" s="2"/>
      <c r="AK530" s="2"/>
      <c r="AL530" s="2"/>
      <c r="AM530" s="34"/>
      <c r="AN530" s="34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42">
        <f t="shared" si="203"/>
        <v>43921</v>
      </c>
      <c r="B531" s="19">
        <f t="shared" ca="1" si="213"/>
        <v>7875.5551412000004</v>
      </c>
      <c r="C531" s="16">
        <f t="shared" si="204"/>
        <v>7850</v>
      </c>
      <c r="D531" s="15">
        <f ca="1">IF(A531&lt;$B$1,VLOOKUP(A531,[1]DI!$A$4:$B$15000,2,FALSE),0)</f>
        <v>3.6500000000000005E-2</v>
      </c>
      <c r="E531" s="16">
        <f t="shared" ca="1" si="196"/>
        <v>1.00014227</v>
      </c>
      <c r="F531" s="16">
        <f ca="1">(TRUNC(PRODUCT($E$12:$E530),16))</f>
        <v>1.08155890504653</v>
      </c>
      <c r="G531" s="16">
        <f t="shared" ca="1" si="205"/>
        <v>1.0798058765032199</v>
      </c>
      <c r="H531" s="16">
        <f t="shared" ca="1" si="197"/>
        <v>1.00162347</v>
      </c>
      <c r="I531" s="15">
        <f t="shared" si="206"/>
        <v>3.7999999999999999E-2</v>
      </c>
      <c r="J531" s="34">
        <f t="shared" si="207"/>
        <v>43906</v>
      </c>
      <c r="K531" s="2">
        <f t="shared" si="208"/>
        <v>11</v>
      </c>
      <c r="L531" s="21">
        <f t="shared" si="209"/>
        <v>11</v>
      </c>
      <c r="M531" s="14">
        <f t="shared" si="198"/>
        <v>1.0016293169999999</v>
      </c>
      <c r="N531" s="14">
        <f t="shared" ca="1" si="199"/>
        <v>1.003255432</v>
      </c>
      <c r="O531" s="21">
        <f t="shared" si="210"/>
        <v>0</v>
      </c>
      <c r="P531" s="16">
        <f t="shared" ca="1" si="200"/>
        <v>25.555141200000001</v>
      </c>
      <c r="Q531" s="24">
        <f t="shared" si="201"/>
        <v>0</v>
      </c>
      <c r="R531" s="16">
        <f t="shared" si="202"/>
        <v>0</v>
      </c>
      <c r="S531" s="4" t="str">
        <f t="shared" si="211"/>
        <v>J=</v>
      </c>
      <c r="T531" s="34">
        <f t="shared" si="212"/>
        <v>43936</v>
      </c>
      <c r="U531" s="3"/>
      <c r="V531" s="3"/>
      <c r="W531" s="95">
        <f>[2]Plan1!$A577</f>
        <v>53693</v>
      </c>
      <c r="X531" s="96" t="str">
        <f>[2]Plan1!$C577</f>
        <v>Confraternização Universal</v>
      </c>
      <c r="Y531" s="97"/>
      <c r="Z531" s="1"/>
      <c r="AA531" s="3"/>
      <c r="AB531" s="3"/>
      <c r="AC531" s="3"/>
      <c r="AD531" s="3"/>
      <c r="AE531" s="3"/>
      <c r="AF531" s="12"/>
      <c r="AG531" s="3"/>
      <c r="AH531" s="2"/>
      <c r="AI531" s="2"/>
      <c r="AJ531" s="2"/>
      <c r="AK531" s="2"/>
      <c r="AL531" s="2"/>
      <c r="AM531" s="34"/>
      <c r="AN531" s="34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42">
        <f t="shared" si="203"/>
        <v>43922</v>
      </c>
      <c r="B532" s="19">
        <f t="shared" ca="1" si="213"/>
        <v>7877.8414144500002</v>
      </c>
      <c r="C532" s="16">
        <f t="shared" si="204"/>
        <v>7850</v>
      </c>
      <c r="D532" s="15">
        <f ca="1">IF(A532&lt;$B$1,VLOOKUP(A532,[1]DI!$A$4:$B$15000,2,FALSE),0)</f>
        <v>3.6500000000000005E-2</v>
      </c>
      <c r="E532" s="16">
        <f t="shared" ca="1" si="196"/>
        <v>1.00014227</v>
      </c>
      <c r="F532" s="16">
        <f ca="1">(TRUNC(PRODUCT($E$12:$E531),16))</f>
        <v>1.08171277843195</v>
      </c>
      <c r="G532" s="16">
        <f t="shared" ca="1" si="205"/>
        <v>1.0798058765032199</v>
      </c>
      <c r="H532" s="16">
        <f t="shared" ca="1" si="197"/>
        <v>1.0017659699999999</v>
      </c>
      <c r="I532" s="15">
        <f t="shared" si="206"/>
        <v>3.7999999999999999E-2</v>
      </c>
      <c r="J532" s="34">
        <f t="shared" si="207"/>
        <v>43906</v>
      </c>
      <c r="K532" s="2">
        <f t="shared" si="208"/>
        <v>12</v>
      </c>
      <c r="L532" s="21">
        <f t="shared" si="209"/>
        <v>12</v>
      </c>
      <c r="M532" s="14">
        <f t="shared" si="198"/>
        <v>1.0017775680000001</v>
      </c>
      <c r="N532" s="14">
        <f t="shared" ca="1" si="199"/>
        <v>1.0035466770000001</v>
      </c>
      <c r="O532" s="21">
        <f t="shared" si="210"/>
        <v>0</v>
      </c>
      <c r="P532" s="16">
        <f t="shared" ca="1" si="200"/>
        <v>27.841414449999998</v>
      </c>
      <c r="Q532" s="24">
        <f t="shared" si="201"/>
        <v>0</v>
      </c>
      <c r="R532" s="16">
        <f t="shared" si="202"/>
        <v>0</v>
      </c>
      <c r="S532" s="4" t="str">
        <f t="shared" si="211"/>
        <v>J=</v>
      </c>
      <c r="T532" s="34">
        <f t="shared" si="212"/>
        <v>43936</v>
      </c>
      <c r="U532" s="3"/>
      <c r="V532" s="3"/>
      <c r="W532" s="95">
        <f>[2]Plan1!$A578</f>
        <v>53748</v>
      </c>
      <c r="X532" s="96" t="str">
        <f>[2]Plan1!$C578</f>
        <v>Carnaval</v>
      </c>
      <c r="Y532" s="97"/>
      <c r="Z532" s="1"/>
      <c r="AA532" s="3"/>
      <c r="AB532" s="3"/>
      <c r="AC532" s="3"/>
      <c r="AD532" s="3"/>
      <c r="AE532" s="3"/>
      <c r="AF532" s="12"/>
      <c r="AG532" s="3"/>
      <c r="AH532" s="2"/>
      <c r="AI532" s="2"/>
      <c r="AJ532" s="2"/>
      <c r="AK532" s="2"/>
      <c r="AL532" s="2"/>
      <c r="AM532" s="34"/>
      <c r="AN532" s="34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42">
        <f t="shared" si="203"/>
        <v>43923</v>
      </c>
      <c r="B533" s="19">
        <f t="shared" ca="1" si="213"/>
        <v>7880.1283470999997</v>
      </c>
      <c r="C533" s="16">
        <f t="shared" si="204"/>
        <v>7850</v>
      </c>
      <c r="D533" s="15">
        <f ca="1">IF(A533&lt;$B$1,VLOOKUP(A533,[1]DI!$A$4:$B$15000,2,FALSE),0)</f>
        <v>3.6500000000000005E-2</v>
      </c>
      <c r="E533" s="16">
        <f t="shared" ca="1" si="196"/>
        <v>1.00014227</v>
      </c>
      <c r="F533" s="16">
        <f ca="1">(TRUNC(PRODUCT($E$12:$E532),16))</f>
        <v>1.08186667370894</v>
      </c>
      <c r="G533" s="16">
        <f t="shared" ca="1" si="205"/>
        <v>1.0798058765032199</v>
      </c>
      <c r="H533" s="16">
        <f t="shared" ca="1" si="197"/>
        <v>1.0019084899999999</v>
      </c>
      <c r="I533" s="15">
        <f t="shared" si="206"/>
        <v>3.7999999999999999E-2</v>
      </c>
      <c r="J533" s="34">
        <f t="shared" si="207"/>
        <v>43906</v>
      </c>
      <c r="K533" s="2">
        <f t="shared" si="208"/>
        <v>13</v>
      </c>
      <c r="L533" s="21">
        <f t="shared" si="209"/>
        <v>13</v>
      </c>
      <c r="M533" s="14">
        <f t="shared" si="198"/>
        <v>1.001925841</v>
      </c>
      <c r="N533" s="14">
        <f t="shared" ca="1" si="199"/>
        <v>1.0038380060000001</v>
      </c>
      <c r="O533" s="21">
        <f t="shared" si="210"/>
        <v>0</v>
      </c>
      <c r="P533" s="16">
        <f t="shared" ca="1" si="200"/>
        <v>30.128347099999999</v>
      </c>
      <c r="Q533" s="24">
        <f t="shared" si="201"/>
        <v>0</v>
      </c>
      <c r="R533" s="16">
        <f t="shared" si="202"/>
        <v>0</v>
      </c>
      <c r="S533" s="4" t="str">
        <f t="shared" si="211"/>
        <v>J=</v>
      </c>
      <c r="T533" s="34">
        <f t="shared" si="212"/>
        <v>43936</v>
      </c>
      <c r="U533" s="3"/>
      <c r="V533" s="3"/>
      <c r="W533" s="95">
        <f>[2]Plan1!$A579</f>
        <v>53749</v>
      </c>
      <c r="X533" s="96" t="str">
        <f>[2]Plan1!$C579</f>
        <v>Carnaval</v>
      </c>
      <c r="Y533" s="97"/>
      <c r="Z533" s="1"/>
      <c r="AA533" s="3"/>
      <c r="AB533" s="3"/>
      <c r="AC533" s="3"/>
      <c r="AD533" s="3"/>
      <c r="AE533" s="3"/>
      <c r="AF533" s="12"/>
      <c r="AG533" s="3"/>
      <c r="AH533" s="2"/>
      <c r="AI533" s="2"/>
      <c r="AJ533" s="2"/>
      <c r="AK533" s="2"/>
      <c r="AL533" s="2"/>
      <c r="AM533" s="34"/>
      <c r="AN533" s="34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42">
        <f t="shared" si="203"/>
        <v>43924</v>
      </c>
      <c r="B534" s="19">
        <f t="shared" ca="1" si="213"/>
        <v>7882.4159469899996</v>
      </c>
      <c r="C534" s="16">
        <f t="shared" si="204"/>
        <v>7850</v>
      </c>
      <c r="D534" s="15">
        <f ca="1">IF(A534&lt;$B$1,VLOOKUP(A534,[1]DI!$A$4:$B$15000,2,FALSE),0)</f>
        <v>3.6500000000000005E-2</v>
      </c>
      <c r="E534" s="16">
        <f t="shared" ca="1" si="196"/>
        <v>1.00014227</v>
      </c>
      <c r="F534" s="16">
        <f ca="1">(TRUNC(PRODUCT($E$12:$E533),16))</f>
        <v>1.08202059088061</v>
      </c>
      <c r="G534" s="16">
        <f t="shared" ca="1" si="205"/>
        <v>1.0798058765032199</v>
      </c>
      <c r="H534" s="16">
        <f t="shared" ca="1" si="197"/>
        <v>1.0020510300000001</v>
      </c>
      <c r="I534" s="15">
        <f t="shared" si="206"/>
        <v>3.7999999999999999E-2</v>
      </c>
      <c r="J534" s="34">
        <f t="shared" si="207"/>
        <v>43906</v>
      </c>
      <c r="K534" s="2">
        <f t="shared" si="208"/>
        <v>14</v>
      </c>
      <c r="L534" s="21">
        <f t="shared" si="209"/>
        <v>14</v>
      </c>
      <c r="M534" s="14">
        <f t="shared" si="198"/>
        <v>1.0020741360000001</v>
      </c>
      <c r="N534" s="14">
        <f t="shared" ca="1" si="199"/>
        <v>1.0041294199999999</v>
      </c>
      <c r="O534" s="21">
        <f t="shared" si="210"/>
        <v>0</v>
      </c>
      <c r="P534" s="16">
        <f t="shared" ca="1" si="200"/>
        <v>32.415946990000002</v>
      </c>
      <c r="Q534" s="24">
        <f t="shared" si="201"/>
        <v>0</v>
      </c>
      <c r="R534" s="16">
        <f t="shared" si="202"/>
        <v>0</v>
      </c>
      <c r="S534" s="4" t="str">
        <f t="shared" si="211"/>
        <v>J=</v>
      </c>
      <c r="T534" s="34">
        <f t="shared" si="212"/>
        <v>43936</v>
      </c>
      <c r="U534" s="3"/>
      <c r="V534" s="3"/>
      <c r="W534" s="95">
        <f>[2]Plan1!$A580</f>
        <v>53794</v>
      </c>
      <c r="X534" s="96" t="str">
        <f>[2]Plan1!$C580</f>
        <v>Paixão de Cristo</v>
      </c>
      <c r="Y534" s="97"/>
      <c r="Z534" s="1"/>
      <c r="AA534" s="3"/>
      <c r="AB534" s="3"/>
      <c r="AC534" s="3"/>
      <c r="AD534" s="3"/>
      <c r="AE534" s="3"/>
      <c r="AF534" s="12"/>
      <c r="AG534" s="3"/>
      <c r="AH534" s="2"/>
      <c r="AI534" s="2"/>
      <c r="AJ534" s="2"/>
      <c r="AK534" s="2"/>
      <c r="AL534" s="2"/>
      <c r="AM534" s="34"/>
      <c r="AN534" s="34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42">
        <f t="shared" si="203"/>
        <v>43925</v>
      </c>
      <c r="B535" s="19">
        <f t="shared" ca="1" si="213"/>
        <v>7884.7042062999999</v>
      </c>
      <c r="C535" s="16">
        <f t="shared" si="204"/>
        <v>7850</v>
      </c>
      <c r="D535" s="15">
        <f ca="1">IF(A535&lt;$B$1,VLOOKUP(A535,[1]DI!$A$4:$B$15000,2,FALSE),0)</f>
        <v>0</v>
      </c>
      <c r="E535" s="16">
        <f t="shared" ca="1" si="196"/>
        <v>1</v>
      </c>
      <c r="F535" s="16">
        <f ca="1">(TRUNC(PRODUCT($E$12:$E534),16))</f>
        <v>1.08217452995007</v>
      </c>
      <c r="G535" s="16">
        <f t="shared" ca="1" si="205"/>
        <v>1.0798058765032199</v>
      </c>
      <c r="H535" s="16">
        <f t="shared" ca="1" si="197"/>
        <v>1.0021935900000001</v>
      </c>
      <c r="I535" s="15">
        <f t="shared" si="206"/>
        <v>3.7999999999999999E-2</v>
      </c>
      <c r="J535" s="34">
        <f t="shared" si="207"/>
        <v>43906</v>
      </c>
      <c r="K535" s="2">
        <f t="shared" si="208"/>
        <v>14</v>
      </c>
      <c r="L535" s="21">
        <f t="shared" si="209"/>
        <v>15</v>
      </c>
      <c r="M535" s="14">
        <f t="shared" si="198"/>
        <v>1.0022224529999999</v>
      </c>
      <c r="N535" s="14">
        <f t="shared" ca="1" si="199"/>
        <v>1.0044209180000001</v>
      </c>
      <c r="O535" s="21">
        <f t="shared" si="210"/>
        <v>0</v>
      </c>
      <c r="P535" s="16">
        <f t="shared" ca="1" si="200"/>
        <v>34.704206300000003</v>
      </c>
      <c r="Q535" s="24">
        <f t="shared" si="201"/>
        <v>0</v>
      </c>
      <c r="R535" s="16">
        <f t="shared" si="202"/>
        <v>0</v>
      </c>
      <c r="S535" s="4" t="str">
        <f t="shared" si="211"/>
        <v>J=</v>
      </c>
      <c r="T535" s="34">
        <f t="shared" si="212"/>
        <v>43936</v>
      </c>
      <c r="U535" s="3"/>
      <c r="V535" s="3"/>
      <c r="W535" s="95">
        <f>[2]Plan1!$A581</f>
        <v>53803</v>
      </c>
      <c r="X535" s="96" t="str">
        <f>[2]Plan1!$C581</f>
        <v>Tiradentes</v>
      </c>
      <c r="Y535" s="97"/>
      <c r="Z535" s="1"/>
      <c r="AA535" s="3"/>
      <c r="AB535" s="3"/>
      <c r="AC535" s="3"/>
      <c r="AD535" s="3"/>
      <c r="AE535" s="3"/>
      <c r="AF535" s="12"/>
      <c r="AG535" s="3"/>
      <c r="AH535" s="2"/>
      <c r="AI535" s="2"/>
      <c r="AJ535" s="2"/>
      <c r="AK535" s="2"/>
      <c r="AL535" s="2"/>
      <c r="AM535" s="34"/>
      <c r="AN535" s="34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42">
        <f t="shared" si="203"/>
        <v>43926</v>
      </c>
      <c r="B536" s="19">
        <f t="shared" ca="1" si="213"/>
        <v>7884.7042062999999</v>
      </c>
      <c r="C536" s="16">
        <f t="shared" si="204"/>
        <v>7850</v>
      </c>
      <c r="D536" s="15">
        <f ca="1">IF(A536&lt;$B$1,VLOOKUP(A536,[1]DI!$A$4:$B$15000,2,FALSE),0)</f>
        <v>0</v>
      </c>
      <c r="E536" s="16">
        <f t="shared" ca="1" si="196"/>
        <v>1</v>
      </c>
      <c r="F536" s="16">
        <f ca="1">(TRUNC(PRODUCT($E$12:$E535),16))</f>
        <v>1.08217452995007</v>
      </c>
      <c r="G536" s="16">
        <f t="shared" ca="1" si="205"/>
        <v>1.0798058765032199</v>
      </c>
      <c r="H536" s="16">
        <f t="shared" ca="1" si="197"/>
        <v>1.0021935900000001</v>
      </c>
      <c r="I536" s="15">
        <f t="shared" si="206"/>
        <v>3.7999999999999999E-2</v>
      </c>
      <c r="J536" s="34">
        <f t="shared" si="207"/>
        <v>43906</v>
      </c>
      <c r="K536" s="2">
        <f t="shared" si="208"/>
        <v>14</v>
      </c>
      <c r="L536" s="21">
        <f t="shared" si="209"/>
        <v>15</v>
      </c>
      <c r="M536" s="14">
        <f t="shared" si="198"/>
        <v>1.0022224529999999</v>
      </c>
      <c r="N536" s="14">
        <f t="shared" ca="1" si="199"/>
        <v>1.0044209180000001</v>
      </c>
      <c r="O536" s="21">
        <f t="shared" si="210"/>
        <v>0</v>
      </c>
      <c r="P536" s="16">
        <f t="shared" ca="1" si="200"/>
        <v>34.704206300000003</v>
      </c>
      <c r="Q536" s="24">
        <f t="shared" si="201"/>
        <v>0</v>
      </c>
      <c r="R536" s="16">
        <f t="shared" si="202"/>
        <v>0</v>
      </c>
      <c r="S536" s="4" t="str">
        <f t="shared" si="211"/>
        <v>J=</v>
      </c>
      <c r="T536" s="34">
        <f t="shared" si="212"/>
        <v>43936</v>
      </c>
      <c r="U536" s="3"/>
      <c r="V536" s="3"/>
      <c r="W536" s="95">
        <f>[2]Plan1!$A582</f>
        <v>53813</v>
      </c>
      <c r="X536" s="96" t="str">
        <f>[2]Plan1!$C582</f>
        <v>Dia do Trabalho</v>
      </c>
      <c r="Y536" s="97"/>
      <c r="Z536" s="1"/>
      <c r="AA536" s="3"/>
      <c r="AB536" s="3"/>
      <c r="AC536" s="3"/>
      <c r="AD536" s="3"/>
      <c r="AE536" s="3"/>
      <c r="AF536" s="12"/>
      <c r="AG536" s="3"/>
      <c r="AH536" s="2"/>
      <c r="AI536" s="2"/>
      <c r="AJ536" s="2"/>
      <c r="AK536" s="2"/>
      <c r="AL536" s="2"/>
      <c r="AM536" s="34"/>
      <c r="AN536" s="34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42">
        <f t="shared" si="203"/>
        <v>43927</v>
      </c>
      <c r="B537" s="19">
        <f t="shared" ca="1" si="213"/>
        <v>7884.7042062999999</v>
      </c>
      <c r="C537" s="16">
        <f t="shared" si="204"/>
        <v>7850</v>
      </c>
      <c r="D537" s="15">
        <f ca="1">IF(A537&lt;$B$1,VLOOKUP(A537,[1]DI!$A$4:$B$15000,2,FALSE),0)</f>
        <v>3.6500000000000005E-2</v>
      </c>
      <c r="E537" s="16">
        <f t="shared" ca="1" si="196"/>
        <v>1.00014227</v>
      </c>
      <c r="F537" s="16">
        <f ca="1">(TRUNC(PRODUCT($E$12:$E536),16))</f>
        <v>1.08217452995007</v>
      </c>
      <c r="G537" s="16">
        <f t="shared" ca="1" si="205"/>
        <v>1.0798058765032199</v>
      </c>
      <c r="H537" s="16">
        <f t="shared" ca="1" si="197"/>
        <v>1.0021935900000001</v>
      </c>
      <c r="I537" s="15">
        <f t="shared" si="206"/>
        <v>3.7999999999999999E-2</v>
      </c>
      <c r="J537" s="34">
        <f t="shared" si="207"/>
        <v>43906</v>
      </c>
      <c r="K537" s="2">
        <f t="shared" si="208"/>
        <v>15</v>
      </c>
      <c r="L537" s="21">
        <f t="shared" si="209"/>
        <v>15</v>
      </c>
      <c r="M537" s="14">
        <f t="shared" si="198"/>
        <v>1.0022224529999999</v>
      </c>
      <c r="N537" s="14">
        <f t="shared" ca="1" si="199"/>
        <v>1.0044209180000001</v>
      </c>
      <c r="O537" s="21">
        <f t="shared" si="210"/>
        <v>0</v>
      </c>
      <c r="P537" s="16">
        <f t="shared" ca="1" si="200"/>
        <v>34.704206300000003</v>
      </c>
      <c r="Q537" s="24">
        <f t="shared" si="201"/>
        <v>0</v>
      </c>
      <c r="R537" s="16">
        <f t="shared" si="202"/>
        <v>0</v>
      </c>
      <c r="S537" s="4" t="str">
        <f t="shared" si="211"/>
        <v>J=</v>
      </c>
      <c r="T537" s="34">
        <f t="shared" si="212"/>
        <v>43936</v>
      </c>
      <c r="U537" s="3"/>
      <c r="V537" s="3"/>
      <c r="W537" s="95">
        <f>[2]Plan1!$A583</f>
        <v>53856</v>
      </c>
      <c r="X537" s="96" t="str">
        <f>[2]Plan1!$C583</f>
        <v>Corpus Christi</v>
      </c>
      <c r="Y537" s="97"/>
      <c r="Z537" s="1"/>
      <c r="AA537" s="3"/>
      <c r="AB537" s="3"/>
      <c r="AC537" s="3"/>
      <c r="AD537" s="3"/>
      <c r="AE537" s="3"/>
      <c r="AF537" s="12"/>
      <c r="AG537" s="3"/>
      <c r="AH537" s="2"/>
      <c r="AI537" s="2"/>
      <c r="AJ537" s="2"/>
      <c r="AK537" s="2"/>
      <c r="AL537" s="2"/>
      <c r="AM537" s="34"/>
      <c r="AN537" s="34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42">
        <f t="shared" si="203"/>
        <v>43928</v>
      </c>
      <c r="B538" s="19">
        <f t="shared" ca="1" si="213"/>
        <v>7886.9931328399998</v>
      </c>
      <c r="C538" s="16">
        <f t="shared" si="204"/>
        <v>7850</v>
      </c>
      <c r="D538" s="15">
        <f ca="1">IF(A538&lt;$B$1,VLOOKUP(A538,[1]DI!$A$4:$B$15000,2,FALSE),0)</f>
        <v>3.6500000000000005E-2</v>
      </c>
      <c r="E538" s="16">
        <f t="shared" ca="1" si="196"/>
        <v>1.00014227</v>
      </c>
      <c r="F538" s="16">
        <f ca="1">(TRUNC(PRODUCT($E$12:$E537),16))</f>
        <v>1.08232849092045</v>
      </c>
      <c r="G538" s="16">
        <f t="shared" ca="1" si="205"/>
        <v>1.0798058765032199</v>
      </c>
      <c r="H538" s="16">
        <f t="shared" ca="1" si="197"/>
        <v>1.00233617</v>
      </c>
      <c r="I538" s="15">
        <f t="shared" si="206"/>
        <v>3.7999999999999999E-2</v>
      </c>
      <c r="J538" s="34">
        <f t="shared" si="207"/>
        <v>43906</v>
      </c>
      <c r="K538" s="2">
        <f t="shared" si="208"/>
        <v>16</v>
      </c>
      <c r="L538" s="21">
        <f t="shared" si="209"/>
        <v>16</v>
      </c>
      <c r="M538" s="14">
        <f t="shared" si="198"/>
        <v>1.002370792</v>
      </c>
      <c r="N538" s="14">
        <f t="shared" ca="1" si="199"/>
        <v>1.004712501</v>
      </c>
      <c r="O538" s="21">
        <f t="shared" si="210"/>
        <v>0</v>
      </c>
      <c r="P538" s="16">
        <f t="shared" ca="1" si="200"/>
        <v>36.993132840000001</v>
      </c>
      <c r="Q538" s="24">
        <f t="shared" si="201"/>
        <v>0</v>
      </c>
      <c r="R538" s="16">
        <f t="shared" si="202"/>
        <v>0</v>
      </c>
      <c r="S538" s="4" t="str">
        <f t="shared" si="211"/>
        <v>J=</v>
      </c>
      <c r="T538" s="34">
        <f t="shared" si="212"/>
        <v>43936</v>
      </c>
      <c r="U538" s="3"/>
      <c r="V538" s="3"/>
      <c r="W538" s="95">
        <f>[2]Plan1!$A584</f>
        <v>53942</v>
      </c>
      <c r="X538" s="96" t="str">
        <f>[2]Plan1!$C584</f>
        <v>Independência do Brasil</v>
      </c>
      <c r="Y538" s="97"/>
      <c r="Z538" s="1"/>
      <c r="AA538" s="3"/>
      <c r="AB538" s="3"/>
      <c r="AC538" s="3"/>
      <c r="AD538" s="3"/>
      <c r="AE538" s="3"/>
      <c r="AF538" s="12"/>
      <c r="AG538" s="3"/>
      <c r="AH538" s="2"/>
      <c r="AI538" s="2"/>
      <c r="AJ538" s="2"/>
      <c r="AK538" s="2"/>
      <c r="AL538" s="2"/>
      <c r="AM538" s="34"/>
      <c r="AN538" s="34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42">
        <f t="shared" si="203"/>
        <v>43929</v>
      </c>
      <c r="B539" s="19">
        <f t="shared" ca="1" si="213"/>
        <v>7889.2827894499997</v>
      </c>
      <c r="C539" s="16">
        <f t="shared" si="204"/>
        <v>7850</v>
      </c>
      <c r="D539" s="15">
        <f ca="1">IF(A539&lt;$B$1,VLOOKUP(A539,[1]DI!$A$4:$B$15000,2,FALSE),0)</f>
        <v>3.6500000000000005E-2</v>
      </c>
      <c r="E539" s="16">
        <f t="shared" ca="1" si="196"/>
        <v>1.00014227</v>
      </c>
      <c r="F539" s="16">
        <f ca="1">(TRUNC(PRODUCT($E$12:$E538),16))</f>
        <v>1.08248247379485</v>
      </c>
      <c r="G539" s="16">
        <f t="shared" ca="1" si="205"/>
        <v>1.0798058765032199</v>
      </c>
      <c r="H539" s="16">
        <f t="shared" ca="1" si="197"/>
        <v>1.0024787799999999</v>
      </c>
      <c r="I539" s="15">
        <f t="shared" si="206"/>
        <v>3.7999999999999999E-2</v>
      </c>
      <c r="J539" s="34">
        <f t="shared" si="207"/>
        <v>43906</v>
      </c>
      <c r="K539" s="2">
        <f t="shared" si="208"/>
        <v>17</v>
      </c>
      <c r="L539" s="21">
        <f t="shared" si="209"/>
        <v>17</v>
      </c>
      <c r="M539" s="14">
        <f t="shared" si="198"/>
        <v>1.0025191529999999</v>
      </c>
      <c r="N539" s="14">
        <f t="shared" ca="1" si="199"/>
        <v>1.005004177</v>
      </c>
      <c r="O539" s="21">
        <f t="shared" si="210"/>
        <v>0</v>
      </c>
      <c r="P539" s="16">
        <f t="shared" ca="1" si="200"/>
        <v>39.282789450000003</v>
      </c>
      <c r="Q539" s="24">
        <f t="shared" si="201"/>
        <v>0</v>
      </c>
      <c r="R539" s="16">
        <f t="shared" si="202"/>
        <v>0</v>
      </c>
      <c r="S539" s="4" t="str">
        <f t="shared" si="211"/>
        <v>J=</v>
      </c>
      <c r="T539" s="34">
        <f t="shared" si="212"/>
        <v>43936</v>
      </c>
      <c r="U539" s="3"/>
      <c r="V539" s="3"/>
      <c r="W539" s="95">
        <f>[2]Plan1!$A585</f>
        <v>53977</v>
      </c>
      <c r="X539" s="96" t="str">
        <f>[2]Plan1!$C585</f>
        <v>Nossa Sr.a Aparecida - Padroeira do Brasil</v>
      </c>
      <c r="Y539" s="97"/>
      <c r="Z539" s="1"/>
      <c r="AA539" s="3"/>
      <c r="AB539" s="3"/>
      <c r="AC539" s="3"/>
      <c r="AD539" s="3"/>
      <c r="AE539" s="3"/>
      <c r="AF539" s="12"/>
      <c r="AG539" s="3"/>
      <c r="AH539" s="2"/>
      <c r="AI539" s="2"/>
      <c r="AJ539" s="2"/>
      <c r="AK539" s="2"/>
      <c r="AL539" s="2"/>
      <c r="AM539" s="34"/>
      <c r="AN539" s="34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42">
        <f t="shared" si="203"/>
        <v>43930</v>
      </c>
      <c r="B540" s="19">
        <f t="shared" ca="1" si="213"/>
        <v>7891.5730426500004</v>
      </c>
      <c r="C540" s="16">
        <f t="shared" si="204"/>
        <v>7850</v>
      </c>
      <c r="D540" s="15">
        <f ca="1">IF(A540&lt;$B$1,VLOOKUP(A540,[1]DI!$A$4:$B$15000,2,FALSE),0)</f>
        <v>3.6500000000000005E-2</v>
      </c>
      <c r="E540" s="16">
        <f t="shared" ca="1" si="196"/>
        <v>1.00014227</v>
      </c>
      <c r="F540" s="16">
        <f ca="1">(TRUNC(PRODUCT($E$12:$E539),16))</f>
        <v>1.0826364785764</v>
      </c>
      <c r="G540" s="16">
        <f t="shared" ca="1" si="205"/>
        <v>1.0798058765032199</v>
      </c>
      <c r="H540" s="16">
        <f t="shared" ca="1" si="197"/>
        <v>1.0026214</v>
      </c>
      <c r="I540" s="15">
        <f t="shared" si="206"/>
        <v>3.7999999999999999E-2</v>
      </c>
      <c r="J540" s="34">
        <f t="shared" si="207"/>
        <v>43906</v>
      </c>
      <c r="K540" s="2">
        <f t="shared" si="208"/>
        <v>18</v>
      </c>
      <c r="L540" s="21">
        <f t="shared" si="209"/>
        <v>18</v>
      </c>
      <c r="M540" s="14">
        <f t="shared" si="198"/>
        <v>1.0026675359999999</v>
      </c>
      <c r="N540" s="14">
        <f t="shared" ca="1" si="199"/>
        <v>1.0052959290000001</v>
      </c>
      <c r="O540" s="21">
        <f t="shared" si="210"/>
        <v>0</v>
      </c>
      <c r="P540" s="16">
        <f t="shared" ca="1" si="200"/>
        <v>41.573042649999998</v>
      </c>
      <c r="Q540" s="24">
        <f t="shared" si="201"/>
        <v>0</v>
      </c>
      <c r="R540" s="16">
        <f t="shared" si="202"/>
        <v>0</v>
      </c>
      <c r="S540" s="4" t="str">
        <f t="shared" si="211"/>
        <v>J=</v>
      </c>
      <c r="T540" s="34">
        <f t="shared" si="212"/>
        <v>43936</v>
      </c>
      <c r="U540" s="3"/>
      <c r="V540" s="3"/>
      <c r="W540" s="95">
        <f>[2]Plan1!$A586</f>
        <v>53998</v>
      </c>
      <c r="X540" s="96" t="str">
        <f>[2]Plan1!$C586</f>
        <v>Finados</v>
      </c>
      <c r="Y540" s="97"/>
      <c r="Z540" s="1"/>
      <c r="AA540" s="3"/>
      <c r="AB540" s="3"/>
      <c r="AC540" s="3"/>
      <c r="AD540" s="3"/>
      <c r="AE540" s="3"/>
      <c r="AF540" s="12"/>
      <c r="AG540" s="3"/>
      <c r="AH540" s="2"/>
      <c r="AI540" s="2"/>
      <c r="AJ540" s="2"/>
      <c r="AK540" s="2"/>
      <c r="AL540" s="2"/>
      <c r="AM540" s="34"/>
      <c r="AN540" s="34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42">
        <f t="shared" si="203"/>
        <v>43931</v>
      </c>
      <c r="B541" s="19">
        <f t="shared" ca="1" si="213"/>
        <v>7893.8639473900002</v>
      </c>
      <c r="C541" s="16">
        <f t="shared" si="204"/>
        <v>7850</v>
      </c>
      <c r="D541" s="15">
        <f ca="1">IF(A541&lt;$B$1,VLOOKUP(A541,[1]DI!$A$4:$B$15000,2,FALSE),0)</f>
        <v>0</v>
      </c>
      <c r="E541" s="16">
        <f t="shared" ca="1" si="196"/>
        <v>1</v>
      </c>
      <c r="F541" s="16">
        <f ca="1">(TRUNC(PRODUCT($E$12:$E540),16))</f>
        <v>1.0827905052682001</v>
      </c>
      <c r="G541" s="16">
        <f t="shared" ca="1" si="205"/>
        <v>1.0798058765032199</v>
      </c>
      <c r="H541" s="16">
        <f t="shared" ca="1" si="197"/>
        <v>1.00276404</v>
      </c>
      <c r="I541" s="15">
        <f t="shared" si="206"/>
        <v>3.7999999999999999E-2</v>
      </c>
      <c r="J541" s="34">
        <f t="shared" si="207"/>
        <v>43906</v>
      </c>
      <c r="K541" s="2">
        <f t="shared" si="208"/>
        <v>18</v>
      </c>
      <c r="L541" s="21">
        <f t="shared" si="209"/>
        <v>19</v>
      </c>
      <c r="M541" s="14">
        <f t="shared" si="198"/>
        <v>1.0028159409999999</v>
      </c>
      <c r="N541" s="14">
        <f t="shared" ca="1" si="199"/>
        <v>1.0055877639999999</v>
      </c>
      <c r="O541" s="21">
        <f t="shared" si="210"/>
        <v>0</v>
      </c>
      <c r="P541" s="16">
        <f t="shared" ca="1" si="200"/>
        <v>43.86394739</v>
      </c>
      <c r="Q541" s="24">
        <f t="shared" si="201"/>
        <v>0</v>
      </c>
      <c r="R541" s="16">
        <f t="shared" si="202"/>
        <v>0</v>
      </c>
      <c r="S541" s="4" t="str">
        <f t="shared" si="211"/>
        <v>J=</v>
      </c>
      <c r="T541" s="34">
        <f t="shared" si="212"/>
        <v>43936</v>
      </c>
      <c r="U541" s="3"/>
      <c r="V541" s="3"/>
      <c r="W541" s="95">
        <f>[2]Plan1!$A587</f>
        <v>54011</v>
      </c>
      <c r="X541" s="96" t="str">
        <f>[2]Plan1!$C587</f>
        <v>Proclamação da República</v>
      </c>
      <c r="Y541" s="97"/>
      <c r="Z541" s="1"/>
      <c r="AA541" s="3"/>
      <c r="AB541" s="3"/>
      <c r="AC541" s="3"/>
      <c r="AD541" s="3"/>
      <c r="AE541" s="3"/>
      <c r="AF541" s="12"/>
      <c r="AG541" s="3"/>
      <c r="AH541" s="2"/>
      <c r="AI541" s="2"/>
      <c r="AJ541" s="2"/>
      <c r="AK541" s="2"/>
      <c r="AL541" s="2"/>
      <c r="AM541" s="34"/>
      <c r="AN541" s="34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42">
        <f t="shared" si="203"/>
        <v>43932</v>
      </c>
      <c r="B542" s="19">
        <f t="shared" ca="1" si="213"/>
        <v>7893.8639473900002</v>
      </c>
      <c r="C542" s="16">
        <f t="shared" si="204"/>
        <v>7850</v>
      </c>
      <c r="D542" s="15">
        <f ca="1">IF(A542&lt;$B$1,VLOOKUP(A542,[1]DI!$A$4:$B$15000,2,FALSE),0)</f>
        <v>0</v>
      </c>
      <c r="E542" s="16">
        <f t="shared" ca="1" si="196"/>
        <v>1</v>
      </c>
      <c r="F542" s="16">
        <f ca="1">(TRUNC(PRODUCT($E$12:$E541),16))</f>
        <v>1.0827905052682001</v>
      </c>
      <c r="G542" s="16">
        <f t="shared" ca="1" si="205"/>
        <v>1.0798058765032199</v>
      </c>
      <c r="H542" s="16">
        <f t="shared" ca="1" si="197"/>
        <v>1.00276404</v>
      </c>
      <c r="I542" s="15">
        <f t="shared" si="206"/>
        <v>3.7999999999999999E-2</v>
      </c>
      <c r="J542" s="34">
        <f t="shared" si="207"/>
        <v>43906</v>
      </c>
      <c r="K542" s="2">
        <f t="shared" si="208"/>
        <v>18</v>
      </c>
      <c r="L542" s="21">
        <f t="shared" si="209"/>
        <v>19</v>
      </c>
      <c r="M542" s="14">
        <f t="shared" si="198"/>
        <v>1.0028159409999999</v>
      </c>
      <c r="N542" s="14">
        <f t="shared" ca="1" si="199"/>
        <v>1.0055877639999999</v>
      </c>
      <c r="O542" s="21">
        <f t="shared" si="210"/>
        <v>0</v>
      </c>
      <c r="P542" s="16">
        <f t="shared" ca="1" si="200"/>
        <v>43.86394739</v>
      </c>
      <c r="Q542" s="24">
        <f t="shared" si="201"/>
        <v>0</v>
      </c>
      <c r="R542" s="16">
        <f t="shared" si="202"/>
        <v>0</v>
      </c>
      <c r="S542" s="4" t="str">
        <f t="shared" si="211"/>
        <v>J=</v>
      </c>
      <c r="T542" s="34">
        <f t="shared" si="212"/>
        <v>43936</v>
      </c>
      <c r="U542" s="3"/>
      <c r="V542" s="3"/>
      <c r="W542" s="95">
        <f>[2]Plan1!$A588</f>
        <v>54016</v>
      </c>
      <c r="X542" s="96" t="str">
        <f>[2]Plan1!$C588</f>
        <v>Dia Nacional de Zumbi e da Consciência Negra</v>
      </c>
      <c r="Y542" s="97"/>
      <c r="Z542" s="1"/>
      <c r="AA542" s="3"/>
      <c r="AB542" s="3"/>
      <c r="AC542" s="3"/>
      <c r="AD542" s="3"/>
      <c r="AE542" s="3"/>
      <c r="AF542" s="12"/>
      <c r="AG542" s="3"/>
      <c r="AH542" s="2"/>
      <c r="AI542" s="2"/>
      <c r="AJ542" s="2"/>
      <c r="AK542" s="2"/>
      <c r="AL542" s="2"/>
      <c r="AM542" s="34"/>
      <c r="AN542" s="34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42">
        <f t="shared" si="203"/>
        <v>43933</v>
      </c>
      <c r="B543" s="19">
        <f t="shared" ca="1" si="213"/>
        <v>7893.8639473900002</v>
      </c>
      <c r="C543" s="16">
        <f t="shared" si="204"/>
        <v>7850</v>
      </c>
      <c r="D543" s="15">
        <f ca="1">IF(A543&lt;$B$1,VLOOKUP(A543,[1]DI!$A$4:$B$15000,2,FALSE),0)</f>
        <v>0</v>
      </c>
      <c r="E543" s="16">
        <f t="shared" ca="1" si="196"/>
        <v>1</v>
      </c>
      <c r="F543" s="16">
        <f ca="1">(TRUNC(PRODUCT($E$12:$E542),16))</f>
        <v>1.0827905052682001</v>
      </c>
      <c r="G543" s="16">
        <f t="shared" ca="1" si="205"/>
        <v>1.0798058765032199</v>
      </c>
      <c r="H543" s="16">
        <f t="shared" ca="1" si="197"/>
        <v>1.00276404</v>
      </c>
      <c r="I543" s="15">
        <f t="shared" si="206"/>
        <v>3.7999999999999999E-2</v>
      </c>
      <c r="J543" s="34">
        <f t="shared" si="207"/>
        <v>43906</v>
      </c>
      <c r="K543" s="2">
        <f t="shared" si="208"/>
        <v>18</v>
      </c>
      <c r="L543" s="21">
        <f t="shared" si="209"/>
        <v>19</v>
      </c>
      <c r="M543" s="14">
        <f t="shared" si="198"/>
        <v>1.0028159409999999</v>
      </c>
      <c r="N543" s="14">
        <f t="shared" ca="1" si="199"/>
        <v>1.0055877639999999</v>
      </c>
      <c r="O543" s="21">
        <f t="shared" si="210"/>
        <v>0</v>
      </c>
      <c r="P543" s="16">
        <f t="shared" ca="1" si="200"/>
        <v>43.86394739</v>
      </c>
      <c r="Q543" s="24">
        <f t="shared" si="201"/>
        <v>0</v>
      </c>
      <c r="R543" s="16">
        <f t="shared" si="202"/>
        <v>0</v>
      </c>
      <c r="S543" s="4" t="str">
        <f t="shared" si="211"/>
        <v>J=</v>
      </c>
      <c r="T543" s="34">
        <f t="shared" si="212"/>
        <v>43936</v>
      </c>
      <c r="U543" s="3"/>
      <c r="V543" s="3"/>
      <c r="W543" s="95">
        <f>[2]Plan1!$A589</f>
        <v>54051</v>
      </c>
      <c r="X543" s="96" t="str">
        <f>[2]Plan1!$C589</f>
        <v>Natal</v>
      </c>
      <c r="Y543" s="97"/>
      <c r="Z543" s="1"/>
      <c r="AA543" s="3"/>
      <c r="AB543" s="3"/>
      <c r="AC543" s="3"/>
      <c r="AD543" s="3"/>
      <c r="AE543" s="3"/>
      <c r="AF543" s="12"/>
      <c r="AG543" s="3"/>
      <c r="AH543" s="2"/>
      <c r="AI543" s="2"/>
      <c r="AJ543" s="2"/>
      <c r="AK543" s="2"/>
      <c r="AL543" s="2"/>
      <c r="AM543" s="34"/>
      <c r="AN543" s="34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42">
        <f t="shared" si="203"/>
        <v>43934</v>
      </c>
      <c r="B544" s="19">
        <f t="shared" ca="1" si="213"/>
        <v>7893.8639473900002</v>
      </c>
      <c r="C544" s="16">
        <f t="shared" si="204"/>
        <v>7850</v>
      </c>
      <c r="D544" s="15">
        <f ca="1">IF(A544&lt;$B$1,VLOOKUP(A544,[1]DI!$A$4:$B$15000,2,FALSE),0)</f>
        <v>3.6500000000000005E-2</v>
      </c>
      <c r="E544" s="16">
        <f t="shared" ca="1" si="196"/>
        <v>1.00014227</v>
      </c>
      <c r="F544" s="16">
        <f ca="1">(TRUNC(PRODUCT($E$12:$E543),16))</f>
        <v>1.0827905052682001</v>
      </c>
      <c r="G544" s="16">
        <f t="shared" ca="1" si="205"/>
        <v>1.0798058765032199</v>
      </c>
      <c r="H544" s="16">
        <f t="shared" ca="1" si="197"/>
        <v>1.00276404</v>
      </c>
      <c r="I544" s="15">
        <f t="shared" si="206"/>
        <v>3.7999999999999999E-2</v>
      </c>
      <c r="J544" s="34">
        <f t="shared" si="207"/>
        <v>43906</v>
      </c>
      <c r="K544" s="2">
        <f t="shared" si="208"/>
        <v>19</v>
      </c>
      <c r="L544" s="21">
        <f t="shared" si="209"/>
        <v>19</v>
      </c>
      <c r="M544" s="14">
        <f t="shared" si="198"/>
        <v>1.0028159409999999</v>
      </c>
      <c r="N544" s="14">
        <f t="shared" ca="1" si="199"/>
        <v>1.0055877639999999</v>
      </c>
      <c r="O544" s="21">
        <f t="shared" si="210"/>
        <v>0</v>
      </c>
      <c r="P544" s="16">
        <f t="shared" ca="1" si="200"/>
        <v>43.86394739</v>
      </c>
      <c r="Q544" s="24">
        <f t="shared" si="201"/>
        <v>0</v>
      </c>
      <c r="R544" s="16">
        <f t="shared" si="202"/>
        <v>0</v>
      </c>
      <c r="S544" s="4" t="str">
        <f t="shared" si="211"/>
        <v>J=</v>
      </c>
      <c r="T544" s="34">
        <f t="shared" si="212"/>
        <v>43936</v>
      </c>
      <c r="U544" s="3"/>
      <c r="V544" s="3"/>
      <c r="W544" s="95">
        <f>[2]Plan1!$A590</f>
        <v>54058</v>
      </c>
      <c r="X544" s="96" t="str">
        <f>[2]Plan1!$C590</f>
        <v>Confraternização Universal</v>
      </c>
      <c r="Y544" s="97"/>
      <c r="Z544" s="1"/>
      <c r="AA544" s="3"/>
      <c r="AB544" s="3"/>
      <c r="AC544" s="3"/>
      <c r="AD544" s="3"/>
      <c r="AE544" s="3"/>
      <c r="AF544" s="12"/>
      <c r="AG544" s="3"/>
      <c r="AH544" s="2"/>
      <c r="AI544" s="2"/>
      <c r="AJ544" s="2"/>
      <c r="AK544" s="2"/>
      <c r="AL544" s="2"/>
      <c r="AM544" s="34"/>
      <c r="AN544" s="34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42">
        <f t="shared" si="203"/>
        <v>43935</v>
      </c>
      <c r="B545" s="19">
        <f t="shared" ca="1" si="213"/>
        <v>7896.1556057400003</v>
      </c>
      <c r="C545" s="16">
        <f t="shared" si="204"/>
        <v>7850</v>
      </c>
      <c r="D545" s="15">
        <f ca="1">IF(A545&lt;$B$1,VLOOKUP(A545,[1]DI!$A$4:$B$15000,2,FALSE),0)</f>
        <v>3.6500000000000005E-2</v>
      </c>
      <c r="E545" s="16">
        <f t="shared" ca="1" si="196"/>
        <v>1.00014227</v>
      </c>
      <c r="F545" s="16">
        <f ca="1">(TRUNC(PRODUCT($E$12:$E544),16))</f>
        <v>1.0829445538733899</v>
      </c>
      <c r="G545" s="16">
        <f t="shared" ca="1" si="205"/>
        <v>1.0798058765032199</v>
      </c>
      <c r="H545" s="16">
        <f t="shared" ca="1" si="197"/>
        <v>1.00290671</v>
      </c>
      <c r="I545" s="15">
        <f t="shared" si="206"/>
        <v>3.7999999999999999E-2</v>
      </c>
      <c r="J545" s="34">
        <f t="shared" si="207"/>
        <v>43906</v>
      </c>
      <c r="K545" s="2">
        <f t="shared" si="208"/>
        <v>20</v>
      </c>
      <c r="L545" s="21">
        <f t="shared" si="209"/>
        <v>20</v>
      </c>
      <c r="M545" s="14">
        <f t="shared" si="198"/>
        <v>1.002964368</v>
      </c>
      <c r="N545" s="14">
        <f t="shared" ca="1" si="199"/>
        <v>1.005879695</v>
      </c>
      <c r="O545" s="21">
        <f t="shared" si="210"/>
        <v>0</v>
      </c>
      <c r="P545" s="16">
        <f t="shared" ca="1" si="200"/>
        <v>46.155605739999999</v>
      </c>
      <c r="Q545" s="24">
        <f t="shared" si="201"/>
        <v>0</v>
      </c>
      <c r="R545" s="16">
        <f t="shared" si="202"/>
        <v>0</v>
      </c>
      <c r="S545" s="4" t="str">
        <f t="shared" si="211"/>
        <v>J=</v>
      </c>
      <c r="T545" s="34">
        <f t="shared" si="212"/>
        <v>43936</v>
      </c>
      <c r="U545" s="3"/>
      <c r="V545" s="3"/>
      <c r="AE545" s="3"/>
      <c r="AF545" s="12"/>
      <c r="AG545" s="3"/>
      <c r="AH545" s="2"/>
      <c r="AI545" s="2"/>
      <c r="AJ545" s="2"/>
      <c r="AK545" s="2"/>
      <c r="AL545" s="2"/>
      <c r="AM545" s="34"/>
      <c r="AN545" s="34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42">
        <f t="shared" si="203"/>
        <v>43936</v>
      </c>
      <c r="B546" s="19">
        <f t="shared" ca="1" si="213"/>
        <v>7898.4478371499999</v>
      </c>
      <c r="C546" s="16">
        <f t="shared" si="204"/>
        <v>7850</v>
      </c>
      <c r="D546" s="15">
        <f ca="1">IF(A546&lt;$B$1,VLOOKUP(A546,[1]DI!$A$4:$B$15000,2,FALSE),0)</f>
        <v>3.6500000000000005E-2</v>
      </c>
      <c r="E546" s="16">
        <f t="shared" ca="1" si="196"/>
        <v>1.00014227</v>
      </c>
      <c r="F546" s="16">
        <f ca="1">(TRUNC(PRODUCT($E$12:$E545),16))</f>
        <v>1.08309862439507</v>
      </c>
      <c r="G546" s="16">
        <f t="shared" ca="1" si="205"/>
        <v>1.0798058765032199</v>
      </c>
      <c r="H546" s="16">
        <f t="shared" ca="1" si="197"/>
        <v>1.0030493899999999</v>
      </c>
      <c r="I546" s="15">
        <f t="shared" si="206"/>
        <v>3.7999999999999999E-2</v>
      </c>
      <c r="J546" s="34">
        <f t="shared" si="207"/>
        <v>43906</v>
      </c>
      <c r="K546" s="2">
        <f t="shared" si="208"/>
        <v>21</v>
      </c>
      <c r="L546" s="21">
        <f t="shared" si="209"/>
        <v>21</v>
      </c>
      <c r="M546" s="14">
        <f t="shared" si="198"/>
        <v>1.0031128170000001</v>
      </c>
      <c r="N546" s="14">
        <f t="shared" ca="1" si="199"/>
        <v>1.006171699</v>
      </c>
      <c r="O546" s="21">
        <f t="shared" si="210"/>
        <v>18</v>
      </c>
      <c r="P546" s="16">
        <f t="shared" ca="1" si="200"/>
        <v>48.447837149999998</v>
      </c>
      <c r="Q546" s="24">
        <f t="shared" si="201"/>
        <v>0</v>
      </c>
      <c r="R546" s="16">
        <f t="shared" si="202"/>
        <v>0</v>
      </c>
      <c r="S546" s="4" t="str">
        <f t="shared" si="211"/>
        <v>J=</v>
      </c>
      <c r="T546" s="34">
        <f t="shared" si="212"/>
        <v>43936</v>
      </c>
      <c r="U546" s="3"/>
      <c r="V546" s="3"/>
      <c r="AE546" s="3"/>
      <c r="AF546" s="12"/>
      <c r="AG546" s="3"/>
      <c r="AH546" s="2"/>
      <c r="AI546" s="2"/>
      <c r="AJ546" s="2"/>
      <c r="AK546" s="2"/>
      <c r="AL546" s="2"/>
      <c r="AM546" s="34"/>
      <c r="AN546" s="34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42">
        <f t="shared" si="203"/>
        <v>43937</v>
      </c>
      <c r="B547" s="19">
        <f t="shared" ca="1" si="213"/>
        <v>7852.2788628400003</v>
      </c>
      <c r="C547" s="16">
        <f t="shared" si="204"/>
        <v>7850</v>
      </c>
      <c r="D547" s="15">
        <f ca="1">IF(A547&lt;$B$1,VLOOKUP(A547,[1]DI!$A$4:$B$15000,2,FALSE),0)</f>
        <v>3.6500000000000005E-2</v>
      </c>
      <c r="E547" s="16">
        <f t="shared" ca="1" si="196"/>
        <v>1.00014227</v>
      </c>
      <c r="F547" s="16">
        <f ca="1">(TRUNC(PRODUCT($E$12:$E546),16))</f>
        <v>1.0832527168363599</v>
      </c>
      <c r="G547" s="16">
        <f t="shared" ca="1" si="205"/>
        <v>1.08309862439507</v>
      </c>
      <c r="H547" s="16">
        <f t="shared" ca="1" si="197"/>
        <v>1.00014227</v>
      </c>
      <c r="I547" s="15">
        <f t="shared" si="206"/>
        <v>3.7999999999999999E-2</v>
      </c>
      <c r="J547" s="34">
        <f t="shared" si="207"/>
        <v>43936</v>
      </c>
      <c r="K547" s="2">
        <f t="shared" si="208"/>
        <v>1</v>
      </c>
      <c r="L547" s="21">
        <f t="shared" si="209"/>
        <v>1</v>
      </c>
      <c r="M547" s="14">
        <f t="shared" si="198"/>
        <v>1.00014801</v>
      </c>
      <c r="N547" s="14">
        <f t="shared" ca="1" si="199"/>
        <v>1.0002903009999999</v>
      </c>
      <c r="O547" s="21">
        <f t="shared" si="210"/>
        <v>0</v>
      </c>
      <c r="P547" s="16">
        <f t="shared" ca="1" si="200"/>
        <v>2.2788628399999999</v>
      </c>
      <c r="Q547" s="24">
        <f t="shared" si="201"/>
        <v>0</v>
      </c>
      <c r="R547" s="16">
        <f t="shared" si="202"/>
        <v>0</v>
      </c>
      <c r="S547" s="4" t="str">
        <f t="shared" si="211"/>
        <v>J=</v>
      </c>
      <c r="T547" s="34">
        <f t="shared" si="212"/>
        <v>43966</v>
      </c>
      <c r="U547" s="3"/>
      <c r="V547" s="3"/>
      <c r="AE547" s="3"/>
      <c r="AF547" s="12"/>
      <c r="AG547" s="3"/>
      <c r="AH547" s="2"/>
      <c r="AI547" s="2"/>
      <c r="AJ547" s="2"/>
      <c r="AK547" s="2"/>
      <c r="AL547" s="2"/>
      <c r="AM547" s="34"/>
      <c r="AN547" s="34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42">
        <f t="shared" si="203"/>
        <v>43938</v>
      </c>
      <c r="B548" s="19">
        <f t="shared" ca="1" si="213"/>
        <v>7854.5583850900002</v>
      </c>
      <c r="C548" s="16">
        <f t="shared" si="204"/>
        <v>7850</v>
      </c>
      <c r="D548" s="15">
        <f ca="1">IF(A548&lt;$B$1,VLOOKUP(A548,[1]DI!$A$4:$B$15000,2,FALSE),0)</f>
        <v>3.6500000000000005E-2</v>
      </c>
      <c r="E548" s="16">
        <f t="shared" ca="1" si="196"/>
        <v>1.00014227</v>
      </c>
      <c r="F548" s="16">
        <f ca="1">(TRUNC(PRODUCT($E$12:$E547),16))</f>
        <v>1.0834068312003899</v>
      </c>
      <c r="G548" s="16">
        <f t="shared" ca="1" si="205"/>
        <v>1.08309862439507</v>
      </c>
      <c r="H548" s="16">
        <f t="shared" ca="1" si="197"/>
        <v>1.0002845600000001</v>
      </c>
      <c r="I548" s="15">
        <f t="shared" si="206"/>
        <v>3.7999999999999999E-2</v>
      </c>
      <c r="J548" s="34">
        <f t="shared" si="207"/>
        <v>43936</v>
      </c>
      <c r="K548" s="2">
        <f t="shared" si="208"/>
        <v>2</v>
      </c>
      <c r="L548" s="21">
        <f t="shared" si="209"/>
        <v>2</v>
      </c>
      <c r="M548" s="14">
        <f t="shared" si="198"/>
        <v>1.000296042</v>
      </c>
      <c r="N548" s="14">
        <f t="shared" ca="1" si="199"/>
        <v>1.0005806859999999</v>
      </c>
      <c r="O548" s="21">
        <f t="shared" si="210"/>
        <v>0</v>
      </c>
      <c r="P548" s="16">
        <f t="shared" ca="1" si="200"/>
        <v>4.5583850899999998</v>
      </c>
      <c r="Q548" s="24">
        <f t="shared" si="201"/>
        <v>0</v>
      </c>
      <c r="R548" s="16">
        <f t="shared" si="202"/>
        <v>0</v>
      </c>
      <c r="S548" s="4" t="str">
        <f t="shared" si="211"/>
        <v>J=</v>
      </c>
      <c r="T548" s="34">
        <f t="shared" si="212"/>
        <v>43966</v>
      </c>
      <c r="U548" s="3"/>
      <c r="V548" s="3"/>
      <c r="AE548" s="3"/>
      <c r="AF548" s="12"/>
      <c r="AG548" s="3"/>
      <c r="AH548" s="2"/>
      <c r="AI548" s="2"/>
      <c r="AJ548" s="2"/>
      <c r="AK548" s="2"/>
      <c r="AL548" s="2"/>
      <c r="AM548" s="34"/>
      <c r="AN548" s="34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42">
        <f t="shared" si="203"/>
        <v>43939</v>
      </c>
      <c r="B549" s="19">
        <f t="shared" ca="1" si="213"/>
        <v>7856.8385746000004</v>
      </c>
      <c r="C549" s="16">
        <f t="shared" si="204"/>
        <v>7850</v>
      </c>
      <c r="D549" s="15">
        <f ca="1">IF(A549&lt;$B$1,VLOOKUP(A549,[1]DI!$A$4:$B$15000,2,FALSE),0)</f>
        <v>0</v>
      </c>
      <c r="E549" s="16">
        <f t="shared" ca="1" si="196"/>
        <v>1</v>
      </c>
      <c r="F549" s="16">
        <f ca="1">(TRUNC(PRODUCT($E$12:$E548),16))</f>
        <v>1.08356096749026</v>
      </c>
      <c r="G549" s="16">
        <f t="shared" ca="1" si="205"/>
        <v>1.08309862439507</v>
      </c>
      <c r="H549" s="16">
        <f t="shared" ca="1" si="197"/>
        <v>1.0004268700000001</v>
      </c>
      <c r="I549" s="15">
        <f t="shared" si="206"/>
        <v>3.7999999999999999E-2</v>
      </c>
      <c r="J549" s="34">
        <f t="shared" si="207"/>
        <v>43936</v>
      </c>
      <c r="K549" s="2">
        <f t="shared" si="208"/>
        <v>2</v>
      </c>
      <c r="L549" s="21">
        <f t="shared" si="209"/>
        <v>3</v>
      </c>
      <c r="M549" s="14">
        <f t="shared" si="198"/>
        <v>1.0004440960000001</v>
      </c>
      <c r="N549" s="14">
        <f t="shared" ca="1" si="199"/>
        <v>1.0008711560000001</v>
      </c>
      <c r="O549" s="21">
        <f t="shared" si="210"/>
        <v>0</v>
      </c>
      <c r="P549" s="16">
        <f t="shared" ca="1" si="200"/>
        <v>6.8385746000000003</v>
      </c>
      <c r="Q549" s="24">
        <f t="shared" si="201"/>
        <v>0</v>
      </c>
      <c r="R549" s="16">
        <f t="shared" si="202"/>
        <v>0</v>
      </c>
      <c r="S549" s="4" t="str">
        <f t="shared" si="211"/>
        <v>J=</v>
      </c>
      <c r="T549" s="34">
        <f t="shared" si="212"/>
        <v>43966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2"/>
      <c r="AI549" s="2"/>
      <c r="AJ549" s="2"/>
      <c r="AK549" s="2"/>
      <c r="AL549" s="2"/>
      <c r="AM549" s="34"/>
      <c r="AN549" s="34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42">
        <f t="shared" si="203"/>
        <v>43940</v>
      </c>
      <c r="B550" s="19">
        <f t="shared" ca="1" si="213"/>
        <v>7856.8385746000004</v>
      </c>
      <c r="C550" s="16">
        <f t="shared" si="204"/>
        <v>7850</v>
      </c>
      <c r="D550" s="15">
        <f ca="1">IF(A550&lt;$B$1,VLOOKUP(A550,[1]DI!$A$4:$B$15000,2,FALSE),0)</f>
        <v>0</v>
      </c>
      <c r="E550" s="16">
        <f t="shared" ca="1" si="196"/>
        <v>1</v>
      </c>
      <c r="F550" s="16">
        <f ca="1">(TRUNC(PRODUCT($E$12:$E549),16))</f>
        <v>1.08356096749026</v>
      </c>
      <c r="G550" s="16">
        <f t="shared" ca="1" si="205"/>
        <v>1.08309862439507</v>
      </c>
      <c r="H550" s="16">
        <f t="shared" ca="1" si="197"/>
        <v>1.0004268700000001</v>
      </c>
      <c r="I550" s="15">
        <f t="shared" si="206"/>
        <v>3.7999999999999999E-2</v>
      </c>
      <c r="J550" s="34">
        <f t="shared" si="207"/>
        <v>43936</v>
      </c>
      <c r="K550" s="2">
        <f t="shared" si="208"/>
        <v>2</v>
      </c>
      <c r="L550" s="21">
        <f t="shared" si="209"/>
        <v>3</v>
      </c>
      <c r="M550" s="14">
        <f t="shared" si="198"/>
        <v>1.0004440960000001</v>
      </c>
      <c r="N550" s="14">
        <f t="shared" ca="1" si="199"/>
        <v>1.0008711560000001</v>
      </c>
      <c r="O550" s="21">
        <f t="shared" si="210"/>
        <v>0</v>
      </c>
      <c r="P550" s="16">
        <f t="shared" ca="1" si="200"/>
        <v>6.8385746000000003</v>
      </c>
      <c r="Q550" s="24">
        <f t="shared" si="201"/>
        <v>0</v>
      </c>
      <c r="R550" s="16">
        <f t="shared" si="202"/>
        <v>0</v>
      </c>
      <c r="S550" s="4" t="str">
        <f t="shared" si="211"/>
        <v>J=</v>
      </c>
      <c r="T550" s="34">
        <f t="shared" si="212"/>
        <v>43966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2"/>
      <c r="AI550" s="2"/>
      <c r="AJ550" s="2"/>
      <c r="AK550" s="2"/>
      <c r="AL550" s="2"/>
      <c r="AM550" s="34"/>
      <c r="AN550" s="34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42">
        <f t="shared" si="203"/>
        <v>43941</v>
      </c>
      <c r="B551" s="19">
        <f t="shared" ca="1" si="213"/>
        <v>7856.8385746000004</v>
      </c>
      <c r="C551" s="16">
        <f t="shared" si="204"/>
        <v>7850</v>
      </c>
      <c r="D551" s="15">
        <f ca="1">IF(A551&lt;$B$1,VLOOKUP(A551,[1]DI!$A$4:$B$15000,2,FALSE),0)</f>
        <v>3.6500000000000005E-2</v>
      </c>
      <c r="E551" s="16">
        <f t="shared" ca="1" si="196"/>
        <v>1.00014227</v>
      </c>
      <c r="F551" s="16">
        <f ca="1">(TRUNC(PRODUCT($E$12:$E550),16))</f>
        <v>1.08356096749026</v>
      </c>
      <c r="G551" s="16">
        <f t="shared" ca="1" si="205"/>
        <v>1.08309862439507</v>
      </c>
      <c r="H551" s="16">
        <f t="shared" ca="1" si="197"/>
        <v>1.0004268700000001</v>
      </c>
      <c r="I551" s="15">
        <f t="shared" si="206"/>
        <v>3.7999999999999999E-2</v>
      </c>
      <c r="J551" s="34">
        <f t="shared" si="207"/>
        <v>43936</v>
      </c>
      <c r="K551" s="2">
        <f t="shared" si="208"/>
        <v>3</v>
      </c>
      <c r="L551" s="21">
        <f t="shared" si="209"/>
        <v>3</v>
      </c>
      <c r="M551" s="14">
        <f t="shared" si="198"/>
        <v>1.0004440960000001</v>
      </c>
      <c r="N551" s="14">
        <f t="shared" ca="1" si="199"/>
        <v>1.0008711560000001</v>
      </c>
      <c r="O551" s="21">
        <f t="shared" si="210"/>
        <v>0</v>
      </c>
      <c r="P551" s="16">
        <f t="shared" ca="1" si="200"/>
        <v>6.8385746000000003</v>
      </c>
      <c r="Q551" s="24">
        <f t="shared" si="201"/>
        <v>0</v>
      </c>
      <c r="R551" s="16">
        <f t="shared" si="202"/>
        <v>0</v>
      </c>
      <c r="S551" s="4" t="str">
        <f t="shared" si="211"/>
        <v>J=</v>
      </c>
      <c r="T551" s="34">
        <f t="shared" si="212"/>
        <v>43966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2"/>
      <c r="AI551" s="2"/>
      <c r="AJ551" s="2"/>
      <c r="AK551" s="2"/>
      <c r="AL551" s="2"/>
      <c r="AM551" s="34"/>
      <c r="AN551" s="34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42">
        <f t="shared" si="203"/>
        <v>43942</v>
      </c>
      <c r="B552" s="19">
        <f t="shared" ca="1" si="213"/>
        <v>7859.1194156499996</v>
      </c>
      <c r="C552" s="16">
        <f t="shared" si="204"/>
        <v>7850</v>
      </c>
      <c r="D552" s="15">
        <f ca="1">IF(A552&lt;$B$1,VLOOKUP(A552,[1]DI!$A$4:$B$15000,2,FALSE),0)</f>
        <v>0</v>
      </c>
      <c r="E552" s="16">
        <f t="shared" ca="1" si="196"/>
        <v>1</v>
      </c>
      <c r="F552" s="16">
        <f ca="1">(TRUNC(PRODUCT($E$12:$E551),16))</f>
        <v>1.08371512570911</v>
      </c>
      <c r="G552" s="16">
        <f t="shared" ca="1" si="205"/>
        <v>1.08309862439507</v>
      </c>
      <c r="H552" s="16">
        <f t="shared" ca="1" si="197"/>
        <v>1.0005691999999999</v>
      </c>
      <c r="I552" s="15">
        <f t="shared" si="206"/>
        <v>3.7999999999999999E-2</v>
      </c>
      <c r="J552" s="34">
        <f t="shared" si="207"/>
        <v>43936</v>
      </c>
      <c r="K552" s="2">
        <f t="shared" si="208"/>
        <v>3</v>
      </c>
      <c r="L552" s="21">
        <f t="shared" si="209"/>
        <v>4</v>
      </c>
      <c r="M552" s="14">
        <f t="shared" si="198"/>
        <v>1.0005921719999999</v>
      </c>
      <c r="N552" s="14">
        <f t="shared" ca="1" si="199"/>
        <v>1.001161709</v>
      </c>
      <c r="O552" s="21">
        <f t="shared" si="210"/>
        <v>0</v>
      </c>
      <c r="P552" s="16">
        <f t="shared" ca="1" si="200"/>
        <v>9.1194156500000005</v>
      </c>
      <c r="Q552" s="24">
        <f t="shared" si="201"/>
        <v>0</v>
      </c>
      <c r="R552" s="16">
        <f t="shared" si="202"/>
        <v>0</v>
      </c>
      <c r="S552" s="4" t="str">
        <f t="shared" si="211"/>
        <v>J=</v>
      </c>
      <c r="T552" s="34">
        <f t="shared" si="212"/>
        <v>43966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2"/>
      <c r="AI552" s="2"/>
      <c r="AJ552" s="2"/>
      <c r="AK552" s="2"/>
      <c r="AL552" s="2"/>
      <c r="AM552" s="34"/>
      <c r="AN552" s="34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42">
        <f t="shared" si="203"/>
        <v>43943</v>
      </c>
      <c r="B553" s="19">
        <f t="shared" ca="1" si="213"/>
        <v>7859.1194156499996</v>
      </c>
      <c r="C553" s="16">
        <f t="shared" si="204"/>
        <v>7850</v>
      </c>
      <c r="D553" s="15">
        <f ca="1">IF(A553&lt;$B$1,VLOOKUP(A553,[1]DI!$A$4:$B$15000,2,FALSE),0)</f>
        <v>3.6500000000000005E-2</v>
      </c>
      <c r="E553" s="16">
        <f t="shared" ca="1" si="196"/>
        <v>1.00014227</v>
      </c>
      <c r="F553" s="16">
        <f ca="1">(TRUNC(PRODUCT($E$12:$E552),16))</f>
        <v>1.08371512570911</v>
      </c>
      <c r="G553" s="16">
        <f t="shared" ca="1" si="205"/>
        <v>1.08309862439507</v>
      </c>
      <c r="H553" s="16">
        <f t="shared" ca="1" si="197"/>
        <v>1.0005691999999999</v>
      </c>
      <c r="I553" s="15">
        <f t="shared" si="206"/>
        <v>3.7999999999999999E-2</v>
      </c>
      <c r="J553" s="34">
        <f t="shared" si="207"/>
        <v>43936</v>
      </c>
      <c r="K553" s="2">
        <f t="shared" si="208"/>
        <v>4</v>
      </c>
      <c r="L553" s="21">
        <f t="shared" si="209"/>
        <v>4</v>
      </c>
      <c r="M553" s="14">
        <f t="shared" si="198"/>
        <v>1.0005921719999999</v>
      </c>
      <c r="N553" s="14">
        <f t="shared" ca="1" si="199"/>
        <v>1.001161709</v>
      </c>
      <c r="O553" s="21">
        <f t="shared" si="210"/>
        <v>0</v>
      </c>
      <c r="P553" s="16">
        <f t="shared" ca="1" si="200"/>
        <v>9.1194156500000005</v>
      </c>
      <c r="Q553" s="24">
        <f t="shared" si="201"/>
        <v>0</v>
      </c>
      <c r="R553" s="16">
        <f t="shared" si="202"/>
        <v>0</v>
      </c>
      <c r="S553" s="4" t="str">
        <f t="shared" si="211"/>
        <v>J=</v>
      </c>
      <c r="T553" s="34">
        <f t="shared" si="212"/>
        <v>43966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2"/>
      <c r="AI553" s="2"/>
      <c r="AJ553" s="2"/>
      <c r="AK553" s="2"/>
      <c r="AL553" s="2"/>
      <c r="AM553" s="34"/>
      <c r="AN553" s="34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42">
        <f t="shared" si="203"/>
        <v>43944</v>
      </c>
      <c r="B554" s="19">
        <f t="shared" ca="1" si="213"/>
        <v>7861.4009239500001</v>
      </c>
      <c r="C554" s="16">
        <f t="shared" si="204"/>
        <v>7850</v>
      </c>
      <c r="D554" s="15">
        <f ca="1">IF(A554&lt;$B$1,VLOOKUP(A554,[1]DI!$A$4:$B$15000,2,FALSE),0)</f>
        <v>3.6500000000000005E-2</v>
      </c>
      <c r="E554" s="16">
        <f t="shared" ca="1" si="196"/>
        <v>1.00014227</v>
      </c>
      <c r="F554" s="16">
        <f ca="1">(TRUNC(PRODUCT($E$12:$E553),16))</f>
        <v>1.0838693058600399</v>
      </c>
      <c r="G554" s="16">
        <f t="shared" ca="1" si="205"/>
        <v>1.08309862439507</v>
      </c>
      <c r="H554" s="16">
        <f t="shared" ca="1" si="197"/>
        <v>1.0007115499999999</v>
      </c>
      <c r="I554" s="15">
        <f t="shared" si="206"/>
        <v>3.7999999999999999E-2</v>
      </c>
      <c r="J554" s="34">
        <f t="shared" si="207"/>
        <v>43936</v>
      </c>
      <c r="K554" s="2">
        <f t="shared" si="208"/>
        <v>5</v>
      </c>
      <c r="L554" s="21">
        <f t="shared" si="209"/>
        <v>5</v>
      </c>
      <c r="M554" s="14">
        <f t="shared" si="198"/>
        <v>1.0007402700000001</v>
      </c>
      <c r="N554" s="14">
        <f t="shared" ca="1" si="199"/>
        <v>1.0014523470000001</v>
      </c>
      <c r="O554" s="21">
        <f t="shared" si="210"/>
        <v>0</v>
      </c>
      <c r="P554" s="16">
        <f t="shared" ca="1" si="200"/>
        <v>11.400923949999999</v>
      </c>
      <c r="Q554" s="24">
        <f t="shared" si="201"/>
        <v>0</v>
      </c>
      <c r="R554" s="16">
        <f t="shared" si="202"/>
        <v>0</v>
      </c>
      <c r="S554" s="4" t="str">
        <f t="shared" si="211"/>
        <v>J=</v>
      </c>
      <c r="T554" s="34">
        <f t="shared" si="212"/>
        <v>43966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2"/>
      <c r="AI554" s="2"/>
      <c r="AJ554" s="2"/>
      <c r="AK554" s="2"/>
      <c r="AL554" s="2"/>
      <c r="AM554" s="34"/>
      <c r="AN554" s="34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42">
        <f t="shared" si="203"/>
        <v>43945</v>
      </c>
      <c r="B555" s="19">
        <f t="shared" ca="1" si="213"/>
        <v>7863.6830837899997</v>
      </c>
      <c r="C555" s="16">
        <f t="shared" si="204"/>
        <v>7850</v>
      </c>
      <c r="D555" s="15">
        <f ca="1">IF(A555&lt;$B$1,VLOOKUP(A555,[1]DI!$A$4:$B$15000,2,FALSE),0)</f>
        <v>3.6500000000000005E-2</v>
      </c>
      <c r="E555" s="16">
        <f t="shared" ca="1" si="196"/>
        <v>1.00014227</v>
      </c>
      <c r="F555" s="16">
        <f ca="1">(TRUNC(PRODUCT($E$12:$E554),16))</f>
        <v>1.08402350794618</v>
      </c>
      <c r="G555" s="16">
        <f t="shared" ca="1" si="205"/>
        <v>1.08309862439507</v>
      </c>
      <c r="H555" s="16">
        <f t="shared" ca="1" si="197"/>
        <v>1.00085392</v>
      </c>
      <c r="I555" s="15">
        <f t="shared" si="206"/>
        <v>3.7999999999999999E-2</v>
      </c>
      <c r="J555" s="34">
        <f t="shared" si="207"/>
        <v>43936</v>
      </c>
      <c r="K555" s="2">
        <f t="shared" si="208"/>
        <v>6</v>
      </c>
      <c r="L555" s="21">
        <f t="shared" si="209"/>
        <v>6</v>
      </c>
      <c r="M555" s="14">
        <f t="shared" si="198"/>
        <v>1.000888389</v>
      </c>
      <c r="N555" s="14">
        <f t="shared" ca="1" si="199"/>
        <v>1.0017430679999999</v>
      </c>
      <c r="O555" s="21">
        <f t="shared" si="210"/>
        <v>0</v>
      </c>
      <c r="P555" s="16">
        <f t="shared" ca="1" si="200"/>
        <v>13.68308379</v>
      </c>
      <c r="Q555" s="24">
        <f t="shared" si="201"/>
        <v>0</v>
      </c>
      <c r="R555" s="16">
        <f t="shared" si="202"/>
        <v>0</v>
      </c>
      <c r="S555" s="4" t="str">
        <f t="shared" si="211"/>
        <v>J=</v>
      </c>
      <c r="T555" s="34">
        <f t="shared" si="212"/>
        <v>43966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2"/>
      <c r="AI555" s="2"/>
      <c r="AJ555" s="2"/>
      <c r="AK555" s="2"/>
      <c r="AL555" s="2"/>
      <c r="AM555" s="34"/>
      <c r="AN555" s="34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42">
        <f t="shared" si="203"/>
        <v>43946</v>
      </c>
      <c r="B556" s="19">
        <f t="shared" ca="1" si="213"/>
        <v>7865.9659893999997</v>
      </c>
      <c r="C556" s="16">
        <f t="shared" si="204"/>
        <v>7850</v>
      </c>
      <c r="D556" s="15">
        <f ca="1">IF(A556&lt;$B$1,VLOOKUP(A556,[1]DI!$A$4:$B$15000,2,FALSE),0)</f>
        <v>0</v>
      </c>
      <c r="E556" s="16">
        <f t="shared" ca="1" si="196"/>
        <v>1</v>
      </c>
      <c r="F556" s="16">
        <f ca="1">(TRUNC(PRODUCT($E$12:$E555),16))</f>
        <v>1.08417773197066</v>
      </c>
      <c r="G556" s="16">
        <f t="shared" ca="1" si="205"/>
        <v>1.08309862439507</v>
      </c>
      <c r="H556" s="16">
        <f t="shared" ca="1" si="197"/>
        <v>1.0009963200000001</v>
      </c>
      <c r="I556" s="15">
        <f t="shared" si="206"/>
        <v>3.7999999999999999E-2</v>
      </c>
      <c r="J556" s="34">
        <f t="shared" si="207"/>
        <v>43936</v>
      </c>
      <c r="K556" s="2">
        <f t="shared" si="208"/>
        <v>6</v>
      </c>
      <c r="L556" s="21">
        <f t="shared" si="209"/>
        <v>7</v>
      </c>
      <c r="M556" s="14">
        <f t="shared" si="198"/>
        <v>1.001036531</v>
      </c>
      <c r="N556" s="14">
        <f t="shared" ca="1" si="199"/>
        <v>1.002033884</v>
      </c>
      <c r="O556" s="21">
        <f t="shared" si="210"/>
        <v>0</v>
      </c>
      <c r="P556" s="16">
        <f t="shared" ca="1" si="200"/>
        <v>15.9659894</v>
      </c>
      <c r="Q556" s="24">
        <f t="shared" si="201"/>
        <v>0</v>
      </c>
      <c r="R556" s="16">
        <f t="shared" si="202"/>
        <v>0</v>
      </c>
      <c r="S556" s="4" t="str">
        <f t="shared" si="211"/>
        <v>J=</v>
      </c>
      <c r="T556" s="34">
        <f t="shared" si="212"/>
        <v>43966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2"/>
      <c r="AI556" s="2"/>
      <c r="AJ556" s="2"/>
      <c r="AK556" s="2"/>
      <c r="AL556" s="2"/>
      <c r="AM556" s="34"/>
      <c r="AN556" s="34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42">
        <f t="shared" si="203"/>
        <v>43947</v>
      </c>
      <c r="B557" s="19">
        <f t="shared" ca="1" si="213"/>
        <v>7865.9659893999997</v>
      </c>
      <c r="C557" s="16">
        <f t="shared" si="204"/>
        <v>7850</v>
      </c>
      <c r="D557" s="15">
        <f ca="1">IF(A557&lt;$B$1,VLOOKUP(A557,[1]DI!$A$4:$B$15000,2,FALSE),0)</f>
        <v>0</v>
      </c>
      <c r="E557" s="16">
        <f t="shared" ca="1" si="196"/>
        <v>1</v>
      </c>
      <c r="F557" s="16">
        <f ca="1">(TRUNC(PRODUCT($E$12:$E556),16))</f>
        <v>1.08417773197066</v>
      </c>
      <c r="G557" s="16">
        <f t="shared" ca="1" si="205"/>
        <v>1.08309862439507</v>
      </c>
      <c r="H557" s="16">
        <f t="shared" ca="1" si="197"/>
        <v>1.0009963200000001</v>
      </c>
      <c r="I557" s="15">
        <f t="shared" si="206"/>
        <v>3.7999999999999999E-2</v>
      </c>
      <c r="J557" s="34">
        <f t="shared" si="207"/>
        <v>43936</v>
      </c>
      <c r="K557" s="2">
        <f t="shared" si="208"/>
        <v>6</v>
      </c>
      <c r="L557" s="21">
        <f t="shared" si="209"/>
        <v>7</v>
      </c>
      <c r="M557" s="14">
        <f t="shared" si="198"/>
        <v>1.001036531</v>
      </c>
      <c r="N557" s="14">
        <f t="shared" ca="1" si="199"/>
        <v>1.002033884</v>
      </c>
      <c r="O557" s="21">
        <f t="shared" si="210"/>
        <v>0</v>
      </c>
      <c r="P557" s="16">
        <f t="shared" ca="1" si="200"/>
        <v>15.9659894</v>
      </c>
      <c r="Q557" s="24">
        <f t="shared" si="201"/>
        <v>0</v>
      </c>
      <c r="R557" s="16">
        <f t="shared" si="202"/>
        <v>0</v>
      </c>
      <c r="S557" s="4" t="str">
        <f t="shared" si="211"/>
        <v>J=</v>
      </c>
      <c r="T557" s="34">
        <f t="shared" si="212"/>
        <v>43966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2"/>
      <c r="AI557" s="2"/>
      <c r="AJ557" s="2"/>
      <c r="AK557" s="2"/>
      <c r="AL557" s="2"/>
      <c r="AM557" s="34"/>
      <c r="AN557" s="34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42">
        <f t="shared" si="203"/>
        <v>43948</v>
      </c>
      <c r="B558" s="19">
        <f t="shared" ca="1" si="213"/>
        <v>7865.9659893999997</v>
      </c>
      <c r="C558" s="16">
        <f t="shared" si="204"/>
        <v>7850</v>
      </c>
      <c r="D558" s="15">
        <f ca="1">IF(A558&lt;$B$1,VLOOKUP(A558,[1]DI!$A$4:$B$15000,2,FALSE),0)</f>
        <v>3.6500000000000005E-2</v>
      </c>
      <c r="E558" s="16">
        <f t="shared" ca="1" si="196"/>
        <v>1.00014227</v>
      </c>
      <c r="F558" s="16">
        <f ca="1">(TRUNC(PRODUCT($E$12:$E557),16))</f>
        <v>1.08417773197066</v>
      </c>
      <c r="G558" s="16">
        <f t="shared" ca="1" si="205"/>
        <v>1.08309862439507</v>
      </c>
      <c r="H558" s="16">
        <f t="shared" ca="1" si="197"/>
        <v>1.0009963200000001</v>
      </c>
      <c r="I558" s="15">
        <f t="shared" si="206"/>
        <v>3.7999999999999999E-2</v>
      </c>
      <c r="J558" s="34">
        <f t="shared" si="207"/>
        <v>43936</v>
      </c>
      <c r="K558" s="2">
        <f t="shared" si="208"/>
        <v>7</v>
      </c>
      <c r="L558" s="21">
        <f t="shared" si="209"/>
        <v>7</v>
      </c>
      <c r="M558" s="14">
        <f t="shared" si="198"/>
        <v>1.001036531</v>
      </c>
      <c r="N558" s="14">
        <f t="shared" ca="1" si="199"/>
        <v>1.002033884</v>
      </c>
      <c r="O558" s="21">
        <f t="shared" si="210"/>
        <v>0</v>
      </c>
      <c r="P558" s="16">
        <f t="shared" ca="1" si="200"/>
        <v>15.9659894</v>
      </c>
      <c r="Q558" s="24">
        <f t="shared" si="201"/>
        <v>0</v>
      </c>
      <c r="R558" s="16">
        <f t="shared" si="202"/>
        <v>0</v>
      </c>
      <c r="S558" s="4" t="str">
        <f t="shared" si="211"/>
        <v>J=</v>
      </c>
      <c r="T558" s="34">
        <f t="shared" si="212"/>
        <v>43966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2"/>
      <c r="AI558" s="2"/>
      <c r="AJ558" s="2"/>
      <c r="AK558" s="2"/>
      <c r="AL558" s="2"/>
      <c r="AM558" s="34"/>
      <c r="AN558" s="34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42">
        <f t="shared" si="203"/>
        <v>43949</v>
      </c>
      <c r="B559" s="19">
        <f t="shared" ca="1" si="213"/>
        <v>7868.2494680500004</v>
      </c>
      <c r="C559" s="16">
        <f t="shared" si="204"/>
        <v>7850</v>
      </c>
      <c r="D559" s="15">
        <f ca="1">IF(A559&lt;$B$1,VLOOKUP(A559,[1]DI!$A$4:$B$15000,2,FALSE),0)</f>
        <v>3.6500000000000005E-2</v>
      </c>
      <c r="E559" s="16">
        <f t="shared" ca="1" si="196"/>
        <v>1.00014227</v>
      </c>
      <c r="F559" s="16">
        <f ca="1">(TRUNC(PRODUCT($E$12:$E558),16))</f>
        <v>1.0843319779365901</v>
      </c>
      <c r="G559" s="16">
        <f t="shared" ca="1" si="205"/>
        <v>1.08309862439507</v>
      </c>
      <c r="H559" s="16">
        <f t="shared" ca="1" si="197"/>
        <v>1.0011387300000001</v>
      </c>
      <c r="I559" s="15">
        <f t="shared" si="206"/>
        <v>3.7999999999999999E-2</v>
      </c>
      <c r="J559" s="34">
        <f t="shared" si="207"/>
        <v>43936</v>
      </c>
      <c r="K559" s="2">
        <f t="shared" si="208"/>
        <v>8</v>
      </c>
      <c r="L559" s="21">
        <f t="shared" si="209"/>
        <v>8</v>
      </c>
      <c r="M559" s="14">
        <f t="shared" si="198"/>
        <v>1.001184694</v>
      </c>
      <c r="N559" s="14">
        <f t="shared" ca="1" si="199"/>
        <v>1.002324773</v>
      </c>
      <c r="O559" s="21">
        <f t="shared" si="210"/>
        <v>0</v>
      </c>
      <c r="P559" s="16">
        <f t="shared" ca="1" si="200"/>
        <v>18.249468050000001</v>
      </c>
      <c r="Q559" s="24">
        <f t="shared" si="201"/>
        <v>0</v>
      </c>
      <c r="R559" s="16">
        <f t="shared" si="202"/>
        <v>0</v>
      </c>
      <c r="S559" s="4" t="str">
        <f t="shared" si="211"/>
        <v>J=</v>
      </c>
      <c r="T559" s="34">
        <f t="shared" si="212"/>
        <v>43966</v>
      </c>
      <c r="U559" s="25"/>
      <c r="V559" s="25"/>
      <c r="W559" s="3"/>
      <c r="Y559" s="3"/>
      <c r="Z559" s="1"/>
      <c r="AA559" s="3"/>
      <c r="AB559" s="3"/>
      <c r="AC559" s="3"/>
      <c r="AD559" s="3"/>
      <c r="AE559" s="25"/>
      <c r="AF559" s="26"/>
      <c r="AG559" s="25"/>
      <c r="AH559" s="27"/>
      <c r="AI559" s="27"/>
      <c r="AJ559" s="27"/>
      <c r="AK559" s="27"/>
      <c r="AL559" s="27"/>
      <c r="AM559" s="33"/>
      <c r="AN559" s="33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</row>
    <row r="560" spans="1:145" x14ac:dyDescent="0.15">
      <c r="A560" s="42">
        <f t="shared" si="203"/>
        <v>43950</v>
      </c>
      <c r="B560" s="19">
        <f t="shared" ca="1" si="213"/>
        <v>7870.5336217900003</v>
      </c>
      <c r="C560" s="16">
        <f t="shared" si="204"/>
        <v>7850</v>
      </c>
      <c r="D560" s="15">
        <f ca="1">IF(A560&lt;$B$1,VLOOKUP(A560,[1]DI!$A$4:$B$15000,2,FALSE),0)</f>
        <v>3.6500000000000005E-2</v>
      </c>
      <c r="E560" s="16">
        <f t="shared" ca="1" si="196"/>
        <v>1.00014227</v>
      </c>
      <c r="F560" s="16">
        <f ca="1">(TRUNC(PRODUCT($E$12:$E559),16))</f>
        <v>1.0844862458470901</v>
      </c>
      <c r="G560" s="16">
        <f t="shared" ca="1" si="205"/>
        <v>1.08309862439507</v>
      </c>
      <c r="H560" s="16">
        <f t="shared" ca="1" si="197"/>
        <v>1.00128116</v>
      </c>
      <c r="I560" s="15">
        <f t="shared" si="206"/>
        <v>3.7999999999999999E-2</v>
      </c>
      <c r="J560" s="34">
        <f t="shared" si="207"/>
        <v>43936</v>
      </c>
      <c r="K560" s="2">
        <f t="shared" si="208"/>
        <v>9</v>
      </c>
      <c r="L560" s="21">
        <f t="shared" si="209"/>
        <v>9</v>
      </c>
      <c r="M560" s="14">
        <f t="shared" si="198"/>
        <v>1.0013328800000001</v>
      </c>
      <c r="N560" s="14">
        <f t="shared" ca="1" si="199"/>
        <v>1.002615748</v>
      </c>
      <c r="O560" s="21">
        <f t="shared" si="210"/>
        <v>0</v>
      </c>
      <c r="P560" s="16">
        <f t="shared" ca="1" si="200"/>
        <v>20.533621790000002</v>
      </c>
      <c r="Q560" s="24">
        <f t="shared" si="201"/>
        <v>0</v>
      </c>
      <c r="R560" s="16">
        <f t="shared" si="202"/>
        <v>0</v>
      </c>
      <c r="S560" s="4" t="str">
        <f t="shared" si="211"/>
        <v>J=</v>
      </c>
      <c r="T560" s="34">
        <f t="shared" si="212"/>
        <v>43966</v>
      </c>
      <c r="U560" s="25"/>
      <c r="V560" s="25"/>
      <c r="W560" s="3"/>
      <c r="Y560" s="3"/>
      <c r="Z560" s="1"/>
      <c r="AA560" s="3"/>
      <c r="AB560" s="3"/>
      <c r="AC560" s="3"/>
      <c r="AD560" s="3"/>
      <c r="AE560" s="25"/>
      <c r="AF560" s="26"/>
      <c r="AG560" s="25"/>
      <c r="AH560" s="27"/>
      <c r="AI560" s="27"/>
      <c r="AJ560" s="27"/>
      <c r="AK560" s="27"/>
      <c r="AL560" s="27"/>
      <c r="AM560" s="33"/>
      <c r="AN560" s="33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</row>
    <row r="561" spans="1:145" x14ac:dyDescent="0.15">
      <c r="A561" s="42">
        <f t="shared" si="203"/>
        <v>43951</v>
      </c>
      <c r="B561" s="19">
        <f t="shared" ca="1" si="213"/>
        <v>7872.8184192500003</v>
      </c>
      <c r="C561" s="16">
        <f t="shared" si="204"/>
        <v>7850</v>
      </c>
      <c r="D561" s="15">
        <f ca="1">IF(A561&lt;$B$1,VLOOKUP(A561,[1]DI!$A$4:$B$15000,2,FALSE),0)</f>
        <v>3.6500000000000005E-2</v>
      </c>
      <c r="E561" s="16">
        <f t="shared" ca="1" si="196"/>
        <v>1.00014227</v>
      </c>
      <c r="F561" s="16">
        <f ca="1">(TRUNC(PRODUCT($E$12:$E560),16))</f>
        <v>1.08464053570529</v>
      </c>
      <c r="G561" s="16">
        <f t="shared" ca="1" si="205"/>
        <v>1.08309862439507</v>
      </c>
      <c r="H561" s="16">
        <f t="shared" ca="1" si="197"/>
        <v>1.00142361</v>
      </c>
      <c r="I561" s="15">
        <f t="shared" si="206"/>
        <v>3.7999999999999999E-2</v>
      </c>
      <c r="J561" s="34">
        <f t="shared" si="207"/>
        <v>43936</v>
      </c>
      <c r="K561" s="2">
        <f t="shared" si="208"/>
        <v>10</v>
      </c>
      <c r="L561" s="21">
        <f t="shared" si="209"/>
        <v>10</v>
      </c>
      <c r="M561" s="14">
        <f t="shared" si="198"/>
        <v>1.0014810869999999</v>
      </c>
      <c r="N561" s="14">
        <f t="shared" ca="1" si="199"/>
        <v>1.0029068050000001</v>
      </c>
      <c r="O561" s="21">
        <f t="shared" si="210"/>
        <v>0</v>
      </c>
      <c r="P561" s="16">
        <f t="shared" ca="1" si="200"/>
        <v>22.818419250000002</v>
      </c>
      <c r="Q561" s="24">
        <f t="shared" si="201"/>
        <v>0</v>
      </c>
      <c r="R561" s="16">
        <f t="shared" si="202"/>
        <v>0</v>
      </c>
      <c r="S561" s="4" t="str">
        <f t="shared" si="211"/>
        <v>J=</v>
      </c>
      <c r="T561" s="34">
        <f t="shared" si="212"/>
        <v>43966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2"/>
      <c r="AI561" s="2"/>
      <c r="AJ561" s="2"/>
      <c r="AK561" s="2"/>
      <c r="AL561" s="2"/>
      <c r="AM561" s="34"/>
      <c r="AN561" s="34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42">
        <f t="shared" si="203"/>
        <v>43952</v>
      </c>
      <c r="B562" s="19">
        <f t="shared" ca="1" si="213"/>
        <v>7875.1038996500001</v>
      </c>
      <c r="C562" s="16">
        <f t="shared" si="204"/>
        <v>7850</v>
      </c>
      <c r="D562" s="15">
        <f ca="1">IF(A562&lt;$B$1,VLOOKUP(A562,[1]DI!$A$4:$B$15000,2,FALSE),0)</f>
        <v>0</v>
      </c>
      <c r="E562" s="16">
        <f t="shared" ca="1" si="196"/>
        <v>1</v>
      </c>
      <c r="F562" s="16">
        <f ca="1">(TRUNC(PRODUCT($E$12:$E561),16))</f>
        <v>1.0847948475143001</v>
      </c>
      <c r="G562" s="16">
        <f t="shared" ca="1" si="205"/>
        <v>1.08309862439507</v>
      </c>
      <c r="H562" s="16">
        <f t="shared" ca="1" si="197"/>
        <v>1.0015660799999999</v>
      </c>
      <c r="I562" s="15">
        <f t="shared" si="206"/>
        <v>3.7999999999999999E-2</v>
      </c>
      <c r="J562" s="34">
        <f t="shared" si="207"/>
        <v>43936</v>
      </c>
      <c r="K562" s="2">
        <f t="shared" si="208"/>
        <v>10</v>
      </c>
      <c r="L562" s="21">
        <f t="shared" si="209"/>
        <v>11</v>
      </c>
      <c r="M562" s="14">
        <f t="shared" si="198"/>
        <v>1.0016293169999999</v>
      </c>
      <c r="N562" s="14">
        <f t="shared" ca="1" si="199"/>
        <v>1.003197949</v>
      </c>
      <c r="O562" s="21">
        <f t="shared" si="210"/>
        <v>0</v>
      </c>
      <c r="P562" s="16">
        <f t="shared" ca="1" si="200"/>
        <v>25.103899649999999</v>
      </c>
      <c r="Q562" s="24">
        <f t="shared" si="201"/>
        <v>0</v>
      </c>
      <c r="R562" s="16">
        <f t="shared" si="202"/>
        <v>0</v>
      </c>
      <c r="S562" s="4" t="str">
        <f t="shared" si="211"/>
        <v>J=</v>
      </c>
      <c r="T562" s="34">
        <f t="shared" si="212"/>
        <v>43966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2"/>
      <c r="AI562" s="2"/>
      <c r="AJ562" s="2"/>
      <c r="AK562" s="2"/>
      <c r="AL562" s="2"/>
      <c r="AM562" s="34"/>
      <c r="AN562" s="34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42">
        <f t="shared" si="203"/>
        <v>43953</v>
      </c>
      <c r="B563" s="19">
        <f t="shared" ca="1" si="213"/>
        <v>7875.1038996500001</v>
      </c>
      <c r="C563" s="16">
        <f t="shared" si="204"/>
        <v>7850</v>
      </c>
      <c r="D563" s="15">
        <f ca="1">IF(A563&lt;$B$1,VLOOKUP(A563,[1]DI!$A$4:$B$15000,2,FALSE),0)</f>
        <v>0</v>
      </c>
      <c r="E563" s="16">
        <f t="shared" ca="1" si="196"/>
        <v>1</v>
      </c>
      <c r="F563" s="16">
        <f ca="1">(TRUNC(PRODUCT($E$12:$E562),16))</f>
        <v>1.0847948475143001</v>
      </c>
      <c r="G563" s="16">
        <f t="shared" ca="1" si="205"/>
        <v>1.08309862439507</v>
      </c>
      <c r="H563" s="16">
        <f t="shared" ca="1" si="197"/>
        <v>1.0015660799999999</v>
      </c>
      <c r="I563" s="15">
        <f t="shared" si="206"/>
        <v>3.7999999999999999E-2</v>
      </c>
      <c r="J563" s="34">
        <f t="shared" si="207"/>
        <v>43936</v>
      </c>
      <c r="K563" s="2">
        <f t="shared" si="208"/>
        <v>10</v>
      </c>
      <c r="L563" s="21">
        <f t="shared" si="209"/>
        <v>11</v>
      </c>
      <c r="M563" s="14">
        <f t="shared" si="198"/>
        <v>1.0016293169999999</v>
      </c>
      <c r="N563" s="14">
        <f t="shared" ca="1" si="199"/>
        <v>1.003197949</v>
      </c>
      <c r="O563" s="21">
        <f t="shared" si="210"/>
        <v>0</v>
      </c>
      <c r="P563" s="16">
        <f t="shared" ca="1" si="200"/>
        <v>25.103899649999999</v>
      </c>
      <c r="Q563" s="24">
        <f t="shared" si="201"/>
        <v>0</v>
      </c>
      <c r="R563" s="16">
        <f t="shared" si="202"/>
        <v>0</v>
      </c>
      <c r="S563" s="4" t="str">
        <f t="shared" si="211"/>
        <v>J=</v>
      </c>
      <c r="T563" s="34">
        <f t="shared" si="212"/>
        <v>43966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2"/>
      <c r="AI563" s="2"/>
      <c r="AJ563" s="2"/>
      <c r="AK563" s="2"/>
      <c r="AL563" s="2"/>
      <c r="AM563" s="34"/>
      <c r="AN563" s="34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42">
        <f t="shared" si="203"/>
        <v>43954</v>
      </c>
      <c r="B564" s="19">
        <f t="shared" ca="1" si="213"/>
        <v>7875.1038996500001</v>
      </c>
      <c r="C564" s="16">
        <f t="shared" si="204"/>
        <v>7850</v>
      </c>
      <c r="D564" s="15">
        <f ca="1">IF(A564&lt;$B$1,VLOOKUP(A564,[1]DI!$A$4:$B$15000,2,FALSE),0)</f>
        <v>0</v>
      </c>
      <c r="E564" s="16">
        <f t="shared" ca="1" si="196"/>
        <v>1</v>
      </c>
      <c r="F564" s="16">
        <f ca="1">(TRUNC(PRODUCT($E$12:$E563),16))</f>
        <v>1.0847948475143001</v>
      </c>
      <c r="G564" s="16">
        <f t="shared" ca="1" si="205"/>
        <v>1.08309862439507</v>
      </c>
      <c r="H564" s="16">
        <f t="shared" ca="1" si="197"/>
        <v>1.0015660799999999</v>
      </c>
      <c r="I564" s="15">
        <f t="shared" si="206"/>
        <v>3.7999999999999999E-2</v>
      </c>
      <c r="J564" s="34">
        <f t="shared" si="207"/>
        <v>43936</v>
      </c>
      <c r="K564" s="2">
        <f t="shared" si="208"/>
        <v>10</v>
      </c>
      <c r="L564" s="21">
        <f t="shared" si="209"/>
        <v>11</v>
      </c>
      <c r="M564" s="14">
        <f t="shared" si="198"/>
        <v>1.0016293169999999</v>
      </c>
      <c r="N564" s="14">
        <f t="shared" ca="1" si="199"/>
        <v>1.003197949</v>
      </c>
      <c r="O564" s="21">
        <f t="shared" si="210"/>
        <v>0</v>
      </c>
      <c r="P564" s="16">
        <f t="shared" ca="1" si="200"/>
        <v>25.103899649999999</v>
      </c>
      <c r="Q564" s="24">
        <f t="shared" si="201"/>
        <v>0</v>
      </c>
      <c r="R564" s="16">
        <f t="shared" si="202"/>
        <v>0</v>
      </c>
      <c r="S564" s="4" t="str">
        <f t="shared" si="211"/>
        <v>J=</v>
      </c>
      <c r="T564" s="34">
        <f t="shared" si="212"/>
        <v>43966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2"/>
      <c r="AI564" s="2"/>
      <c r="AJ564" s="2"/>
      <c r="AK564" s="2"/>
      <c r="AL564" s="2"/>
      <c r="AM564" s="34"/>
      <c r="AN564" s="34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42">
        <f t="shared" si="203"/>
        <v>43955</v>
      </c>
      <c r="B565" s="19">
        <f t="shared" ca="1" si="213"/>
        <v>7875.1038996500001</v>
      </c>
      <c r="C565" s="16">
        <f t="shared" si="204"/>
        <v>7850</v>
      </c>
      <c r="D565" s="15">
        <f ca="1">IF(A565&lt;$B$1,VLOOKUP(A565,[1]DI!$A$4:$B$15000,2,FALSE),0)</f>
        <v>3.6500000000000005E-2</v>
      </c>
      <c r="E565" s="16">
        <f t="shared" ca="1" si="196"/>
        <v>1.00014227</v>
      </c>
      <c r="F565" s="16">
        <f ca="1">(TRUNC(PRODUCT($E$12:$E564),16))</f>
        <v>1.0847948475143001</v>
      </c>
      <c r="G565" s="16">
        <f t="shared" ca="1" si="205"/>
        <v>1.08309862439507</v>
      </c>
      <c r="H565" s="16">
        <f t="shared" ca="1" si="197"/>
        <v>1.0015660799999999</v>
      </c>
      <c r="I565" s="15">
        <f t="shared" si="206"/>
        <v>3.7999999999999999E-2</v>
      </c>
      <c r="J565" s="34">
        <f t="shared" si="207"/>
        <v>43936</v>
      </c>
      <c r="K565" s="2">
        <f t="shared" si="208"/>
        <v>11</v>
      </c>
      <c r="L565" s="21">
        <f t="shared" si="209"/>
        <v>11</v>
      </c>
      <c r="M565" s="14">
        <f t="shared" si="198"/>
        <v>1.0016293169999999</v>
      </c>
      <c r="N565" s="14">
        <f t="shared" ca="1" si="199"/>
        <v>1.003197949</v>
      </c>
      <c r="O565" s="21">
        <f t="shared" si="210"/>
        <v>0</v>
      </c>
      <c r="P565" s="16">
        <f t="shared" ca="1" si="200"/>
        <v>25.103899649999999</v>
      </c>
      <c r="Q565" s="24">
        <f t="shared" si="201"/>
        <v>0</v>
      </c>
      <c r="R565" s="16">
        <f t="shared" si="202"/>
        <v>0</v>
      </c>
      <c r="S565" s="4" t="str">
        <f t="shared" si="211"/>
        <v>J=</v>
      </c>
      <c r="T565" s="34">
        <f t="shared" si="212"/>
        <v>43966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2"/>
      <c r="AI565" s="2"/>
      <c r="AJ565" s="2"/>
      <c r="AK565" s="2"/>
      <c r="AL565" s="2"/>
      <c r="AM565" s="34"/>
      <c r="AN565" s="34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42">
        <f t="shared" si="203"/>
        <v>43956</v>
      </c>
      <c r="B566" s="19">
        <f t="shared" ca="1" si="213"/>
        <v>7877.3901022500004</v>
      </c>
      <c r="C566" s="16">
        <f t="shared" si="204"/>
        <v>7850</v>
      </c>
      <c r="D566" s="15">
        <f ca="1">IF(A566&lt;$B$1,VLOOKUP(A566,[1]DI!$A$4:$B$15000,2,FALSE),0)</f>
        <v>3.6500000000000005E-2</v>
      </c>
      <c r="E566" s="16">
        <f t="shared" ca="1" si="196"/>
        <v>1.00014227</v>
      </c>
      <c r="F566" s="16">
        <f ca="1">(TRUNC(PRODUCT($E$12:$E565),16))</f>
        <v>1.08494918127726</v>
      </c>
      <c r="G566" s="16">
        <f t="shared" ca="1" si="205"/>
        <v>1.08309862439507</v>
      </c>
      <c r="H566" s="16">
        <f t="shared" ca="1" si="197"/>
        <v>1.0017085800000001</v>
      </c>
      <c r="I566" s="15">
        <f t="shared" si="206"/>
        <v>3.7999999999999999E-2</v>
      </c>
      <c r="J566" s="34">
        <f t="shared" si="207"/>
        <v>43936</v>
      </c>
      <c r="K566" s="2">
        <f t="shared" si="208"/>
        <v>12</v>
      </c>
      <c r="L566" s="21">
        <f t="shared" si="209"/>
        <v>12</v>
      </c>
      <c r="M566" s="14">
        <f t="shared" si="198"/>
        <v>1.0017775680000001</v>
      </c>
      <c r="N566" s="14">
        <f t="shared" ca="1" si="199"/>
        <v>1.0034891850000001</v>
      </c>
      <c r="O566" s="21">
        <f t="shared" si="210"/>
        <v>0</v>
      </c>
      <c r="P566" s="16">
        <f t="shared" ca="1" si="200"/>
        <v>27.390102250000002</v>
      </c>
      <c r="Q566" s="24">
        <f t="shared" si="201"/>
        <v>0</v>
      </c>
      <c r="R566" s="16">
        <f t="shared" si="202"/>
        <v>0</v>
      </c>
      <c r="S566" s="4" t="str">
        <f t="shared" si="211"/>
        <v>J=</v>
      </c>
      <c r="T566" s="34">
        <f t="shared" si="212"/>
        <v>43966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2"/>
      <c r="AI566" s="2"/>
      <c r="AJ566" s="2"/>
      <c r="AK566" s="2"/>
      <c r="AL566" s="2"/>
      <c r="AM566" s="34"/>
      <c r="AN566" s="34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42">
        <f t="shared" si="203"/>
        <v>43957</v>
      </c>
      <c r="B567" s="19">
        <f t="shared" ca="1" si="213"/>
        <v>7879.6768935999999</v>
      </c>
      <c r="C567" s="16">
        <f t="shared" si="204"/>
        <v>7850</v>
      </c>
      <c r="D567" s="15">
        <f ca="1">IF(A567&lt;$B$1,VLOOKUP(A567,[1]DI!$A$4:$B$15000,2,FALSE),0)</f>
        <v>3.6500000000000005E-2</v>
      </c>
      <c r="E567" s="16">
        <f t="shared" ca="1" si="196"/>
        <v>1.00014227</v>
      </c>
      <c r="F567" s="16">
        <f ca="1">(TRUNC(PRODUCT($E$12:$E566),16))</f>
        <v>1.0851035369972799</v>
      </c>
      <c r="G567" s="16">
        <f t="shared" ca="1" si="205"/>
        <v>1.08309862439507</v>
      </c>
      <c r="H567" s="16">
        <f t="shared" ca="1" si="197"/>
        <v>1.0018510899999999</v>
      </c>
      <c r="I567" s="15">
        <f t="shared" si="206"/>
        <v>3.7999999999999999E-2</v>
      </c>
      <c r="J567" s="34">
        <f t="shared" si="207"/>
        <v>43936</v>
      </c>
      <c r="K567" s="2">
        <f t="shared" si="208"/>
        <v>13</v>
      </c>
      <c r="L567" s="21">
        <f t="shared" si="209"/>
        <v>13</v>
      </c>
      <c r="M567" s="14">
        <f t="shared" si="198"/>
        <v>1.001925841</v>
      </c>
      <c r="N567" s="14">
        <f t="shared" ca="1" si="199"/>
        <v>1.0037804960000001</v>
      </c>
      <c r="O567" s="21">
        <f t="shared" si="210"/>
        <v>0</v>
      </c>
      <c r="P567" s="16">
        <f t="shared" ca="1" si="200"/>
        <v>29.6768936</v>
      </c>
      <c r="Q567" s="24">
        <f t="shared" si="201"/>
        <v>0</v>
      </c>
      <c r="R567" s="16">
        <f t="shared" si="202"/>
        <v>0</v>
      </c>
      <c r="S567" s="4" t="str">
        <f t="shared" si="211"/>
        <v>J=</v>
      </c>
      <c r="T567" s="34">
        <f t="shared" si="212"/>
        <v>43966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2"/>
      <c r="AI567" s="2"/>
      <c r="AJ567" s="2"/>
      <c r="AK567" s="2"/>
      <c r="AL567" s="2"/>
      <c r="AM567" s="34"/>
      <c r="AN567" s="34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42">
        <f t="shared" si="203"/>
        <v>43958</v>
      </c>
      <c r="B568" s="19">
        <f t="shared" ca="1" si="213"/>
        <v>7881.96434434</v>
      </c>
      <c r="C568" s="16">
        <f t="shared" si="204"/>
        <v>7850</v>
      </c>
      <c r="D568" s="15">
        <f ca="1">IF(A568&lt;$B$1,VLOOKUP(A568,[1]DI!$A$4:$B$15000,2,FALSE),0)</f>
        <v>2.9000000000000005E-2</v>
      </c>
      <c r="E568" s="16">
        <f t="shared" ca="1" si="196"/>
        <v>1.00011345</v>
      </c>
      <c r="F568" s="16">
        <f ca="1">(TRUNC(PRODUCT($E$12:$E567),16))</f>
        <v>1.0852579146774901</v>
      </c>
      <c r="G568" s="16">
        <f t="shared" ca="1" si="205"/>
        <v>1.08309862439507</v>
      </c>
      <c r="H568" s="16">
        <f t="shared" ca="1" si="197"/>
        <v>1.0019936199999999</v>
      </c>
      <c r="I568" s="15">
        <f t="shared" si="206"/>
        <v>3.7999999999999999E-2</v>
      </c>
      <c r="J568" s="34">
        <f t="shared" si="207"/>
        <v>43936</v>
      </c>
      <c r="K568" s="2">
        <f t="shared" si="208"/>
        <v>14</v>
      </c>
      <c r="L568" s="21">
        <f t="shared" si="209"/>
        <v>14</v>
      </c>
      <c r="M568" s="14">
        <f t="shared" si="198"/>
        <v>1.0020741360000001</v>
      </c>
      <c r="N568" s="14">
        <f t="shared" ca="1" si="199"/>
        <v>1.0040718909999999</v>
      </c>
      <c r="O568" s="21">
        <f t="shared" si="210"/>
        <v>0</v>
      </c>
      <c r="P568" s="16">
        <f t="shared" ca="1" si="200"/>
        <v>31.96434434</v>
      </c>
      <c r="Q568" s="24">
        <f t="shared" si="201"/>
        <v>0</v>
      </c>
      <c r="R568" s="16">
        <f t="shared" si="202"/>
        <v>0</v>
      </c>
      <c r="S568" s="4" t="str">
        <f t="shared" si="211"/>
        <v>J=</v>
      </c>
      <c r="T568" s="34">
        <f t="shared" si="212"/>
        <v>43966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2"/>
      <c r="AI568" s="2"/>
      <c r="AJ568" s="2"/>
      <c r="AK568" s="2"/>
      <c r="AL568" s="2"/>
      <c r="AM568" s="34"/>
      <c r="AN568" s="34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42">
        <f t="shared" si="203"/>
        <v>43959</v>
      </c>
      <c r="B569" s="19">
        <f t="shared" ca="1" si="213"/>
        <v>7884.0253225899996</v>
      </c>
      <c r="C569" s="16">
        <f t="shared" si="204"/>
        <v>7850</v>
      </c>
      <c r="D569" s="15">
        <f ca="1">IF(A569&lt;$B$1,VLOOKUP(A569,[1]DI!$A$4:$B$15000,2,FALSE),0)</f>
        <v>2.9000000000000005E-2</v>
      </c>
      <c r="E569" s="16">
        <f t="shared" ca="1" si="196"/>
        <v>1.00011345</v>
      </c>
      <c r="F569" s="16">
        <f ca="1">(TRUNC(PRODUCT($E$12:$E568),16))</f>
        <v>1.08538103718791</v>
      </c>
      <c r="G569" s="16">
        <f t="shared" ca="1" si="205"/>
        <v>1.08309862439507</v>
      </c>
      <c r="H569" s="16">
        <f t="shared" ca="1" si="197"/>
        <v>1.0021073</v>
      </c>
      <c r="I569" s="15">
        <f t="shared" si="206"/>
        <v>3.7999999999999999E-2</v>
      </c>
      <c r="J569" s="34">
        <f t="shared" si="207"/>
        <v>43936</v>
      </c>
      <c r="K569" s="2">
        <f t="shared" si="208"/>
        <v>15</v>
      </c>
      <c r="L569" s="21">
        <f t="shared" si="209"/>
        <v>15</v>
      </c>
      <c r="M569" s="14">
        <f t="shared" si="198"/>
        <v>1.0022224529999999</v>
      </c>
      <c r="N569" s="14">
        <f t="shared" ca="1" si="199"/>
        <v>1.0043344359999999</v>
      </c>
      <c r="O569" s="21">
        <f t="shared" si="210"/>
        <v>0</v>
      </c>
      <c r="P569" s="16">
        <f t="shared" ca="1" si="200"/>
        <v>34.025322590000002</v>
      </c>
      <c r="Q569" s="24">
        <f t="shared" si="201"/>
        <v>0</v>
      </c>
      <c r="R569" s="16">
        <f t="shared" si="202"/>
        <v>0</v>
      </c>
      <c r="S569" s="4" t="str">
        <f t="shared" si="211"/>
        <v>J=</v>
      </c>
      <c r="T569" s="34">
        <f t="shared" si="212"/>
        <v>43966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2"/>
      <c r="AI569" s="2"/>
      <c r="AJ569" s="2"/>
      <c r="AK569" s="2"/>
      <c r="AL569" s="2"/>
      <c r="AM569" s="34"/>
      <c r="AN569" s="34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42">
        <f t="shared" si="203"/>
        <v>43960</v>
      </c>
      <c r="B570" s="19">
        <f t="shared" ca="1" si="213"/>
        <v>7886.0868267899996</v>
      </c>
      <c r="C570" s="16">
        <f t="shared" si="204"/>
        <v>7850</v>
      </c>
      <c r="D570" s="15">
        <f ca="1">IF(A570&lt;$B$1,VLOOKUP(A570,[1]DI!$A$4:$B$15000,2,FALSE),0)</f>
        <v>0</v>
      </c>
      <c r="E570" s="16">
        <f t="shared" ca="1" si="196"/>
        <v>1</v>
      </c>
      <c r="F570" s="16">
        <f ca="1">(TRUNC(PRODUCT($E$12:$E569),16))</f>
        <v>1.08550417366657</v>
      </c>
      <c r="G570" s="16">
        <f t="shared" ca="1" si="205"/>
        <v>1.08309862439507</v>
      </c>
      <c r="H570" s="16">
        <f t="shared" ca="1" si="197"/>
        <v>1.0022209900000001</v>
      </c>
      <c r="I570" s="15">
        <f t="shared" si="206"/>
        <v>3.7999999999999999E-2</v>
      </c>
      <c r="J570" s="34">
        <f t="shared" si="207"/>
        <v>43936</v>
      </c>
      <c r="K570" s="2">
        <f t="shared" si="208"/>
        <v>15</v>
      </c>
      <c r="L570" s="21">
        <f t="shared" si="209"/>
        <v>16</v>
      </c>
      <c r="M570" s="14">
        <f t="shared" si="198"/>
        <v>1.002370792</v>
      </c>
      <c r="N570" s="14">
        <f t="shared" ca="1" si="199"/>
        <v>1.0045970479999999</v>
      </c>
      <c r="O570" s="21">
        <f t="shared" si="210"/>
        <v>0</v>
      </c>
      <c r="P570" s="16">
        <f t="shared" ca="1" si="200"/>
        <v>36.086826790000003</v>
      </c>
      <c r="Q570" s="24">
        <f t="shared" si="201"/>
        <v>0</v>
      </c>
      <c r="R570" s="16">
        <f t="shared" si="202"/>
        <v>0</v>
      </c>
      <c r="S570" s="4" t="str">
        <f t="shared" si="211"/>
        <v>J=</v>
      </c>
      <c r="T570" s="34">
        <f t="shared" si="212"/>
        <v>43966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2"/>
      <c r="AI570" s="2"/>
      <c r="AJ570" s="2"/>
      <c r="AK570" s="2"/>
      <c r="AL570" s="2"/>
      <c r="AM570" s="34"/>
      <c r="AN570" s="34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42">
        <f t="shared" si="203"/>
        <v>43961</v>
      </c>
      <c r="B571" s="19">
        <f t="shared" ca="1" si="213"/>
        <v>7886.0868267899996</v>
      </c>
      <c r="C571" s="16">
        <f t="shared" si="204"/>
        <v>7850</v>
      </c>
      <c r="D571" s="15">
        <f ca="1">IF(A571&lt;$B$1,VLOOKUP(A571,[1]DI!$A$4:$B$15000,2,FALSE),0)</f>
        <v>0</v>
      </c>
      <c r="E571" s="16">
        <f t="shared" ca="1" si="196"/>
        <v>1</v>
      </c>
      <c r="F571" s="16">
        <f ca="1">(TRUNC(PRODUCT($E$12:$E570),16))</f>
        <v>1.08550417366657</v>
      </c>
      <c r="G571" s="16">
        <f t="shared" ca="1" si="205"/>
        <v>1.08309862439507</v>
      </c>
      <c r="H571" s="16">
        <f t="shared" ca="1" si="197"/>
        <v>1.0022209900000001</v>
      </c>
      <c r="I571" s="15">
        <f t="shared" si="206"/>
        <v>3.7999999999999999E-2</v>
      </c>
      <c r="J571" s="34">
        <f t="shared" si="207"/>
        <v>43936</v>
      </c>
      <c r="K571" s="2">
        <f t="shared" si="208"/>
        <v>15</v>
      </c>
      <c r="L571" s="21">
        <f t="shared" si="209"/>
        <v>16</v>
      </c>
      <c r="M571" s="14">
        <f t="shared" si="198"/>
        <v>1.002370792</v>
      </c>
      <c r="N571" s="14">
        <f t="shared" ca="1" si="199"/>
        <v>1.0045970479999999</v>
      </c>
      <c r="O571" s="21">
        <f t="shared" si="210"/>
        <v>0</v>
      </c>
      <c r="P571" s="16">
        <f t="shared" ca="1" si="200"/>
        <v>36.086826790000003</v>
      </c>
      <c r="Q571" s="24">
        <f t="shared" si="201"/>
        <v>0</v>
      </c>
      <c r="R571" s="16">
        <f t="shared" si="202"/>
        <v>0</v>
      </c>
      <c r="S571" s="4" t="str">
        <f t="shared" si="211"/>
        <v>J=</v>
      </c>
      <c r="T571" s="34">
        <f t="shared" si="212"/>
        <v>43966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2"/>
      <c r="AI571" s="2"/>
      <c r="AJ571" s="2"/>
      <c r="AK571" s="2"/>
      <c r="AL571" s="2"/>
      <c r="AM571" s="34"/>
      <c r="AN571" s="34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42">
        <f t="shared" si="203"/>
        <v>43962</v>
      </c>
      <c r="B572" s="19">
        <f t="shared" ca="1" si="213"/>
        <v>7886.0868267899996</v>
      </c>
      <c r="C572" s="16">
        <f t="shared" si="204"/>
        <v>7850</v>
      </c>
      <c r="D572" s="15">
        <f ca="1">IF(A572&lt;$B$1,VLOOKUP(A572,[1]DI!$A$4:$B$15000,2,FALSE),0)</f>
        <v>2.9000000000000005E-2</v>
      </c>
      <c r="E572" s="16">
        <f t="shared" ca="1" si="196"/>
        <v>1.00011345</v>
      </c>
      <c r="F572" s="16">
        <f ca="1">(TRUNC(PRODUCT($E$12:$E571),16))</f>
        <v>1.08550417366657</v>
      </c>
      <c r="G572" s="16">
        <f t="shared" ca="1" si="205"/>
        <v>1.08309862439507</v>
      </c>
      <c r="H572" s="16">
        <f t="shared" ca="1" si="197"/>
        <v>1.0022209900000001</v>
      </c>
      <c r="I572" s="15">
        <f t="shared" si="206"/>
        <v>3.7999999999999999E-2</v>
      </c>
      <c r="J572" s="34">
        <f t="shared" si="207"/>
        <v>43936</v>
      </c>
      <c r="K572" s="2">
        <f t="shared" si="208"/>
        <v>16</v>
      </c>
      <c r="L572" s="21">
        <f t="shared" si="209"/>
        <v>16</v>
      </c>
      <c r="M572" s="14">
        <f t="shared" si="198"/>
        <v>1.002370792</v>
      </c>
      <c r="N572" s="14">
        <f t="shared" ca="1" si="199"/>
        <v>1.0045970479999999</v>
      </c>
      <c r="O572" s="21">
        <f t="shared" si="210"/>
        <v>0</v>
      </c>
      <c r="P572" s="16">
        <f t="shared" ca="1" si="200"/>
        <v>36.086826790000003</v>
      </c>
      <c r="Q572" s="24">
        <f t="shared" si="201"/>
        <v>0</v>
      </c>
      <c r="R572" s="16">
        <f t="shared" si="202"/>
        <v>0</v>
      </c>
      <c r="S572" s="4" t="str">
        <f t="shared" si="211"/>
        <v>J=</v>
      </c>
      <c r="T572" s="34">
        <f t="shared" si="212"/>
        <v>43966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2"/>
      <c r="AI572" s="2"/>
      <c r="AJ572" s="2"/>
      <c r="AK572" s="2"/>
      <c r="AL572" s="2"/>
      <c r="AM572" s="34"/>
      <c r="AN572" s="34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42">
        <f t="shared" si="203"/>
        <v>43963</v>
      </c>
      <c r="B573" s="19">
        <f t="shared" ca="1" si="213"/>
        <v>7888.1488333899997</v>
      </c>
      <c r="C573" s="16">
        <f t="shared" si="204"/>
        <v>7850</v>
      </c>
      <c r="D573" s="15">
        <f ca="1">IF(A573&lt;$B$1,VLOOKUP(A573,[1]DI!$A$4:$B$15000,2,FALSE),0)</f>
        <v>2.9000000000000005E-2</v>
      </c>
      <c r="E573" s="16">
        <f t="shared" ca="1" si="196"/>
        <v>1.00011345</v>
      </c>
      <c r="F573" s="16">
        <f ca="1">(TRUNC(PRODUCT($E$12:$E572),16))</f>
        <v>1.08562732411508</v>
      </c>
      <c r="G573" s="16">
        <f t="shared" ca="1" si="205"/>
        <v>1.08309862439507</v>
      </c>
      <c r="H573" s="16">
        <f t="shared" ca="1" si="197"/>
        <v>1.0023346900000001</v>
      </c>
      <c r="I573" s="15">
        <f t="shared" si="206"/>
        <v>3.7999999999999999E-2</v>
      </c>
      <c r="J573" s="34">
        <f t="shared" si="207"/>
        <v>43936</v>
      </c>
      <c r="K573" s="2">
        <f t="shared" si="208"/>
        <v>17</v>
      </c>
      <c r="L573" s="21">
        <f t="shared" si="209"/>
        <v>17</v>
      </c>
      <c r="M573" s="14">
        <f t="shared" si="198"/>
        <v>1.0025191529999999</v>
      </c>
      <c r="N573" s="14">
        <f t="shared" ca="1" si="199"/>
        <v>1.0048597239999999</v>
      </c>
      <c r="O573" s="21">
        <f t="shared" si="210"/>
        <v>0</v>
      </c>
      <c r="P573" s="16">
        <f t="shared" ca="1" si="200"/>
        <v>38.14883339</v>
      </c>
      <c r="Q573" s="24">
        <f t="shared" si="201"/>
        <v>0</v>
      </c>
      <c r="R573" s="16">
        <f t="shared" si="202"/>
        <v>0</v>
      </c>
      <c r="S573" s="4" t="str">
        <f t="shared" si="211"/>
        <v>J=</v>
      </c>
      <c r="T573" s="34">
        <f t="shared" si="212"/>
        <v>43966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2"/>
      <c r="AI573" s="2"/>
      <c r="AJ573" s="2"/>
      <c r="AK573" s="2"/>
      <c r="AL573" s="2"/>
      <c r="AM573" s="34"/>
      <c r="AN573" s="34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42">
        <f t="shared" si="203"/>
        <v>43964</v>
      </c>
      <c r="B574" s="19">
        <f t="shared" ca="1" si="213"/>
        <v>7890.2114444500003</v>
      </c>
      <c r="C574" s="16">
        <f t="shared" si="204"/>
        <v>7850</v>
      </c>
      <c r="D574" s="15">
        <f ca="1">IF(A574&lt;$B$1,VLOOKUP(A574,[1]DI!$A$4:$B$15000,2,FALSE),0)</f>
        <v>2.9000000000000005E-2</v>
      </c>
      <c r="E574" s="16">
        <f t="shared" ca="1" si="196"/>
        <v>1.00011345</v>
      </c>
      <c r="F574" s="16">
        <f ca="1">(TRUNC(PRODUCT($E$12:$E573),16))</f>
        <v>1.085750488535</v>
      </c>
      <c r="G574" s="16">
        <f t="shared" ca="1" si="205"/>
        <v>1.08309862439507</v>
      </c>
      <c r="H574" s="16">
        <f t="shared" ca="1" si="197"/>
        <v>1.00244841</v>
      </c>
      <c r="I574" s="15">
        <f t="shared" si="206"/>
        <v>3.7999999999999999E-2</v>
      </c>
      <c r="J574" s="34">
        <f t="shared" si="207"/>
        <v>43936</v>
      </c>
      <c r="K574" s="2">
        <f t="shared" si="208"/>
        <v>18</v>
      </c>
      <c r="L574" s="21">
        <f t="shared" si="209"/>
        <v>18</v>
      </c>
      <c r="M574" s="14">
        <f t="shared" si="198"/>
        <v>1.0026675359999999</v>
      </c>
      <c r="N574" s="14">
        <f t="shared" ca="1" si="199"/>
        <v>1.005122477</v>
      </c>
      <c r="O574" s="21">
        <f t="shared" si="210"/>
        <v>0</v>
      </c>
      <c r="P574" s="16">
        <f t="shared" ca="1" si="200"/>
        <v>40.211444450000002</v>
      </c>
      <c r="Q574" s="24">
        <f t="shared" si="201"/>
        <v>0</v>
      </c>
      <c r="R574" s="16">
        <f t="shared" si="202"/>
        <v>0</v>
      </c>
      <c r="S574" s="4" t="str">
        <f t="shared" si="211"/>
        <v>J=</v>
      </c>
      <c r="T574" s="34">
        <f t="shared" si="212"/>
        <v>43966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2"/>
      <c r="AI574" s="2"/>
      <c r="AJ574" s="2"/>
      <c r="AK574" s="2"/>
      <c r="AL574" s="2"/>
      <c r="AM574" s="34"/>
      <c r="AN574" s="34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42">
        <f t="shared" si="203"/>
        <v>43965</v>
      </c>
      <c r="B575" s="19">
        <f t="shared" ca="1" si="213"/>
        <v>7892.2744951000004</v>
      </c>
      <c r="C575" s="16">
        <f t="shared" si="204"/>
        <v>7850</v>
      </c>
      <c r="D575" s="15">
        <f ca="1">IF(A575&lt;$B$1,VLOOKUP(A575,[1]DI!$A$4:$B$15000,2,FALSE),0)</f>
        <v>2.9000000000000005E-2</v>
      </c>
      <c r="E575" s="16">
        <f t="shared" ca="1" si="196"/>
        <v>1.00011345</v>
      </c>
      <c r="F575" s="16">
        <f ca="1">(TRUNC(PRODUCT($E$12:$E574),16))</f>
        <v>1.0858736669279201</v>
      </c>
      <c r="G575" s="16">
        <f t="shared" ca="1" si="205"/>
        <v>1.08309862439507</v>
      </c>
      <c r="H575" s="16">
        <f t="shared" ca="1" si="197"/>
        <v>1.0025621300000001</v>
      </c>
      <c r="I575" s="15">
        <f t="shared" si="206"/>
        <v>3.7999999999999999E-2</v>
      </c>
      <c r="J575" s="34">
        <f t="shared" si="207"/>
        <v>43936</v>
      </c>
      <c r="K575" s="2">
        <f t="shared" si="208"/>
        <v>19</v>
      </c>
      <c r="L575" s="21">
        <f t="shared" si="209"/>
        <v>19</v>
      </c>
      <c r="M575" s="14">
        <f t="shared" si="198"/>
        <v>1.0028159409999999</v>
      </c>
      <c r="N575" s="14">
        <f t="shared" ca="1" si="199"/>
        <v>1.0053852860000001</v>
      </c>
      <c r="O575" s="21">
        <f t="shared" si="210"/>
        <v>0</v>
      </c>
      <c r="P575" s="16">
        <f t="shared" ca="1" si="200"/>
        <v>42.274495100000003</v>
      </c>
      <c r="Q575" s="24">
        <f t="shared" si="201"/>
        <v>0</v>
      </c>
      <c r="R575" s="16">
        <f t="shared" si="202"/>
        <v>0</v>
      </c>
      <c r="S575" s="4" t="str">
        <f t="shared" si="211"/>
        <v>J=</v>
      </c>
      <c r="T575" s="34">
        <f t="shared" si="212"/>
        <v>43966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2"/>
      <c r="AI575" s="2"/>
      <c r="AJ575" s="2"/>
      <c r="AK575" s="2"/>
      <c r="AL575" s="2"/>
      <c r="AM575" s="34"/>
      <c r="AN575" s="34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42">
        <f t="shared" si="203"/>
        <v>43966</v>
      </c>
      <c r="B576" s="19">
        <f t="shared" ca="1" si="213"/>
        <v>7894.3381344899999</v>
      </c>
      <c r="C576" s="16">
        <f t="shared" si="204"/>
        <v>7850</v>
      </c>
      <c r="D576" s="15">
        <f ca="1">IF(A576&lt;$B$1,VLOOKUP(A576,[1]DI!$A$4:$B$15000,2,FALSE),0)</f>
        <v>2.9000000000000005E-2</v>
      </c>
      <c r="E576" s="16">
        <f t="shared" ca="1" si="196"/>
        <v>1.00011345</v>
      </c>
      <c r="F576" s="16">
        <f ca="1">(TRUNC(PRODUCT($E$12:$E575),16))</f>
        <v>1.0859968592954301</v>
      </c>
      <c r="G576" s="16">
        <f t="shared" ca="1" si="205"/>
        <v>1.08309862439507</v>
      </c>
      <c r="H576" s="16">
        <f t="shared" ca="1" si="197"/>
        <v>1.00267587</v>
      </c>
      <c r="I576" s="15">
        <f t="shared" si="206"/>
        <v>3.7999999999999999E-2</v>
      </c>
      <c r="J576" s="34">
        <f t="shared" si="207"/>
        <v>43936</v>
      </c>
      <c r="K576" s="2">
        <f t="shared" si="208"/>
        <v>20</v>
      </c>
      <c r="L576" s="21">
        <f t="shared" si="209"/>
        <v>20</v>
      </c>
      <c r="M576" s="14">
        <f t="shared" si="198"/>
        <v>1.002964368</v>
      </c>
      <c r="N576" s="14">
        <f t="shared" ca="1" si="199"/>
        <v>1.00564817</v>
      </c>
      <c r="O576" s="21">
        <f t="shared" si="210"/>
        <v>19</v>
      </c>
      <c r="P576" s="16">
        <f t="shared" ca="1" si="200"/>
        <v>44.338134490000002</v>
      </c>
      <c r="Q576" s="24">
        <f t="shared" si="201"/>
        <v>0</v>
      </c>
      <c r="R576" s="16">
        <f t="shared" si="202"/>
        <v>0</v>
      </c>
      <c r="S576" s="4" t="str">
        <f t="shared" si="211"/>
        <v>J=</v>
      </c>
      <c r="T576" s="34">
        <f t="shared" si="212"/>
        <v>43966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2"/>
      <c r="AI576" s="2"/>
      <c r="AJ576" s="2"/>
      <c r="AK576" s="2"/>
      <c r="AL576" s="2"/>
      <c r="AM576" s="34"/>
      <c r="AN576" s="34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42">
        <f t="shared" si="203"/>
        <v>43967</v>
      </c>
      <c r="B577" s="19">
        <f t="shared" ca="1" si="213"/>
        <v>7852.0525944499996</v>
      </c>
      <c r="C577" s="16">
        <f t="shared" si="204"/>
        <v>7850</v>
      </c>
      <c r="D577" s="15">
        <f ca="1">IF(A577&lt;$B$1,VLOOKUP(A577,[1]DI!$A$4:$B$15000,2,FALSE),0)</f>
        <v>0</v>
      </c>
      <c r="E577" s="16">
        <f t="shared" ca="1" si="196"/>
        <v>1</v>
      </c>
      <c r="F577" s="16">
        <f ca="1">(TRUNC(PRODUCT($E$12:$E576),16))</f>
        <v>1.0861200656391199</v>
      </c>
      <c r="G577" s="16">
        <f t="shared" ca="1" si="205"/>
        <v>1.0859968592954301</v>
      </c>
      <c r="H577" s="16">
        <f t="shared" ca="1" si="197"/>
        <v>1.00011345</v>
      </c>
      <c r="I577" s="15">
        <f t="shared" si="206"/>
        <v>3.7999999999999999E-2</v>
      </c>
      <c r="J577" s="34">
        <f t="shared" si="207"/>
        <v>43966</v>
      </c>
      <c r="K577" s="2">
        <f t="shared" si="208"/>
        <v>1</v>
      </c>
      <c r="L577" s="21">
        <f t="shared" si="209"/>
        <v>1</v>
      </c>
      <c r="M577" s="14">
        <f t="shared" si="198"/>
        <v>1.00014801</v>
      </c>
      <c r="N577" s="14">
        <f t="shared" ca="1" si="199"/>
        <v>1.000261477</v>
      </c>
      <c r="O577" s="21">
        <f t="shared" si="210"/>
        <v>0</v>
      </c>
      <c r="P577" s="16">
        <f t="shared" ca="1" si="200"/>
        <v>2.05259445</v>
      </c>
      <c r="Q577" s="24">
        <f t="shared" si="201"/>
        <v>0</v>
      </c>
      <c r="R577" s="16">
        <f t="shared" si="202"/>
        <v>0</v>
      </c>
      <c r="S577" s="4" t="str">
        <f t="shared" si="211"/>
        <v>A+J=</v>
      </c>
      <c r="T577" s="34">
        <f t="shared" si="212"/>
        <v>43997</v>
      </c>
      <c r="U577" s="3"/>
      <c r="V577" s="3"/>
      <c r="W577" s="25"/>
      <c r="Y577" s="25"/>
      <c r="Z577" s="28"/>
      <c r="AA577" s="25"/>
      <c r="AB577" s="25"/>
      <c r="AC577" s="25"/>
      <c r="AD577" s="25"/>
      <c r="AE577" s="3"/>
      <c r="AF577" s="12"/>
      <c r="AG577" s="3"/>
      <c r="AH577" s="2"/>
      <c r="AI577" s="2"/>
      <c r="AJ577" s="2"/>
      <c r="AK577" s="2"/>
      <c r="AL577" s="2"/>
      <c r="AM577" s="34"/>
      <c r="AN577" s="34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42">
        <f t="shared" si="203"/>
        <v>43968</v>
      </c>
      <c r="B578" s="19">
        <f t="shared" ca="1" si="213"/>
        <v>7852.0525944499996</v>
      </c>
      <c r="C578" s="16">
        <f t="shared" si="204"/>
        <v>7850</v>
      </c>
      <c r="D578" s="15">
        <f ca="1">IF(A578&lt;$B$1,VLOOKUP(A578,[1]DI!$A$4:$B$15000,2,FALSE),0)</f>
        <v>0</v>
      </c>
      <c r="E578" s="16">
        <f t="shared" ca="1" si="196"/>
        <v>1</v>
      </c>
      <c r="F578" s="16">
        <f ca="1">(TRUNC(PRODUCT($E$12:$E577),16))</f>
        <v>1.0861200656391199</v>
      </c>
      <c r="G578" s="16">
        <f t="shared" ca="1" si="205"/>
        <v>1.0859968592954301</v>
      </c>
      <c r="H578" s="16">
        <f t="shared" ca="1" si="197"/>
        <v>1.00011345</v>
      </c>
      <c r="I578" s="15">
        <f t="shared" si="206"/>
        <v>3.7999999999999999E-2</v>
      </c>
      <c r="J578" s="34">
        <f t="shared" si="207"/>
        <v>43966</v>
      </c>
      <c r="K578" s="2">
        <f t="shared" si="208"/>
        <v>1</v>
      </c>
      <c r="L578" s="21">
        <f t="shared" si="209"/>
        <v>1</v>
      </c>
      <c r="M578" s="14">
        <f t="shared" si="198"/>
        <v>1.00014801</v>
      </c>
      <c r="N578" s="14">
        <f t="shared" ca="1" si="199"/>
        <v>1.000261477</v>
      </c>
      <c r="O578" s="21">
        <f t="shared" si="210"/>
        <v>0</v>
      </c>
      <c r="P578" s="16">
        <f t="shared" ca="1" si="200"/>
        <v>2.05259445</v>
      </c>
      <c r="Q578" s="24">
        <f t="shared" si="201"/>
        <v>0</v>
      </c>
      <c r="R578" s="16">
        <f t="shared" si="202"/>
        <v>0</v>
      </c>
      <c r="S578" s="4" t="str">
        <f t="shared" si="211"/>
        <v>A+J=</v>
      </c>
      <c r="T578" s="34">
        <f t="shared" si="212"/>
        <v>43997</v>
      </c>
      <c r="U578" s="3"/>
      <c r="V578" s="3"/>
      <c r="W578" s="25"/>
      <c r="Y578" s="25"/>
      <c r="Z578" s="28"/>
      <c r="AA578" s="25"/>
      <c r="AB578" s="25"/>
      <c r="AC578" s="25"/>
      <c r="AD578" s="25"/>
      <c r="AE578" s="3"/>
      <c r="AF578" s="12"/>
      <c r="AG578" s="3"/>
      <c r="AH578" s="2"/>
      <c r="AI578" s="2"/>
      <c r="AJ578" s="2"/>
      <c r="AK578" s="2"/>
      <c r="AL578" s="2"/>
      <c r="AM578" s="34"/>
      <c r="AN578" s="34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42">
        <f t="shared" si="203"/>
        <v>43969</v>
      </c>
      <c r="B579" s="19">
        <f t="shared" ca="1" si="213"/>
        <v>7852.0525944499996</v>
      </c>
      <c r="C579" s="16">
        <f t="shared" si="204"/>
        <v>7850</v>
      </c>
      <c r="D579" s="15">
        <f ca="1">IF(A579&lt;$B$1,VLOOKUP(A579,[1]DI!$A$4:$B$15000,2,FALSE),0)</f>
        <v>2.9000000000000005E-2</v>
      </c>
      <c r="E579" s="16">
        <f t="shared" ca="1" si="196"/>
        <v>1.00011345</v>
      </c>
      <c r="F579" s="16">
        <f ca="1">(TRUNC(PRODUCT($E$12:$E578),16))</f>
        <v>1.0861200656391199</v>
      </c>
      <c r="G579" s="16">
        <f t="shared" ca="1" si="205"/>
        <v>1.0859968592954301</v>
      </c>
      <c r="H579" s="16">
        <f t="shared" ca="1" si="197"/>
        <v>1.00011345</v>
      </c>
      <c r="I579" s="15">
        <f t="shared" si="206"/>
        <v>3.7999999999999999E-2</v>
      </c>
      <c r="J579" s="34">
        <f t="shared" si="207"/>
        <v>43966</v>
      </c>
      <c r="K579" s="2">
        <f t="shared" si="208"/>
        <v>1</v>
      </c>
      <c r="L579" s="21">
        <f t="shared" si="209"/>
        <v>1</v>
      </c>
      <c r="M579" s="14">
        <f t="shared" si="198"/>
        <v>1.00014801</v>
      </c>
      <c r="N579" s="14">
        <f t="shared" ca="1" si="199"/>
        <v>1.000261477</v>
      </c>
      <c r="O579" s="21">
        <f t="shared" si="210"/>
        <v>0</v>
      </c>
      <c r="P579" s="16">
        <f t="shared" ca="1" si="200"/>
        <v>2.05259445</v>
      </c>
      <c r="Q579" s="24">
        <f t="shared" si="201"/>
        <v>0</v>
      </c>
      <c r="R579" s="16">
        <f t="shared" si="202"/>
        <v>0</v>
      </c>
      <c r="S579" s="4" t="str">
        <f t="shared" si="211"/>
        <v>A+J=</v>
      </c>
      <c r="T579" s="34">
        <f t="shared" si="212"/>
        <v>43997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2"/>
      <c r="AI579" s="2"/>
      <c r="AJ579" s="2"/>
      <c r="AK579" s="2"/>
      <c r="AL579" s="2"/>
      <c r="AM579" s="34"/>
      <c r="AN579" s="34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42">
        <f t="shared" si="203"/>
        <v>43970</v>
      </c>
      <c r="B580" s="19">
        <f t="shared" ca="1" si="213"/>
        <v>7854.10569915</v>
      </c>
      <c r="C580" s="16">
        <f t="shared" si="204"/>
        <v>7850</v>
      </c>
      <c r="D580" s="15">
        <f ca="1">IF(A580&lt;$B$1,VLOOKUP(A580,[1]DI!$A$4:$B$15000,2,FALSE),0)</f>
        <v>2.9000000000000005E-2</v>
      </c>
      <c r="E580" s="16">
        <f t="shared" ca="1" si="196"/>
        <v>1.00011345</v>
      </c>
      <c r="F580" s="16">
        <f ca="1">(TRUNC(PRODUCT($E$12:$E579),16))</f>
        <v>1.08624328596057</v>
      </c>
      <c r="G580" s="16">
        <f t="shared" ca="1" si="205"/>
        <v>1.0859968592954301</v>
      </c>
      <c r="H580" s="16">
        <f t="shared" ca="1" si="197"/>
        <v>1.0002269100000001</v>
      </c>
      <c r="I580" s="15">
        <f t="shared" si="206"/>
        <v>3.7999999999999999E-2</v>
      </c>
      <c r="J580" s="34">
        <f t="shared" si="207"/>
        <v>43966</v>
      </c>
      <c r="K580" s="2">
        <f t="shared" si="208"/>
        <v>2</v>
      </c>
      <c r="L580" s="21">
        <f t="shared" si="209"/>
        <v>2</v>
      </c>
      <c r="M580" s="14">
        <f t="shared" si="198"/>
        <v>1.000296042</v>
      </c>
      <c r="N580" s="14">
        <f t="shared" ca="1" si="199"/>
        <v>1.0005230190000001</v>
      </c>
      <c r="O580" s="21">
        <f t="shared" si="210"/>
        <v>0</v>
      </c>
      <c r="P580" s="16">
        <f t="shared" ca="1" si="200"/>
        <v>4.1056991500000004</v>
      </c>
      <c r="Q580" s="24">
        <f t="shared" si="201"/>
        <v>0</v>
      </c>
      <c r="R580" s="16">
        <f t="shared" si="202"/>
        <v>0</v>
      </c>
      <c r="S580" s="4" t="str">
        <f t="shared" si="211"/>
        <v>A+J=</v>
      </c>
      <c r="T580" s="34">
        <f t="shared" si="212"/>
        <v>43997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2"/>
      <c r="AI580" s="2"/>
      <c r="AJ580" s="2"/>
      <c r="AK580" s="2"/>
      <c r="AL580" s="2"/>
      <c r="AM580" s="34"/>
      <c r="AN580" s="34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42">
        <f t="shared" si="203"/>
        <v>43971</v>
      </c>
      <c r="B581" s="19">
        <f t="shared" ca="1" si="213"/>
        <v>7856.1594004400004</v>
      </c>
      <c r="C581" s="16">
        <f t="shared" si="204"/>
        <v>7850</v>
      </c>
      <c r="D581" s="15">
        <f ca="1">IF(A581&lt;$B$1,VLOOKUP(A581,[1]DI!$A$4:$B$15000,2,FALSE),0)</f>
        <v>2.9000000000000005E-2</v>
      </c>
      <c r="E581" s="16">
        <f t="shared" ca="1" si="196"/>
        <v>1.00011345</v>
      </c>
      <c r="F581" s="16">
        <f ca="1">(TRUNC(PRODUCT($E$12:$E580),16))</f>
        <v>1.0863665202613599</v>
      </c>
      <c r="G581" s="16">
        <f t="shared" ca="1" si="205"/>
        <v>1.0859968592954301</v>
      </c>
      <c r="H581" s="16">
        <f t="shared" ca="1" si="197"/>
        <v>1.0003403900000001</v>
      </c>
      <c r="I581" s="15">
        <f t="shared" si="206"/>
        <v>3.7999999999999999E-2</v>
      </c>
      <c r="J581" s="34">
        <f t="shared" si="207"/>
        <v>43966</v>
      </c>
      <c r="K581" s="2">
        <f t="shared" si="208"/>
        <v>3</v>
      </c>
      <c r="L581" s="21">
        <f t="shared" si="209"/>
        <v>3</v>
      </c>
      <c r="M581" s="14">
        <f t="shared" si="198"/>
        <v>1.0004440960000001</v>
      </c>
      <c r="N581" s="14">
        <f t="shared" ca="1" si="199"/>
        <v>1.000784637</v>
      </c>
      <c r="O581" s="21">
        <f t="shared" si="210"/>
        <v>0</v>
      </c>
      <c r="P581" s="16">
        <f t="shared" ca="1" si="200"/>
        <v>6.1594004399999998</v>
      </c>
      <c r="Q581" s="24">
        <f t="shared" si="201"/>
        <v>0</v>
      </c>
      <c r="R581" s="16">
        <f t="shared" si="202"/>
        <v>0</v>
      </c>
      <c r="S581" s="4" t="str">
        <f t="shared" si="211"/>
        <v>A+J=</v>
      </c>
      <c r="T581" s="34">
        <f t="shared" si="212"/>
        <v>43997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2"/>
      <c r="AI581" s="2"/>
      <c r="AJ581" s="2"/>
      <c r="AK581" s="2"/>
      <c r="AL581" s="2"/>
      <c r="AM581" s="34"/>
      <c r="AN581" s="34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42">
        <f t="shared" si="203"/>
        <v>43972</v>
      </c>
      <c r="B582" s="19">
        <f t="shared" ca="1" si="213"/>
        <v>7858.2136198500002</v>
      </c>
      <c r="C582" s="16">
        <f t="shared" si="204"/>
        <v>7850</v>
      </c>
      <c r="D582" s="15">
        <f ca="1">IF(A582&lt;$B$1,VLOOKUP(A582,[1]DI!$A$4:$B$15000,2,FALSE),0)</f>
        <v>2.9000000000000005E-2</v>
      </c>
      <c r="E582" s="16">
        <f t="shared" ca="1" si="196"/>
        <v>1.00011345</v>
      </c>
      <c r="F582" s="16">
        <f ca="1">(TRUNC(PRODUCT($E$12:$E581),16))</f>
        <v>1.0864897685430801</v>
      </c>
      <c r="G582" s="16">
        <f t="shared" ca="1" si="205"/>
        <v>1.0859968592954301</v>
      </c>
      <c r="H582" s="16">
        <f t="shared" ca="1" si="197"/>
        <v>1.00045388</v>
      </c>
      <c r="I582" s="15">
        <f t="shared" si="206"/>
        <v>3.7999999999999999E-2</v>
      </c>
      <c r="J582" s="34">
        <f t="shared" si="207"/>
        <v>43966</v>
      </c>
      <c r="K582" s="2">
        <f t="shared" si="208"/>
        <v>4</v>
      </c>
      <c r="L582" s="21">
        <f t="shared" si="209"/>
        <v>4</v>
      </c>
      <c r="M582" s="14">
        <f t="shared" si="198"/>
        <v>1.0005921719999999</v>
      </c>
      <c r="N582" s="14">
        <f t="shared" ca="1" si="199"/>
        <v>1.001046321</v>
      </c>
      <c r="O582" s="21">
        <f t="shared" si="210"/>
        <v>0</v>
      </c>
      <c r="P582" s="16">
        <f t="shared" ca="1" si="200"/>
        <v>8.2136198500000006</v>
      </c>
      <c r="Q582" s="24">
        <f t="shared" si="201"/>
        <v>0</v>
      </c>
      <c r="R582" s="16">
        <f t="shared" si="202"/>
        <v>0</v>
      </c>
      <c r="S582" s="4" t="str">
        <f t="shared" si="211"/>
        <v>A+J=</v>
      </c>
      <c r="T582" s="34">
        <f t="shared" si="212"/>
        <v>43997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2"/>
      <c r="AI582" s="2"/>
      <c r="AJ582" s="2"/>
      <c r="AK582" s="2"/>
      <c r="AL582" s="2"/>
      <c r="AM582" s="34"/>
      <c r="AN582" s="34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42">
        <f t="shared" si="203"/>
        <v>43973</v>
      </c>
      <c r="B583" s="19">
        <f t="shared" ca="1" si="213"/>
        <v>7860.2683495000001</v>
      </c>
      <c r="C583" s="16">
        <f t="shared" si="204"/>
        <v>7850</v>
      </c>
      <c r="D583" s="15">
        <f ca="1">IF(A583&lt;$B$1,VLOOKUP(A583,[1]DI!$A$4:$B$15000,2,FALSE),0)</f>
        <v>2.9000000000000005E-2</v>
      </c>
      <c r="E583" s="16">
        <f t="shared" ca="1" si="196"/>
        <v>1.00011345</v>
      </c>
      <c r="F583" s="16">
        <f ca="1">(TRUNC(PRODUCT($E$12:$E582),16))</f>
        <v>1.0866130308073301</v>
      </c>
      <c r="G583" s="16">
        <f t="shared" ca="1" si="205"/>
        <v>1.0859968592954301</v>
      </c>
      <c r="H583" s="16">
        <f t="shared" ca="1" si="197"/>
        <v>1.0005673799999999</v>
      </c>
      <c r="I583" s="15">
        <f t="shared" si="206"/>
        <v>3.7999999999999999E-2</v>
      </c>
      <c r="J583" s="34">
        <f t="shared" si="207"/>
        <v>43966</v>
      </c>
      <c r="K583" s="2">
        <f t="shared" si="208"/>
        <v>5</v>
      </c>
      <c r="L583" s="21">
        <f t="shared" si="209"/>
        <v>5</v>
      </c>
      <c r="M583" s="14">
        <f t="shared" si="198"/>
        <v>1.0007402700000001</v>
      </c>
      <c r="N583" s="14">
        <f t="shared" ca="1" si="199"/>
        <v>1.0013080700000001</v>
      </c>
      <c r="O583" s="21">
        <f t="shared" si="210"/>
        <v>0</v>
      </c>
      <c r="P583" s="16">
        <f t="shared" ca="1" si="200"/>
        <v>10.268349499999999</v>
      </c>
      <c r="Q583" s="24">
        <f t="shared" si="201"/>
        <v>0</v>
      </c>
      <c r="R583" s="16">
        <f t="shared" si="202"/>
        <v>0</v>
      </c>
      <c r="S583" s="4" t="str">
        <f t="shared" si="211"/>
        <v>A+J=</v>
      </c>
      <c r="T583" s="34">
        <f t="shared" si="212"/>
        <v>43997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2"/>
      <c r="AI583" s="2"/>
      <c r="AJ583" s="2"/>
      <c r="AK583" s="2"/>
      <c r="AL583" s="2"/>
      <c r="AM583" s="34"/>
      <c r="AN583" s="34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42">
        <f t="shared" si="203"/>
        <v>43974</v>
      </c>
      <c r="B584" s="19">
        <f t="shared" ca="1" si="213"/>
        <v>7862.3235893999999</v>
      </c>
      <c r="C584" s="16">
        <f t="shared" si="204"/>
        <v>7850</v>
      </c>
      <c r="D584" s="15">
        <f ca="1">IF(A584&lt;$B$1,VLOOKUP(A584,[1]DI!$A$4:$B$15000,2,FALSE),0)</f>
        <v>0</v>
      </c>
      <c r="E584" s="16">
        <f t="shared" ca="1" si="196"/>
        <v>1</v>
      </c>
      <c r="F584" s="16">
        <f ca="1">(TRUNC(PRODUCT($E$12:$E583),16))</f>
        <v>1.0867363070556699</v>
      </c>
      <c r="G584" s="16">
        <f t="shared" ca="1" si="205"/>
        <v>1.0859968592954301</v>
      </c>
      <c r="H584" s="16">
        <f t="shared" ca="1" si="197"/>
        <v>1.0006808899999999</v>
      </c>
      <c r="I584" s="15">
        <f t="shared" si="206"/>
        <v>3.7999999999999999E-2</v>
      </c>
      <c r="J584" s="34">
        <f t="shared" si="207"/>
        <v>43966</v>
      </c>
      <c r="K584" s="2">
        <f t="shared" si="208"/>
        <v>5</v>
      </c>
      <c r="L584" s="21">
        <f t="shared" si="209"/>
        <v>6</v>
      </c>
      <c r="M584" s="14">
        <f t="shared" si="198"/>
        <v>1.000888389</v>
      </c>
      <c r="N584" s="14">
        <f t="shared" ca="1" si="199"/>
        <v>1.001569884</v>
      </c>
      <c r="O584" s="21">
        <f t="shared" si="210"/>
        <v>0</v>
      </c>
      <c r="P584" s="16">
        <f t="shared" ca="1" si="200"/>
        <v>12.323589399999999</v>
      </c>
      <c r="Q584" s="24">
        <f t="shared" si="201"/>
        <v>0</v>
      </c>
      <c r="R584" s="16">
        <f t="shared" si="202"/>
        <v>0</v>
      </c>
      <c r="S584" s="4" t="str">
        <f t="shared" si="211"/>
        <v>A+J=</v>
      </c>
      <c r="T584" s="34">
        <f t="shared" si="212"/>
        <v>43997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2"/>
      <c r="AI584" s="2"/>
      <c r="AJ584" s="2"/>
      <c r="AK584" s="2"/>
      <c r="AL584" s="2"/>
      <c r="AM584" s="34"/>
      <c r="AN584" s="34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42">
        <f t="shared" si="203"/>
        <v>43975</v>
      </c>
      <c r="B585" s="19">
        <f t="shared" ca="1" si="213"/>
        <v>7862.3235893999999</v>
      </c>
      <c r="C585" s="16">
        <f t="shared" si="204"/>
        <v>7850</v>
      </c>
      <c r="D585" s="15">
        <f ca="1">IF(A585&lt;$B$1,VLOOKUP(A585,[1]DI!$A$4:$B$15000,2,FALSE),0)</f>
        <v>0</v>
      </c>
      <c r="E585" s="16">
        <f t="shared" ca="1" si="196"/>
        <v>1</v>
      </c>
      <c r="F585" s="16">
        <f ca="1">(TRUNC(PRODUCT($E$12:$E584),16))</f>
        <v>1.0867363070556699</v>
      </c>
      <c r="G585" s="16">
        <f t="shared" ca="1" si="205"/>
        <v>1.0859968592954301</v>
      </c>
      <c r="H585" s="16">
        <f t="shared" ca="1" si="197"/>
        <v>1.0006808899999999</v>
      </c>
      <c r="I585" s="15">
        <f t="shared" si="206"/>
        <v>3.7999999999999999E-2</v>
      </c>
      <c r="J585" s="34">
        <f t="shared" si="207"/>
        <v>43966</v>
      </c>
      <c r="K585" s="2">
        <f t="shared" si="208"/>
        <v>5</v>
      </c>
      <c r="L585" s="21">
        <f t="shared" si="209"/>
        <v>6</v>
      </c>
      <c r="M585" s="14">
        <f t="shared" si="198"/>
        <v>1.000888389</v>
      </c>
      <c r="N585" s="14">
        <f t="shared" ca="1" si="199"/>
        <v>1.001569884</v>
      </c>
      <c r="O585" s="21">
        <f t="shared" si="210"/>
        <v>0</v>
      </c>
      <c r="P585" s="16">
        <f t="shared" ca="1" si="200"/>
        <v>12.323589399999999</v>
      </c>
      <c r="Q585" s="24">
        <f t="shared" si="201"/>
        <v>0</v>
      </c>
      <c r="R585" s="16">
        <f t="shared" si="202"/>
        <v>0</v>
      </c>
      <c r="S585" s="4" t="str">
        <f t="shared" si="211"/>
        <v>A+J=</v>
      </c>
      <c r="T585" s="34">
        <f t="shared" si="212"/>
        <v>43997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2"/>
      <c r="AI585" s="2"/>
      <c r="AJ585" s="2"/>
      <c r="AK585" s="2"/>
      <c r="AL585" s="2"/>
      <c r="AM585" s="34"/>
      <c r="AN585" s="34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42">
        <f t="shared" si="203"/>
        <v>43976</v>
      </c>
      <c r="B586" s="19">
        <f t="shared" ca="1" si="213"/>
        <v>7862.3235893999999</v>
      </c>
      <c r="C586" s="16">
        <f t="shared" si="204"/>
        <v>7850</v>
      </c>
      <c r="D586" s="15">
        <f ca="1">IF(A586&lt;$B$1,VLOOKUP(A586,[1]DI!$A$4:$B$15000,2,FALSE),0)</f>
        <v>2.9000000000000005E-2</v>
      </c>
      <c r="E586" s="16">
        <f t="shared" ca="1" si="196"/>
        <v>1.00011345</v>
      </c>
      <c r="F586" s="16">
        <f ca="1">(TRUNC(PRODUCT($E$12:$E585),16))</f>
        <v>1.0867363070556699</v>
      </c>
      <c r="G586" s="16">
        <f t="shared" ca="1" si="205"/>
        <v>1.0859968592954301</v>
      </c>
      <c r="H586" s="16">
        <f t="shared" ca="1" si="197"/>
        <v>1.0006808899999999</v>
      </c>
      <c r="I586" s="15">
        <f t="shared" si="206"/>
        <v>3.7999999999999999E-2</v>
      </c>
      <c r="J586" s="34">
        <f t="shared" si="207"/>
        <v>43966</v>
      </c>
      <c r="K586" s="2">
        <f t="shared" si="208"/>
        <v>6</v>
      </c>
      <c r="L586" s="21">
        <f t="shared" si="209"/>
        <v>6</v>
      </c>
      <c r="M586" s="14">
        <f t="shared" si="198"/>
        <v>1.000888389</v>
      </c>
      <c r="N586" s="14">
        <f t="shared" ca="1" si="199"/>
        <v>1.001569884</v>
      </c>
      <c r="O586" s="21">
        <f t="shared" si="210"/>
        <v>0</v>
      </c>
      <c r="P586" s="16">
        <f t="shared" ca="1" si="200"/>
        <v>12.323589399999999</v>
      </c>
      <c r="Q586" s="24">
        <f t="shared" si="201"/>
        <v>0</v>
      </c>
      <c r="R586" s="16">
        <f t="shared" si="202"/>
        <v>0</v>
      </c>
      <c r="S586" s="4" t="str">
        <f t="shared" si="211"/>
        <v>A+J=</v>
      </c>
      <c r="T586" s="34">
        <f t="shared" si="212"/>
        <v>43997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2"/>
      <c r="AI586" s="2"/>
      <c r="AJ586" s="2"/>
      <c r="AK586" s="2"/>
      <c r="AL586" s="2"/>
      <c r="AM586" s="34"/>
      <c r="AN586" s="34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42">
        <f t="shared" si="203"/>
        <v>43977</v>
      </c>
      <c r="B587" s="19">
        <f t="shared" ca="1" si="213"/>
        <v>7864.3794258999997</v>
      </c>
      <c r="C587" s="16">
        <f t="shared" si="204"/>
        <v>7850</v>
      </c>
      <c r="D587" s="15">
        <f ca="1">IF(A587&lt;$B$1,VLOOKUP(A587,[1]DI!$A$4:$B$15000,2,FALSE),0)</f>
        <v>2.9000000000000005E-2</v>
      </c>
      <c r="E587" s="16">
        <f t="shared" ca="1" si="196"/>
        <v>1.00011345</v>
      </c>
      <c r="F587" s="16">
        <f ca="1">(TRUNC(PRODUCT($E$12:$E586),16))</f>
        <v>1.0868595972897099</v>
      </c>
      <c r="G587" s="16">
        <f t="shared" ca="1" si="205"/>
        <v>1.0859968592954301</v>
      </c>
      <c r="H587" s="16">
        <f t="shared" ca="1" si="197"/>
        <v>1.0007944200000001</v>
      </c>
      <c r="I587" s="15">
        <f t="shared" si="206"/>
        <v>3.7999999999999999E-2</v>
      </c>
      <c r="J587" s="34">
        <f t="shared" si="207"/>
        <v>43966</v>
      </c>
      <c r="K587" s="2">
        <f t="shared" si="208"/>
        <v>7</v>
      </c>
      <c r="L587" s="21">
        <f t="shared" si="209"/>
        <v>7</v>
      </c>
      <c r="M587" s="14">
        <f t="shared" si="198"/>
        <v>1.001036531</v>
      </c>
      <c r="N587" s="14">
        <f t="shared" ca="1" si="199"/>
        <v>1.001831774</v>
      </c>
      <c r="O587" s="21">
        <f t="shared" si="210"/>
        <v>0</v>
      </c>
      <c r="P587" s="16">
        <f t="shared" ca="1" si="200"/>
        <v>14.379425899999999</v>
      </c>
      <c r="Q587" s="24">
        <f t="shared" si="201"/>
        <v>0</v>
      </c>
      <c r="R587" s="16">
        <f t="shared" si="202"/>
        <v>0</v>
      </c>
      <c r="S587" s="4" t="str">
        <f t="shared" si="211"/>
        <v>A+J=</v>
      </c>
      <c r="T587" s="34">
        <f t="shared" si="212"/>
        <v>43997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2"/>
      <c r="AI587" s="2"/>
      <c r="AJ587" s="2"/>
      <c r="AK587" s="2"/>
      <c r="AL587" s="2"/>
      <c r="AM587" s="34"/>
      <c r="AN587" s="34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42">
        <f t="shared" si="203"/>
        <v>43978</v>
      </c>
      <c r="B588" s="19">
        <f t="shared" ca="1" si="213"/>
        <v>7866.4357804900001</v>
      </c>
      <c r="C588" s="16">
        <f t="shared" si="204"/>
        <v>7850</v>
      </c>
      <c r="D588" s="15">
        <f ca="1">IF(A588&lt;$B$1,VLOOKUP(A588,[1]DI!$A$4:$B$15000,2,FALSE),0)</f>
        <v>2.9000000000000005E-2</v>
      </c>
      <c r="E588" s="16">
        <f t="shared" ref="E588:E651" ca="1" si="214">ROUND(((1+D588)^(1/252)),8)</f>
        <v>1.00011345</v>
      </c>
      <c r="F588" s="16">
        <f ca="1">(TRUNC(PRODUCT($E$12:$E587),16))</f>
        <v>1.0869829015110199</v>
      </c>
      <c r="G588" s="16">
        <f t="shared" ca="1" si="205"/>
        <v>1.0859968592954301</v>
      </c>
      <c r="H588" s="16">
        <f t="shared" ref="H588:H651" ca="1" si="215">ROUND(F588/G588,8)</f>
        <v>1.0009079599999999</v>
      </c>
      <c r="I588" s="15">
        <f t="shared" si="206"/>
        <v>3.7999999999999999E-2</v>
      </c>
      <c r="J588" s="34">
        <f t="shared" si="207"/>
        <v>43966</v>
      </c>
      <c r="K588" s="2">
        <f t="shared" si="208"/>
        <v>8</v>
      </c>
      <c r="L588" s="21">
        <f t="shared" si="209"/>
        <v>8</v>
      </c>
      <c r="M588" s="14">
        <f t="shared" ref="M588:M651" si="216">ROUND((I588+1)^(L588/252),9)</f>
        <v>1.001184694</v>
      </c>
      <c r="N588" s="14">
        <f t="shared" ref="N588:N651" ca="1" si="217">ROUND(H588*M588,9)</f>
        <v>1.0020937299999999</v>
      </c>
      <c r="O588" s="21">
        <f t="shared" si="210"/>
        <v>0</v>
      </c>
      <c r="P588" s="16">
        <f t="shared" ref="P588:P651" ca="1" si="218">TRUNC(((N588-1)*C588),8)</f>
        <v>16.435780489999999</v>
      </c>
      <c r="Q588" s="24">
        <f t="shared" ref="Q588:Q651" si="219">IF($O588&gt;0,VLOOKUP($O588,$W$12:$AC$150,7),0)</f>
        <v>0</v>
      </c>
      <c r="R588" s="16">
        <f t="shared" ref="R588:R651" si="220">IF(Q588&gt;0,TRUNC(Q588*C$12,8),0)</f>
        <v>0</v>
      </c>
      <c r="S588" s="4" t="str">
        <f t="shared" si="211"/>
        <v>A+J=</v>
      </c>
      <c r="T588" s="34">
        <f t="shared" si="212"/>
        <v>43997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2"/>
      <c r="AI588" s="2"/>
      <c r="AJ588" s="2"/>
      <c r="AK588" s="2"/>
      <c r="AL588" s="2"/>
      <c r="AM588" s="34"/>
      <c r="AN588" s="34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42">
        <f t="shared" ref="A589:A652" si="221">(A588+1)</f>
        <v>43979</v>
      </c>
      <c r="B589" s="19">
        <f t="shared" ca="1" si="213"/>
        <v>7868.4926531900001</v>
      </c>
      <c r="C589" s="16">
        <f t="shared" ref="C589:C652" si="222">(C588-R588)</f>
        <v>7850</v>
      </c>
      <c r="D589" s="15">
        <f ca="1">IF(A589&lt;$B$1,VLOOKUP(A589,[1]DI!$A$4:$B$15000,2,FALSE),0)</f>
        <v>2.9000000000000005E-2</v>
      </c>
      <c r="E589" s="16">
        <f t="shared" ca="1" si="214"/>
        <v>1.00011345</v>
      </c>
      <c r="F589" s="16">
        <f ca="1">(TRUNC(PRODUCT($E$12:$E588),16))</f>
        <v>1.08710621972119</v>
      </c>
      <c r="G589" s="16">
        <f t="shared" ref="G589:G652" ca="1" si="223">IF(O588&gt;0,F588,G588)</f>
        <v>1.0859968592954301</v>
      </c>
      <c r="H589" s="16">
        <f t="shared" ca="1" si="215"/>
        <v>1.0010215099999999</v>
      </c>
      <c r="I589" s="15">
        <f t="shared" ref="I589:I652" si="224">I588</f>
        <v>3.7999999999999999E-2</v>
      </c>
      <c r="J589" s="34">
        <f t="shared" ref="J589:J652" si="225">IF(O588&gt;0,VLOOKUP(O588,W$12:AG$150,2),J588)</f>
        <v>43966</v>
      </c>
      <c r="K589" s="2">
        <f t="shared" ref="K589:K652" si="226">IF(A589&gt;J589,IF(NETWORKDAYS(J589,A589,$W$160:$W$544)-1=0,1,NETWORKDAYS(J589,A589,$W$160:$W$544)-1),0)</f>
        <v>9</v>
      </c>
      <c r="L589" s="21">
        <f t="shared" ref="L589:L652" si="227">IF(AND(K589=1,K588=1),1,IF(K589&gt;0,IF(K589=K588,K589+1,K589),0))</f>
        <v>9</v>
      </c>
      <c r="M589" s="14">
        <f t="shared" si="216"/>
        <v>1.0013328800000001</v>
      </c>
      <c r="N589" s="14">
        <f t="shared" ca="1" si="217"/>
        <v>1.0023557519999999</v>
      </c>
      <c r="O589" s="21">
        <f t="shared" ref="O589:O652" si="228">IF(VLOOKUP(A589,X$12:AE$150,8)=VLOOKUP(A588,X$12:AE$150,8),0,VLOOKUP(A589,X$12:AE$150,8))</f>
        <v>0</v>
      </c>
      <c r="P589" s="16">
        <f t="shared" ca="1" si="218"/>
        <v>18.492653189999999</v>
      </c>
      <c r="Q589" s="24">
        <f t="shared" si="219"/>
        <v>0</v>
      </c>
      <c r="R589" s="16">
        <f t="shared" si="220"/>
        <v>0</v>
      </c>
      <c r="S589" s="4" t="str">
        <f t="shared" ref="S589:S652" si="229">IF(O588&gt;0,VLOOKUP(O588,W$12:AG$150,10),S588)</f>
        <v>A+J=</v>
      </c>
      <c r="T589" s="34">
        <f t="shared" ref="T589:T652" si="230">IF(O588&gt;0,VLOOKUP(O588,W$12:AG$150,11),T588)</f>
        <v>43997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2"/>
      <c r="AI589" s="2"/>
      <c r="AJ589" s="2"/>
      <c r="AK589" s="2"/>
      <c r="AL589" s="2"/>
      <c r="AM589" s="34"/>
      <c r="AN589" s="34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42">
        <f t="shared" si="221"/>
        <v>43980</v>
      </c>
      <c r="B590" s="19">
        <f t="shared" ref="B590:B653" ca="1" si="231">IF(A590&lt;=TODAY(),C590+P590,IF(AND(A590&gt;TODAY(),A590&lt;=$B$1),IF(VLOOKUP(TODAY(),$A$10:$D$5000,4,FALSE)=0,"n.d",C590+P590),"n.d"))</f>
        <v>7870.5501068000003</v>
      </c>
      <c r="C590" s="16">
        <f t="shared" si="222"/>
        <v>7850</v>
      </c>
      <c r="D590" s="15">
        <f ca="1">IF(A590&lt;$B$1,VLOOKUP(A590,[1]DI!$A$4:$B$15000,2,FALSE),0)</f>
        <v>2.9000000000000005E-2</v>
      </c>
      <c r="E590" s="16">
        <f t="shared" ca="1" si="214"/>
        <v>1.00011345</v>
      </c>
      <c r="F590" s="16">
        <f ca="1">(TRUNC(PRODUCT($E$12:$E589),16))</f>
        <v>1.08722955192182</v>
      </c>
      <c r="G590" s="16">
        <f t="shared" ca="1" si="223"/>
        <v>1.0859968592954301</v>
      </c>
      <c r="H590" s="16">
        <f t="shared" ca="1" si="215"/>
        <v>1.0011350800000001</v>
      </c>
      <c r="I590" s="15">
        <f t="shared" si="224"/>
        <v>3.7999999999999999E-2</v>
      </c>
      <c r="J590" s="34">
        <f t="shared" si="225"/>
        <v>43966</v>
      </c>
      <c r="K590" s="2">
        <f t="shared" si="226"/>
        <v>10</v>
      </c>
      <c r="L590" s="21">
        <f t="shared" si="227"/>
        <v>10</v>
      </c>
      <c r="M590" s="14">
        <f t="shared" si="216"/>
        <v>1.0014810869999999</v>
      </c>
      <c r="N590" s="14">
        <f t="shared" ca="1" si="217"/>
        <v>1.0026178480000001</v>
      </c>
      <c r="O590" s="21">
        <f t="shared" si="228"/>
        <v>0</v>
      </c>
      <c r="P590" s="16">
        <f t="shared" ca="1" si="218"/>
        <v>20.550106799999998</v>
      </c>
      <c r="Q590" s="24">
        <f t="shared" si="219"/>
        <v>0</v>
      </c>
      <c r="R590" s="16">
        <f t="shared" si="220"/>
        <v>0</v>
      </c>
      <c r="S590" s="4" t="str">
        <f t="shared" si="229"/>
        <v>A+J=</v>
      </c>
      <c r="T590" s="34">
        <f t="shared" si="230"/>
        <v>43997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2"/>
      <c r="AI590" s="2"/>
      <c r="AJ590" s="2"/>
      <c r="AK590" s="2"/>
      <c r="AL590" s="2"/>
      <c r="AM590" s="34"/>
      <c r="AN590" s="34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42">
        <f t="shared" si="221"/>
        <v>43981</v>
      </c>
      <c r="B591" s="19">
        <f t="shared" ca="1" si="231"/>
        <v>7872.6080863500001</v>
      </c>
      <c r="C591" s="16">
        <f t="shared" si="222"/>
        <v>7850</v>
      </c>
      <c r="D591" s="15">
        <f ca="1">IF(A591&lt;$B$1,VLOOKUP(A591,[1]DI!$A$4:$B$15000,2,FALSE),0)</f>
        <v>0</v>
      </c>
      <c r="E591" s="16">
        <f t="shared" ca="1" si="214"/>
        <v>1</v>
      </c>
      <c r="F591" s="16">
        <f ca="1">(TRUNC(PRODUCT($E$12:$E590),16))</f>
        <v>1.08735289811449</v>
      </c>
      <c r="G591" s="16">
        <f t="shared" ca="1" si="223"/>
        <v>1.0859968592954301</v>
      </c>
      <c r="H591" s="16">
        <f t="shared" ca="1" si="215"/>
        <v>1.0012486599999999</v>
      </c>
      <c r="I591" s="15">
        <f t="shared" si="224"/>
        <v>3.7999999999999999E-2</v>
      </c>
      <c r="J591" s="34">
        <f t="shared" si="225"/>
        <v>43966</v>
      </c>
      <c r="K591" s="2">
        <f t="shared" si="226"/>
        <v>10</v>
      </c>
      <c r="L591" s="21">
        <f t="shared" si="227"/>
        <v>11</v>
      </c>
      <c r="M591" s="14">
        <f t="shared" si="216"/>
        <v>1.0016293169999999</v>
      </c>
      <c r="N591" s="14">
        <f t="shared" ca="1" si="217"/>
        <v>1.002880011</v>
      </c>
      <c r="O591" s="21">
        <f t="shared" si="228"/>
        <v>0</v>
      </c>
      <c r="P591" s="16">
        <f t="shared" ca="1" si="218"/>
        <v>22.608086350000001</v>
      </c>
      <c r="Q591" s="24">
        <f t="shared" si="219"/>
        <v>0</v>
      </c>
      <c r="R591" s="16">
        <f t="shared" si="220"/>
        <v>0</v>
      </c>
      <c r="S591" s="4" t="str">
        <f t="shared" si="229"/>
        <v>A+J=</v>
      </c>
      <c r="T591" s="34">
        <f t="shared" si="230"/>
        <v>43997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2"/>
      <c r="AI591" s="2"/>
      <c r="AJ591" s="2"/>
      <c r="AK591" s="2"/>
      <c r="AL591" s="2"/>
      <c r="AM591" s="34"/>
      <c r="AN591" s="34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42">
        <f t="shared" si="221"/>
        <v>43982</v>
      </c>
      <c r="B592" s="19">
        <f t="shared" ca="1" si="231"/>
        <v>7872.6080863500001</v>
      </c>
      <c r="C592" s="16">
        <f t="shared" si="222"/>
        <v>7850</v>
      </c>
      <c r="D592" s="15">
        <f ca="1">IF(A592&lt;$B$1,VLOOKUP(A592,[1]DI!$A$4:$B$15000,2,FALSE),0)</f>
        <v>0</v>
      </c>
      <c r="E592" s="16">
        <f t="shared" ca="1" si="214"/>
        <v>1</v>
      </c>
      <c r="F592" s="16">
        <f ca="1">(TRUNC(PRODUCT($E$12:$E591),16))</f>
        <v>1.08735289811449</v>
      </c>
      <c r="G592" s="16">
        <f t="shared" ca="1" si="223"/>
        <v>1.0859968592954301</v>
      </c>
      <c r="H592" s="16">
        <f t="shared" ca="1" si="215"/>
        <v>1.0012486599999999</v>
      </c>
      <c r="I592" s="15">
        <f t="shared" si="224"/>
        <v>3.7999999999999999E-2</v>
      </c>
      <c r="J592" s="34">
        <f t="shared" si="225"/>
        <v>43966</v>
      </c>
      <c r="K592" s="2">
        <f t="shared" si="226"/>
        <v>10</v>
      </c>
      <c r="L592" s="21">
        <f t="shared" si="227"/>
        <v>11</v>
      </c>
      <c r="M592" s="14">
        <f t="shared" si="216"/>
        <v>1.0016293169999999</v>
      </c>
      <c r="N592" s="14">
        <f t="shared" ca="1" si="217"/>
        <v>1.002880011</v>
      </c>
      <c r="O592" s="21">
        <f t="shared" si="228"/>
        <v>0</v>
      </c>
      <c r="P592" s="16">
        <f t="shared" ca="1" si="218"/>
        <v>22.608086350000001</v>
      </c>
      <c r="Q592" s="24">
        <f t="shared" si="219"/>
        <v>0</v>
      </c>
      <c r="R592" s="16">
        <f t="shared" si="220"/>
        <v>0</v>
      </c>
      <c r="S592" s="4" t="str">
        <f t="shared" si="229"/>
        <v>A+J=</v>
      </c>
      <c r="T592" s="34">
        <f t="shared" si="230"/>
        <v>43997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2"/>
      <c r="AI592" s="2"/>
      <c r="AJ592" s="2"/>
      <c r="AK592" s="2"/>
      <c r="AL592" s="2"/>
      <c r="AM592" s="34"/>
      <c r="AN592" s="34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42">
        <f t="shared" si="221"/>
        <v>43983</v>
      </c>
      <c r="B593" s="19">
        <f t="shared" ca="1" si="231"/>
        <v>7872.6080863500001</v>
      </c>
      <c r="C593" s="16">
        <f t="shared" si="222"/>
        <v>7850</v>
      </c>
      <c r="D593" s="15">
        <f ca="1">IF(A593&lt;$B$1,VLOOKUP(A593,[1]DI!$A$4:$B$15000,2,FALSE),0)</f>
        <v>2.9000000000000005E-2</v>
      </c>
      <c r="E593" s="16">
        <f t="shared" ca="1" si="214"/>
        <v>1.00011345</v>
      </c>
      <c r="F593" s="16">
        <f ca="1">(TRUNC(PRODUCT($E$12:$E592),16))</f>
        <v>1.08735289811449</v>
      </c>
      <c r="G593" s="16">
        <f t="shared" ca="1" si="223"/>
        <v>1.0859968592954301</v>
      </c>
      <c r="H593" s="16">
        <f t="shared" ca="1" si="215"/>
        <v>1.0012486599999999</v>
      </c>
      <c r="I593" s="15">
        <f t="shared" si="224"/>
        <v>3.7999999999999999E-2</v>
      </c>
      <c r="J593" s="34">
        <f t="shared" si="225"/>
        <v>43966</v>
      </c>
      <c r="K593" s="2">
        <f t="shared" si="226"/>
        <v>11</v>
      </c>
      <c r="L593" s="21">
        <f t="shared" si="227"/>
        <v>11</v>
      </c>
      <c r="M593" s="14">
        <f t="shared" si="216"/>
        <v>1.0016293169999999</v>
      </c>
      <c r="N593" s="14">
        <f t="shared" ca="1" si="217"/>
        <v>1.002880011</v>
      </c>
      <c r="O593" s="21">
        <f t="shared" si="228"/>
        <v>0</v>
      </c>
      <c r="P593" s="16">
        <f t="shared" ca="1" si="218"/>
        <v>22.608086350000001</v>
      </c>
      <c r="Q593" s="24">
        <f t="shared" si="219"/>
        <v>0</v>
      </c>
      <c r="R593" s="16">
        <f t="shared" si="220"/>
        <v>0</v>
      </c>
      <c r="S593" s="4" t="str">
        <f t="shared" si="229"/>
        <v>A+J=</v>
      </c>
      <c r="T593" s="34">
        <f t="shared" si="230"/>
        <v>43997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2"/>
      <c r="AI593" s="2"/>
      <c r="AJ593" s="2"/>
      <c r="AK593" s="2"/>
      <c r="AL593" s="2"/>
      <c r="AM593" s="34"/>
      <c r="AN593" s="34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42">
        <f t="shared" si="221"/>
        <v>43984</v>
      </c>
      <c r="B594" s="19">
        <f t="shared" ca="1" si="231"/>
        <v>7874.66657614</v>
      </c>
      <c r="C594" s="16">
        <f t="shared" si="222"/>
        <v>7850</v>
      </c>
      <c r="D594" s="15">
        <f ca="1">IF(A594&lt;$B$1,VLOOKUP(A594,[1]DI!$A$4:$B$15000,2,FALSE),0)</f>
        <v>2.9000000000000005E-2</v>
      </c>
      <c r="E594" s="16">
        <f t="shared" ca="1" si="214"/>
        <v>1.00011345</v>
      </c>
      <c r="F594" s="16">
        <f ca="1">(TRUNC(PRODUCT($E$12:$E593),16))</f>
        <v>1.08747625830078</v>
      </c>
      <c r="G594" s="16">
        <f t="shared" ca="1" si="223"/>
        <v>1.0859968592954301</v>
      </c>
      <c r="H594" s="16">
        <f t="shared" ca="1" si="215"/>
        <v>1.0013622499999999</v>
      </c>
      <c r="I594" s="15">
        <f t="shared" si="224"/>
        <v>3.7999999999999999E-2</v>
      </c>
      <c r="J594" s="34">
        <f t="shared" si="225"/>
        <v>43966</v>
      </c>
      <c r="K594" s="2">
        <f t="shared" si="226"/>
        <v>12</v>
      </c>
      <c r="L594" s="21">
        <f t="shared" si="227"/>
        <v>12</v>
      </c>
      <c r="M594" s="14">
        <f t="shared" si="216"/>
        <v>1.0017775680000001</v>
      </c>
      <c r="N594" s="14">
        <f t="shared" ca="1" si="217"/>
        <v>1.003142239</v>
      </c>
      <c r="O594" s="21">
        <f t="shared" si="228"/>
        <v>0</v>
      </c>
      <c r="P594" s="16">
        <f t="shared" ca="1" si="218"/>
        <v>24.66657614</v>
      </c>
      <c r="Q594" s="24">
        <f t="shared" si="219"/>
        <v>0</v>
      </c>
      <c r="R594" s="16">
        <f t="shared" si="220"/>
        <v>0</v>
      </c>
      <c r="S594" s="4" t="str">
        <f t="shared" si="229"/>
        <v>A+J=</v>
      </c>
      <c r="T594" s="34">
        <f t="shared" si="230"/>
        <v>43997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2"/>
      <c r="AI594" s="2"/>
      <c r="AJ594" s="2"/>
      <c r="AK594" s="2"/>
      <c r="AL594" s="2"/>
      <c r="AM594" s="34"/>
      <c r="AN594" s="34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42">
        <f t="shared" si="221"/>
        <v>43985</v>
      </c>
      <c r="B595" s="19">
        <f t="shared" ca="1" si="231"/>
        <v>7876.7255840500002</v>
      </c>
      <c r="C595" s="16">
        <f t="shared" si="222"/>
        <v>7850</v>
      </c>
      <c r="D595" s="15">
        <f ca="1">IF(A595&lt;$B$1,VLOOKUP(A595,[1]DI!$A$4:$B$15000,2,FALSE),0)</f>
        <v>2.9000000000000005E-2</v>
      </c>
      <c r="E595" s="16">
        <f t="shared" ca="1" si="214"/>
        <v>1.00011345</v>
      </c>
      <c r="F595" s="16">
        <f ca="1">(TRUNC(PRODUCT($E$12:$E594),16))</f>
        <v>1.0875996324822801</v>
      </c>
      <c r="G595" s="16">
        <f t="shared" ca="1" si="223"/>
        <v>1.0859968592954301</v>
      </c>
      <c r="H595" s="16">
        <f t="shared" ca="1" si="215"/>
        <v>1.0014758500000001</v>
      </c>
      <c r="I595" s="15">
        <f t="shared" si="224"/>
        <v>3.7999999999999999E-2</v>
      </c>
      <c r="J595" s="34">
        <f t="shared" si="225"/>
        <v>43966</v>
      </c>
      <c r="K595" s="2">
        <f t="shared" si="226"/>
        <v>13</v>
      </c>
      <c r="L595" s="21">
        <f t="shared" si="227"/>
        <v>13</v>
      </c>
      <c r="M595" s="14">
        <f t="shared" si="216"/>
        <v>1.001925841</v>
      </c>
      <c r="N595" s="14">
        <f t="shared" ca="1" si="217"/>
        <v>1.0034045330000001</v>
      </c>
      <c r="O595" s="21">
        <f t="shared" si="228"/>
        <v>0</v>
      </c>
      <c r="P595" s="16">
        <f t="shared" ca="1" si="218"/>
        <v>26.725584049999998</v>
      </c>
      <c r="Q595" s="24">
        <f t="shared" si="219"/>
        <v>0</v>
      </c>
      <c r="R595" s="16">
        <f t="shared" si="220"/>
        <v>0</v>
      </c>
      <c r="S595" s="4" t="str">
        <f t="shared" si="229"/>
        <v>A+J=</v>
      </c>
      <c r="T595" s="34">
        <f t="shared" si="230"/>
        <v>43997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2"/>
      <c r="AI595" s="2"/>
      <c r="AJ595" s="2"/>
      <c r="AK595" s="2"/>
      <c r="AL595" s="2"/>
      <c r="AM595" s="34"/>
      <c r="AN595" s="34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42">
        <f t="shared" si="221"/>
        <v>43986</v>
      </c>
      <c r="B596" s="19">
        <f t="shared" ca="1" si="231"/>
        <v>7878.7851885500004</v>
      </c>
      <c r="C596" s="16">
        <f t="shared" si="222"/>
        <v>7850</v>
      </c>
      <c r="D596" s="15">
        <f ca="1">IF(A596&lt;$B$1,VLOOKUP(A596,[1]DI!$A$4:$B$15000,2,FALSE),0)</f>
        <v>2.9000000000000005E-2</v>
      </c>
      <c r="E596" s="16">
        <f t="shared" ca="1" si="214"/>
        <v>1.00011345</v>
      </c>
      <c r="F596" s="16">
        <f ca="1">(TRUNC(PRODUCT($E$12:$E595),16))</f>
        <v>1.0877230206605899</v>
      </c>
      <c r="G596" s="16">
        <f t="shared" ca="1" si="223"/>
        <v>1.0859968592954301</v>
      </c>
      <c r="H596" s="16">
        <f t="shared" ca="1" si="215"/>
        <v>1.0015894700000001</v>
      </c>
      <c r="I596" s="15">
        <f t="shared" si="224"/>
        <v>3.7999999999999999E-2</v>
      </c>
      <c r="J596" s="34">
        <f t="shared" si="225"/>
        <v>43966</v>
      </c>
      <c r="K596" s="2">
        <f t="shared" si="226"/>
        <v>14</v>
      </c>
      <c r="L596" s="21">
        <f t="shared" si="227"/>
        <v>14</v>
      </c>
      <c r="M596" s="14">
        <f t="shared" si="216"/>
        <v>1.0020741360000001</v>
      </c>
      <c r="N596" s="14">
        <f t="shared" ca="1" si="217"/>
        <v>1.0036669030000001</v>
      </c>
      <c r="O596" s="21">
        <f t="shared" si="228"/>
        <v>0</v>
      </c>
      <c r="P596" s="16">
        <f t="shared" ca="1" si="218"/>
        <v>28.785188550000001</v>
      </c>
      <c r="Q596" s="24">
        <f t="shared" si="219"/>
        <v>0</v>
      </c>
      <c r="R596" s="16">
        <f t="shared" si="220"/>
        <v>0</v>
      </c>
      <c r="S596" s="4" t="str">
        <f t="shared" si="229"/>
        <v>A+J=</v>
      </c>
      <c r="T596" s="34">
        <f t="shared" si="230"/>
        <v>43997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2"/>
      <c r="AI596" s="2"/>
      <c r="AJ596" s="2"/>
      <c r="AK596" s="2"/>
      <c r="AL596" s="2"/>
      <c r="AM596" s="34"/>
      <c r="AN596" s="34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42">
        <f t="shared" si="221"/>
        <v>43987</v>
      </c>
      <c r="B597" s="19">
        <f t="shared" ca="1" si="231"/>
        <v>7880.8453032999996</v>
      </c>
      <c r="C597" s="16">
        <f t="shared" si="222"/>
        <v>7850</v>
      </c>
      <c r="D597" s="15">
        <f ca="1">IF(A597&lt;$B$1,VLOOKUP(A597,[1]DI!$A$4:$B$15000,2,FALSE),0)</f>
        <v>2.9000000000000005E-2</v>
      </c>
      <c r="E597" s="16">
        <f t="shared" ca="1" si="214"/>
        <v>1.00011345</v>
      </c>
      <c r="F597" s="16">
        <f ca="1">(TRUNC(PRODUCT($E$12:$E596),16))</f>
        <v>1.0878464228372799</v>
      </c>
      <c r="G597" s="16">
        <f t="shared" ca="1" si="223"/>
        <v>1.0859968592954301</v>
      </c>
      <c r="H597" s="16">
        <f t="shared" ca="1" si="215"/>
        <v>1.0017031000000001</v>
      </c>
      <c r="I597" s="15">
        <f t="shared" si="224"/>
        <v>3.7999999999999999E-2</v>
      </c>
      <c r="J597" s="34">
        <f t="shared" si="225"/>
        <v>43966</v>
      </c>
      <c r="K597" s="2">
        <f t="shared" si="226"/>
        <v>15</v>
      </c>
      <c r="L597" s="21">
        <f t="shared" si="227"/>
        <v>15</v>
      </c>
      <c r="M597" s="14">
        <f t="shared" si="216"/>
        <v>1.0022224529999999</v>
      </c>
      <c r="N597" s="14">
        <f t="shared" ca="1" si="217"/>
        <v>1.0039293380000001</v>
      </c>
      <c r="O597" s="21">
        <f t="shared" si="228"/>
        <v>0</v>
      </c>
      <c r="P597" s="16">
        <f t="shared" ca="1" si="218"/>
        <v>30.845303300000001</v>
      </c>
      <c r="Q597" s="24">
        <f t="shared" si="219"/>
        <v>0</v>
      </c>
      <c r="R597" s="16">
        <f t="shared" si="220"/>
        <v>0</v>
      </c>
      <c r="S597" s="4" t="str">
        <f t="shared" si="229"/>
        <v>A+J=</v>
      </c>
      <c r="T597" s="34">
        <f t="shared" si="230"/>
        <v>43997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2"/>
      <c r="AI597" s="2"/>
      <c r="AJ597" s="2"/>
      <c r="AK597" s="2"/>
      <c r="AL597" s="2"/>
      <c r="AM597" s="34"/>
      <c r="AN597" s="34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42">
        <f t="shared" si="221"/>
        <v>43988</v>
      </c>
      <c r="B598" s="19">
        <f t="shared" ca="1" si="231"/>
        <v>7882.9060146399997</v>
      </c>
      <c r="C598" s="16">
        <f t="shared" si="222"/>
        <v>7850</v>
      </c>
      <c r="D598" s="15">
        <f ca="1">IF(A598&lt;$B$1,VLOOKUP(A598,[1]DI!$A$4:$B$15000,2,FALSE),0)</f>
        <v>0</v>
      </c>
      <c r="E598" s="16">
        <f t="shared" ca="1" si="214"/>
        <v>1</v>
      </c>
      <c r="F598" s="16">
        <f ca="1">(TRUNC(PRODUCT($E$12:$E597),16))</f>
        <v>1.0879698390139501</v>
      </c>
      <c r="G598" s="16">
        <f t="shared" ca="1" si="223"/>
        <v>1.0859968592954301</v>
      </c>
      <c r="H598" s="16">
        <f t="shared" ca="1" si="215"/>
        <v>1.0018167499999999</v>
      </c>
      <c r="I598" s="15">
        <f t="shared" si="224"/>
        <v>3.7999999999999999E-2</v>
      </c>
      <c r="J598" s="34">
        <f t="shared" si="225"/>
        <v>43966</v>
      </c>
      <c r="K598" s="2">
        <f t="shared" si="226"/>
        <v>15</v>
      </c>
      <c r="L598" s="21">
        <f t="shared" si="227"/>
        <v>16</v>
      </c>
      <c r="M598" s="14">
        <f t="shared" si="216"/>
        <v>1.002370792</v>
      </c>
      <c r="N598" s="14">
        <f t="shared" ca="1" si="217"/>
        <v>1.0041918489999999</v>
      </c>
      <c r="O598" s="21">
        <f t="shared" si="228"/>
        <v>0</v>
      </c>
      <c r="P598" s="16">
        <f t="shared" ca="1" si="218"/>
        <v>32.906014640000002</v>
      </c>
      <c r="Q598" s="24">
        <f t="shared" si="219"/>
        <v>0</v>
      </c>
      <c r="R598" s="16">
        <f t="shared" si="220"/>
        <v>0</v>
      </c>
      <c r="S598" s="4" t="str">
        <f t="shared" si="229"/>
        <v>A+J=</v>
      </c>
      <c r="T598" s="34">
        <f t="shared" si="230"/>
        <v>43997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2"/>
      <c r="AI598" s="2"/>
      <c r="AJ598" s="2"/>
      <c r="AK598" s="2"/>
      <c r="AL598" s="2"/>
      <c r="AM598" s="34"/>
      <c r="AN598" s="34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42">
        <f t="shared" si="221"/>
        <v>43989</v>
      </c>
      <c r="B599" s="19">
        <f t="shared" ca="1" si="231"/>
        <v>7882.9060146399997</v>
      </c>
      <c r="C599" s="16">
        <f t="shared" si="222"/>
        <v>7850</v>
      </c>
      <c r="D599" s="15">
        <f ca="1">IF(A599&lt;$B$1,VLOOKUP(A599,[1]DI!$A$4:$B$15000,2,FALSE),0)</f>
        <v>0</v>
      </c>
      <c r="E599" s="16">
        <f t="shared" ca="1" si="214"/>
        <v>1</v>
      </c>
      <c r="F599" s="16">
        <f ca="1">(TRUNC(PRODUCT($E$12:$E598),16))</f>
        <v>1.0879698390139501</v>
      </c>
      <c r="G599" s="16">
        <f t="shared" ca="1" si="223"/>
        <v>1.0859968592954301</v>
      </c>
      <c r="H599" s="16">
        <f t="shared" ca="1" si="215"/>
        <v>1.0018167499999999</v>
      </c>
      <c r="I599" s="15">
        <f t="shared" si="224"/>
        <v>3.7999999999999999E-2</v>
      </c>
      <c r="J599" s="34">
        <f t="shared" si="225"/>
        <v>43966</v>
      </c>
      <c r="K599" s="2">
        <f t="shared" si="226"/>
        <v>15</v>
      </c>
      <c r="L599" s="21">
        <f t="shared" si="227"/>
        <v>16</v>
      </c>
      <c r="M599" s="14">
        <f t="shared" si="216"/>
        <v>1.002370792</v>
      </c>
      <c r="N599" s="14">
        <f t="shared" ca="1" si="217"/>
        <v>1.0041918489999999</v>
      </c>
      <c r="O599" s="21">
        <f t="shared" si="228"/>
        <v>0</v>
      </c>
      <c r="P599" s="16">
        <f t="shared" ca="1" si="218"/>
        <v>32.906014640000002</v>
      </c>
      <c r="Q599" s="24">
        <f t="shared" si="219"/>
        <v>0</v>
      </c>
      <c r="R599" s="16">
        <f t="shared" si="220"/>
        <v>0</v>
      </c>
      <c r="S599" s="4" t="str">
        <f t="shared" si="229"/>
        <v>A+J=</v>
      </c>
      <c r="T599" s="34">
        <f t="shared" si="230"/>
        <v>43997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2"/>
      <c r="AI599" s="2"/>
      <c r="AJ599" s="2"/>
      <c r="AK599" s="2"/>
      <c r="AL599" s="2"/>
      <c r="AM599" s="34"/>
      <c r="AN599" s="34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42">
        <f t="shared" si="221"/>
        <v>43990</v>
      </c>
      <c r="B600" s="19">
        <f t="shared" ca="1" si="231"/>
        <v>7882.9060146399997</v>
      </c>
      <c r="C600" s="16">
        <f t="shared" si="222"/>
        <v>7850</v>
      </c>
      <c r="D600" s="15">
        <f ca="1">IF(A600&lt;$B$1,VLOOKUP(A600,[1]DI!$A$4:$B$15000,2,FALSE),0)</f>
        <v>2.9000000000000005E-2</v>
      </c>
      <c r="E600" s="16">
        <f t="shared" ca="1" si="214"/>
        <v>1.00011345</v>
      </c>
      <c r="F600" s="16">
        <f ca="1">(TRUNC(PRODUCT($E$12:$E599),16))</f>
        <v>1.0879698390139501</v>
      </c>
      <c r="G600" s="16">
        <f t="shared" ca="1" si="223"/>
        <v>1.0859968592954301</v>
      </c>
      <c r="H600" s="16">
        <f t="shared" ca="1" si="215"/>
        <v>1.0018167499999999</v>
      </c>
      <c r="I600" s="15">
        <f t="shared" si="224"/>
        <v>3.7999999999999999E-2</v>
      </c>
      <c r="J600" s="34">
        <f t="shared" si="225"/>
        <v>43966</v>
      </c>
      <c r="K600" s="2">
        <f t="shared" si="226"/>
        <v>16</v>
      </c>
      <c r="L600" s="21">
        <f t="shared" si="227"/>
        <v>16</v>
      </c>
      <c r="M600" s="14">
        <f t="shared" si="216"/>
        <v>1.002370792</v>
      </c>
      <c r="N600" s="14">
        <f t="shared" ca="1" si="217"/>
        <v>1.0041918489999999</v>
      </c>
      <c r="O600" s="21">
        <f t="shared" si="228"/>
        <v>0</v>
      </c>
      <c r="P600" s="16">
        <f t="shared" ca="1" si="218"/>
        <v>32.906014640000002</v>
      </c>
      <c r="Q600" s="24">
        <f t="shared" si="219"/>
        <v>0</v>
      </c>
      <c r="R600" s="16">
        <f t="shared" si="220"/>
        <v>0</v>
      </c>
      <c r="S600" s="4" t="str">
        <f t="shared" si="229"/>
        <v>A+J=</v>
      </c>
      <c r="T600" s="34">
        <f t="shared" si="230"/>
        <v>43997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2"/>
      <c r="AI600" s="2"/>
      <c r="AJ600" s="2"/>
      <c r="AK600" s="2"/>
      <c r="AL600" s="2"/>
      <c r="AM600" s="34"/>
      <c r="AN600" s="34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42">
        <f t="shared" si="221"/>
        <v>43991</v>
      </c>
      <c r="B601" s="19">
        <f t="shared" ca="1" si="231"/>
        <v>7884.9671655900001</v>
      </c>
      <c r="C601" s="16">
        <f t="shared" si="222"/>
        <v>7850</v>
      </c>
      <c r="D601" s="15">
        <f ca="1">IF(A601&lt;$B$1,VLOOKUP(A601,[1]DI!$A$4:$B$15000,2,FALSE),0)</f>
        <v>2.9000000000000005E-2</v>
      </c>
      <c r="E601" s="16">
        <f t="shared" ca="1" si="214"/>
        <v>1.00011345</v>
      </c>
      <c r="F601" s="16">
        <f ca="1">(TRUNC(PRODUCT($E$12:$E600),16))</f>
        <v>1.0880932691921901</v>
      </c>
      <c r="G601" s="16">
        <f t="shared" ca="1" si="223"/>
        <v>1.0859968592954301</v>
      </c>
      <c r="H601" s="16">
        <f t="shared" ca="1" si="215"/>
        <v>1.0019304</v>
      </c>
      <c r="I601" s="15">
        <f t="shared" si="224"/>
        <v>3.7999999999999999E-2</v>
      </c>
      <c r="J601" s="34">
        <f t="shared" si="225"/>
        <v>43966</v>
      </c>
      <c r="K601" s="2">
        <f t="shared" si="226"/>
        <v>17</v>
      </c>
      <c r="L601" s="21">
        <f t="shared" si="227"/>
        <v>17</v>
      </c>
      <c r="M601" s="14">
        <f t="shared" si="216"/>
        <v>1.0025191529999999</v>
      </c>
      <c r="N601" s="14">
        <f t="shared" ca="1" si="217"/>
        <v>1.004454416</v>
      </c>
      <c r="O601" s="21">
        <f t="shared" si="228"/>
        <v>0</v>
      </c>
      <c r="P601" s="16">
        <f t="shared" ca="1" si="218"/>
        <v>34.96716559</v>
      </c>
      <c r="Q601" s="24">
        <f t="shared" si="219"/>
        <v>0</v>
      </c>
      <c r="R601" s="16">
        <f t="shared" si="220"/>
        <v>0</v>
      </c>
      <c r="S601" s="4" t="str">
        <f t="shared" si="229"/>
        <v>A+J=</v>
      </c>
      <c r="T601" s="34">
        <f t="shared" si="230"/>
        <v>43997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2"/>
      <c r="AI601" s="2"/>
      <c r="AJ601" s="2"/>
      <c r="AK601" s="2"/>
      <c r="AL601" s="2"/>
      <c r="AM601" s="34"/>
      <c r="AN601" s="34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42">
        <f t="shared" si="221"/>
        <v>43992</v>
      </c>
      <c r="B602" s="19">
        <f t="shared" ca="1" si="231"/>
        <v>7887.0289131500003</v>
      </c>
      <c r="C602" s="16">
        <f t="shared" si="222"/>
        <v>7850</v>
      </c>
      <c r="D602" s="15">
        <f ca="1">IF(A602&lt;$B$1,VLOOKUP(A602,[1]DI!$A$4:$B$15000,2,FALSE),0)</f>
        <v>2.9000000000000005E-2</v>
      </c>
      <c r="E602" s="16">
        <f t="shared" ca="1" si="214"/>
        <v>1.00011345</v>
      </c>
      <c r="F602" s="16">
        <f ca="1">(TRUNC(PRODUCT($E$12:$E601),16))</f>
        <v>1.0882167133735801</v>
      </c>
      <c r="G602" s="16">
        <f t="shared" ca="1" si="223"/>
        <v>1.0859968592954301</v>
      </c>
      <c r="H602" s="16">
        <f t="shared" ca="1" si="215"/>
        <v>1.00204407</v>
      </c>
      <c r="I602" s="15">
        <f t="shared" si="224"/>
        <v>3.7999999999999999E-2</v>
      </c>
      <c r="J602" s="34">
        <f t="shared" si="225"/>
        <v>43966</v>
      </c>
      <c r="K602" s="2">
        <f t="shared" si="226"/>
        <v>18</v>
      </c>
      <c r="L602" s="21">
        <f t="shared" si="227"/>
        <v>18</v>
      </c>
      <c r="M602" s="14">
        <f t="shared" si="216"/>
        <v>1.0026675359999999</v>
      </c>
      <c r="N602" s="14">
        <f t="shared" ca="1" si="217"/>
        <v>1.0047170590000001</v>
      </c>
      <c r="O602" s="21">
        <f t="shared" si="228"/>
        <v>0</v>
      </c>
      <c r="P602" s="16">
        <f t="shared" ca="1" si="218"/>
        <v>37.028913150000001</v>
      </c>
      <c r="Q602" s="24">
        <f t="shared" si="219"/>
        <v>0</v>
      </c>
      <c r="R602" s="16">
        <f t="shared" si="220"/>
        <v>0</v>
      </c>
      <c r="S602" s="4" t="str">
        <f t="shared" si="229"/>
        <v>A+J=</v>
      </c>
      <c r="T602" s="34">
        <f t="shared" si="230"/>
        <v>43997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2"/>
      <c r="AI602" s="2"/>
      <c r="AJ602" s="2"/>
      <c r="AK602" s="2"/>
      <c r="AL602" s="2"/>
      <c r="AM602" s="34"/>
      <c r="AN602" s="34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42">
        <f t="shared" si="221"/>
        <v>43993</v>
      </c>
      <c r="B603" s="19">
        <f t="shared" ca="1" si="231"/>
        <v>7889.0911709499997</v>
      </c>
      <c r="C603" s="16">
        <f t="shared" si="222"/>
        <v>7850</v>
      </c>
      <c r="D603" s="15">
        <f ca="1">IF(A603&lt;$B$1,VLOOKUP(A603,[1]DI!$A$4:$B$15000,2,FALSE),0)</f>
        <v>0</v>
      </c>
      <c r="E603" s="16">
        <f t="shared" ca="1" si="214"/>
        <v>1</v>
      </c>
      <c r="F603" s="16">
        <f ca="1">(TRUNC(PRODUCT($E$12:$E602),16))</f>
        <v>1.0883401715597101</v>
      </c>
      <c r="G603" s="16">
        <f t="shared" ca="1" si="223"/>
        <v>1.0859968592954301</v>
      </c>
      <c r="H603" s="16">
        <f t="shared" ca="1" si="215"/>
        <v>1.0021577500000001</v>
      </c>
      <c r="I603" s="15">
        <f t="shared" si="224"/>
        <v>3.7999999999999999E-2</v>
      </c>
      <c r="J603" s="34">
        <f t="shared" si="225"/>
        <v>43966</v>
      </c>
      <c r="K603" s="2">
        <f t="shared" si="226"/>
        <v>18</v>
      </c>
      <c r="L603" s="21">
        <f t="shared" si="227"/>
        <v>19</v>
      </c>
      <c r="M603" s="14">
        <f t="shared" si="216"/>
        <v>1.0028159409999999</v>
      </c>
      <c r="N603" s="14">
        <f t="shared" ca="1" si="217"/>
        <v>1.004979767</v>
      </c>
      <c r="O603" s="21">
        <f t="shared" si="228"/>
        <v>0</v>
      </c>
      <c r="P603" s="16">
        <f t="shared" ca="1" si="218"/>
        <v>39.091170949999999</v>
      </c>
      <c r="Q603" s="24">
        <f t="shared" si="219"/>
        <v>0</v>
      </c>
      <c r="R603" s="16">
        <f t="shared" si="220"/>
        <v>0</v>
      </c>
      <c r="S603" s="4" t="str">
        <f t="shared" si="229"/>
        <v>A+J=</v>
      </c>
      <c r="T603" s="34">
        <f t="shared" si="230"/>
        <v>43997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2"/>
      <c r="AI603" s="2"/>
      <c r="AJ603" s="2"/>
      <c r="AK603" s="2"/>
      <c r="AL603" s="2"/>
      <c r="AM603" s="34"/>
      <c r="AN603" s="34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42">
        <f t="shared" si="221"/>
        <v>43994</v>
      </c>
      <c r="B604" s="19">
        <f t="shared" ca="1" si="231"/>
        <v>7889.0911709499997</v>
      </c>
      <c r="C604" s="16">
        <f t="shared" si="222"/>
        <v>7850</v>
      </c>
      <c r="D604" s="15">
        <f ca="1">IF(A604&lt;$B$1,VLOOKUP(A604,[1]DI!$A$4:$B$15000,2,FALSE),0)</f>
        <v>2.9000000000000005E-2</v>
      </c>
      <c r="E604" s="16">
        <f t="shared" ca="1" si="214"/>
        <v>1.00011345</v>
      </c>
      <c r="F604" s="16">
        <f ca="1">(TRUNC(PRODUCT($E$12:$E603),16))</f>
        <v>1.0883401715597101</v>
      </c>
      <c r="G604" s="16">
        <f t="shared" ca="1" si="223"/>
        <v>1.0859968592954301</v>
      </c>
      <c r="H604" s="16">
        <f t="shared" ca="1" si="215"/>
        <v>1.0021577500000001</v>
      </c>
      <c r="I604" s="15">
        <f t="shared" si="224"/>
        <v>3.7999999999999999E-2</v>
      </c>
      <c r="J604" s="34">
        <f t="shared" si="225"/>
        <v>43966</v>
      </c>
      <c r="K604" s="2">
        <f t="shared" si="226"/>
        <v>19</v>
      </c>
      <c r="L604" s="21">
        <f t="shared" si="227"/>
        <v>19</v>
      </c>
      <c r="M604" s="14">
        <f t="shared" si="216"/>
        <v>1.0028159409999999</v>
      </c>
      <c r="N604" s="14">
        <f t="shared" ca="1" si="217"/>
        <v>1.004979767</v>
      </c>
      <c r="O604" s="21">
        <f t="shared" si="228"/>
        <v>0</v>
      </c>
      <c r="P604" s="16">
        <f t="shared" ca="1" si="218"/>
        <v>39.091170949999999</v>
      </c>
      <c r="Q604" s="24">
        <f t="shared" si="219"/>
        <v>0</v>
      </c>
      <c r="R604" s="16">
        <f t="shared" si="220"/>
        <v>0</v>
      </c>
      <c r="S604" s="4" t="str">
        <f t="shared" si="229"/>
        <v>A+J=</v>
      </c>
      <c r="T604" s="34">
        <f t="shared" si="230"/>
        <v>43997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2"/>
      <c r="AI604" s="2"/>
      <c r="AJ604" s="2"/>
      <c r="AK604" s="2"/>
      <c r="AL604" s="2"/>
      <c r="AM604" s="34"/>
      <c r="AN604" s="34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42">
        <f t="shared" si="221"/>
        <v>43995</v>
      </c>
      <c r="B605" s="19">
        <f t="shared" ca="1" si="231"/>
        <v>7891.1540253499998</v>
      </c>
      <c r="C605" s="16">
        <f t="shared" si="222"/>
        <v>7850</v>
      </c>
      <c r="D605" s="15">
        <f ca="1">IF(A605&lt;$B$1,VLOOKUP(A605,[1]DI!$A$4:$B$15000,2,FALSE),0)</f>
        <v>0</v>
      </c>
      <c r="E605" s="16">
        <f t="shared" ca="1" si="214"/>
        <v>1</v>
      </c>
      <c r="F605" s="16">
        <f ca="1">(TRUNC(PRODUCT($E$12:$E604),16))</f>
        <v>1.08846364375217</v>
      </c>
      <c r="G605" s="16">
        <f t="shared" ca="1" si="223"/>
        <v>1.0859968592954301</v>
      </c>
      <c r="H605" s="16">
        <f t="shared" ca="1" si="215"/>
        <v>1.0022714500000001</v>
      </c>
      <c r="I605" s="15">
        <f t="shared" si="224"/>
        <v>3.7999999999999999E-2</v>
      </c>
      <c r="J605" s="34">
        <f t="shared" si="225"/>
        <v>43966</v>
      </c>
      <c r="K605" s="2">
        <f t="shared" si="226"/>
        <v>19</v>
      </c>
      <c r="L605" s="21">
        <f t="shared" si="227"/>
        <v>20</v>
      </c>
      <c r="M605" s="14">
        <f t="shared" si="216"/>
        <v>1.002964368</v>
      </c>
      <c r="N605" s="14">
        <f t="shared" ca="1" si="217"/>
        <v>1.005242551</v>
      </c>
      <c r="O605" s="21">
        <f t="shared" si="228"/>
        <v>0</v>
      </c>
      <c r="P605" s="16">
        <f t="shared" ca="1" si="218"/>
        <v>41.154025349999998</v>
      </c>
      <c r="Q605" s="24">
        <f t="shared" si="219"/>
        <v>0</v>
      </c>
      <c r="R605" s="16">
        <f t="shared" si="220"/>
        <v>0</v>
      </c>
      <c r="S605" s="4" t="str">
        <f t="shared" si="229"/>
        <v>A+J=</v>
      </c>
      <c r="T605" s="34">
        <f t="shared" si="230"/>
        <v>43997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2"/>
      <c r="AI605" s="2"/>
      <c r="AJ605" s="2"/>
      <c r="AK605" s="2"/>
      <c r="AL605" s="2"/>
      <c r="AM605" s="34"/>
      <c r="AN605" s="34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42">
        <f t="shared" si="221"/>
        <v>43996</v>
      </c>
      <c r="B606" s="19">
        <f t="shared" ca="1" si="231"/>
        <v>7891.1540253499998</v>
      </c>
      <c r="C606" s="16">
        <f t="shared" si="222"/>
        <v>7850</v>
      </c>
      <c r="D606" s="15">
        <f ca="1">IF(A606&lt;$B$1,VLOOKUP(A606,[1]DI!$A$4:$B$15000,2,FALSE),0)</f>
        <v>0</v>
      </c>
      <c r="E606" s="16">
        <f t="shared" ca="1" si="214"/>
        <v>1</v>
      </c>
      <c r="F606" s="16">
        <f ca="1">(TRUNC(PRODUCT($E$12:$E605),16))</f>
        <v>1.08846364375217</v>
      </c>
      <c r="G606" s="16">
        <f t="shared" ca="1" si="223"/>
        <v>1.0859968592954301</v>
      </c>
      <c r="H606" s="16">
        <f t="shared" ca="1" si="215"/>
        <v>1.0022714500000001</v>
      </c>
      <c r="I606" s="15">
        <f t="shared" si="224"/>
        <v>3.7999999999999999E-2</v>
      </c>
      <c r="J606" s="34">
        <f t="shared" si="225"/>
        <v>43966</v>
      </c>
      <c r="K606" s="2">
        <f t="shared" si="226"/>
        <v>19</v>
      </c>
      <c r="L606" s="21">
        <f t="shared" si="227"/>
        <v>20</v>
      </c>
      <c r="M606" s="14">
        <f t="shared" si="216"/>
        <v>1.002964368</v>
      </c>
      <c r="N606" s="14">
        <f t="shared" ca="1" si="217"/>
        <v>1.005242551</v>
      </c>
      <c r="O606" s="21">
        <f t="shared" si="228"/>
        <v>0</v>
      </c>
      <c r="P606" s="16">
        <f t="shared" ca="1" si="218"/>
        <v>41.154025349999998</v>
      </c>
      <c r="Q606" s="24">
        <f t="shared" si="219"/>
        <v>0</v>
      </c>
      <c r="R606" s="16">
        <f t="shared" si="220"/>
        <v>0</v>
      </c>
      <c r="S606" s="4" t="str">
        <f t="shared" si="229"/>
        <v>A+J=</v>
      </c>
      <c r="T606" s="34">
        <f t="shared" si="230"/>
        <v>43997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2"/>
      <c r="AI606" s="2"/>
      <c r="AJ606" s="2"/>
      <c r="AK606" s="2"/>
      <c r="AL606" s="2"/>
      <c r="AM606" s="34"/>
      <c r="AN606" s="34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42">
        <f t="shared" si="221"/>
        <v>43997</v>
      </c>
      <c r="B607" s="19">
        <f t="shared" ca="1" si="231"/>
        <v>7891.1540253499998</v>
      </c>
      <c r="C607" s="16">
        <f t="shared" si="222"/>
        <v>7850</v>
      </c>
      <c r="D607" s="15">
        <f ca="1">IF(A607&lt;$B$1,VLOOKUP(A607,[1]DI!$A$4:$B$15000,2,FALSE),0)</f>
        <v>2.9000000000000005E-2</v>
      </c>
      <c r="E607" s="16">
        <f t="shared" ca="1" si="214"/>
        <v>1.00011345</v>
      </c>
      <c r="F607" s="16">
        <f ca="1">(TRUNC(PRODUCT($E$12:$E606),16))</f>
        <v>1.08846364375217</v>
      </c>
      <c r="G607" s="16">
        <f t="shared" ca="1" si="223"/>
        <v>1.0859968592954301</v>
      </c>
      <c r="H607" s="16">
        <f t="shared" ca="1" si="215"/>
        <v>1.0022714500000001</v>
      </c>
      <c r="I607" s="15">
        <f t="shared" si="224"/>
        <v>3.7999999999999999E-2</v>
      </c>
      <c r="J607" s="34">
        <f t="shared" si="225"/>
        <v>43966</v>
      </c>
      <c r="K607" s="2">
        <f t="shared" si="226"/>
        <v>20</v>
      </c>
      <c r="L607" s="21">
        <f t="shared" si="227"/>
        <v>20</v>
      </c>
      <c r="M607" s="14">
        <f t="shared" si="216"/>
        <v>1.002964368</v>
      </c>
      <c r="N607" s="14">
        <f t="shared" ca="1" si="217"/>
        <v>1.005242551</v>
      </c>
      <c r="O607" s="21">
        <f t="shared" si="228"/>
        <v>20</v>
      </c>
      <c r="P607" s="16">
        <f t="shared" ca="1" si="218"/>
        <v>41.154025349999998</v>
      </c>
      <c r="Q607" s="24">
        <f t="shared" si="219"/>
        <v>7.0000000000000007E-2</v>
      </c>
      <c r="R607" s="16">
        <f t="shared" si="220"/>
        <v>700</v>
      </c>
      <c r="S607" s="4" t="str">
        <f t="shared" si="229"/>
        <v>A+J=</v>
      </c>
      <c r="T607" s="34">
        <f t="shared" si="230"/>
        <v>43997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2"/>
      <c r="AI607" s="2"/>
      <c r="AJ607" s="2"/>
      <c r="AK607" s="2"/>
      <c r="AL607" s="2"/>
      <c r="AM607" s="34"/>
      <c r="AN607" s="34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42">
        <f t="shared" si="221"/>
        <v>43998</v>
      </c>
      <c r="B608" s="19">
        <f t="shared" ca="1" si="231"/>
        <v>7151.8695605499997</v>
      </c>
      <c r="C608" s="16">
        <f t="shared" si="222"/>
        <v>7150</v>
      </c>
      <c r="D608" s="15">
        <f ca="1">IF(A608&lt;$B$1,VLOOKUP(A608,[1]DI!$A$4:$B$15000,2,FALSE),0)</f>
        <v>2.9000000000000005E-2</v>
      </c>
      <c r="E608" s="16">
        <f t="shared" ca="1" si="214"/>
        <v>1.00011345</v>
      </c>
      <c r="F608" s="16">
        <f ca="1">(TRUNC(PRODUCT($E$12:$E607),16))</f>
        <v>1.08858712995256</v>
      </c>
      <c r="G608" s="16">
        <f t="shared" ca="1" si="223"/>
        <v>1.08846364375217</v>
      </c>
      <c r="H608" s="16">
        <f t="shared" ca="1" si="215"/>
        <v>1.00011345</v>
      </c>
      <c r="I608" s="15">
        <f t="shared" si="224"/>
        <v>3.7999999999999999E-2</v>
      </c>
      <c r="J608" s="34">
        <f t="shared" si="225"/>
        <v>43997</v>
      </c>
      <c r="K608" s="2">
        <f t="shared" si="226"/>
        <v>1</v>
      </c>
      <c r="L608" s="21">
        <f t="shared" si="227"/>
        <v>1</v>
      </c>
      <c r="M608" s="14">
        <f t="shared" si="216"/>
        <v>1.00014801</v>
      </c>
      <c r="N608" s="14">
        <f t="shared" ca="1" si="217"/>
        <v>1.000261477</v>
      </c>
      <c r="O608" s="21">
        <f t="shared" si="228"/>
        <v>0</v>
      </c>
      <c r="P608" s="16">
        <f t="shared" ca="1" si="218"/>
        <v>1.8695605500000001</v>
      </c>
      <c r="Q608" s="24">
        <f t="shared" si="219"/>
        <v>0</v>
      </c>
      <c r="R608" s="16">
        <f t="shared" si="220"/>
        <v>0</v>
      </c>
      <c r="S608" s="4" t="str">
        <f t="shared" si="229"/>
        <v>J=</v>
      </c>
      <c r="T608" s="34">
        <f t="shared" si="230"/>
        <v>44027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2"/>
      <c r="AI608" s="2"/>
      <c r="AJ608" s="2"/>
      <c r="AK608" s="2"/>
      <c r="AL608" s="2"/>
      <c r="AM608" s="34"/>
      <c r="AN608" s="34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42">
        <f t="shared" si="221"/>
        <v>43999</v>
      </c>
      <c r="B609" s="19">
        <f t="shared" ca="1" si="231"/>
        <v>7153.7395858500004</v>
      </c>
      <c r="C609" s="16">
        <f t="shared" si="222"/>
        <v>7150</v>
      </c>
      <c r="D609" s="15">
        <f ca="1">IF(A609&lt;$B$1,VLOOKUP(A609,[1]DI!$A$4:$B$15000,2,FALSE),0)</f>
        <v>2.9000000000000005E-2</v>
      </c>
      <c r="E609" s="16">
        <f t="shared" ca="1" si="214"/>
        <v>1.00011345</v>
      </c>
      <c r="F609" s="16">
        <f ca="1">(TRUNC(PRODUCT($E$12:$E608),16))</f>
        <v>1.0887106301624501</v>
      </c>
      <c r="G609" s="16">
        <f t="shared" ca="1" si="223"/>
        <v>1.08846364375217</v>
      </c>
      <c r="H609" s="16">
        <f t="shared" ca="1" si="215"/>
        <v>1.0002269100000001</v>
      </c>
      <c r="I609" s="15">
        <f t="shared" si="224"/>
        <v>3.7999999999999999E-2</v>
      </c>
      <c r="J609" s="34">
        <f t="shared" si="225"/>
        <v>43997</v>
      </c>
      <c r="K609" s="2">
        <f t="shared" si="226"/>
        <v>2</v>
      </c>
      <c r="L609" s="21">
        <f t="shared" si="227"/>
        <v>2</v>
      </c>
      <c r="M609" s="14">
        <f t="shared" si="216"/>
        <v>1.000296042</v>
      </c>
      <c r="N609" s="14">
        <f t="shared" ca="1" si="217"/>
        <v>1.0005230190000001</v>
      </c>
      <c r="O609" s="21">
        <f t="shared" si="228"/>
        <v>0</v>
      </c>
      <c r="P609" s="16">
        <f t="shared" ca="1" si="218"/>
        <v>3.7395858500000001</v>
      </c>
      <c r="Q609" s="24">
        <f t="shared" si="219"/>
        <v>0</v>
      </c>
      <c r="R609" s="16">
        <f t="shared" si="220"/>
        <v>0</v>
      </c>
      <c r="S609" s="4" t="str">
        <f t="shared" si="229"/>
        <v>J=</v>
      </c>
      <c r="T609" s="34">
        <f t="shared" si="230"/>
        <v>44027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2"/>
      <c r="AI609" s="2"/>
      <c r="AJ609" s="2"/>
      <c r="AK609" s="2"/>
      <c r="AL609" s="2"/>
      <c r="AM609" s="34"/>
      <c r="AN609" s="34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42">
        <f t="shared" si="221"/>
        <v>44000</v>
      </c>
      <c r="B610" s="19">
        <f t="shared" ca="1" si="231"/>
        <v>7155.6101545399997</v>
      </c>
      <c r="C610" s="16">
        <f t="shared" si="222"/>
        <v>7150</v>
      </c>
      <c r="D610" s="15">
        <f ca="1">IF(A610&lt;$B$1,VLOOKUP(A610,[1]DI!$A$4:$B$15000,2,FALSE),0)</f>
        <v>2.1500000000000005E-2</v>
      </c>
      <c r="E610" s="16">
        <f t="shared" ca="1" si="214"/>
        <v>1.0000844200000001</v>
      </c>
      <c r="F610" s="16">
        <f ca="1">(TRUNC(PRODUCT($E$12:$E609),16))</f>
        <v>1.08883414438344</v>
      </c>
      <c r="G610" s="16">
        <f t="shared" ca="1" si="223"/>
        <v>1.08846364375217</v>
      </c>
      <c r="H610" s="16">
        <f t="shared" ca="1" si="215"/>
        <v>1.0003403900000001</v>
      </c>
      <c r="I610" s="15">
        <f t="shared" si="224"/>
        <v>3.7999999999999999E-2</v>
      </c>
      <c r="J610" s="34">
        <f t="shared" si="225"/>
        <v>43997</v>
      </c>
      <c r="K610" s="2">
        <f t="shared" si="226"/>
        <v>3</v>
      </c>
      <c r="L610" s="21">
        <f t="shared" si="227"/>
        <v>3</v>
      </c>
      <c r="M610" s="14">
        <f t="shared" si="216"/>
        <v>1.0004440960000001</v>
      </c>
      <c r="N610" s="14">
        <f t="shared" ca="1" si="217"/>
        <v>1.000784637</v>
      </c>
      <c r="O610" s="21">
        <f t="shared" si="228"/>
        <v>0</v>
      </c>
      <c r="P610" s="16">
        <f t="shared" ca="1" si="218"/>
        <v>5.6101545399999999</v>
      </c>
      <c r="Q610" s="24">
        <f t="shared" si="219"/>
        <v>0</v>
      </c>
      <c r="R610" s="16">
        <f t="shared" si="220"/>
        <v>0</v>
      </c>
      <c r="S610" s="4" t="str">
        <f t="shared" si="229"/>
        <v>J=</v>
      </c>
      <c r="T610" s="34">
        <f t="shared" si="230"/>
        <v>44027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2"/>
      <c r="AI610" s="2"/>
      <c r="AJ610" s="2"/>
      <c r="AK610" s="2"/>
      <c r="AL610" s="2"/>
      <c r="AM610" s="34"/>
      <c r="AN610" s="34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42">
        <f t="shared" si="221"/>
        <v>44001</v>
      </c>
      <c r="B611" s="19">
        <f t="shared" ca="1" si="231"/>
        <v>7157.27343759</v>
      </c>
      <c r="C611" s="16">
        <f t="shared" si="222"/>
        <v>7150</v>
      </c>
      <c r="D611" s="15">
        <f ca="1">IF(A611&lt;$B$1,VLOOKUP(A611,[1]DI!$A$4:$B$15000,2,FALSE),0)</f>
        <v>2.1500000000000005E-2</v>
      </c>
      <c r="E611" s="16">
        <f t="shared" ca="1" si="214"/>
        <v>1.0000844200000001</v>
      </c>
      <c r="F611" s="16">
        <f ca="1">(TRUNC(PRODUCT($E$12:$E610),16))</f>
        <v>1.08892606376191</v>
      </c>
      <c r="G611" s="16">
        <f t="shared" ca="1" si="223"/>
        <v>1.08846364375217</v>
      </c>
      <c r="H611" s="16">
        <f t="shared" ca="1" si="215"/>
        <v>1.00042484</v>
      </c>
      <c r="I611" s="15">
        <f t="shared" si="224"/>
        <v>3.7999999999999999E-2</v>
      </c>
      <c r="J611" s="34">
        <f t="shared" si="225"/>
        <v>43997</v>
      </c>
      <c r="K611" s="2">
        <f t="shared" si="226"/>
        <v>4</v>
      </c>
      <c r="L611" s="21">
        <f t="shared" si="227"/>
        <v>4</v>
      </c>
      <c r="M611" s="14">
        <f t="shared" si="216"/>
        <v>1.0005921719999999</v>
      </c>
      <c r="N611" s="14">
        <f t="shared" ca="1" si="217"/>
        <v>1.0010172639999999</v>
      </c>
      <c r="O611" s="21">
        <f t="shared" si="228"/>
        <v>0</v>
      </c>
      <c r="P611" s="16">
        <f t="shared" ca="1" si="218"/>
        <v>7.2734375900000003</v>
      </c>
      <c r="Q611" s="24">
        <f t="shared" si="219"/>
        <v>0</v>
      </c>
      <c r="R611" s="16">
        <f t="shared" si="220"/>
        <v>0</v>
      </c>
      <c r="S611" s="4" t="str">
        <f t="shared" si="229"/>
        <v>J=</v>
      </c>
      <c r="T611" s="34">
        <f t="shared" si="230"/>
        <v>44027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2"/>
      <c r="AI611" s="2"/>
      <c r="AJ611" s="2"/>
      <c r="AK611" s="2"/>
      <c r="AL611" s="2"/>
      <c r="AM611" s="34"/>
      <c r="AN611" s="34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42">
        <f t="shared" si="221"/>
        <v>44002</v>
      </c>
      <c r="B612" s="19">
        <f t="shared" ca="1" si="231"/>
        <v>7158.9370495499998</v>
      </c>
      <c r="C612" s="16">
        <f t="shared" si="222"/>
        <v>7150</v>
      </c>
      <c r="D612" s="15">
        <f ca="1">IF(A612&lt;$B$1,VLOOKUP(A612,[1]DI!$A$4:$B$15000,2,FALSE),0)</f>
        <v>0</v>
      </c>
      <c r="E612" s="16">
        <f t="shared" ca="1" si="214"/>
        <v>1</v>
      </c>
      <c r="F612" s="16">
        <f ca="1">(TRUNC(PRODUCT($E$12:$E611),16))</f>
        <v>1.08901799090021</v>
      </c>
      <c r="G612" s="16">
        <f t="shared" ca="1" si="223"/>
        <v>1.08846364375217</v>
      </c>
      <c r="H612" s="16">
        <f t="shared" ca="1" si="215"/>
        <v>1.0005092900000001</v>
      </c>
      <c r="I612" s="15">
        <f t="shared" si="224"/>
        <v>3.7999999999999999E-2</v>
      </c>
      <c r="J612" s="34">
        <f t="shared" si="225"/>
        <v>43997</v>
      </c>
      <c r="K612" s="2">
        <f t="shared" si="226"/>
        <v>4</v>
      </c>
      <c r="L612" s="21">
        <f t="shared" si="227"/>
        <v>5</v>
      </c>
      <c r="M612" s="14">
        <f t="shared" si="216"/>
        <v>1.0007402700000001</v>
      </c>
      <c r="N612" s="14">
        <f t="shared" ca="1" si="217"/>
        <v>1.0012499370000001</v>
      </c>
      <c r="O612" s="21">
        <f t="shared" si="228"/>
        <v>0</v>
      </c>
      <c r="P612" s="16">
        <f t="shared" ca="1" si="218"/>
        <v>8.9370495499999993</v>
      </c>
      <c r="Q612" s="24">
        <f t="shared" si="219"/>
        <v>0</v>
      </c>
      <c r="R612" s="16">
        <f t="shared" si="220"/>
        <v>0</v>
      </c>
      <c r="S612" s="4" t="str">
        <f t="shared" si="229"/>
        <v>J=</v>
      </c>
      <c r="T612" s="34">
        <f t="shared" si="230"/>
        <v>44027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2"/>
      <c r="AI612" s="2"/>
      <c r="AJ612" s="2"/>
      <c r="AK612" s="2"/>
      <c r="AL612" s="2"/>
      <c r="AM612" s="34"/>
      <c r="AN612" s="34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42">
        <f t="shared" si="221"/>
        <v>44003</v>
      </c>
      <c r="B613" s="19">
        <f t="shared" ca="1" si="231"/>
        <v>7158.9370495499998</v>
      </c>
      <c r="C613" s="16">
        <f t="shared" si="222"/>
        <v>7150</v>
      </c>
      <c r="D613" s="15">
        <f ca="1">IF(A613&lt;$B$1,VLOOKUP(A613,[1]DI!$A$4:$B$15000,2,FALSE),0)</f>
        <v>0</v>
      </c>
      <c r="E613" s="16">
        <f t="shared" ca="1" si="214"/>
        <v>1</v>
      </c>
      <c r="F613" s="16">
        <f ca="1">(TRUNC(PRODUCT($E$12:$E612),16))</f>
        <v>1.08901799090021</v>
      </c>
      <c r="G613" s="16">
        <f t="shared" ca="1" si="223"/>
        <v>1.08846364375217</v>
      </c>
      <c r="H613" s="16">
        <f t="shared" ca="1" si="215"/>
        <v>1.0005092900000001</v>
      </c>
      <c r="I613" s="15">
        <f t="shared" si="224"/>
        <v>3.7999999999999999E-2</v>
      </c>
      <c r="J613" s="34">
        <f t="shared" si="225"/>
        <v>43997</v>
      </c>
      <c r="K613" s="2">
        <f t="shared" si="226"/>
        <v>4</v>
      </c>
      <c r="L613" s="21">
        <f t="shared" si="227"/>
        <v>5</v>
      </c>
      <c r="M613" s="14">
        <f t="shared" si="216"/>
        <v>1.0007402700000001</v>
      </c>
      <c r="N613" s="14">
        <f t="shared" ca="1" si="217"/>
        <v>1.0012499370000001</v>
      </c>
      <c r="O613" s="21">
        <f t="shared" si="228"/>
        <v>0</v>
      </c>
      <c r="P613" s="16">
        <f t="shared" ca="1" si="218"/>
        <v>8.9370495499999993</v>
      </c>
      <c r="Q613" s="24">
        <f t="shared" si="219"/>
        <v>0</v>
      </c>
      <c r="R613" s="16">
        <f t="shared" si="220"/>
        <v>0</v>
      </c>
      <c r="S613" s="4" t="str">
        <f t="shared" si="229"/>
        <v>J=</v>
      </c>
      <c r="T613" s="34">
        <f t="shared" si="230"/>
        <v>44027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2"/>
      <c r="AI613" s="2"/>
      <c r="AJ613" s="2"/>
      <c r="AK613" s="2"/>
      <c r="AL613" s="2"/>
      <c r="AM613" s="34"/>
      <c r="AN613" s="34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42">
        <f t="shared" si="221"/>
        <v>44004</v>
      </c>
      <c r="B614" s="19">
        <f t="shared" ca="1" si="231"/>
        <v>7158.9370495499998</v>
      </c>
      <c r="C614" s="16">
        <f t="shared" si="222"/>
        <v>7150</v>
      </c>
      <c r="D614" s="15">
        <f ca="1">IF(A614&lt;$B$1,VLOOKUP(A614,[1]DI!$A$4:$B$15000,2,FALSE),0)</f>
        <v>2.1500000000000005E-2</v>
      </c>
      <c r="E614" s="16">
        <f t="shared" ca="1" si="214"/>
        <v>1.0000844200000001</v>
      </c>
      <c r="F614" s="16">
        <f ca="1">(TRUNC(PRODUCT($E$12:$E613),16))</f>
        <v>1.08901799090021</v>
      </c>
      <c r="G614" s="16">
        <f t="shared" ca="1" si="223"/>
        <v>1.08846364375217</v>
      </c>
      <c r="H614" s="16">
        <f t="shared" ca="1" si="215"/>
        <v>1.0005092900000001</v>
      </c>
      <c r="I614" s="15">
        <f t="shared" si="224"/>
        <v>3.7999999999999999E-2</v>
      </c>
      <c r="J614" s="34">
        <f t="shared" si="225"/>
        <v>43997</v>
      </c>
      <c r="K614" s="2">
        <f t="shared" si="226"/>
        <v>5</v>
      </c>
      <c r="L614" s="21">
        <f t="shared" si="227"/>
        <v>5</v>
      </c>
      <c r="M614" s="14">
        <f t="shared" si="216"/>
        <v>1.0007402700000001</v>
      </c>
      <c r="N614" s="14">
        <f t="shared" ca="1" si="217"/>
        <v>1.0012499370000001</v>
      </c>
      <c r="O614" s="21">
        <f t="shared" si="228"/>
        <v>0</v>
      </c>
      <c r="P614" s="16">
        <f t="shared" ca="1" si="218"/>
        <v>8.9370495499999993</v>
      </c>
      <c r="Q614" s="24">
        <f t="shared" si="219"/>
        <v>0</v>
      </c>
      <c r="R614" s="16">
        <f t="shared" si="220"/>
        <v>0</v>
      </c>
      <c r="S614" s="4" t="str">
        <f t="shared" si="229"/>
        <v>J=</v>
      </c>
      <c r="T614" s="34">
        <f t="shared" si="230"/>
        <v>44027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2"/>
      <c r="AI614" s="2"/>
      <c r="AJ614" s="2"/>
      <c r="AK614" s="2"/>
      <c r="AL614" s="2"/>
      <c r="AM614" s="34"/>
      <c r="AN614" s="34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42">
        <f t="shared" si="221"/>
        <v>44005</v>
      </c>
      <c r="B615" s="19">
        <f t="shared" ca="1" si="231"/>
        <v>7160.6011333899996</v>
      </c>
      <c r="C615" s="16">
        <f t="shared" si="222"/>
        <v>7150</v>
      </c>
      <c r="D615" s="15">
        <f ca="1">IF(A615&lt;$B$1,VLOOKUP(A615,[1]DI!$A$4:$B$15000,2,FALSE),0)</f>
        <v>2.1500000000000005E-2</v>
      </c>
      <c r="E615" s="16">
        <f t="shared" ca="1" si="214"/>
        <v>1.0000844200000001</v>
      </c>
      <c r="F615" s="16">
        <f ca="1">(TRUNC(PRODUCT($E$12:$E614),16))</f>
        <v>1.08910992579901</v>
      </c>
      <c r="G615" s="16">
        <f t="shared" ca="1" si="223"/>
        <v>1.08846364375217</v>
      </c>
      <c r="H615" s="16">
        <f t="shared" ca="1" si="215"/>
        <v>1.0005937600000001</v>
      </c>
      <c r="I615" s="15">
        <f t="shared" si="224"/>
        <v>3.7999999999999999E-2</v>
      </c>
      <c r="J615" s="34">
        <f t="shared" si="225"/>
        <v>43997</v>
      </c>
      <c r="K615" s="2">
        <f t="shared" si="226"/>
        <v>6</v>
      </c>
      <c r="L615" s="21">
        <f t="shared" si="227"/>
        <v>6</v>
      </c>
      <c r="M615" s="14">
        <f t="shared" si="216"/>
        <v>1.000888389</v>
      </c>
      <c r="N615" s="14">
        <f t="shared" ca="1" si="217"/>
        <v>1.001482676</v>
      </c>
      <c r="O615" s="21">
        <f t="shared" si="228"/>
        <v>0</v>
      </c>
      <c r="P615" s="16">
        <f t="shared" ca="1" si="218"/>
        <v>10.601133389999999</v>
      </c>
      <c r="Q615" s="24">
        <f t="shared" si="219"/>
        <v>0</v>
      </c>
      <c r="R615" s="16">
        <f t="shared" si="220"/>
        <v>0</v>
      </c>
      <c r="S615" s="4" t="str">
        <f t="shared" si="229"/>
        <v>J=</v>
      </c>
      <c r="T615" s="34">
        <f t="shared" si="230"/>
        <v>44027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2"/>
      <c r="AI615" s="2"/>
      <c r="AJ615" s="2"/>
      <c r="AK615" s="2"/>
      <c r="AL615" s="2"/>
      <c r="AM615" s="34"/>
      <c r="AN615" s="34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42">
        <f t="shared" si="221"/>
        <v>44006</v>
      </c>
      <c r="B616" s="19">
        <f t="shared" ca="1" si="231"/>
        <v>7162.2655676000004</v>
      </c>
      <c r="C616" s="16">
        <f t="shared" si="222"/>
        <v>7150</v>
      </c>
      <c r="D616" s="15">
        <f ca="1">IF(A616&lt;$B$1,VLOOKUP(A616,[1]DI!$A$4:$B$15000,2,FALSE),0)</f>
        <v>2.1500000000000005E-2</v>
      </c>
      <c r="E616" s="16">
        <f t="shared" ca="1" si="214"/>
        <v>1.0000844200000001</v>
      </c>
      <c r="F616" s="16">
        <f ca="1">(TRUNC(PRODUCT($E$12:$E615),16))</f>
        <v>1.08920186845894</v>
      </c>
      <c r="G616" s="16">
        <f t="shared" ca="1" si="223"/>
        <v>1.08846364375217</v>
      </c>
      <c r="H616" s="16">
        <f t="shared" ca="1" si="215"/>
        <v>1.0006782299999999</v>
      </c>
      <c r="I616" s="15">
        <f t="shared" si="224"/>
        <v>3.7999999999999999E-2</v>
      </c>
      <c r="J616" s="34">
        <f t="shared" si="225"/>
        <v>43997</v>
      </c>
      <c r="K616" s="2">
        <f t="shared" si="226"/>
        <v>7</v>
      </c>
      <c r="L616" s="21">
        <f t="shared" si="227"/>
        <v>7</v>
      </c>
      <c r="M616" s="14">
        <f t="shared" si="216"/>
        <v>1.001036531</v>
      </c>
      <c r="N616" s="14">
        <f t="shared" ca="1" si="217"/>
        <v>1.0017154640000001</v>
      </c>
      <c r="O616" s="21">
        <f t="shared" si="228"/>
        <v>0</v>
      </c>
      <c r="P616" s="16">
        <f t="shared" ca="1" si="218"/>
        <v>12.265567600000001</v>
      </c>
      <c r="Q616" s="24">
        <f t="shared" si="219"/>
        <v>0</v>
      </c>
      <c r="R616" s="16">
        <f t="shared" si="220"/>
        <v>0</v>
      </c>
      <c r="S616" s="4" t="str">
        <f t="shared" si="229"/>
        <v>J=</v>
      </c>
      <c r="T616" s="34">
        <f t="shared" si="230"/>
        <v>44027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2"/>
      <c r="AI616" s="2"/>
      <c r="AJ616" s="2"/>
      <c r="AK616" s="2"/>
      <c r="AL616" s="2"/>
      <c r="AM616" s="34"/>
      <c r="AN616" s="34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42">
        <f t="shared" si="221"/>
        <v>44007</v>
      </c>
      <c r="B617" s="19">
        <f t="shared" ca="1" si="231"/>
        <v>7163.9303307</v>
      </c>
      <c r="C617" s="16">
        <f t="shared" si="222"/>
        <v>7150</v>
      </c>
      <c r="D617" s="15">
        <f ca="1">IF(A617&lt;$B$1,VLOOKUP(A617,[1]DI!$A$4:$B$15000,2,FALSE),0)</f>
        <v>2.1500000000000005E-2</v>
      </c>
      <c r="E617" s="16">
        <f t="shared" ca="1" si="214"/>
        <v>1.0000844200000001</v>
      </c>
      <c r="F617" s="16">
        <f ca="1">(TRUNC(PRODUCT($E$12:$E616),16))</f>
        <v>1.08929381888068</v>
      </c>
      <c r="G617" s="16">
        <f t="shared" ca="1" si="223"/>
        <v>1.08846364375217</v>
      </c>
      <c r="H617" s="16">
        <f t="shared" ca="1" si="215"/>
        <v>1.0007626999999999</v>
      </c>
      <c r="I617" s="15">
        <f t="shared" si="224"/>
        <v>3.7999999999999999E-2</v>
      </c>
      <c r="J617" s="34">
        <f t="shared" si="225"/>
        <v>43997</v>
      </c>
      <c r="K617" s="2">
        <f t="shared" si="226"/>
        <v>8</v>
      </c>
      <c r="L617" s="21">
        <f t="shared" si="227"/>
        <v>8</v>
      </c>
      <c r="M617" s="14">
        <f t="shared" si="216"/>
        <v>1.001184694</v>
      </c>
      <c r="N617" s="14">
        <f t="shared" ca="1" si="217"/>
        <v>1.0019482980000001</v>
      </c>
      <c r="O617" s="21">
        <f t="shared" si="228"/>
        <v>0</v>
      </c>
      <c r="P617" s="16">
        <f t="shared" ca="1" si="218"/>
        <v>13.930330700000001</v>
      </c>
      <c r="Q617" s="24">
        <f t="shared" si="219"/>
        <v>0</v>
      </c>
      <c r="R617" s="16">
        <f t="shared" si="220"/>
        <v>0</v>
      </c>
      <c r="S617" s="4" t="str">
        <f t="shared" si="229"/>
        <v>J=</v>
      </c>
      <c r="T617" s="34">
        <f t="shared" si="230"/>
        <v>44027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2"/>
      <c r="AI617" s="2"/>
      <c r="AJ617" s="2"/>
      <c r="AK617" s="2"/>
      <c r="AL617" s="2"/>
      <c r="AM617" s="34"/>
      <c r="AN617" s="34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42">
        <f t="shared" si="221"/>
        <v>44008</v>
      </c>
      <c r="B618" s="19">
        <f t="shared" ca="1" si="231"/>
        <v>7165.5955728500003</v>
      </c>
      <c r="C618" s="16">
        <f t="shared" si="222"/>
        <v>7150</v>
      </c>
      <c r="D618" s="15">
        <f ca="1">IF(A618&lt;$B$1,VLOOKUP(A618,[1]DI!$A$4:$B$15000,2,FALSE),0)</f>
        <v>2.1500000000000005E-2</v>
      </c>
      <c r="E618" s="16">
        <f t="shared" ca="1" si="214"/>
        <v>1.0000844200000001</v>
      </c>
      <c r="F618" s="16">
        <f ca="1">(TRUNC(PRODUCT($E$12:$E617),16))</f>
        <v>1.0893857770648701</v>
      </c>
      <c r="G618" s="16">
        <f t="shared" ca="1" si="223"/>
        <v>1.08846364375217</v>
      </c>
      <c r="H618" s="16">
        <f t="shared" ca="1" si="215"/>
        <v>1.00084719</v>
      </c>
      <c r="I618" s="15">
        <f t="shared" si="224"/>
        <v>3.7999999999999999E-2</v>
      </c>
      <c r="J618" s="34">
        <f t="shared" si="225"/>
        <v>43997</v>
      </c>
      <c r="K618" s="2">
        <f t="shared" si="226"/>
        <v>9</v>
      </c>
      <c r="L618" s="21">
        <f t="shared" si="227"/>
        <v>9</v>
      </c>
      <c r="M618" s="14">
        <f t="shared" si="216"/>
        <v>1.0013328800000001</v>
      </c>
      <c r="N618" s="14">
        <f t="shared" ca="1" si="217"/>
        <v>1.002181199</v>
      </c>
      <c r="O618" s="21">
        <f t="shared" si="228"/>
        <v>0</v>
      </c>
      <c r="P618" s="16">
        <f t="shared" ca="1" si="218"/>
        <v>15.59557285</v>
      </c>
      <c r="Q618" s="24">
        <f t="shared" si="219"/>
        <v>0</v>
      </c>
      <c r="R618" s="16">
        <f t="shared" si="220"/>
        <v>0</v>
      </c>
      <c r="S618" s="4" t="str">
        <f t="shared" si="229"/>
        <v>J=</v>
      </c>
      <c r="T618" s="34">
        <f t="shared" si="230"/>
        <v>44027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2"/>
      <c r="AI618" s="2"/>
      <c r="AJ618" s="2"/>
      <c r="AK618" s="2"/>
      <c r="AL618" s="2"/>
      <c r="AM618" s="34"/>
      <c r="AN618" s="34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42">
        <f t="shared" si="221"/>
        <v>44009</v>
      </c>
      <c r="B619" s="19">
        <f t="shared" ca="1" si="231"/>
        <v>7167.2611510500001</v>
      </c>
      <c r="C619" s="16">
        <f t="shared" si="222"/>
        <v>7150</v>
      </c>
      <c r="D619" s="15">
        <f ca="1">IF(A619&lt;$B$1,VLOOKUP(A619,[1]DI!$A$4:$B$15000,2,FALSE),0)</f>
        <v>0</v>
      </c>
      <c r="E619" s="16">
        <f t="shared" ca="1" si="214"/>
        <v>1</v>
      </c>
      <c r="F619" s="16">
        <f ca="1">(TRUNC(PRODUCT($E$12:$E618),16))</f>
        <v>1.08947774301217</v>
      </c>
      <c r="G619" s="16">
        <f t="shared" ca="1" si="223"/>
        <v>1.08846364375217</v>
      </c>
      <c r="H619" s="16">
        <f t="shared" ca="1" si="215"/>
        <v>1.0009316800000001</v>
      </c>
      <c r="I619" s="15">
        <f t="shared" si="224"/>
        <v>3.7999999999999999E-2</v>
      </c>
      <c r="J619" s="34">
        <f t="shared" si="225"/>
        <v>43997</v>
      </c>
      <c r="K619" s="2">
        <f t="shared" si="226"/>
        <v>9</v>
      </c>
      <c r="L619" s="21">
        <f t="shared" si="227"/>
        <v>10</v>
      </c>
      <c r="M619" s="14">
        <f t="shared" si="216"/>
        <v>1.0014810869999999</v>
      </c>
      <c r="N619" s="14">
        <f t="shared" ca="1" si="217"/>
        <v>1.0024141470000001</v>
      </c>
      <c r="O619" s="21">
        <f t="shared" si="228"/>
        <v>0</v>
      </c>
      <c r="P619" s="16">
        <f t="shared" ca="1" si="218"/>
        <v>17.261151049999999</v>
      </c>
      <c r="Q619" s="24">
        <f t="shared" si="219"/>
        <v>0</v>
      </c>
      <c r="R619" s="16">
        <f t="shared" si="220"/>
        <v>0</v>
      </c>
      <c r="S619" s="4" t="str">
        <f t="shared" si="229"/>
        <v>J=</v>
      </c>
      <c r="T619" s="34">
        <f t="shared" si="230"/>
        <v>44027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2"/>
      <c r="AI619" s="2"/>
      <c r="AJ619" s="2"/>
      <c r="AK619" s="2"/>
      <c r="AL619" s="2"/>
      <c r="AM619" s="34"/>
      <c r="AN619" s="34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42">
        <f t="shared" si="221"/>
        <v>44010</v>
      </c>
      <c r="B620" s="19">
        <f t="shared" ca="1" si="231"/>
        <v>7167.2611510500001</v>
      </c>
      <c r="C620" s="16">
        <f t="shared" si="222"/>
        <v>7150</v>
      </c>
      <c r="D620" s="15">
        <f ca="1">IF(A620&lt;$B$1,VLOOKUP(A620,[1]DI!$A$4:$B$15000,2,FALSE),0)</f>
        <v>0</v>
      </c>
      <c r="E620" s="16">
        <f t="shared" ca="1" si="214"/>
        <v>1</v>
      </c>
      <c r="F620" s="16">
        <f ca="1">(TRUNC(PRODUCT($E$12:$E619),16))</f>
        <v>1.08947774301217</v>
      </c>
      <c r="G620" s="16">
        <f t="shared" ca="1" si="223"/>
        <v>1.08846364375217</v>
      </c>
      <c r="H620" s="16">
        <f t="shared" ca="1" si="215"/>
        <v>1.0009316800000001</v>
      </c>
      <c r="I620" s="15">
        <f t="shared" si="224"/>
        <v>3.7999999999999999E-2</v>
      </c>
      <c r="J620" s="34">
        <f t="shared" si="225"/>
        <v>43997</v>
      </c>
      <c r="K620" s="2">
        <f t="shared" si="226"/>
        <v>9</v>
      </c>
      <c r="L620" s="21">
        <f t="shared" si="227"/>
        <v>10</v>
      </c>
      <c r="M620" s="14">
        <f t="shared" si="216"/>
        <v>1.0014810869999999</v>
      </c>
      <c r="N620" s="14">
        <f t="shared" ca="1" si="217"/>
        <v>1.0024141470000001</v>
      </c>
      <c r="O620" s="21">
        <f t="shared" si="228"/>
        <v>0</v>
      </c>
      <c r="P620" s="16">
        <f t="shared" ca="1" si="218"/>
        <v>17.261151049999999</v>
      </c>
      <c r="Q620" s="24">
        <f t="shared" si="219"/>
        <v>0</v>
      </c>
      <c r="R620" s="16">
        <f t="shared" si="220"/>
        <v>0</v>
      </c>
      <c r="S620" s="4" t="str">
        <f t="shared" si="229"/>
        <v>J=</v>
      </c>
      <c r="T620" s="34">
        <f t="shared" si="230"/>
        <v>44027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2"/>
      <c r="AI620" s="2"/>
      <c r="AJ620" s="2"/>
      <c r="AK620" s="2"/>
      <c r="AL620" s="2"/>
      <c r="AM620" s="34"/>
      <c r="AN620" s="34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42">
        <f t="shared" si="221"/>
        <v>44011</v>
      </c>
      <c r="B621" s="19">
        <f t="shared" ca="1" si="231"/>
        <v>7167.2611510500001</v>
      </c>
      <c r="C621" s="16">
        <f t="shared" si="222"/>
        <v>7150</v>
      </c>
      <c r="D621" s="15">
        <f ca="1">IF(A621&lt;$B$1,VLOOKUP(A621,[1]DI!$A$4:$B$15000,2,FALSE),0)</f>
        <v>2.1500000000000005E-2</v>
      </c>
      <c r="E621" s="16">
        <f t="shared" ca="1" si="214"/>
        <v>1.0000844200000001</v>
      </c>
      <c r="F621" s="16">
        <f ca="1">(TRUNC(PRODUCT($E$12:$E620),16))</f>
        <v>1.08947774301217</v>
      </c>
      <c r="G621" s="16">
        <f t="shared" ca="1" si="223"/>
        <v>1.08846364375217</v>
      </c>
      <c r="H621" s="16">
        <f t="shared" ca="1" si="215"/>
        <v>1.0009316800000001</v>
      </c>
      <c r="I621" s="15">
        <f t="shared" si="224"/>
        <v>3.7999999999999999E-2</v>
      </c>
      <c r="J621" s="34">
        <f t="shared" si="225"/>
        <v>43997</v>
      </c>
      <c r="K621" s="2">
        <f t="shared" si="226"/>
        <v>10</v>
      </c>
      <c r="L621" s="21">
        <f t="shared" si="227"/>
        <v>10</v>
      </c>
      <c r="M621" s="14">
        <f t="shared" si="216"/>
        <v>1.0014810869999999</v>
      </c>
      <c r="N621" s="14">
        <f t="shared" ca="1" si="217"/>
        <v>1.0024141470000001</v>
      </c>
      <c r="O621" s="21">
        <f t="shared" si="228"/>
        <v>0</v>
      </c>
      <c r="P621" s="16">
        <f t="shared" ca="1" si="218"/>
        <v>17.261151049999999</v>
      </c>
      <c r="Q621" s="24">
        <f t="shared" si="219"/>
        <v>0</v>
      </c>
      <c r="R621" s="16">
        <f t="shared" si="220"/>
        <v>0</v>
      </c>
      <c r="S621" s="4" t="str">
        <f t="shared" si="229"/>
        <v>J=</v>
      </c>
      <c r="T621" s="34">
        <f t="shared" si="230"/>
        <v>44027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2"/>
      <c r="AI621" s="2"/>
      <c r="AJ621" s="2"/>
      <c r="AK621" s="2"/>
      <c r="AL621" s="2"/>
      <c r="AM621" s="34"/>
      <c r="AN621" s="34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42">
        <f t="shared" si="221"/>
        <v>44012</v>
      </c>
      <c r="B622" s="19">
        <f t="shared" ca="1" si="231"/>
        <v>7168.9271439499998</v>
      </c>
      <c r="C622" s="16">
        <f t="shared" si="222"/>
        <v>7150</v>
      </c>
      <c r="D622" s="15">
        <f ca="1">IF(A622&lt;$B$1,VLOOKUP(A622,[1]DI!$A$4:$B$15000,2,FALSE),0)</f>
        <v>2.1500000000000005E-2</v>
      </c>
      <c r="E622" s="16">
        <f t="shared" ca="1" si="214"/>
        <v>1.0000844200000001</v>
      </c>
      <c r="F622" s="16">
        <f ca="1">(TRUNC(PRODUCT($E$12:$E621),16))</f>
        <v>1.0895697167232301</v>
      </c>
      <c r="G622" s="16">
        <f t="shared" ca="1" si="223"/>
        <v>1.08846364375217</v>
      </c>
      <c r="H622" s="16">
        <f t="shared" ca="1" si="215"/>
        <v>1.0010161799999999</v>
      </c>
      <c r="I622" s="15">
        <f t="shared" si="224"/>
        <v>3.7999999999999999E-2</v>
      </c>
      <c r="J622" s="34">
        <f t="shared" si="225"/>
        <v>43997</v>
      </c>
      <c r="K622" s="2">
        <f t="shared" si="226"/>
        <v>11</v>
      </c>
      <c r="L622" s="21">
        <f t="shared" si="227"/>
        <v>11</v>
      </c>
      <c r="M622" s="14">
        <f t="shared" si="216"/>
        <v>1.0016293169999999</v>
      </c>
      <c r="N622" s="14">
        <f t="shared" ca="1" si="217"/>
        <v>1.0026471530000001</v>
      </c>
      <c r="O622" s="21">
        <f t="shared" si="228"/>
        <v>0</v>
      </c>
      <c r="P622" s="16">
        <f t="shared" ca="1" si="218"/>
        <v>18.927143950000001</v>
      </c>
      <c r="Q622" s="24">
        <f t="shared" si="219"/>
        <v>0</v>
      </c>
      <c r="R622" s="16">
        <f t="shared" si="220"/>
        <v>0</v>
      </c>
      <c r="S622" s="4" t="str">
        <f t="shared" si="229"/>
        <v>J=</v>
      </c>
      <c r="T622" s="34">
        <f t="shared" si="230"/>
        <v>44027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2"/>
      <c r="AI622" s="2"/>
      <c r="AJ622" s="2"/>
      <c r="AK622" s="2"/>
      <c r="AL622" s="2"/>
      <c r="AM622" s="34"/>
      <c r="AN622" s="34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42">
        <f t="shared" si="221"/>
        <v>44013</v>
      </c>
      <c r="B623" s="19">
        <f t="shared" ca="1" si="231"/>
        <v>7170.5934657500002</v>
      </c>
      <c r="C623" s="16">
        <f t="shared" si="222"/>
        <v>7150</v>
      </c>
      <c r="D623" s="15">
        <f ca="1">IF(A623&lt;$B$1,VLOOKUP(A623,[1]DI!$A$4:$B$15000,2,FALSE),0)</f>
        <v>2.1500000000000005E-2</v>
      </c>
      <c r="E623" s="16">
        <f t="shared" ca="1" si="214"/>
        <v>1.0000844200000001</v>
      </c>
      <c r="F623" s="16">
        <f ca="1">(TRUNC(PRODUCT($E$12:$E622),16))</f>
        <v>1.0896616981987199</v>
      </c>
      <c r="G623" s="16">
        <f t="shared" ca="1" si="223"/>
        <v>1.08846364375217</v>
      </c>
      <c r="H623" s="16">
        <f t="shared" ca="1" si="215"/>
        <v>1.00110068</v>
      </c>
      <c r="I623" s="15">
        <f t="shared" si="224"/>
        <v>3.7999999999999999E-2</v>
      </c>
      <c r="J623" s="34">
        <f t="shared" si="225"/>
        <v>43997</v>
      </c>
      <c r="K623" s="2">
        <f t="shared" si="226"/>
        <v>12</v>
      </c>
      <c r="L623" s="21">
        <f t="shared" si="227"/>
        <v>12</v>
      </c>
      <c r="M623" s="14">
        <f t="shared" si="216"/>
        <v>1.0017775680000001</v>
      </c>
      <c r="N623" s="14">
        <f t="shared" ca="1" si="217"/>
        <v>1.0028802050000001</v>
      </c>
      <c r="O623" s="21">
        <f t="shared" si="228"/>
        <v>0</v>
      </c>
      <c r="P623" s="16">
        <f t="shared" ca="1" si="218"/>
        <v>20.59346575</v>
      </c>
      <c r="Q623" s="24">
        <f t="shared" si="219"/>
        <v>0</v>
      </c>
      <c r="R623" s="16">
        <f t="shared" si="220"/>
        <v>0</v>
      </c>
      <c r="S623" s="4" t="str">
        <f t="shared" si="229"/>
        <v>J=</v>
      </c>
      <c r="T623" s="34">
        <f t="shared" si="230"/>
        <v>44027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2"/>
      <c r="AI623" s="2"/>
      <c r="AJ623" s="2"/>
      <c r="AK623" s="2"/>
      <c r="AL623" s="2"/>
      <c r="AM623" s="34"/>
      <c r="AN623" s="34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42">
        <f t="shared" si="221"/>
        <v>44014</v>
      </c>
      <c r="B624" s="19">
        <f t="shared" ca="1" si="231"/>
        <v>7172.2602666000003</v>
      </c>
      <c r="C624" s="16">
        <f t="shared" si="222"/>
        <v>7150</v>
      </c>
      <c r="D624" s="15">
        <f ca="1">IF(A624&lt;$B$1,VLOOKUP(A624,[1]DI!$A$4:$B$15000,2,FALSE),0)</f>
        <v>2.1500000000000005E-2</v>
      </c>
      <c r="E624" s="16">
        <f t="shared" ca="1" si="214"/>
        <v>1.0000844200000001</v>
      </c>
      <c r="F624" s="16">
        <f ca="1">(TRUNC(PRODUCT($E$12:$E623),16))</f>
        <v>1.0897536874392799</v>
      </c>
      <c r="G624" s="16">
        <f t="shared" ca="1" si="223"/>
        <v>1.08846364375217</v>
      </c>
      <c r="H624" s="16">
        <f t="shared" ca="1" si="215"/>
        <v>1.0011852000000001</v>
      </c>
      <c r="I624" s="15">
        <f t="shared" si="224"/>
        <v>3.7999999999999999E-2</v>
      </c>
      <c r="J624" s="34">
        <f t="shared" si="225"/>
        <v>43997</v>
      </c>
      <c r="K624" s="2">
        <f t="shared" si="226"/>
        <v>13</v>
      </c>
      <c r="L624" s="21">
        <f t="shared" si="227"/>
        <v>13</v>
      </c>
      <c r="M624" s="14">
        <f t="shared" si="216"/>
        <v>1.001925841</v>
      </c>
      <c r="N624" s="14">
        <f t="shared" ca="1" si="217"/>
        <v>1.0031133240000001</v>
      </c>
      <c r="O624" s="21">
        <f t="shared" si="228"/>
        <v>0</v>
      </c>
      <c r="P624" s="16">
        <f t="shared" ca="1" si="218"/>
        <v>22.260266600000001</v>
      </c>
      <c r="Q624" s="24">
        <f t="shared" si="219"/>
        <v>0</v>
      </c>
      <c r="R624" s="16">
        <f t="shared" si="220"/>
        <v>0</v>
      </c>
      <c r="S624" s="4" t="str">
        <f t="shared" si="229"/>
        <v>J=</v>
      </c>
      <c r="T624" s="34">
        <f t="shared" si="230"/>
        <v>44027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2"/>
      <c r="AI624" s="2"/>
      <c r="AJ624" s="2"/>
      <c r="AK624" s="2"/>
      <c r="AL624" s="2"/>
      <c r="AM624" s="34"/>
      <c r="AN624" s="34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42">
        <f t="shared" si="221"/>
        <v>44015</v>
      </c>
      <c r="B625" s="19">
        <f t="shared" ca="1" si="231"/>
        <v>7173.92740349</v>
      </c>
      <c r="C625" s="16">
        <f t="shared" si="222"/>
        <v>7150</v>
      </c>
      <c r="D625" s="15">
        <f ca="1">IF(A625&lt;$B$1,VLOOKUP(A625,[1]DI!$A$4:$B$15000,2,FALSE),0)</f>
        <v>2.1500000000000005E-2</v>
      </c>
      <c r="E625" s="16">
        <f t="shared" ca="1" si="214"/>
        <v>1.0000844200000001</v>
      </c>
      <c r="F625" s="16">
        <f ca="1">(TRUNC(PRODUCT($E$12:$E624),16))</f>
        <v>1.08984568444557</v>
      </c>
      <c r="G625" s="16">
        <f t="shared" ca="1" si="223"/>
        <v>1.08846364375217</v>
      </c>
      <c r="H625" s="16">
        <f t="shared" ca="1" si="215"/>
        <v>1.00126972</v>
      </c>
      <c r="I625" s="15">
        <f t="shared" si="224"/>
        <v>3.7999999999999999E-2</v>
      </c>
      <c r="J625" s="34">
        <f t="shared" si="225"/>
        <v>43997</v>
      </c>
      <c r="K625" s="2">
        <f t="shared" si="226"/>
        <v>14</v>
      </c>
      <c r="L625" s="21">
        <f t="shared" si="227"/>
        <v>14</v>
      </c>
      <c r="M625" s="14">
        <f t="shared" si="216"/>
        <v>1.0020741360000001</v>
      </c>
      <c r="N625" s="14">
        <f t="shared" ca="1" si="217"/>
        <v>1.00334649</v>
      </c>
      <c r="O625" s="21">
        <f t="shared" si="228"/>
        <v>0</v>
      </c>
      <c r="P625" s="16">
        <f t="shared" ca="1" si="218"/>
        <v>23.92740349</v>
      </c>
      <c r="Q625" s="24">
        <f t="shared" si="219"/>
        <v>0</v>
      </c>
      <c r="R625" s="16">
        <f t="shared" si="220"/>
        <v>0</v>
      </c>
      <c r="S625" s="4" t="str">
        <f t="shared" si="229"/>
        <v>J=</v>
      </c>
      <c r="T625" s="34">
        <f t="shared" si="230"/>
        <v>44027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2"/>
      <c r="AI625" s="2"/>
      <c r="AJ625" s="2"/>
      <c r="AK625" s="2"/>
      <c r="AL625" s="2"/>
      <c r="AM625" s="34"/>
      <c r="AN625" s="34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42">
        <f t="shared" si="221"/>
        <v>44016</v>
      </c>
      <c r="B626" s="19">
        <f t="shared" ca="1" si="231"/>
        <v>7175.59487644</v>
      </c>
      <c r="C626" s="16">
        <f t="shared" si="222"/>
        <v>7150</v>
      </c>
      <c r="D626" s="15">
        <f ca="1">IF(A626&lt;$B$1,VLOOKUP(A626,[1]DI!$A$4:$B$15000,2,FALSE),0)</f>
        <v>0</v>
      </c>
      <c r="E626" s="16">
        <f t="shared" ca="1" si="214"/>
        <v>1</v>
      </c>
      <c r="F626" s="16">
        <f ca="1">(TRUNC(PRODUCT($E$12:$E625),16))</f>
        <v>1.08993768921826</v>
      </c>
      <c r="G626" s="16">
        <f t="shared" ca="1" si="223"/>
        <v>1.08846364375217</v>
      </c>
      <c r="H626" s="16">
        <f t="shared" ca="1" si="215"/>
        <v>1.00135424</v>
      </c>
      <c r="I626" s="15">
        <f t="shared" si="224"/>
        <v>3.7999999999999999E-2</v>
      </c>
      <c r="J626" s="34">
        <f t="shared" si="225"/>
        <v>43997</v>
      </c>
      <c r="K626" s="2">
        <f t="shared" si="226"/>
        <v>14</v>
      </c>
      <c r="L626" s="21">
        <f t="shared" si="227"/>
        <v>15</v>
      </c>
      <c r="M626" s="14">
        <f t="shared" si="216"/>
        <v>1.0022224529999999</v>
      </c>
      <c r="N626" s="14">
        <f t="shared" ca="1" si="217"/>
        <v>1.003579703</v>
      </c>
      <c r="O626" s="21">
        <f t="shared" si="228"/>
        <v>0</v>
      </c>
      <c r="P626" s="16">
        <f t="shared" ca="1" si="218"/>
        <v>25.59487644</v>
      </c>
      <c r="Q626" s="24">
        <f t="shared" si="219"/>
        <v>0</v>
      </c>
      <c r="R626" s="16">
        <f t="shared" si="220"/>
        <v>0</v>
      </c>
      <c r="S626" s="4" t="str">
        <f t="shared" si="229"/>
        <v>J=</v>
      </c>
      <c r="T626" s="34">
        <f t="shared" si="230"/>
        <v>44027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2"/>
      <c r="AI626" s="2"/>
      <c r="AJ626" s="2"/>
      <c r="AK626" s="2"/>
      <c r="AL626" s="2"/>
      <c r="AM626" s="34"/>
      <c r="AN626" s="34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42">
        <f t="shared" si="221"/>
        <v>44017</v>
      </c>
      <c r="B627" s="19">
        <f t="shared" ca="1" si="231"/>
        <v>7175.59487644</v>
      </c>
      <c r="C627" s="16">
        <f t="shared" si="222"/>
        <v>7150</v>
      </c>
      <c r="D627" s="15">
        <f ca="1">IF(A627&lt;$B$1,VLOOKUP(A627,[1]DI!$A$4:$B$15000,2,FALSE),0)</f>
        <v>0</v>
      </c>
      <c r="E627" s="16">
        <f t="shared" ca="1" si="214"/>
        <v>1</v>
      </c>
      <c r="F627" s="16">
        <f ca="1">(TRUNC(PRODUCT($E$12:$E626),16))</f>
        <v>1.08993768921826</v>
      </c>
      <c r="G627" s="16">
        <f t="shared" ca="1" si="223"/>
        <v>1.08846364375217</v>
      </c>
      <c r="H627" s="16">
        <f t="shared" ca="1" si="215"/>
        <v>1.00135424</v>
      </c>
      <c r="I627" s="15">
        <f t="shared" si="224"/>
        <v>3.7999999999999999E-2</v>
      </c>
      <c r="J627" s="34">
        <f t="shared" si="225"/>
        <v>43997</v>
      </c>
      <c r="K627" s="2">
        <f t="shared" si="226"/>
        <v>14</v>
      </c>
      <c r="L627" s="21">
        <f t="shared" si="227"/>
        <v>15</v>
      </c>
      <c r="M627" s="14">
        <f t="shared" si="216"/>
        <v>1.0022224529999999</v>
      </c>
      <c r="N627" s="14">
        <f t="shared" ca="1" si="217"/>
        <v>1.003579703</v>
      </c>
      <c r="O627" s="21">
        <f t="shared" si="228"/>
        <v>0</v>
      </c>
      <c r="P627" s="16">
        <f t="shared" ca="1" si="218"/>
        <v>25.59487644</v>
      </c>
      <c r="Q627" s="24">
        <f t="shared" si="219"/>
        <v>0</v>
      </c>
      <c r="R627" s="16">
        <f t="shared" si="220"/>
        <v>0</v>
      </c>
      <c r="S627" s="4" t="str">
        <f t="shared" si="229"/>
        <v>J=</v>
      </c>
      <c r="T627" s="34">
        <f t="shared" si="230"/>
        <v>44027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2"/>
      <c r="AI627" s="2"/>
      <c r="AJ627" s="2"/>
      <c r="AK627" s="2"/>
      <c r="AL627" s="2"/>
      <c r="AM627" s="34"/>
      <c r="AN627" s="34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42">
        <f t="shared" si="221"/>
        <v>44018</v>
      </c>
      <c r="B628" s="19">
        <f t="shared" ca="1" si="231"/>
        <v>7175.59487644</v>
      </c>
      <c r="C628" s="16">
        <f t="shared" si="222"/>
        <v>7150</v>
      </c>
      <c r="D628" s="15">
        <f ca="1">IF(A628&lt;$B$1,VLOOKUP(A628,[1]DI!$A$4:$B$15000,2,FALSE),0)</f>
        <v>2.1500000000000005E-2</v>
      </c>
      <c r="E628" s="16">
        <f t="shared" ca="1" si="214"/>
        <v>1.0000844200000001</v>
      </c>
      <c r="F628" s="16">
        <f ca="1">(TRUNC(PRODUCT($E$12:$E627),16))</f>
        <v>1.08993768921826</v>
      </c>
      <c r="G628" s="16">
        <f t="shared" ca="1" si="223"/>
        <v>1.08846364375217</v>
      </c>
      <c r="H628" s="16">
        <f t="shared" ca="1" si="215"/>
        <v>1.00135424</v>
      </c>
      <c r="I628" s="15">
        <f t="shared" si="224"/>
        <v>3.7999999999999999E-2</v>
      </c>
      <c r="J628" s="34">
        <f t="shared" si="225"/>
        <v>43997</v>
      </c>
      <c r="K628" s="2">
        <f t="shared" si="226"/>
        <v>15</v>
      </c>
      <c r="L628" s="21">
        <f t="shared" si="227"/>
        <v>15</v>
      </c>
      <c r="M628" s="14">
        <f t="shared" si="216"/>
        <v>1.0022224529999999</v>
      </c>
      <c r="N628" s="14">
        <f t="shared" ca="1" si="217"/>
        <v>1.003579703</v>
      </c>
      <c r="O628" s="21">
        <f t="shared" si="228"/>
        <v>0</v>
      </c>
      <c r="P628" s="16">
        <f t="shared" ca="1" si="218"/>
        <v>25.59487644</v>
      </c>
      <c r="Q628" s="24">
        <f t="shared" si="219"/>
        <v>0</v>
      </c>
      <c r="R628" s="16">
        <f t="shared" si="220"/>
        <v>0</v>
      </c>
      <c r="S628" s="4" t="str">
        <f t="shared" si="229"/>
        <v>J=</v>
      </c>
      <c r="T628" s="34">
        <f t="shared" si="230"/>
        <v>44027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2"/>
      <c r="AI628" s="2"/>
      <c r="AJ628" s="2"/>
      <c r="AK628" s="2"/>
      <c r="AL628" s="2"/>
      <c r="AM628" s="34"/>
      <c r="AN628" s="34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42">
        <f t="shared" si="221"/>
        <v>44019</v>
      </c>
      <c r="B629" s="19">
        <f t="shared" ca="1" si="231"/>
        <v>7177.2628284399998</v>
      </c>
      <c r="C629" s="16">
        <f t="shared" si="222"/>
        <v>7150</v>
      </c>
      <c r="D629" s="15">
        <f ca="1">IF(A629&lt;$B$1,VLOOKUP(A629,[1]DI!$A$4:$B$15000,2,FALSE),0)</f>
        <v>2.1500000000000005E-2</v>
      </c>
      <c r="E629" s="16">
        <f t="shared" ca="1" si="214"/>
        <v>1.0000844200000001</v>
      </c>
      <c r="F629" s="16">
        <f ca="1">(TRUNC(PRODUCT($E$12:$E628),16))</f>
        <v>1.0900297017579801</v>
      </c>
      <c r="G629" s="16">
        <f t="shared" ca="1" si="223"/>
        <v>1.08846364375217</v>
      </c>
      <c r="H629" s="16">
        <f t="shared" ca="1" si="215"/>
        <v>1.00143878</v>
      </c>
      <c r="I629" s="15">
        <f t="shared" si="224"/>
        <v>3.7999999999999999E-2</v>
      </c>
      <c r="J629" s="34">
        <f t="shared" si="225"/>
        <v>43997</v>
      </c>
      <c r="K629" s="2">
        <f t="shared" si="226"/>
        <v>16</v>
      </c>
      <c r="L629" s="21">
        <f t="shared" si="227"/>
        <v>16</v>
      </c>
      <c r="M629" s="14">
        <f t="shared" si="216"/>
        <v>1.002370792</v>
      </c>
      <c r="N629" s="14">
        <f t="shared" ca="1" si="217"/>
        <v>1.003812983</v>
      </c>
      <c r="O629" s="21">
        <f t="shared" si="228"/>
        <v>0</v>
      </c>
      <c r="P629" s="16">
        <f t="shared" ca="1" si="218"/>
        <v>27.26282844</v>
      </c>
      <c r="Q629" s="24">
        <f t="shared" si="219"/>
        <v>0</v>
      </c>
      <c r="R629" s="16">
        <f t="shared" si="220"/>
        <v>0</v>
      </c>
      <c r="S629" s="4" t="str">
        <f t="shared" si="229"/>
        <v>J=</v>
      </c>
      <c r="T629" s="34">
        <f t="shared" si="230"/>
        <v>44027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2"/>
      <c r="AI629" s="2"/>
      <c r="AJ629" s="2"/>
      <c r="AK629" s="2"/>
      <c r="AL629" s="2"/>
      <c r="AM629" s="34"/>
      <c r="AN629" s="34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42">
        <f t="shared" si="221"/>
        <v>44020</v>
      </c>
      <c r="B630" s="19">
        <f t="shared" ca="1" si="231"/>
        <v>7178.9311164999999</v>
      </c>
      <c r="C630" s="16">
        <f t="shared" si="222"/>
        <v>7150</v>
      </c>
      <c r="D630" s="15">
        <f ca="1">IF(A630&lt;$B$1,VLOOKUP(A630,[1]DI!$A$4:$B$15000,2,FALSE),0)</f>
        <v>2.1500000000000005E-2</v>
      </c>
      <c r="E630" s="16">
        <f t="shared" ca="1" si="214"/>
        <v>1.0000844200000001</v>
      </c>
      <c r="F630" s="16">
        <f ca="1">(TRUNC(PRODUCT($E$12:$E629),16))</f>
        <v>1.0901217220654</v>
      </c>
      <c r="G630" s="16">
        <f t="shared" ca="1" si="223"/>
        <v>1.08846364375217</v>
      </c>
      <c r="H630" s="16">
        <f t="shared" ca="1" si="215"/>
        <v>1.00152332</v>
      </c>
      <c r="I630" s="15">
        <f t="shared" si="224"/>
        <v>3.7999999999999999E-2</v>
      </c>
      <c r="J630" s="34">
        <f t="shared" si="225"/>
        <v>43997</v>
      </c>
      <c r="K630" s="2">
        <f t="shared" si="226"/>
        <v>17</v>
      </c>
      <c r="L630" s="21">
        <f t="shared" si="227"/>
        <v>17</v>
      </c>
      <c r="M630" s="14">
        <f t="shared" si="216"/>
        <v>1.0025191529999999</v>
      </c>
      <c r="N630" s="14">
        <f t="shared" ca="1" si="217"/>
        <v>1.0040463100000001</v>
      </c>
      <c r="O630" s="21">
        <f t="shared" si="228"/>
        <v>0</v>
      </c>
      <c r="P630" s="16">
        <f t="shared" ca="1" si="218"/>
        <v>28.931116500000002</v>
      </c>
      <c r="Q630" s="24">
        <f t="shared" si="219"/>
        <v>0</v>
      </c>
      <c r="R630" s="16">
        <f t="shared" si="220"/>
        <v>0</v>
      </c>
      <c r="S630" s="4" t="str">
        <f t="shared" si="229"/>
        <v>J=</v>
      </c>
      <c r="T630" s="34">
        <f t="shared" si="230"/>
        <v>44027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2"/>
      <c r="AI630" s="2"/>
      <c r="AJ630" s="2"/>
      <c r="AK630" s="2"/>
      <c r="AL630" s="2"/>
      <c r="AM630" s="34"/>
      <c r="AN630" s="34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42">
        <f t="shared" si="221"/>
        <v>44021</v>
      </c>
      <c r="B631" s="19">
        <f t="shared" ca="1" si="231"/>
        <v>7180.5998192400002</v>
      </c>
      <c r="C631" s="16">
        <f t="shared" si="222"/>
        <v>7150</v>
      </c>
      <c r="D631" s="15">
        <f ca="1">IF(A631&lt;$B$1,VLOOKUP(A631,[1]DI!$A$4:$B$15000,2,FALSE),0)</f>
        <v>2.1500000000000005E-2</v>
      </c>
      <c r="E631" s="16">
        <f t="shared" ca="1" si="214"/>
        <v>1.0000844200000001</v>
      </c>
      <c r="F631" s="16">
        <f ca="1">(TRUNC(PRODUCT($E$12:$E630),16))</f>
        <v>1.0902137501411799</v>
      </c>
      <c r="G631" s="16">
        <f t="shared" ca="1" si="223"/>
        <v>1.08846364375217</v>
      </c>
      <c r="H631" s="16">
        <f t="shared" ca="1" si="215"/>
        <v>1.00160787</v>
      </c>
      <c r="I631" s="15">
        <f t="shared" si="224"/>
        <v>3.7999999999999999E-2</v>
      </c>
      <c r="J631" s="34">
        <f t="shared" si="225"/>
        <v>43997</v>
      </c>
      <c r="K631" s="2">
        <f t="shared" si="226"/>
        <v>18</v>
      </c>
      <c r="L631" s="21">
        <f t="shared" si="227"/>
        <v>18</v>
      </c>
      <c r="M631" s="14">
        <f t="shared" si="216"/>
        <v>1.0026675359999999</v>
      </c>
      <c r="N631" s="14">
        <f t="shared" ca="1" si="217"/>
        <v>1.0042796949999999</v>
      </c>
      <c r="O631" s="21">
        <f t="shared" si="228"/>
        <v>0</v>
      </c>
      <c r="P631" s="16">
        <f t="shared" ca="1" si="218"/>
        <v>30.599819239999999</v>
      </c>
      <c r="Q631" s="24">
        <f t="shared" si="219"/>
        <v>0</v>
      </c>
      <c r="R631" s="16">
        <f t="shared" si="220"/>
        <v>0</v>
      </c>
      <c r="S631" s="4" t="str">
        <f t="shared" si="229"/>
        <v>J=</v>
      </c>
      <c r="T631" s="34">
        <f t="shared" si="230"/>
        <v>44027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2"/>
      <c r="AI631" s="2"/>
      <c r="AJ631" s="2"/>
      <c r="AK631" s="2"/>
      <c r="AL631" s="2"/>
      <c r="AM631" s="34"/>
      <c r="AN631" s="34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42">
        <f t="shared" si="221"/>
        <v>44022</v>
      </c>
      <c r="B632" s="19">
        <f t="shared" ca="1" si="231"/>
        <v>7182.2688580499998</v>
      </c>
      <c r="C632" s="16">
        <f t="shared" si="222"/>
        <v>7150</v>
      </c>
      <c r="D632" s="15">
        <f ca="1">IF(A632&lt;$B$1,VLOOKUP(A632,[1]DI!$A$4:$B$15000,2,FALSE),0)</f>
        <v>2.1500000000000005E-2</v>
      </c>
      <c r="E632" s="16">
        <f t="shared" ca="1" si="214"/>
        <v>1.0000844200000001</v>
      </c>
      <c r="F632" s="16">
        <f ca="1">(TRUNC(PRODUCT($E$12:$E631),16))</f>
        <v>1.0903057859859699</v>
      </c>
      <c r="G632" s="16">
        <f t="shared" ca="1" si="223"/>
        <v>1.08846364375217</v>
      </c>
      <c r="H632" s="16">
        <f t="shared" ca="1" si="215"/>
        <v>1.0016924199999999</v>
      </c>
      <c r="I632" s="15">
        <f t="shared" si="224"/>
        <v>3.7999999999999999E-2</v>
      </c>
      <c r="J632" s="34">
        <f t="shared" si="225"/>
        <v>43997</v>
      </c>
      <c r="K632" s="2">
        <f t="shared" si="226"/>
        <v>19</v>
      </c>
      <c r="L632" s="21">
        <f t="shared" si="227"/>
        <v>19</v>
      </c>
      <c r="M632" s="14">
        <f t="shared" si="216"/>
        <v>1.0028159409999999</v>
      </c>
      <c r="N632" s="14">
        <f t="shared" ca="1" si="217"/>
        <v>1.0045131270000001</v>
      </c>
      <c r="O632" s="21">
        <f t="shared" si="228"/>
        <v>0</v>
      </c>
      <c r="P632" s="16">
        <f t="shared" ca="1" si="218"/>
        <v>32.268858049999999</v>
      </c>
      <c r="Q632" s="24">
        <f t="shared" si="219"/>
        <v>0</v>
      </c>
      <c r="R632" s="16">
        <f t="shared" si="220"/>
        <v>0</v>
      </c>
      <c r="S632" s="4" t="str">
        <f t="shared" si="229"/>
        <v>J=</v>
      </c>
      <c r="T632" s="34">
        <f t="shared" si="230"/>
        <v>44027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2"/>
      <c r="AI632" s="2"/>
      <c r="AJ632" s="2"/>
      <c r="AK632" s="2"/>
      <c r="AL632" s="2"/>
      <c r="AM632" s="34"/>
      <c r="AN632" s="34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42">
        <f t="shared" si="221"/>
        <v>44023</v>
      </c>
      <c r="B633" s="19">
        <f t="shared" ca="1" si="231"/>
        <v>7183.9383758900003</v>
      </c>
      <c r="C633" s="16">
        <f t="shared" si="222"/>
        <v>7150</v>
      </c>
      <c r="D633" s="15">
        <f ca="1">IF(A633&lt;$B$1,VLOOKUP(A633,[1]DI!$A$4:$B$15000,2,FALSE),0)</f>
        <v>0</v>
      </c>
      <c r="E633" s="16">
        <f t="shared" ca="1" si="214"/>
        <v>1</v>
      </c>
      <c r="F633" s="16">
        <f ca="1">(TRUNC(PRODUCT($E$12:$E632),16))</f>
        <v>1.09039782960042</v>
      </c>
      <c r="G633" s="16">
        <f t="shared" ca="1" si="223"/>
        <v>1.08846364375217</v>
      </c>
      <c r="H633" s="16">
        <f t="shared" ca="1" si="215"/>
        <v>1.00177699</v>
      </c>
      <c r="I633" s="15">
        <f t="shared" si="224"/>
        <v>3.7999999999999999E-2</v>
      </c>
      <c r="J633" s="34">
        <f t="shared" si="225"/>
        <v>43997</v>
      </c>
      <c r="K633" s="2">
        <f t="shared" si="226"/>
        <v>19</v>
      </c>
      <c r="L633" s="21">
        <f t="shared" si="227"/>
        <v>20</v>
      </c>
      <c r="M633" s="14">
        <f t="shared" si="216"/>
        <v>1.002964368</v>
      </c>
      <c r="N633" s="14">
        <f t="shared" ca="1" si="217"/>
        <v>1.004746626</v>
      </c>
      <c r="O633" s="21">
        <f t="shared" si="228"/>
        <v>0</v>
      </c>
      <c r="P633" s="16">
        <f t="shared" ca="1" si="218"/>
        <v>33.938375890000003</v>
      </c>
      <c r="Q633" s="24">
        <f t="shared" si="219"/>
        <v>0</v>
      </c>
      <c r="R633" s="16">
        <f t="shared" si="220"/>
        <v>0</v>
      </c>
      <c r="S633" s="4" t="str">
        <f t="shared" si="229"/>
        <v>J=</v>
      </c>
      <c r="T633" s="34">
        <f t="shared" si="230"/>
        <v>44027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2"/>
      <c r="AI633" s="2"/>
      <c r="AJ633" s="2"/>
      <c r="AK633" s="2"/>
      <c r="AL633" s="2"/>
      <c r="AM633" s="34"/>
      <c r="AN633" s="34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42">
        <f t="shared" si="221"/>
        <v>44024</v>
      </c>
      <c r="B634" s="19">
        <f t="shared" ca="1" si="231"/>
        <v>7183.9383758900003</v>
      </c>
      <c r="C634" s="16">
        <f t="shared" si="222"/>
        <v>7150</v>
      </c>
      <c r="D634" s="15">
        <f ca="1">IF(A634&lt;$B$1,VLOOKUP(A634,[1]DI!$A$4:$B$15000,2,FALSE),0)</f>
        <v>0</v>
      </c>
      <c r="E634" s="16">
        <f t="shared" ca="1" si="214"/>
        <v>1</v>
      </c>
      <c r="F634" s="16">
        <f ca="1">(TRUNC(PRODUCT($E$12:$E633),16))</f>
        <v>1.09039782960042</v>
      </c>
      <c r="G634" s="16">
        <f t="shared" ca="1" si="223"/>
        <v>1.08846364375217</v>
      </c>
      <c r="H634" s="16">
        <f t="shared" ca="1" si="215"/>
        <v>1.00177699</v>
      </c>
      <c r="I634" s="15">
        <f t="shared" si="224"/>
        <v>3.7999999999999999E-2</v>
      </c>
      <c r="J634" s="34">
        <f t="shared" si="225"/>
        <v>43997</v>
      </c>
      <c r="K634" s="2">
        <f t="shared" si="226"/>
        <v>19</v>
      </c>
      <c r="L634" s="21">
        <f t="shared" si="227"/>
        <v>20</v>
      </c>
      <c r="M634" s="14">
        <f t="shared" si="216"/>
        <v>1.002964368</v>
      </c>
      <c r="N634" s="14">
        <f t="shared" ca="1" si="217"/>
        <v>1.004746626</v>
      </c>
      <c r="O634" s="21">
        <f t="shared" si="228"/>
        <v>0</v>
      </c>
      <c r="P634" s="16">
        <f t="shared" ca="1" si="218"/>
        <v>33.938375890000003</v>
      </c>
      <c r="Q634" s="24">
        <f t="shared" si="219"/>
        <v>0</v>
      </c>
      <c r="R634" s="16">
        <f t="shared" si="220"/>
        <v>0</v>
      </c>
      <c r="S634" s="4" t="str">
        <f t="shared" si="229"/>
        <v>J=</v>
      </c>
      <c r="T634" s="34">
        <f t="shared" si="230"/>
        <v>44027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2"/>
      <c r="AI634" s="2"/>
      <c r="AJ634" s="2"/>
      <c r="AK634" s="2"/>
      <c r="AL634" s="2"/>
      <c r="AM634" s="34"/>
      <c r="AN634" s="34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42">
        <f t="shared" si="221"/>
        <v>44025</v>
      </c>
      <c r="B635" s="19">
        <f t="shared" ca="1" si="231"/>
        <v>7183.9383758900003</v>
      </c>
      <c r="C635" s="16">
        <f t="shared" si="222"/>
        <v>7150</v>
      </c>
      <c r="D635" s="15">
        <f ca="1">IF(A635&lt;$B$1,VLOOKUP(A635,[1]DI!$A$4:$B$15000,2,FALSE),0)</f>
        <v>2.1500000000000005E-2</v>
      </c>
      <c r="E635" s="16">
        <f t="shared" ca="1" si="214"/>
        <v>1.0000844200000001</v>
      </c>
      <c r="F635" s="16">
        <f ca="1">(TRUNC(PRODUCT($E$12:$E634),16))</f>
        <v>1.09039782960042</v>
      </c>
      <c r="G635" s="16">
        <f t="shared" ca="1" si="223"/>
        <v>1.08846364375217</v>
      </c>
      <c r="H635" s="16">
        <f t="shared" ca="1" si="215"/>
        <v>1.00177699</v>
      </c>
      <c r="I635" s="15">
        <f t="shared" si="224"/>
        <v>3.7999999999999999E-2</v>
      </c>
      <c r="J635" s="34">
        <f t="shared" si="225"/>
        <v>43997</v>
      </c>
      <c r="K635" s="2">
        <f t="shared" si="226"/>
        <v>20</v>
      </c>
      <c r="L635" s="21">
        <f t="shared" si="227"/>
        <v>20</v>
      </c>
      <c r="M635" s="14">
        <f t="shared" si="216"/>
        <v>1.002964368</v>
      </c>
      <c r="N635" s="14">
        <f t="shared" ca="1" si="217"/>
        <v>1.004746626</v>
      </c>
      <c r="O635" s="21">
        <f t="shared" si="228"/>
        <v>0</v>
      </c>
      <c r="P635" s="16">
        <f t="shared" ca="1" si="218"/>
        <v>33.938375890000003</v>
      </c>
      <c r="Q635" s="24">
        <f t="shared" si="219"/>
        <v>0</v>
      </c>
      <c r="R635" s="16">
        <f t="shared" si="220"/>
        <v>0</v>
      </c>
      <c r="S635" s="4" t="str">
        <f t="shared" si="229"/>
        <v>J=</v>
      </c>
      <c r="T635" s="34">
        <f t="shared" si="230"/>
        <v>44027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2"/>
      <c r="AI635" s="2"/>
      <c r="AJ635" s="2"/>
      <c r="AK635" s="2"/>
      <c r="AL635" s="2"/>
      <c r="AM635" s="34"/>
      <c r="AN635" s="34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42">
        <f t="shared" si="221"/>
        <v>44026</v>
      </c>
      <c r="B636" s="19">
        <f t="shared" ca="1" si="231"/>
        <v>7185.6082298000001</v>
      </c>
      <c r="C636" s="16">
        <f t="shared" si="222"/>
        <v>7150</v>
      </c>
      <c r="D636" s="15">
        <f ca="1">IF(A636&lt;$B$1,VLOOKUP(A636,[1]DI!$A$4:$B$15000,2,FALSE),0)</f>
        <v>2.1500000000000005E-2</v>
      </c>
      <c r="E636" s="16">
        <f t="shared" ca="1" si="214"/>
        <v>1.0000844200000001</v>
      </c>
      <c r="F636" s="16">
        <f ca="1">(TRUNC(PRODUCT($E$12:$E635),16))</f>
        <v>1.09048988098519</v>
      </c>
      <c r="G636" s="16">
        <f t="shared" ca="1" si="223"/>
        <v>1.08846364375217</v>
      </c>
      <c r="H636" s="16">
        <f t="shared" ca="1" si="215"/>
        <v>1.00186156</v>
      </c>
      <c r="I636" s="15">
        <f t="shared" si="224"/>
        <v>3.7999999999999999E-2</v>
      </c>
      <c r="J636" s="34">
        <f t="shared" si="225"/>
        <v>43997</v>
      </c>
      <c r="K636" s="2">
        <f t="shared" si="226"/>
        <v>21</v>
      </c>
      <c r="L636" s="21">
        <f t="shared" si="227"/>
        <v>21</v>
      </c>
      <c r="M636" s="14">
        <f t="shared" si="216"/>
        <v>1.0031128170000001</v>
      </c>
      <c r="N636" s="14">
        <f t="shared" ca="1" si="217"/>
        <v>1.004980172</v>
      </c>
      <c r="O636" s="21">
        <f t="shared" si="228"/>
        <v>0</v>
      </c>
      <c r="P636" s="16">
        <f t="shared" ca="1" si="218"/>
        <v>35.608229799999997</v>
      </c>
      <c r="Q636" s="24">
        <f t="shared" si="219"/>
        <v>0</v>
      </c>
      <c r="R636" s="16">
        <f t="shared" si="220"/>
        <v>0</v>
      </c>
      <c r="S636" s="4" t="str">
        <f t="shared" si="229"/>
        <v>J=</v>
      </c>
      <c r="T636" s="34">
        <f t="shared" si="230"/>
        <v>44027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2"/>
      <c r="AI636" s="2"/>
      <c r="AJ636" s="2"/>
      <c r="AK636" s="2"/>
      <c r="AL636" s="2"/>
      <c r="AM636" s="34"/>
      <c r="AN636" s="34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42">
        <f t="shared" si="221"/>
        <v>44027</v>
      </c>
      <c r="B637" s="19">
        <f t="shared" ca="1" si="231"/>
        <v>7187.2784197399997</v>
      </c>
      <c r="C637" s="16">
        <f t="shared" si="222"/>
        <v>7150</v>
      </c>
      <c r="D637" s="15">
        <f ca="1">IF(A637&lt;$B$1,VLOOKUP(A637,[1]DI!$A$4:$B$15000,2,FALSE),0)</f>
        <v>2.1500000000000005E-2</v>
      </c>
      <c r="E637" s="16">
        <f t="shared" ca="1" si="214"/>
        <v>1.0000844200000001</v>
      </c>
      <c r="F637" s="16">
        <f ca="1">(TRUNC(PRODUCT($E$12:$E636),16))</f>
        <v>1.09058194014095</v>
      </c>
      <c r="G637" s="16">
        <f t="shared" ca="1" si="223"/>
        <v>1.08846364375217</v>
      </c>
      <c r="H637" s="16">
        <f t="shared" ca="1" si="215"/>
        <v>1.0019461300000001</v>
      </c>
      <c r="I637" s="15">
        <f t="shared" si="224"/>
        <v>3.7999999999999999E-2</v>
      </c>
      <c r="J637" s="34">
        <f t="shared" si="225"/>
        <v>43997</v>
      </c>
      <c r="K637" s="2">
        <f t="shared" si="226"/>
        <v>22</v>
      </c>
      <c r="L637" s="21">
        <f t="shared" si="227"/>
        <v>22</v>
      </c>
      <c r="M637" s="14">
        <f t="shared" si="216"/>
        <v>1.003261288</v>
      </c>
      <c r="N637" s="14">
        <f t="shared" ca="1" si="217"/>
        <v>1.0052137649999999</v>
      </c>
      <c r="O637" s="21">
        <f t="shared" si="228"/>
        <v>21</v>
      </c>
      <c r="P637" s="16">
        <f t="shared" ca="1" si="218"/>
        <v>37.278419739999997</v>
      </c>
      <c r="Q637" s="24">
        <f t="shared" si="219"/>
        <v>0</v>
      </c>
      <c r="R637" s="16">
        <f t="shared" si="220"/>
        <v>0</v>
      </c>
      <c r="S637" s="4" t="str">
        <f t="shared" si="229"/>
        <v>J=</v>
      </c>
      <c r="T637" s="34">
        <f t="shared" si="230"/>
        <v>44027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2"/>
      <c r="AI637" s="2"/>
      <c r="AJ637" s="2"/>
      <c r="AK637" s="2"/>
      <c r="AL637" s="2"/>
      <c r="AM637" s="34"/>
      <c r="AN637" s="34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42">
        <f t="shared" si="221"/>
        <v>44028</v>
      </c>
      <c r="B638" s="19">
        <f t="shared" ca="1" si="231"/>
        <v>7151.66196029</v>
      </c>
      <c r="C638" s="16">
        <f t="shared" si="222"/>
        <v>7150</v>
      </c>
      <c r="D638" s="15">
        <f ca="1">IF(A638&lt;$B$1,VLOOKUP(A638,[1]DI!$A$4:$B$15000,2,FALSE),0)</f>
        <v>2.1500000000000005E-2</v>
      </c>
      <c r="E638" s="16">
        <f t="shared" ca="1" si="214"/>
        <v>1.0000844200000001</v>
      </c>
      <c r="F638" s="16">
        <f ca="1">(TRUNC(PRODUCT($E$12:$E637),16))</f>
        <v>1.0906740070683301</v>
      </c>
      <c r="G638" s="16">
        <f t="shared" ca="1" si="223"/>
        <v>1.09058194014095</v>
      </c>
      <c r="H638" s="16">
        <f t="shared" ca="1" si="215"/>
        <v>1.0000844200000001</v>
      </c>
      <c r="I638" s="15">
        <f t="shared" si="224"/>
        <v>3.7999999999999999E-2</v>
      </c>
      <c r="J638" s="34">
        <f t="shared" si="225"/>
        <v>44027</v>
      </c>
      <c r="K638" s="2">
        <f t="shared" si="226"/>
        <v>1</v>
      </c>
      <c r="L638" s="21">
        <f t="shared" si="227"/>
        <v>1</v>
      </c>
      <c r="M638" s="14">
        <f t="shared" si="216"/>
        <v>1.00014801</v>
      </c>
      <c r="N638" s="14">
        <f t="shared" ca="1" si="217"/>
        <v>1.0002324419999999</v>
      </c>
      <c r="O638" s="21">
        <f t="shared" si="228"/>
        <v>0</v>
      </c>
      <c r="P638" s="16">
        <f t="shared" ca="1" si="218"/>
        <v>1.6619602899999999</v>
      </c>
      <c r="Q638" s="24">
        <f t="shared" si="219"/>
        <v>0</v>
      </c>
      <c r="R638" s="16">
        <f t="shared" si="220"/>
        <v>0</v>
      </c>
      <c r="S638" s="4" t="str">
        <f t="shared" si="229"/>
        <v>J=</v>
      </c>
      <c r="T638" s="34">
        <f t="shared" si="230"/>
        <v>44060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2"/>
      <c r="AI638" s="2"/>
      <c r="AJ638" s="2"/>
      <c r="AK638" s="2"/>
      <c r="AL638" s="2"/>
      <c r="AM638" s="34"/>
      <c r="AN638" s="34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42">
        <f t="shared" si="221"/>
        <v>44029</v>
      </c>
      <c r="B639" s="19">
        <f t="shared" ca="1" si="231"/>
        <v>7153.3243352999998</v>
      </c>
      <c r="C639" s="16">
        <f t="shared" si="222"/>
        <v>7150</v>
      </c>
      <c r="D639" s="15">
        <f ca="1">IF(A639&lt;$B$1,VLOOKUP(A639,[1]DI!$A$4:$B$15000,2,FALSE),0)</f>
        <v>2.1500000000000005E-2</v>
      </c>
      <c r="E639" s="16">
        <f t="shared" ca="1" si="214"/>
        <v>1.0000844200000001</v>
      </c>
      <c r="F639" s="16">
        <f ca="1">(TRUNC(PRODUCT($E$12:$E638),16))</f>
        <v>1.09076608176801</v>
      </c>
      <c r="G639" s="16">
        <f t="shared" ca="1" si="223"/>
        <v>1.09058194014095</v>
      </c>
      <c r="H639" s="16">
        <f t="shared" ca="1" si="215"/>
        <v>1.0001688500000001</v>
      </c>
      <c r="I639" s="15">
        <f t="shared" si="224"/>
        <v>3.7999999999999999E-2</v>
      </c>
      <c r="J639" s="34">
        <f t="shared" si="225"/>
        <v>44027</v>
      </c>
      <c r="K639" s="2">
        <f t="shared" si="226"/>
        <v>2</v>
      </c>
      <c r="L639" s="21">
        <f t="shared" si="227"/>
        <v>2</v>
      </c>
      <c r="M639" s="14">
        <f t="shared" si="216"/>
        <v>1.000296042</v>
      </c>
      <c r="N639" s="14">
        <f t="shared" ca="1" si="217"/>
        <v>1.000464942</v>
      </c>
      <c r="O639" s="21">
        <f t="shared" si="228"/>
        <v>0</v>
      </c>
      <c r="P639" s="16">
        <f t="shared" ca="1" si="218"/>
        <v>3.3243353</v>
      </c>
      <c r="Q639" s="24">
        <f t="shared" si="219"/>
        <v>0</v>
      </c>
      <c r="R639" s="16">
        <f t="shared" si="220"/>
        <v>0</v>
      </c>
      <c r="S639" s="4" t="str">
        <f t="shared" si="229"/>
        <v>J=</v>
      </c>
      <c r="T639" s="34">
        <f t="shared" si="230"/>
        <v>44060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2"/>
      <c r="AI639" s="2"/>
      <c r="AJ639" s="2"/>
      <c r="AK639" s="2"/>
      <c r="AL639" s="2"/>
      <c r="AM639" s="34"/>
      <c r="AN639" s="34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42">
        <f t="shared" si="221"/>
        <v>44030</v>
      </c>
      <c r="B640" s="19">
        <f t="shared" ca="1" si="231"/>
        <v>7154.9870391900004</v>
      </c>
      <c r="C640" s="16">
        <f t="shared" si="222"/>
        <v>7150</v>
      </c>
      <c r="D640" s="15">
        <f ca="1">IF(A640&lt;$B$1,VLOOKUP(A640,[1]DI!$A$4:$B$15000,2,FALSE),0)</f>
        <v>0</v>
      </c>
      <c r="E640" s="16">
        <f t="shared" ca="1" si="214"/>
        <v>1</v>
      </c>
      <c r="F640" s="16">
        <f ca="1">(TRUNC(PRODUCT($E$12:$E639),16))</f>
        <v>1.0908581642406301</v>
      </c>
      <c r="G640" s="16">
        <f t="shared" ca="1" si="223"/>
        <v>1.09058194014095</v>
      </c>
      <c r="H640" s="16">
        <f t="shared" ca="1" si="215"/>
        <v>1.0002532799999999</v>
      </c>
      <c r="I640" s="15">
        <f t="shared" si="224"/>
        <v>3.7999999999999999E-2</v>
      </c>
      <c r="J640" s="34">
        <f t="shared" si="225"/>
        <v>44027</v>
      </c>
      <c r="K640" s="2">
        <f t="shared" si="226"/>
        <v>2</v>
      </c>
      <c r="L640" s="21">
        <f t="shared" si="227"/>
        <v>3</v>
      </c>
      <c r="M640" s="14">
        <f t="shared" si="216"/>
        <v>1.0004440960000001</v>
      </c>
      <c r="N640" s="14">
        <f t="shared" ca="1" si="217"/>
        <v>1.0006974879999999</v>
      </c>
      <c r="O640" s="21">
        <f t="shared" si="228"/>
        <v>0</v>
      </c>
      <c r="P640" s="16">
        <f t="shared" ca="1" si="218"/>
        <v>4.98703919</v>
      </c>
      <c r="Q640" s="24">
        <f t="shared" si="219"/>
        <v>0</v>
      </c>
      <c r="R640" s="16">
        <f t="shared" si="220"/>
        <v>0</v>
      </c>
      <c r="S640" s="4" t="str">
        <f t="shared" si="229"/>
        <v>J=</v>
      </c>
      <c r="T640" s="34">
        <f t="shared" si="230"/>
        <v>44060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2"/>
      <c r="AI640" s="2"/>
      <c r="AJ640" s="2"/>
      <c r="AK640" s="2"/>
      <c r="AL640" s="2"/>
      <c r="AM640" s="34"/>
      <c r="AN640" s="34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42">
        <f t="shared" si="221"/>
        <v>44031</v>
      </c>
      <c r="B641" s="19">
        <f t="shared" ca="1" si="231"/>
        <v>7154.9870391900004</v>
      </c>
      <c r="C641" s="16">
        <f t="shared" si="222"/>
        <v>7150</v>
      </c>
      <c r="D641" s="15">
        <f ca="1">IF(A641&lt;$B$1,VLOOKUP(A641,[1]DI!$A$4:$B$15000,2,FALSE),0)</f>
        <v>0</v>
      </c>
      <c r="E641" s="16">
        <f t="shared" ca="1" si="214"/>
        <v>1</v>
      </c>
      <c r="F641" s="16">
        <f ca="1">(TRUNC(PRODUCT($E$12:$E640),16))</f>
        <v>1.0908581642406301</v>
      </c>
      <c r="G641" s="16">
        <f t="shared" ca="1" si="223"/>
        <v>1.09058194014095</v>
      </c>
      <c r="H641" s="16">
        <f t="shared" ca="1" si="215"/>
        <v>1.0002532799999999</v>
      </c>
      <c r="I641" s="15">
        <f t="shared" si="224"/>
        <v>3.7999999999999999E-2</v>
      </c>
      <c r="J641" s="34">
        <f t="shared" si="225"/>
        <v>44027</v>
      </c>
      <c r="K641" s="2">
        <f t="shared" si="226"/>
        <v>2</v>
      </c>
      <c r="L641" s="21">
        <f t="shared" si="227"/>
        <v>3</v>
      </c>
      <c r="M641" s="14">
        <f t="shared" si="216"/>
        <v>1.0004440960000001</v>
      </c>
      <c r="N641" s="14">
        <f t="shared" ca="1" si="217"/>
        <v>1.0006974879999999</v>
      </c>
      <c r="O641" s="21">
        <f t="shared" si="228"/>
        <v>0</v>
      </c>
      <c r="P641" s="16">
        <f t="shared" ca="1" si="218"/>
        <v>4.98703919</v>
      </c>
      <c r="Q641" s="24">
        <f t="shared" si="219"/>
        <v>0</v>
      </c>
      <c r="R641" s="16">
        <f t="shared" si="220"/>
        <v>0</v>
      </c>
      <c r="S641" s="4" t="str">
        <f t="shared" si="229"/>
        <v>J=</v>
      </c>
      <c r="T641" s="34">
        <f t="shared" si="230"/>
        <v>44060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2"/>
      <c r="AI641" s="2"/>
      <c r="AJ641" s="2"/>
      <c r="AK641" s="2"/>
      <c r="AL641" s="2"/>
      <c r="AM641" s="34"/>
      <c r="AN641" s="34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42">
        <f t="shared" si="221"/>
        <v>44032</v>
      </c>
      <c r="B642" s="19">
        <f t="shared" ca="1" si="231"/>
        <v>7154.9870391900004</v>
      </c>
      <c r="C642" s="16">
        <f t="shared" si="222"/>
        <v>7150</v>
      </c>
      <c r="D642" s="15">
        <f ca="1">IF(A642&lt;$B$1,VLOOKUP(A642,[1]DI!$A$4:$B$15000,2,FALSE),0)</f>
        <v>2.1500000000000005E-2</v>
      </c>
      <c r="E642" s="16">
        <f t="shared" ca="1" si="214"/>
        <v>1.0000844200000001</v>
      </c>
      <c r="F642" s="16">
        <f ca="1">(TRUNC(PRODUCT($E$12:$E641),16))</f>
        <v>1.0908581642406301</v>
      </c>
      <c r="G642" s="16">
        <f t="shared" ca="1" si="223"/>
        <v>1.09058194014095</v>
      </c>
      <c r="H642" s="16">
        <f t="shared" ca="1" si="215"/>
        <v>1.0002532799999999</v>
      </c>
      <c r="I642" s="15">
        <f t="shared" si="224"/>
        <v>3.7999999999999999E-2</v>
      </c>
      <c r="J642" s="34">
        <f t="shared" si="225"/>
        <v>44027</v>
      </c>
      <c r="K642" s="2">
        <f t="shared" si="226"/>
        <v>3</v>
      </c>
      <c r="L642" s="21">
        <f t="shared" si="227"/>
        <v>3</v>
      </c>
      <c r="M642" s="14">
        <f t="shared" si="216"/>
        <v>1.0004440960000001</v>
      </c>
      <c r="N642" s="14">
        <f t="shared" ca="1" si="217"/>
        <v>1.0006974879999999</v>
      </c>
      <c r="O642" s="21">
        <f t="shared" si="228"/>
        <v>0</v>
      </c>
      <c r="P642" s="16">
        <f t="shared" ca="1" si="218"/>
        <v>4.98703919</v>
      </c>
      <c r="Q642" s="24">
        <f t="shared" si="219"/>
        <v>0</v>
      </c>
      <c r="R642" s="16">
        <f t="shared" si="220"/>
        <v>0</v>
      </c>
      <c r="S642" s="4" t="str">
        <f t="shared" si="229"/>
        <v>J=</v>
      </c>
      <c r="T642" s="34">
        <f t="shared" si="230"/>
        <v>44060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2"/>
      <c r="AI642" s="2"/>
      <c r="AJ642" s="2"/>
      <c r="AK642" s="2"/>
      <c r="AL642" s="2"/>
      <c r="AM642" s="34"/>
      <c r="AN642" s="34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42">
        <f t="shared" si="221"/>
        <v>44033</v>
      </c>
      <c r="B643" s="19">
        <f t="shared" ca="1" si="231"/>
        <v>7156.6501577899999</v>
      </c>
      <c r="C643" s="16">
        <f t="shared" si="222"/>
        <v>7150</v>
      </c>
      <c r="D643" s="15">
        <f ca="1">IF(A643&lt;$B$1,VLOOKUP(A643,[1]DI!$A$4:$B$15000,2,FALSE),0)</f>
        <v>2.1500000000000005E-2</v>
      </c>
      <c r="E643" s="16">
        <f t="shared" ca="1" si="214"/>
        <v>1.0000844200000001</v>
      </c>
      <c r="F643" s="16">
        <f ca="1">(TRUNC(PRODUCT($E$12:$E642),16))</f>
        <v>1.0909502544868599</v>
      </c>
      <c r="G643" s="16">
        <f t="shared" ca="1" si="223"/>
        <v>1.09058194014095</v>
      </c>
      <c r="H643" s="16">
        <f t="shared" ca="1" si="215"/>
        <v>1.0003377200000001</v>
      </c>
      <c r="I643" s="15">
        <f t="shared" si="224"/>
        <v>3.7999999999999999E-2</v>
      </c>
      <c r="J643" s="34">
        <f t="shared" si="225"/>
        <v>44027</v>
      </c>
      <c r="K643" s="2">
        <f t="shared" si="226"/>
        <v>4</v>
      </c>
      <c r="L643" s="21">
        <f t="shared" si="227"/>
        <v>4</v>
      </c>
      <c r="M643" s="14">
        <f t="shared" si="216"/>
        <v>1.0005921719999999</v>
      </c>
      <c r="N643" s="14">
        <f t="shared" ca="1" si="217"/>
        <v>1.0009300919999999</v>
      </c>
      <c r="O643" s="21">
        <f t="shared" si="228"/>
        <v>0</v>
      </c>
      <c r="P643" s="16">
        <f t="shared" ca="1" si="218"/>
        <v>6.6501577899999997</v>
      </c>
      <c r="Q643" s="24">
        <f t="shared" si="219"/>
        <v>0</v>
      </c>
      <c r="R643" s="16">
        <f t="shared" si="220"/>
        <v>0</v>
      </c>
      <c r="S643" s="4" t="str">
        <f t="shared" si="229"/>
        <v>J=</v>
      </c>
      <c r="T643" s="34">
        <f t="shared" si="230"/>
        <v>44060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2"/>
      <c r="AI643" s="2"/>
      <c r="AJ643" s="2"/>
      <c r="AK643" s="2"/>
      <c r="AL643" s="2"/>
      <c r="AM643" s="34"/>
      <c r="AN643" s="34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42">
        <f t="shared" si="221"/>
        <v>44034</v>
      </c>
      <c r="B644" s="19">
        <f t="shared" ca="1" si="231"/>
        <v>7158.3136839500003</v>
      </c>
      <c r="C644" s="16">
        <f t="shared" si="222"/>
        <v>7150</v>
      </c>
      <c r="D644" s="15">
        <f ca="1">IF(A644&lt;$B$1,VLOOKUP(A644,[1]DI!$A$4:$B$15000,2,FALSE),0)</f>
        <v>2.1500000000000005E-2</v>
      </c>
      <c r="E644" s="16">
        <f t="shared" ca="1" si="214"/>
        <v>1.0000844200000001</v>
      </c>
      <c r="F644" s="16">
        <f ca="1">(TRUNC(PRODUCT($E$12:$E643),16))</f>
        <v>1.0910423525073401</v>
      </c>
      <c r="G644" s="16">
        <f t="shared" ca="1" si="223"/>
        <v>1.09058194014095</v>
      </c>
      <c r="H644" s="16">
        <f t="shared" ca="1" si="215"/>
        <v>1.00042217</v>
      </c>
      <c r="I644" s="15">
        <f t="shared" si="224"/>
        <v>3.7999999999999999E-2</v>
      </c>
      <c r="J644" s="34">
        <f t="shared" si="225"/>
        <v>44027</v>
      </c>
      <c r="K644" s="2">
        <f t="shared" si="226"/>
        <v>5</v>
      </c>
      <c r="L644" s="21">
        <f t="shared" si="227"/>
        <v>5</v>
      </c>
      <c r="M644" s="14">
        <f t="shared" si="216"/>
        <v>1.0007402700000001</v>
      </c>
      <c r="N644" s="14">
        <f t="shared" ca="1" si="217"/>
        <v>1.001162753</v>
      </c>
      <c r="O644" s="21">
        <f t="shared" si="228"/>
        <v>0</v>
      </c>
      <c r="P644" s="16">
        <f t="shared" ca="1" si="218"/>
        <v>8.3136839499999997</v>
      </c>
      <c r="Q644" s="24">
        <f t="shared" si="219"/>
        <v>0</v>
      </c>
      <c r="R644" s="16">
        <f t="shared" si="220"/>
        <v>0</v>
      </c>
      <c r="S644" s="4" t="str">
        <f t="shared" si="229"/>
        <v>J=</v>
      </c>
      <c r="T644" s="34">
        <f t="shared" si="230"/>
        <v>44060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2"/>
      <c r="AI644" s="2"/>
      <c r="AJ644" s="2"/>
      <c r="AK644" s="2"/>
      <c r="AL644" s="2"/>
      <c r="AM644" s="34"/>
      <c r="AN644" s="34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42">
        <f t="shared" si="221"/>
        <v>44035</v>
      </c>
      <c r="B645" s="19">
        <f t="shared" ca="1" si="231"/>
        <v>7159.9776033400003</v>
      </c>
      <c r="C645" s="16">
        <f t="shared" si="222"/>
        <v>7150</v>
      </c>
      <c r="D645" s="15">
        <f ca="1">IF(A645&lt;$B$1,VLOOKUP(A645,[1]DI!$A$4:$B$15000,2,FALSE),0)</f>
        <v>2.1500000000000005E-2</v>
      </c>
      <c r="E645" s="16">
        <f t="shared" ca="1" si="214"/>
        <v>1.0000844200000001</v>
      </c>
      <c r="F645" s="16">
        <f ca="1">(TRUNC(PRODUCT($E$12:$E644),16))</f>
        <v>1.09113445830274</v>
      </c>
      <c r="G645" s="16">
        <f t="shared" ca="1" si="223"/>
        <v>1.09058194014095</v>
      </c>
      <c r="H645" s="16">
        <f t="shared" ca="1" si="215"/>
        <v>1.0005066300000001</v>
      </c>
      <c r="I645" s="15">
        <f t="shared" si="224"/>
        <v>3.7999999999999999E-2</v>
      </c>
      <c r="J645" s="34">
        <f t="shared" si="225"/>
        <v>44027</v>
      </c>
      <c r="K645" s="2">
        <f t="shared" si="226"/>
        <v>6</v>
      </c>
      <c r="L645" s="21">
        <f t="shared" si="227"/>
        <v>6</v>
      </c>
      <c r="M645" s="14">
        <f t="shared" si="216"/>
        <v>1.000888389</v>
      </c>
      <c r="N645" s="14">
        <f t="shared" ca="1" si="217"/>
        <v>1.001395469</v>
      </c>
      <c r="O645" s="21">
        <f t="shared" si="228"/>
        <v>0</v>
      </c>
      <c r="P645" s="16">
        <f t="shared" ca="1" si="218"/>
        <v>9.9776033399999999</v>
      </c>
      <c r="Q645" s="24">
        <f t="shared" si="219"/>
        <v>0</v>
      </c>
      <c r="R645" s="16">
        <f t="shared" si="220"/>
        <v>0</v>
      </c>
      <c r="S645" s="4" t="str">
        <f t="shared" si="229"/>
        <v>J=</v>
      </c>
      <c r="T645" s="34">
        <f t="shared" si="230"/>
        <v>44060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2"/>
      <c r="AI645" s="2"/>
      <c r="AJ645" s="2"/>
      <c r="AK645" s="2"/>
      <c r="AL645" s="2"/>
      <c r="AM645" s="34"/>
      <c r="AN645" s="34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42">
        <f t="shared" si="221"/>
        <v>44036</v>
      </c>
      <c r="B646" s="19">
        <f t="shared" ca="1" si="231"/>
        <v>7161.6418731000003</v>
      </c>
      <c r="C646" s="16">
        <f t="shared" si="222"/>
        <v>7150</v>
      </c>
      <c r="D646" s="15">
        <f ca="1">IF(A646&lt;$B$1,VLOOKUP(A646,[1]DI!$A$4:$B$15000,2,FALSE),0)</f>
        <v>2.1500000000000005E-2</v>
      </c>
      <c r="E646" s="16">
        <f t="shared" ca="1" si="214"/>
        <v>1.0000844200000001</v>
      </c>
      <c r="F646" s="16">
        <f ca="1">(TRUNC(PRODUCT($E$12:$E645),16))</f>
        <v>1.09122657187371</v>
      </c>
      <c r="G646" s="16">
        <f t="shared" ca="1" si="223"/>
        <v>1.09058194014095</v>
      </c>
      <c r="H646" s="16">
        <f t="shared" ca="1" si="215"/>
        <v>1.0005910899999999</v>
      </c>
      <c r="I646" s="15">
        <f t="shared" si="224"/>
        <v>3.7999999999999999E-2</v>
      </c>
      <c r="J646" s="34">
        <f t="shared" si="225"/>
        <v>44027</v>
      </c>
      <c r="K646" s="2">
        <f t="shared" si="226"/>
        <v>7</v>
      </c>
      <c r="L646" s="21">
        <f t="shared" si="227"/>
        <v>7</v>
      </c>
      <c r="M646" s="14">
        <f t="shared" si="216"/>
        <v>1.001036531</v>
      </c>
      <c r="N646" s="14">
        <f t="shared" ca="1" si="217"/>
        <v>1.001628234</v>
      </c>
      <c r="O646" s="21">
        <f t="shared" si="228"/>
        <v>0</v>
      </c>
      <c r="P646" s="16">
        <f t="shared" ca="1" si="218"/>
        <v>11.6418731</v>
      </c>
      <c r="Q646" s="24">
        <f t="shared" si="219"/>
        <v>0</v>
      </c>
      <c r="R646" s="16">
        <f t="shared" si="220"/>
        <v>0</v>
      </c>
      <c r="S646" s="4" t="str">
        <f t="shared" si="229"/>
        <v>J=</v>
      </c>
      <c r="T646" s="34">
        <f t="shared" si="230"/>
        <v>44060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2"/>
      <c r="AI646" s="2"/>
      <c r="AJ646" s="2"/>
      <c r="AK646" s="2"/>
      <c r="AL646" s="2"/>
      <c r="AM646" s="34"/>
      <c r="AN646" s="34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42">
        <f t="shared" si="221"/>
        <v>44037</v>
      </c>
      <c r="B647" s="19">
        <f t="shared" ca="1" si="231"/>
        <v>7163.30653609</v>
      </c>
      <c r="C647" s="16">
        <f t="shared" si="222"/>
        <v>7150</v>
      </c>
      <c r="D647" s="15">
        <f ca="1">IF(A647&lt;$B$1,VLOOKUP(A647,[1]DI!$A$4:$B$15000,2,FALSE),0)</f>
        <v>0</v>
      </c>
      <c r="E647" s="16">
        <f t="shared" ca="1" si="214"/>
        <v>1</v>
      </c>
      <c r="F647" s="16">
        <f ca="1">(TRUNC(PRODUCT($E$12:$E646),16))</f>
        <v>1.09131869322091</v>
      </c>
      <c r="G647" s="16">
        <f t="shared" ca="1" si="223"/>
        <v>1.09058194014095</v>
      </c>
      <c r="H647" s="16">
        <f t="shared" ca="1" si="215"/>
        <v>1.0006755599999999</v>
      </c>
      <c r="I647" s="15">
        <f t="shared" si="224"/>
        <v>3.7999999999999999E-2</v>
      </c>
      <c r="J647" s="34">
        <f t="shared" si="225"/>
        <v>44027</v>
      </c>
      <c r="K647" s="2">
        <f t="shared" si="226"/>
        <v>7</v>
      </c>
      <c r="L647" s="21">
        <f t="shared" si="227"/>
        <v>8</v>
      </c>
      <c r="M647" s="14">
        <f t="shared" si="216"/>
        <v>1.001184694</v>
      </c>
      <c r="N647" s="14">
        <f t="shared" ca="1" si="217"/>
        <v>1.0018610539999999</v>
      </c>
      <c r="O647" s="21">
        <f t="shared" si="228"/>
        <v>0</v>
      </c>
      <c r="P647" s="16">
        <f t="shared" ca="1" si="218"/>
        <v>13.30653609</v>
      </c>
      <c r="Q647" s="24">
        <f t="shared" si="219"/>
        <v>0</v>
      </c>
      <c r="R647" s="16">
        <f t="shared" si="220"/>
        <v>0</v>
      </c>
      <c r="S647" s="4" t="str">
        <f t="shared" si="229"/>
        <v>J=</v>
      </c>
      <c r="T647" s="34">
        <f t="shared" si="230"/>
        <v>44060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2"/>
      <c r="AI647" s="2"/>
      <c r="AJ647" s="2"/>
      <c r="AK647" s="2"/>
      <c r="AL647" s="2"/>
      <c r="AM647" s="34"/>
      <c r="AN647" s="34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42">
        <f t="shared" si="221"/>
        <v>44038</v>
      </c>
      <c r="B648" s="19">
        <f t="shared" ca="1" si="231"/>
        <v>7163.30653609</v>
      </c>
      <c r="C648" s="16">
        <f t="shared" si="222"/>
        <v>7150</v>
      </c>
      <c r="D648" s="15">
        <f ca="1">IF(A648&lt;$B$1,VLOOKUP(A648,[1]DI!$A$4:$B$15000,2,FALSE),0)</f>
        <v>0</v>
      </c>
      <c r="E648" s="16">
        <f t="shared" ca="1" si="214"/>
        <v>1</v>
      </c>
      <c r="F648" s="16">
        <f ca="1">(TRUNC(PRODUCT($E$12:$E647),16))</f>
        <v>1.09131869322091</v>
      </c>
      <c r="G648" s="16">
        <f t="shared" ca="1" si="223"/>
        <v>1.09058194014095</v>
      </c>
      <c r="H648" s="16">
        <f t="shared" ca="1" si="215"/>
        <v>1.0006755599999999</v>
      </c>
      <c r="I648" s="15">
        <f t="shared" si="224"/>
        <v>3.7999999999999999E-2</v>
      </c>
      <c r="J648" s="34">
        <f t="shared" si="225"/>
        <v>44027</v>
      </c>
      <c r="K648" s="2">
        <f t="shared" si="226"/>
        <v>7</v>
      </c>
      <c r="L648" s="21">
        <f t="shared" si="227"/>
        <v>8</v>
      </c>
      <c r="M648" s="14">
        <f t="shared" si="216"/>
        <v>1.001184694</v>
      </c>
      <c r="N648" s="14">
        <f t="shared" ca="1" si="217"/>
        <v>1.0018610539999999</v>
      </c>
      <c r="O648" s="21">
        <f t="shared" si="228"/>
        <v>0</v>
      </c>
      <c r="P648" s="16">
        <f t="shared" ca="1" si="218"/>
        <v>13.30653609</v>
      </c>
      <c r="Q648" s="24">
        <f t="shared" si="219"/>
        <v>0</v>
      </c>
      <c r="R648" s="16">
        <f t="shared" si="220"/>
        <v>0</v>
      </c>
      <c r="S648" s="4" t="str">
        <f t="shared" si="229"/>
        <v>J=</v>
      </c>
      <c r="T648" s="34">
        <f t="shared" si="230"/>
        <v>44060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2"/>
      <c r="AI648" s="2"/>
      <c r="AJ648" s="2"/>
      <c r="AK648" s="2"/>
      <c r="AL648" s="2"/>
      <c r="AM648" s="34"/>
      <c r="AN648" s="34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x14ac:dyDescent="0.15">
      <c r="A649" s="42">
        <f t="shared" si="221"/>
        <v>44039</v>
      </c>
      <c r="B649" s="19">
        <f t="shared" ca="1" si="231"/>
        <v>7163.30653609</v>
      </c>
      <c r="C649" s="16">
        <f t="shared" si="222"/>
        <v>7150</v>
      </c>
      <c r="D649" s="15">
        <f ca="1">IF(A649&lt;$B$1,VLOOKUP(A649,[1]DI!$A$4:$B$15000,2,FALSE),0)</f>
        <v>2.1500000000000005E-2</v>
      </c>
      <c r="E649" s="16">
        <f t="shared" ca="1" si="214"/>
        <v>1.0000844200000001</v>
      </c>
      <c r="F649" s="16">
        <f ca="1">(TRUNC(PRODUCT($E$12:$E648),16))</f>
        <v>1.09131869322091</v>
      </c>
      <c r="G649" s="16">
        <f t="shared" ca="1" si="223"/>
        <v>1.09058194014095</v>
      </c>
      <c r="H649" s="16">
        <f t="shared" ca="1" si="215"/>
        <v>1.0006755599999999</v>
      </c>
      <c r="I649" s="15">
        <f t="shared" si="224"/>
        <v>3.7999999999999999E-2</v>
      </c>
      <c r="J649" s="34">
        <f t="shared" si="225"/>
        <v>44027</v>
      </c>
      <c r="K649" s="2">
        <f t="shared" si="226"/>
        <v>8</v>
      </c>
      <c r="L649" s="21">
        <f t="shared" si="227"/>
        <v>8</v>
      </c>
      <c r="M649" s="14">
        <f t="shared" si="216"/>
        <v>1.001184694</v>
      </c>
      <c r="N649" s="14">
        <f t="shared" ca="1" si="217"/>
        <v>1.0018610539999999</v>
      </c>
      <c r="O649" s="21">
        <f t="shared" si="228"/>
        <v>0</v>
      </c>
      <c r="P649" s="16">
        <f t="shared" ca="1" si="218"/>
        <v>13.30653609</v>
      </c>
      <c r="Q649" s="24">
        <f t="shared" si="219"/>
        <v>0</v>
      </c>
      <c r="R649" s="16">
        <f t="shared" si="220"/>
        <v>0</v>
      </c>
      <c r="S649" s="4" t="str">
        <f t="shared" si="229"/>
        <v>J=</v>
      </c>
      <c r="T649" s="34">
        <f t="shared" si="230"/>
        <v>44060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2"/>
      <c r="AI649" s="2"/>
      <c r="AJ649" s="2"/>
      <c r="AK649" s="2"/>
      <c r="AL649" s="2"/>
      <c r="AM649" s="34"/>
      <c r="AN649" s="34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x14ac:dyDescent="0.15">
      <c r="A650" s="42">
        <f t="shared" si="221"/>
        <v>44040</v>
      </c>
      <c r="B650" s="19">
        <f t="shared" ca="1" si="231"/>
        <v>7164.9716209500002</v>
      </c>
      <c r="C650" s="16">
        <f t="shared" si="222"/>
        <v>7150</v>
      </c>
      <c r="D650" s="15">
        <f ca="1">IF(A650&lt;$B$1,VLOOKUP(A650,[1]DI!$A$4:$B$15000,2,FALSE),0)</f>
        <v>2.1500000000000005E-2</v>
      </c>
      <c r="E650" s="16">
        <f t="shared" ca="1" si="214"/>
        <v>1.0000844200000001</v>
      </c>
      <c r="F650" s="16">
        <f ca="1">(TRUNC(PRODUCT($E$12:$E649),16))</f>
        <v>1.0914108223449901</v>
      </c>
      <c r="G650" s="16">
        <f t="shared" ca="1" si="223"/>
        <v>1.09058194014095</v>
      </c>
      <c r="H650" s="16">
        <f t="shared" ca="1" si="215"/>
        <v>1.0007600400000001</v>
      </c>
      <c r="I650" s="15">
        <f t="shared" si="224"/>
        <v>3.7999999999999999E-2</v>
      </c>
      <c r="J650" s="34">
        <f t="shared" si="225"/>
        <v>44027</v>
      </c>
      <c r="K650" s="2">
        <f t="shared" si="226"/>
        <v>9</v>
      </c>
      <c r="L650" s="21">
        <f t="shared" si="227"/>
        <v>9</v>
      </c>
      <c r="M650" s="14">
        <f t="shared" si="216"/>
        <v>1.0013328800000001</v>
      </c>
      <c r="N650" s="14">
        <f t="shared" ca="1" si="217"/>
        <v>1.002093933</v>
      </c>
      <c r="O650" s="21">
        <f t="shared" si="228"/>
        <v>0</v>
      </c>
      <c r="P650" s="16">
        <f t="shared" ca="1" si="218"/>
        <v>14.97162095</v>
      </c>
      <c r="Q650" s="24">
        <f t="shared" si="219"/>
        <v>0</v>
      </c>
      <c r="R650" s="16">
        <f t="shared" si="220"/>
        <v>0</v>
      </c>
      <c r="S650" s="4" t="str">
        <f t="shared" si="229"/>
        <v>J=</v>
      </c>
      <c r="T650" s="34">
        <f t="shared" si="230"/>
        <v>44060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2"/>
      <c r="AI650" s="2"/>
      <c r="AJ650" s="2"/>
      <c r="AK650" s="2"/>
      <c r="AL650" s="2"/>
      <c r="AM650" s="34"/>
      <c r="AN650" s="34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x14ac:dyDescent="0.15">
      <c r="A651" s="42">
        <f t="shared" si="221"/>
        <v>44041</v>
      </c>
      <c r="B651" s="19">
        <f t="shared" ca="1" si="231"/>
        <v>7166.6370346900003</v>
      </c>
      <c r="C651" s="16">
        <f t="shared" si="222"/>
        <v>7150</v>
      </c>
      <c r="D651" s="15">
        <f ca="1">IF(A651&lt;$B$1,VLOOKUP(A651,[1]DI!$A$4:$B$15000,2,FALSE),0)</f>
        <v>2.1500000000000005E-2</v>
      </c>
      <c r="E651" s="16">
        <f t="shared" ca="1" si="214"/>
        <v>1.0000844200000001</v>
      </c>
      <c r="F651" s="16">
        <f ca="1">(TRUNC(PRODUCT($E$12:$E650),16))</f>
        <v>1.0915029592466099</v>
      </c>
      <c r="G651" s="16">
        <f t="shared" ca="1" si="223"/>
        <v>1.09058194014095</v>
      </c>
      <c r="H651" s="16">
        <f t="shared" ca="1" si="215"/>
        <v>1.00084452</v>
      </c>
      <c r="I651" s="15">
        <f t="shared" si="224"/>
        <v>3.7999999999999999E-2</v>
      </c>
      <c r="J651" s="34">
        <f t="shared" si="225"/>
        <v>44027</v>
      </c>
      <c r="K651" s="2">
        <f t="shared" si="226"/>
        <v>10</v>
      </c>
      <c r="L651" s="21">
        <f t="shared" si="227"/>
        <v>10</v>
      </c>
      <c r="M651" s="14">
        <f t="shared" si="216"/>
        <v>1.0014810869999999</v>
      </c>
      <c r="N651" s="14">
        <f t="shared" ca="1" si="217"/>
        <v>1.002326858</v>
      </c>
      <c r="O651" s="21">
        <f t="shared" si="228"/>
        <v>0</v>
      </c>
      <c r="P651" s="16">
        <f t="shared" ca="1" si="218"/>
        <v>16.63703469</v>
      </c>
      <c r="Q651" s="24">
        <f t="shared" si="219"/>
        <v>0</v>
      </c>
      <c r="R651" s="16">
        <f t="shared" si="220"/>
        <v>0</v>
      </c>
      <c r="S651" s="4" t="str">
        <f t="shared" si="229"/>
        <v>J=</v>
      </c>
      <c r="T651" s="34">
        <f t="shared" si="230"/>
        <v>44060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2"/>
      <c r="AI651" s="2"/>
      <c r="AJ651" s="2"/>
      <c r="AK651" s="2"/>
      <c r="AL651" s="2"/>
      <c r="AM651" s="34"/>
      <c r="AN651" s="34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x14ac:dyDescent="0.15">
      <c r="A652" s="42">
        <f t="shared" si="221"/>
        <v>44042</v>
      </c>
      <c r="B652" s="19">
        <f t="shared" ca="1" si="231"/>
        <v>7168.3028631500001</v>
      </c>
      <c r="C652" s="16">
        <f t="shared" si="222"/>
        <v>7150</v>
      </c>
      <c r="D652" s="15">
        <f ca="1">IF(A652&lt;$B$1,VLOOKUP(A652,[1]DI!$A$4:$B$15000,2,FALSE),0)</f>
        <v>2.1500000000000005E-2</v>
      </c>
      <c r="E652" s="16">
        <f t="shared" ref="E652:E715" ca="1" si="232">ROUND(((1+D652)^(1/252)),8)</f>
        <v>1.0000844200000001</v>
      </c>
      <c r="F652" s="16">
        <f ca="1">(TRUNC(PRODUCT($E$12:$E651),16))</f>
        <v>1.09159510392643</v>
      </c>
      <c r="G652" s="16">
        <f t="shared" ca="1" si="223"/>
        <v>1.09058194014095</v>
      </c>
      <c r="H652" s="16">
        <f t="shared" ref="H652:H715" ca="1" si="233">ROUND(F652/G652,8)</f>
        <v>1.0009290099999999</v>
      </c>
      <c r="I652" s="15">
        <f t="shared" si="224"/>
        <v>3.7999999999999999E-2</v>
      </c>
      <c r="J652" s="34">
        <f t="shared" si="225"/>
        <v>44027</v>
      </c>
      <c r="K652" s="2">
        <f t="shared" si="226"/>
        <v>11</v>
      </c>
      <c r="L652" s="21">
        <f t="shared" si="227"/>
        <v>11</v>
      </c>
      <c r="M652" s="14">
        <f t="shared" ref="M652:M715" si="234">ROUND((I652+1)^(L652/252),9)</f>
        <v>1.0016293169999999</v>
      </c>
      <c r="N652" s="14">
        <f t="shared" ref="N652:N715" ca="1" si="235">ROUND(H652*M652,9)</f>
        <v>1.0025598410000001</v>
      </c>
      <c r="O652" s="21">
        <f t="shared" si="228"/>
        <v>0</v>
      </c>
      <c r="P652" s="16">
        <f t="shared" ref="P652:P715" ca="1" si="236">TRUNC(((N652-1)*C652),8)</f>
        <v>18.30286315</v>
      </c>
      <c r="Q652" s="24">
        <f t="shared" ref="Q652:Q715" si="237">IF($O652&gt;0,VLOOKUP($O652,$W$12:$AC$150,7),0)</f>
        <v>0</v>
      </c>
      <c r="R652" s="16">
        <f t="shared" ref="R652:R715" si="238">IF(Q652&gt;0,TRUNC(Q652*C$12,8),0)</f>
        <v>0</v>
      </c>
      <c r="S652" s="4" t="str">
        <f t="shared" si="229"/>
        <v>J=</v>
      </c>
      <c r="T652" s="34">
        <f t="shared" si="230"/>
        <v>44060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2"/>
      <c r="AI652" s="2"/>
      <c r="AJ652" s="2"/>
      <c r="AK652" s="2"/>
      <c r="AL652" s="2"/>
      <c r="AM652" s="34"/>
      <c r="AN652" s="34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x14ac:dyDescent="0.15">
      <c r="A653" s="42">
        <f t="shared" ref="A653:A716" si="239">(A652+1)</f>
        <v>44043</v>
      </c>
      <c r="B653" s="19">
        <f t="shared" ca="1" si="231"/>
        <v>7169.9690920000003</v>
      </c>
      <c r="C653" s="16">
        <f t="shared" ref="C653:C716" si="240">(C652-R652)</f>
        <v>7150</v>
      </c>
      <c r="D653" s="15">
        <f ca="1">IF(A653&lt;$B$1,VLOOKUP(A653,[1]DI!$A$4:$B$15000,2,FALSE),0)</f>
        <v>2.1500000000000005E-2</v>
      </c>
      <c r="E653" s="16">
        <f t="shared" ca="1" si="232"/>
        <v>1.0000844200000001</v>
      </c>
      <c r="F653" s="16">
        <f ca="1">(TRUNC(PRODUCT($E$12:$E652),16))</f>
        <v>1.0916872563851101</v>
      </c>
      <c r="G653" s="16">
        <f t="shared" ref="G653:G716" ca="1" si="241">IF(O652&gt;0,F652,G652)</f>
        <v>1.09058194014095</v>
      </c>
      <c r="H653" s="16">
        <f t="shared" ca="1" si="233"/>
        <v>1.0010135099999999</v>
      </c>
      <c r="I653" s="15">
        <f t="shared" ref="I653:I716" si="242">I652</f>
        <v>3.7999999999999999E-2</v>
      </c>
      <c r="J653" s="34">
        <f t="shared" ref="J653:J716" si="243">IF(O652&gt;0,VLOOKUP(O652,W$12:AG$150,2),J652)</f>
        <v>44027</v>
      </c>
      <c r="K653" s="2">
        <f t="shared" ref="K653:K716" si="244">IF(A653&gt;J653,IF(NETWORKDAYS(J653,A653,$W$160:$W$544)-1=0,1,NETWORKDAYS(J653,A653,$W$160:$W$544)-1),0)</f>
        <v>12</v>
      </c>
      <c r="L653" s="21">
        <f t="shared" ref="L653:L716" si="245">IF(AND(K653=1,K652=1),1,IF(K653&gt;0,IF(K653=K652,K653+1,K653),0))</f>
        <v>12</v>
      </c>
      <c r="M653" s="14">
        <f t="shared" si="234"/>
        <v>1.0017775680000001</v>
      </c>
      <c r="N653" s="14">
        <f t="shared" ca="1" si="235"/>
        <v>1.0027928800000001</v>
      </c>
      <c r="O653" s="21">
        <f t="shared" ref="O653:O716" si="246">IF(VLOOKUP(A653,X$12:AE$150,8)=VLOOKUP(A652,X$12:AE$150,8),0,VLOOKUP(A653,X$12:AE$150,8))</f>
        <v>0</v>
      </c>
      <c r="P653" s="16">
        <f t="shared" ca="1" si="236"/>
        <v>19.969092</v>
      </c>
      <c r="Q653" s="24">
        <f t="shared" si="237"/>
        <v>0</v>
      </c>
      <c r="R653" s="16">
        <f t="shared" si="238"/>
        <v>0</v>
      </c>
      <c r="S653" s="4" t="str">
        <f t="shared" ref="S653:S716" si="247">IF(O652&gt;0,VLOOKUP(O652,W$12:AG$150,10),S652)</f>
        <v>J=</v>
      </c>
      <c r="T653" s="34">
        <f t="shared" ref="T653:T716" si="248">IF(O652&gt;0,VLOOKUP(O652,W$12:AG$150,11),T652)</f>
        <v>44060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2"/>
      <c r="AI653" s="2"/>
      <c r="AJ653" s="2"/>
      <c r="AK653" s="2"/>
      <c r="AL653" s="2"/>
      <c r="AM653" s="34"/>
      <c r="AN653" s="34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x14ac:dyDescent="0.15">
      <c r="A654" s="42">
        <f t="shared" si="239"/>
        <v>44044</v>
      </c>
      <c r="B654" s="19">
        <f t="shared" ref="B654:B717" ca="1" si="249">IF(A654&lt;=TODAY(),C654+P654,IF(AND(A654&gt;TODAY(),A654&lt;=$B$1),IF(VLOOKUP(TODAY(),$A$10:$D$5000,4,FALSE)=0,"n.d",C654+P654),"n.d"))</f>
        <v>7171.6357283899997</v>
      </c>
      <c r="C654" s="16">
        <f t="shared" si="240"/>
        <v>7150</v>
      </c>
      <c r="D654" s="15">
        <f ca="1">IF(A654&lt;$B$1,VLOOKUP(A654,[1]DI!$A$4:$B$15000,2,FALSE),0)</f>
        <v>0</v>
      </c>
      <c r="E654" s="16">
        <f t="shared" ca="1" si="232"/>
        <v>1</v>
      </c>
      <c r="F654" s="16">
        <f ca="1">(TRUNC(PRODUCT($E$12:$E653),16))</f>
        <v>1.0917794166232899</v>
      </c>
      <c r="G654" s="16">
        <f t="shared" ca="1" si="241"/>
        <v>1.09058194014095</v>
      </c>
      <c r="H654" s="16">
        <f t="shared" ca="1" si="233"/>
        <v>1.0010980199999999</v>
      </c>
      <c r="I654" s="15">
        <f t="shared" si="242"/>
        <v>3.7999999999999999E-2</v>
      </c>
      <c r="J654" s="34">
        <f t="shared" si="243"/>
        <v>44027</v>
      </c>
      <c r="K654" s="2">
        <f t="shared" si="244"/>
        <v>12</v>
      </c>
      <c r="L654" s="21">
        <f t="shared" si="245"/>
        <v>13</v>
      </c>
      <c r="M654" s="14">
        <f t="shared" si="234"/>
        <v>1.001925841</v>
      </c>
      <c r="N654" s="14">
        <f t="shared" ca="1" si="235"/>
        <v>1.003025976</v>
      </c>
      <c r="O654" s="21">
        <f t="shared" si="246"/>
        <v>0</v>
      </c>
      <c r="P654" s="16">
        <f t="shared" ca="1" si="236"/>
        <v>21.635728390000001</v>
      </c>
      <c r="Q654" s="24">
        <f t="shared" si="237"/>
        <v>0</v>
      </c>
      <c r="R654" s="16">
        <f t="shared" si="238"/>
        <v>0</v>
      </c>
      <c r="S654" s="4" t="str">
        <f t="shared" si="247"/>
        <v>J=</v>
      </c>
      <c r="T654" s="34">
        <f t="shared" si="248"/>
        <v>44060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2"/>
      <c r="AI654" s="2"/>
      <c r="AJ654" s="2"/>
      <c r="AK654" s="2"/>
      <c r="AL654" s="2"/>
      <c r="AM654" s="34"/>
      <c r="AN654" s="34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x14ac:dyDescent="0.15">
      <c r="A655" s="42">
        <f t="shared" si="239"/>
        <v>44045</v>
      </c>
      <c r="B655" s="19">
        <f t="shared" ca="1" si="249"/>
        <v>7171.6357283899997</v>
      </c>
      <c r="C655" s="16">
        <f t="shared" si="240"/>
        <v>7150</v>
      </c>
      <c r="D655" s="15">
        <f ca="1">IF(A655&lt;$B$1,VLOOKUP(A655,[1]DI!$A$4:$B$15000,2,FALSE),0)</f>
        <v>0</v>
      </c>
      <c r="E655" s="16">
        <f t="shared" ca="1" si="232"/>
        <v>1</v>
      </c>
      <c r="F655" s="16">
        <f ca="1">(TRUNC(PRODUCT($E$12:$E654),16))</f>
        <v>1.0917794166232899</v>
      </c>
      <c r="G655" s="16">
        <f t="shared" ca="1" si="241"/>
        <v>1.09058194014095</v>
      </c>
      <c r="H655" s="16">
        <f t="shared" ca="1" si="233"/>
        <v>1.0010980199999999</v>
      </c>
      <c r="I655" s="15">
        <f t="shared" si="242"/>
        <v>3.7999999999999999E-2</v>
      </c>
      <c r="J655" s="34">
        <f t="shared" si="243"/>
        <v>44027</v>
      </c>
      <c r="K655" s="2">
        <f t="shared" si="244"/>
        <v>12</v>
      </c>
      <c r="L655" s="21">
        <f t="shared" si="245"/>
        <v>13</v>
      </c>
      <c r="M655" s="14">
        <f t="shared" si="234"/>
        <v>1.001925841</v>
      </c>
      <c r="N655" s="14">
        <f t="shared" ca="1" si="235"/>
        <v>1.003025976</v>
      </c>
      <c r="O655" s="21">
        <f t="shared" si="246"/>
        <v>0</v>
      </c>
      <c r="P655" s="16">
        <f t="shared" ca="1" si="236"/>
        <v>21.635728390000001</v>
      </c>
      <c r="Q655" s="24">
        <f t="shared" si="237"/>
        <v>0</v>
      </c>
      <c r="R655" s="16">
        <f t="shared" si="238"/>
        <v>0</v>
      </c>
      <c r="S655" s="4" t="str">
        <f t="shared" si="247"/>
        <v>J=</v>
      </c>
      <c r="T655" s="34">
        <f t="shared" si="248"/>
        <v>44060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2"/>
      <c r="AI655" s="2"/>
      <c r="AJ655" s="2"/>
      <c r="AK655" s="2"/>
      <c r="AL655" s="2"/>
      <c r="AM655" s="34"/>
      <c r="AN655" s="34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x14ac:dyDescent="0.15">
      <c r="A656" s="42">
        <f t="shared" si="239"/>
        <v>44046</v>
      </c>
      <c r="B656" s="19">
        <f t="shared" ca="1" si="249"/>
        <v>7171.6357283899997</v>
      </c>
      <c r="C656" s="16">
        <f t="shared" si="240"/>
        <v>7150</v>
      </c>
      <c r="D656" s="15">
        <f ca="1">IF(A656&lt;$B$1,VLOOKUP(A656,[1]DI!$A$4:$B$15000,2,FALSE),0)</f>
        <v>2.1500000000000005E-2</v>
      </c>
      <c r="E656" s="16">
        <f t="shared" ca="1" si="232"/>
        <v>1.0000844200000001</v>
      </c>
      <c r="F656" s="16">
        <f ca="1">(TRUNC(PRODUCT($E$12:$E655),16))</f>
        <v>1.0917794166232899</v>
      </c>
      <c r="G656" s="16">
        <f t="shared" ca="1" si="241"/>
        <v>1.09058194014095</v>
      </c>
      <c r="H656" s="16">
        <f t="shared" ca="1" si="233"/>
        <v>1.0010980199999999</v>
      </c>
      <c r="I656" s="15">
        <f t="shared" si="242"/>
        <v>3.7999999999999999E-2</v>
      </c>
      <c r="J656" s="34">
        <f t="shared" si="243"/>
        <v>44027</v>
      </c>
      <c r="K656" s="2">
        <f t="shared" si="244"/>
        <v>13</v>
      </c>
      <c r="L656" s="21">
        <f t="shared" si="245"/>
        <v>13</v>
      </c>
      <c r="M656" s="14">
        <f t="shared" si="234"/>
        <v>1.001925841</v>
      </c>
      <c r="N656" s="14">
        <f t="shared" ca="1" si="235"/>
        <v>1.003025976</v>
      </c>
      <c r="O656" s="21">
        <f t="shared" si="246"/>
        <v>0</v>
      </c>
      <c r="P656" s="16">
        <f t="shared" ca="1" si="236"/>
        <v>21.635728390000001</v>
      </c>
      <c r="Q656" s="24">
        <f t="shared" si="237"/>
        <v>0</v>
      </c>
      <c r="R656" s="16">
        <f t="shared" si="238"/>
        <v>0</v>
      </c>
      <c r="S656" s="4" t="str">
        <f t="shared" si="247"/>
        <v>J=</v>
      </c>
      <c r="T656" s="34">
        <f t="shared" si="248"/>
        <v>44060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2"/>
      <c r="AI656" s="2"/>
      <c r="AJ656" s="2"/>
      <c r="AK656" s="2"/>
      <c r="AL656" s="2"/>
      <c r="AM656" s="34"/>
      <c r="AN656" s="34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x14ac:dyDescent="0.15">
      <c r="A657" s="42">
        <f t="shared" si="239"/>
        <v>44047</v>
      </c>
      <c r="B657" s="19">
        <f t="shared" ca="1" si="249"/>
        <v>7173.3027008400004</v>
      </c>
      <c r="C657" s="16">
        <f t="shared" si="240"/>
        <v>7150</v>
      </c>
      <c r="D657" s="15">
        <f ca="1">IF(A657&lt;$B$1,VLOOKUP(A657,[1]DI!$A$4:$B$15000,2,FALSE),0)</f>
        <v>2.1500000000000005E-2</v>
      </c>
      <c r="E657" s="16">
        <f t="shared" ca="1" si="232"/>
        <v>1.0000844200000001</v>
      </c>
      <c r="F657" s="16">
        <f ca="1">(TRUNC(PRODUCT($E$12:$E656),16))</f>
        <v>1.09187158464164</v>
      </c>
      <c r="G657" s="16">
        <f t="shared" ca="1" si="241"/>
        <v>1.09058194014095</v>
      </c>
      <c r="H657" s="16">
        <f t="shared" ca="1" si="233"/>
        <v>1.0011825299999999</v>
      </c>
      <c r="I657" s="15">
        <f t="shared" si="242"/>
        <v>3.7999999999999999E-2</v>
      </c>
      <c r="J657" s="34">
        <f t="shared" si="243"/>
        <v>44027</v>
      </c>
      <c r="K657" s="2">
        <f t="shared" si="244"/>
        <v>14</v>
      </c>
      <c r="L657" s="21">
        <f t="shared" si="245"/>
        <v>14</v>
      </c>
      <c r="M657" s="14">
        <f t="shared" si="234"/>
        <v>1.0020741360000001</v>
      </c>
      <c r="N657" s="14">
        <f t="shared" ca="1" si="235"/>
        <v>1.003259119</v>
      </c>
      <c r="O657" s="21">
        <f t="shared" si="246"/>
        <v>0</v>
      </c>
      <c r="P657" s="16">
        <f t="shared" ca="1" si="236"/>
        <v>23.30270084</v>
      </c>
      <c r="Q657" s="24">
        <f t="shared" si="237"/>
        <v>0</v>
      </c>
      <c r="R657" s="16">
        <f t="shared" si="238"/>
        <v>0</v>
      </c>
      <c r="S657" s="4" t="str">
        <f t="shared" si="247"/>
        <v>J=</v>
      </c>
      <c r="T657" s="34">
        <f t="shared" si="248"/>
        <v>44060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2"/>
      <c r="AI657" s="2"/>
      <c r="AJ657" s="2"/>
      <c r="AK657" s="2"/>
      <c r="AL657" s="2"/>
      <c r="AM657" s="34"/>
      <c r="AN657" s="34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x14ac:dyDescent="0.15">
      <c r="A658" s="42">
        <f t="shared" si="239"/>
        <v>44048</v>
      </c>
      <c r="B658" s="19">
        <f t="shared" ca="1" si="249"/>
        <v>7174.9700808500002</v>
      </c>
      <c r="C658" s="16">
        <f t="shared" si="240"/>
        <v>7150</v>
      </c>
      <c r="D658" s="15">
        <f ca="1">IF(A658&lt;$B$1,VLOOKUP(A658,[1]DI!$A$4:$B$15000,2,FALSE),0)</f>
        <v>2.1500000000000005E-2</v>
      </c>
      <c r="E658" s="16">
        <f t="shared" ca="1" si="232"/>
        <v>1.0000844200000001</v>
      </c>
      <c r="F658" s="16">
        <f ca="1">(TRUNC(PRODUCT($E$12:$E657),16))</f>
        <v>1.0919637604408201</v>
      </c>
      <c r="G658" s="16">
        <f t="shared" ca="1" si="241"/>
        <v>1.09058194014095</v>
      </c>
      <c r="H658" s="16">
        <f t="shared" ca="1" si="233"/>
        <v>1.00126705</v>
      </c>
      <c r="I658" s="15">
        <f t="shared" si="242"/>
        <v>3.7999999999999999E-2</v>
      </c>
      <c r="J658" s="34">
        <f t="shared" si="243"/>
        <v>44027</v>
      </c>
      <c r="K658" s="2">
        <f t="shared" si="244"/>
        <v>15</v>
      </c>
      <c r="L658" s="21">
        <f t="shared" si="245"/>
        <v>15</v>
      </c>
      <c r="M658" s="14">
        <f t="shared" si="234"/>
        <v>1.0022224529999999</v>
      </c>
      <c r="N658" s="14">
        <f t="shared" ca="1" si="235"/>
        <v>1.003492319</v>
      </c>
      <c r="O658" s="21">
        <f t="shared" si="246"/>
        <v>0</v>
      </c>
      <c r="P658" s="16">
        <f t="shared" ca="1" si="236"/>
        <v>24.970080849999999</v>
      </c>
      <c r="Q658" s="24">
        <f t="shared" si="237"/>
        <v>0</v>
      </c>
      <c r="R658" s="16">
        <f t="shared" si="238"/>
        <v>0</v>
      </c>
      <c r="S658" s="4" t="str">
        <f t="shared" si="247"/>
        <v>J=</v>
      </c>
      <c r="T658" s="34">
        <f t="shared" si="248"/>
        <v>44060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2"/>
      <c r="AI658" s="2"/>
      <c r="AJ658" s="2"/>
      <c r="AK658" s="2"/>
      <c r="AL658" s="2"/>
      <c r="AM658" s="34"/>
      <c r="AN658" s="34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x14ac:dyDescent="0.15">
      <c r="A659" s="42">
        <f t="shared" si="239"/>
        <v>44049</v>
      </c>
      <c r="B659" s="19">
        <f t="shared" ca="1" si="249"/>
        <v>7176.6378683900002</v>
      </c>
      <c r="C659" s="16">
        <f t="shared" si="240"/>
        <v>7150</v>
      </c>
      <c r="D659" s="15">
        <f ca="1">IF(A659&lt;$B$1,VLOOKUP(A659,[1]DI!$A$4:$B$15000,2,FALSE),0)</f>
        <v>1.9000000000000006E-2</v>
      </c>
      <c r="E659" s="16">
        <f t="shared" ca="1" si="232"/>
        <v>1.0000746899999999</v>
      </c>
      <c r="F659" s="16">
        <f ca="1">(TRUNC(PRODUCT($E$12:$E658),16))</f>
        <v>1.0920559440214701</v>
      </c>
      <c r="G659" s="16">
        <f t="shared" ca="1" si="241"/>
        <v>1.09058194014095</v>
      </c>
      <c r="H659" s="16">
        <f t="shared" ca="1" si="233"/>
        <v>1.0013515799999999</v>
      </c>
      <c r="I659" s="15">
        <f t="shared" si="242"/>
        <v>3.7999999999999999E-2</v>
      </c>
      <c r="J659" s="34">
        <f t="shared" si="243"/>
        <v>44027</v>
      </c>
      <c r="K659" s="2">
        <f t="shared" si="244"/>
        <v>16</v>
      </c>
      <c r="L659" s="21">
        <f t="shared" si="245"/>
        <v>16</v>
      </c>
      <c r="M659" s="14">
        <f t="shared" si="234"/>
        <v>1.002370792</v>
      </c>
      <c r="N659" s="14">
        <f t="shared" ca="1" si="235"/>
        <v>1.0037255759999999</v>
      </c>
      <c r="O659" s="21">
        <f t="shared" si="246"/>
        <v>0</v>
      </c>
      <c r="P659" s="16">
        <f t="shared" ca="1" si="236"/>
        <v>26.637868390000001</v>
      </c>
      <c r="Q659" s="24">
        <f t="shared" si="237"/>
        <v>0</v>
      </c>
      <c r="R659" s="16">
        <f t="shared" si="238"/>
        <v>0</v>
      </c>
      <c r="S659" s="4" t="str">
        <f t="shared" si="247"/>
        <v>J=</v>
      </c>
      <c r="T659" s="34">
        <f t="shared" si="248"/>
        <v>44060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2"/>
      <c r="AI659" s="2"/>
      <c r="AJ659" s="2"/>
      <c r="AK659" s="2"/>
      <c r="AL659" s="2"/>
      <c r="AM659" s="34"/>
      <c r="AN659" s="34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x14ac:dyDescent="0.15">
      <c r="A660" s="42">
        <f t="shared" si="239"/>
        <v>44050</v>
      </c>
      <c r="B660" s="19">
        <f t="shared" ca="1" si="249"/>
        <v>7178.2361793999999</v>
      </c>
      <c r="C660" s="16">
        <f t="shared" si="240"/>
        <v>7150</v>
      </c>
      <c r="D660" s="15">
        <f ca="1">IF(A660&lt;$B$1,VLOOKUP(A660,[1]DI!$A$4:$B$15000,2,FALSE),0)</f>
        <v>1.9000000000000006E-2</v>
      </c>
      <c r="E660" s="16">
        <f t="shared" ca="1" si="232"/>
        <v>1.0000746899999999</v>
      </c>
      <c r="F660" s="16">
        <f ca="1">(TRUNC(PRODUCT($E$12:$E659),16))</f>
        <v>1.09213750967993</v>
      </c>
      <c r="G660" s="16">
        <f t="shared" ca="1" si="241"/>
        <v>1.09058194014095</v>
      </c>
      <c r="H660" s="16">
        <f t="shared" ca="1" si="233"/>
        <v>1.0014263699999999</v>
      </c>
      <c r="I660" s="15">
        <f t="shared" si="242"/>
        <v>3.7999999999999999E-2</v>
      </c>
      <c r="J660" s="34">
        <f t="shared" si="243"/>
        <v>44027</v>
      </c>
      <c r="K660" s="2">
        <f t="shared" si="244"/>
        <v>17</v>
      </c>
      <c r="L660" s="21">
        <f t="shared" si="245"/>
        <v>17</v>
      </c>
      <c r="M660" s="14">
        <f t="shared" si="234"/>
        <v>1.0025191529999999</v>
      </c>
      <c r="N660" s="14">
        <f t="shared" ca="1" si="235"/>
        <v>1.003949116</v>
      </c>
      <c r="O660" s="21">
        <f t="shared" si="246"/>
        <v>0</v>
      </c>
      <c r="P660" s="16">
        <f t="shared" ca="1" si="236"/>
        <v>28.236179400000001</v>
      </c>
      <c r="Q660" s="24">
        <f t="shared" si="237"/>
        <v>0</v>
      </c>
      <c r="R660" s="16">
        <f t="shared" si="238"/>
        <v>0</v>
      </c>
      <c r="S660" s="4" t="str">
        <f t="shared" si="247"/>
        <v>J=</v>
      </c>
      <c r="T660" s="34">
        <f t="shared" si="248"/>
        <v>44060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2"/>
      <c r="AI660" s="2"/>
      <c r="AJ660" s="2"/>
      <c r="AK660" s="2"/>
      <c r="AL660" s="2"/>
      <c r="AM660" s="34"/>
      <c r="AN660" s="34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x14ac:dyDescent="0.15">
      <c r="A661" s="42">
        <f t="shared" si="239"/>
        <v>44051</v>
      </c>
      <c r="B661" s="19">
        <f t="shared" ca="1" si="249"/>
        <v>7179.8348050000004</v>
      </c>
      <c r="C661" s="16">
        <f t="shared" si="240"/>
        <v>7150</v>
      </c>
      <c r="D661" s="15">
        <f ca="1">IF(A661&lt;$B$1,VLOOKUP(A661,[1]DI!$A$4:$B$15000,2,FALSE),0)</f>
        <v>0</v>
      </c>
      <c r="E661" s="16">
        <f t="shared" ca="1" si="232"/>
        <v>1</v>
      </c>
      <c r="F661" s="16">
        <f ca="1">(TRUNC(PRODUCT($E$12:$E660),16))</f>
        <v>1.0922190814305299</v>
      </c>
      <c r="G661" s="16">
        <f t="shared" ca="1" si="241"/>
        <v>1.09058194014095</v>
      </c>
      <c r="H661" s="16">
        <f t="shared" ca="1" si="233"/>
        <v>1.0015011599999999</v>
      </c>
      <c r="I661" s="15">
        <f t="shared" si="242"/>
        <v>3.7999999999999999E-2</v>
      </c>
      <c r="J661" s="34">
        <f t="shared" si="243"/>
        <v>44027</v>
      </c>
      <c r="K661" s="2">
        <f t="shared" si="244"/>
        <v>17</v>
      </c>
      <c r="L661" s="21">
        <f t="shared" si="245"/>
        <v>18</v>
      </c>
      <c r="M661" s="14">
        <f t="shared" si="234"/>
        <v>1.0026675359999999</v>
      </c>
      <c r="N661" s="14">
        <f t="shared" ca="1" si="235"/>
        <v>1.0041727</v>
      </c>
      <c r="O661" s="21">
        <f t="shared" si="246"/>
        <v>0</v>
      </c>
      <c r="P661" s="16">
        <f t="shared" ca="1" si="236"/>
        <v>29.834804999999999</v>
      </c>
      <c r="Q661" s="24">
        <f t="shared" si="237"/>
        <v>0</v>
      </c>
      <c r="R661" s="16">
        <f t="shared" si="238"/>
        <v>0</v>
      </c>
      <c r="S661" s="4" t="str">
        <f t="shared" si="247"/>
        <v>J=</v>
      </c>
      <c r="T661" s="34">
        <f t="shared" si="248"/>
        <v>44060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2"/>
      <c r="AI661" s="2"/>
      <c r="AJ661" s="2"/>
      <c r="AK661" s="2"/>
      <c r="AL661" s="2"/>
      <c r="AM661" s="34"/>
      <c r="AN661" s="34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x14ac:dyDescent="0.15">
      <c r="A662" s="42">
        <f t="shared" si="239"/>
        <v>44052</v>
      </c>
      <c r="B662" s="19">
        <f t="shared" ca="1" si="249"/>
        <v>7179.8348050000004</v>
      </c>
      <c r="C662" s="16">
        <f t="shared" si="240"/>
        <v>7150</v>
      </c>
      <c r="D662" s="15">
        <f ca="1">IF(A662&lt;$B$1,VLOOKUP(A662,[1]DI!$A$4:$B$15000,2,FALSE),0)</f>
        <v>0</v>
      </c>
      <c r="E662" s="16">
        <f t="shared" ca="1" si="232"/>
        <v>1</v>
      </c>
      <c r="F662" s="16">
        <f ca="1">(TRUNC(PRODUCT($E$12:$E661),16))</f>
        <v>1.0922190814305299</v>
      </c>
      <c r="G662" s="16">
        <f t="shared" ca="1" si="241"/>
        <v>1.09058194014095</v>
      </c>
      <c r="H662" s="16">
        <f t="shared" ca="1" si="233"/>
        <v>1.0015011599999999</v>
      </c>
      <c r="I662" s="15">
        <f t="shared" si="242"/>
        <v>3.7999999999999999E-2</v>
      </c>
      <c r="J662" s="34">
        <f t="shared" si="243"/>
        <v>44027</v>
      </c>
      <c r="K662" s="2">
        <f t="shared" si="244"/>
        <v>17</v>
      </c>
      <c r="L662" s="21">
        <f t="shared" si="245"/>
        <v>18</v>
      </c>
      <c r="M662" s="14">
        <f t="shared" si="234"/>
        <v>1.0026675359999999</v>
      </c>
      <c r="N662" s="14">
        <f t="shared" ca="1" si="235"/>
        <v>1.0041727</v>
      </c>
      <c r="O662" s="21">
        <f t="shared" si="246"/>
        <v>0</v>
      </c>
      <c r="P662" s="16">
        <f t="shared" ca="1" si="236"/>
        <v>29.834804999999999</v>
      </c>
      <c r="Q662" s="24">
        <f t="shared" si="237"/>
        <v>0</v>
      </c>
      <c r="R662" s="16">
        <f t="shared" si="238"/>
        <v>0</v>
      </c>
      <c r="S662" s="4" t="str">
        <f t="shared" si="247"/>
        <v>J=</v>
      </c>
      <c r="T662" s="34">
        <f t="shared" si="248"/>
        <v>44060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2"/>
      <c r="AI662" s="2"/>
      <c r="AJ662" s="2"/>
      <c r="AK662" s="2"/>
      <c r="AL662" s="2"/>
      <c r="AM662" s="34"/>
      <c r="AN662" s="34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x14ac:dyDescent="0.15">
      <c r="A663" s="42">
        <f t="shared" si="239"/>
        <v>44053</v>
      </c>
      <c r="B663" s="19">
        <f t="shared" ca="1" si="249"/>
        <v>7179.8348050000004</v>
      </c>
      <c r="C663" s="16">
        <f t="shared" si="240"/>
        <v>7150</v>
      </c>
      <c r="D663" s="15">
        <f ca="1">IF(A663&lt;$B$1,VLOOKUP(A663,[1]DI!$A$4:$B$15000,2,FALSE),0)</f>
        <v>1.9000000000000006E-2</v>
      </c>
      <c r="E663" s="16">
        <f t="shared" ca="1" si="232"/>
        <v>1.0000746899999999</v>
      </c>
      <c r="F663" s="16">
        <f ca="1">(TRUNC(PRODUCT($E$12:$E662),16))</f>
        <v>1.0922190814305299</v>
      </c>
      <c r="G663" s="16">
        <f t="shared" ca="1" si="241"/>
        <v>1.09058194014095</v>
      </c>
      <c r="H663" s="16">
        <f t="shared" ca="1" si="233"/>
        <v>1.0015011599999999</v>
      </c>
      <c r="I663" s="15">
        <f t="shared" si="242"/>
        <v>3.7999999999999999E-2</v>
      </c>
      <c r="J663" s="34">
        <f t="shared" si="243"/>
        <v>44027</v>
      </c>
      <c r="K663" s="2">
        <f t="shared" si="244"/>
        <v>18</v>
      </c>
      <c r="L663" s="21">
        <f t="shared" si="245"/>
        <v>18</v>
      </c>
      <c r="M663" s="14">
        <f t="shared" si="234"/>
        <v>1.0026675359999999</v>
      </c>
      <c r="N663" s="14">
        <f t="shared" ca="1" si="235"/>
        <v>1.0041727</v>
      </c>
      <c r="O663" s="21">
        <f t="shared" si="246"/>
        <v>0</v>
      </c>
      <c r="P663" s="16">
        <f t="shared" ca="1" si="236"/>
        <v>29.834804999999999</v>
      </c>
      <c r="Q663" s="24">
        <f t="shared" si="237"/>
        <v>0</v>
      </c>
      <c r="R663" s="16">
        <f t="shared" si="238"/>
        <v>0</v>
      </c>
      <c r="S663" s="4" t="str">
        <f t="shared" si="247"/>
        <v>J=</v>
      </c>
      <c r="T663" s="34">
        <f t="shared" si="248"/>
        <v>44060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2"/>
      <c r="AI663" s="2"/>
      <c r="AJ663" s="2"/>
      <c r="AK663" s="2"/>
      <c r="AL663" s="2"/>
      <c r="AM663" s="34"/>
      <c r="AN663" s="34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x14ac:dyDescent="0.15">
      <c r="A664" s="42">
        <f t="shared" si="239"/>
        <v>44054</v>
      </c>
      <c r="B664" s="19">
        <f t="shared" ca="1" si="249"/>
        <v>7181.4338953500001</v>
      </c>
      <c r="C664" s="16">
        <f t="shared" si="240"/>
        <v>7150</v>
      </c>
      <c r="D664" s="15">
        <f ca="1">IF(A664&lt;$B$1,VLOOKUP(A664,[1]DI!$A$4:$B$15000,2,FALSE),0)</f>
        <v>1.9000000000000006E-2</v>
      </c>
      <c r="E664" s="16">
        <f t="shared" ca="1" si="232"/>
        <v>1.0000746899999999</v>
      </c>
      <c r="F664" s="16">
        <f ca="1">(TRUNC(PRODUCT($E$12:$E663),16))</f>
        <v>1.0923006592737201</v>
      </c>
      <c r="G664" s="16">
        <f t="shared" ca="1" si="241"/>
        <v>1.09058194014095</v>
      </c>
      <c r="H664" s="16">
        <f t="shared" ca="1" si="233"/>
        <v>1.00157597</v>
      </c>
      <c r="I664" s="15">
        <f t="shared" si="242"/>
        <v>3.7999999999999999E-2</v>
      </c>
      <c r="J664" s="34">
        <f t="shared" si="243"/>
        <v>44027</v>
      </c>
      <c r="K664" s="2">
        <f t="shared" si="244"/>
        <v>19</v>
      </c>
      <c r="L664" s="21">
        <f t="shared" si="245"/>
        <v>19</v>
      </c>
      <c r="M664" s="14">
        <f t="shared" si="234"/>
        <v>1.0028159409999999</v>
      </c>
      <c r="N664" s="14">
        <f t="shared" ca="1" si="235"/>
        <v>1.0043963490000001</v>
      </c>
      <c r="O664" s="21">
        <f t="shared" si="246"/>
        <v>0</v>
      </c>
      <c r="P664" s="16">
        <f t="shared" ca="1" si="236"/>
        <v>31.43389535</v>
      </c>
      <c r="Q664" s="24">
        <f t="shared" si="237"/>
        <v>0</v>
      </c>
      <c r="R664" s="16">
        <f t="shared" si="238"/>
        <v>0</v>
      </c>
      <c r="S664" s="4" t="str">
        <f t="shared" si="247"/>
        <v>J=</v>
      </c>
      <c r="T664" s="34">
        <f t="shared" si="248"/>
        <v>44060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2"/>
      <c r="AI664" s="2"/>
      <c r="AJ664" s="2"/>
      <c r="AK664" s="2"/>
      <c r="AL664" s="2"/>
      <c r="AM664" s="34"/>
      <c r="AN664" s="34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x14ac:dyDescent="0.15">
      <c r="A665" s="42">
        <f t="shared" si="239"/>
        <v>44055</v>
      </c>
      <c r="B665" s="19">
        <f t="shared" ca="1" si="249"/>
        <v>7183.0332216400002</v>
      </c>
      <c r="C665" s="16">
        <f t="shared" si="240"/>
        <v>7150</v>
      </c>
      <c r="D665" s="15">
        <f ca="1">IF(A665&lt;$B$1,VLOOKUP(A665,[1]DI!$A$4:$B$15000,2,FALSE),0)</f>
        <v>1.9000000000000006E-2</v>
      </c>
      <c r="E665" s="16">
        <f t="shared" ca="1" si="232"/>
        <v>1.0000746899999999</v>
      </c>
      <c r="F665" s="16">
        <f ca="1">(TRUNC(PRODUCT($E$12:$E664),16))</f>
        <v>1.0923822432099599</v>
      </c>
      <c r="G665" s="16">
        <f t="shared" ca="1" si="241"/>
        <v>1.09058194014095</v>
      </c>
      <c r="H665" s="16">
        <f t="shared" ca="1" si="233"/>
        <v>1.0016507699999999</v>
      </c>
      <c r="I665" s="15">
        <f t="shared" si="242"/>
        <v>3.7999999999999999E-2</v>
      </c>
      <c r="J665" s="34">
        <f t="shared" si="243"/>
        <v>44027</v>
      </c>
      <c r="K665" s="2">
        <f t="shared" si="244"/>
        <v>20</v>
      </c>
      <c r="L665" s="21">
        <f t="shared" si="245"/>
        <v>20</v>
      </c>
      <c r="M665" s="14">
        <f t="shared" si="234"/>
        <v>1.002964368</v>
      </c>
      <c r="N665" s="14">
        <f t="shared" ca="1" si="235"/>
        <v>1.004620031</v>
      </c>
      <c r="O665" s="21">
        <f t="shared" si="246"/>
        <v>0</v>
      </c>
      <c r="P665" s="16">
        <f t="shared" ca="1" si="236"/>
        <v>33.033221640000001</v>
      </c>
      <c r="Q665" s="24">
        <f t="shared" si="237"/>
        <v>0</v>
      </c>
      <c r="R665" s="16">
        <f t="shared" si="238"/>
        <v>0</v>
      </c>
      <c r="S665" s="4" t="str">
        <f t="shared" si="247"/>
        <v>J=</v>
      </c>
      <c r="T665" s="34">
        <f t="shared" si="248"/>
        <v>44060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2"/>
      <c r="AI665" s="2"/>
      <c r="AJ665" s="2"/>
      <c r="AK665" s="2"/>
      <c r="AL665" s="2"/>
      <c r="AM665" s="34"/>
      <c r="AN665" s="34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x14ac:dyDescent="0.15">
      <c r="A666" s="42">
        <f t="shared" si="239"/>
        <v>44056</v>
      </c>
      <c r="B666" s="19">
        <f t="shared" ca="1" si="249"/>
        <v>7184.6330126900002</v>
      </c>
      <c r="C666" s="16">
        <f t="shared" si="240"/>
        <v>7150</v>
      </c>
      <c r="D666" s="15">
        <f ca="1">IF(A666&lt;$B$1,VLOOKUP(A666,[1]DI!$A$4:$B$15000,2,FALSE),0)</f>
        <v>1.9000000000000006E-2</v>
      </c>
      <c r="E666" s="16">
        <f t="shared" ca="1" si="232"/>
        <v>1.0000746899999999</v>
      </c>
      <c r="F666" s="16">
        <f ca="1">(TRUNC(PRODUCT($E$12:$E665),16))</f>
        <v>1.0924638332397101</v>
      </c>
      <c r="G666" s="16">
        <f t="shared" ca="1" si="241"/>
        <v>1.09058194014095</v>
      </c>
      <c r="H666" s="16">
        <f t="shared" ca="1" si="233"/>
        <v>1.0017255899999999</v>
      </c>
      <c r="I666" s="15">
        <f t="shared" si="242"/>
        <v>3.7999999999999999E-2</v>
      </c>
      <c r="J666" s="34">
        <f t="shared" si="243"/>
        <v>44027</v>
      </c>
      <c r="K666" s="2">
        <f t="shared" si="244"/>
        <v>21</v>
      </c>
      <c r="L666" s="21">
        <f t="shared" si="245"/>
        <v>21</v>
      </c>
      <c r="M666" s="14">
        <f t="shared" si="234"/>
        <v>1.0031128170000001</v>
      </c>
      <c r="N666" s="14">
        <f t="shared" ca="1" si="235"/>
        <v>1.0048437779999999</v>
      </c>
      <c r="O666" s="21">
        <f t="shared" si="246"/>
        <v>0</v>
      </c>
      <c r="P666" s="16">
        <f t="shared" ca="1" si="236"/>
        <v>34.633012690000001</v>
      </c>
      <c r="Q666" s="24">
        <f t="shared" si="237"/>
        <v>0</v>
      </c>
      <c r="R666" s="16">
        <f t="shared" si="238"/>
        <v>0</v>
      </c>
      <c r="S666" s="4" t="str">
        <f t="shared" si="247"/>
        <v>J=</v>
      </c>
      <c r="T666" s="34">
        <f t="shared" si="248"/>
        <v>44060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2"/>
      <c r="AI666" s="2"/>
      <c r="AJ666" s="2"/>
      <c r="AK666" s="2"/>
      <c r="AL666" s="2"/>
      <c r="AM666" s="34"/>
      <c r="AN666" s="34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x14ac:dyDescent="0.15">
      <c r="A667" s="42">
        <f t="shared" si="239"/>
        <v>44057</v>
      </c>
      <c r="B667" s="19">
        <f t="shared" ca="1" si="249"/>
        <v>7186.2331254999999</v>
      </c>
      <c r="C667" s="16">
        <f t="shared" si="240"/>
        <v>7150</v>
      </c>
      <c r="D667" s="15">
        <f ca="1">IF(A667&lt;$B$1,VLOOKUP(A667,[1]DI!$A$4:$B$15000,2,FALSE),0)</f>
        <v>1.9000000000000006E-2</v>
      </c>
      <c r="E667" s="16">
        <f t="shared" ca="1" si="232"/>
        <v>1.0000746899999999</v>
      </c>
      <c r="F667" s="16">
        <f ca="1">(TRUNC(PRODUCT($E$12:$E666),16))</f>
        <v>1.09254542936341</v>
      </c>
      <c r="G667" s="16">
        <f t="shared" ca="1" si="241"/>
        <v>1.09058194014095</v>
      </c>
      <c r="H667" s="16">
        <f t="shared" ca="1" si="233"/>
        <v>1.00180041</v>
      </c>
      <c r="I667" s="15">
        <f t="shared" si="242"/>
        <v>3.7999999999999999E-2</v>
      </c>
      <c r="J667" s="34">
        <f t="shared" si="243"/>
        <v>44027</v>
      </c>
      <c r="K667" s="2">
        <f t="shared" si="244"/>
        <v>22</v>
      </c>
      <c r="L667" s="21">
        <f t="shared" si="245"/>
        <v>22</v>
      </c>
      <c r="M667" s="14">
        <f t="shared" si="234"/>
        <v>1.003261288</v>
      </c>
      <c r="N667" s="14">
        <f t="shared" ca="1" si="235"/>
        <v>1.00506757</v>
      </c>
      <c r="O667" s="21">
        <f t="shared" si="246"/>
        <v>0</v>
      </c>
      <c r="P667" s="16">
        <f t="shared" ca="1" si="236"/>
        <v>36.2331255</v>
      </c>
      <c r="Q667" s="24">
        <f t="shared" si="237"/>
        <v>0</v>
      </c>
      <c r="R667" s="16">
        <f t="shared" si="238"/>
        <v>0</v>
      </c>
      <c r="S667" s="4" t="str">
        <f t="shared" si="247"/>
        <v>J=</v>
      </c>
      <c r="T667" s="34">
        <f t="shared" si="248"/>
        <v>44060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2"/>
      <c r="AI667" s="2"/>
      <c r="AJ667" s="2"/>
      <c r="AK667" s="2"/>
      <c r="AL667" s="2"/>
      <c r="AM667" s="34"/>
      <c r="AN667" s="34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x14ac:dyDescent="0.15">
      <c r="A668" s="42">
        <f t="shared" si="239"/>
        <v>44058</v>
      </c>
      <c r="B668" s="19">
        <f t="shared" ca="1" si="249"/>
        <v>7187.8335385999999</v>
      </c>
      <c r="C668" s="16">
        <f t="shared" si="240"/>
        <v>7150</v>
      </c>
      <c r="D668" s="15">
        <f ca="1">IF(A668&lt;$B$1,VLOOKUP(A668,[1]DI!$A$4:$B$15000,2,FALSE),0)</f>
        <v>0</v>
      </c>
      <c r="E668" s="16">
        <f t="shared" ca="1" si="232"/>
        <v>1</v>
      </c>
      <c r="F668" s="16">
        <f ca="1">(TRUNC(PRODUCT($E$12:$E667),16))</f>
        <v>1.0926270315815301</v>
      </c>
      <c r="G668" s="16">
        <f t="shared" ca="1" si="241"/>
        <v>1.09058194014095</v>
      </c>
      <c r="H668" s="16">
        <f t="shared" ca="1" si="233"/>
        <v>1.00187523</v>
      </c>
      <c r="I668" s="15">
        <f t="shared" si="242"/>
        <v>3.7999999999999999E-2</v>
      </c>
      <c r="J668" s="34">
        <f t="shared" si="243"/>
        <v>44027</v>
      </c>
      <c r="K668" s="2">
        <f t="shared" si="244"/>
        <v>22</v>
      </c>
      <c r="L668" s="21">
        <f t="shared" si="245"/>
        <v>23</v>
      </c>
      <c r="M668" s="14">
        <f t="shared" si="234"/>
        <v>1.0034097799999999</v>
      </c>
      <c r="N668" s="14">
        <f t="shared" ca="1" si="235"/>
        <v>1.0052914040000001</v>
      </c>
      <c r="O668" s="21">
        <f t="shared" si="246"/>
        <v>0</v>
      </c>
      <c r="P668" s="16">
        <f t="shared" ca="1" si="236"/>
        <v>37.833538599999997</v>
      </c>
      <c r="Q668" s="24">
        <f t="shared" si="237"/>
        <v>0</v>
      </c>
      <c r="R668" s="16">
        <f t="shared" si="238"/>
        <v>0</v>
      </c>
      <c r="S668" s="4" t="str">
        <f t="shared" si="247"/>
        <v>J=</v>
      </c>
      <c r="T668" s="34">
        <f t="shared" si="248"/>
        <v>44060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2"/>
      <c r="AI668" s="2"/>
      <c r="AJ668" s="2"/>
      <c r="AK668" s="2"/>
      <c r="AL668" s="2"/>
      <c r="AM668" s="34"/>
      <c r="AN668" s="34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x14ac:dyDescent="0.15">
      <c r="A669" s="42">
        <f t="shared" si="239"/>
        <v>44059</v>
      </c>
      <c r="B669" s="19">
        <f t="shared" ca="1" si="249"/>
        <v>7187.8335385999999</v>
      </c>
      <c r="C669" s="16">
        <f t="shared" si="240"/>
        <v>7150</v>
      </c>
      <c r="D669" s="15">
        <f ca="1">IF(A669&lt;$B$1,VLOOKUP(A669,[1]DI!$A$4:$B$15000,2,FALSE),0)</f>
        <v>0</v>
      </c>
      <c r="E669" s="16">
        <f t="shared" ca="1" si="232"/>
        <v>1</v>
      </c>
      <c r="F669" s="16">
        <f ca="1">(TRUNC(PRODUCT($E$12:$E668),16))</f>
        <v>1.0926270315815301</v>
      </c>
      <c r="G669" s="16">
        <f t="shared" ca="1" si="241"/>
        <v>1.09058194014095</v>
      </c>
      <c r="H669" s="16">
        <f t="shared" ca="1" si="233"/>
        <v>1.00187523</v>
      </c>
      <c r="I669" s="15">
        <f t="shared" si="242"/>
        <v>3.7999999999999999E-2</v>
      </c>
      <c r="J669" s="34">
        <f t="shared" si="243"/>
        <v>44027</v>
      </c>
      <c r="K669" s="2">
        <f t="shared" si="244"/>
        <v>22</v>
      </c>
      <c r="L669" s="21">
        <f t="shared" si="245"/>
        <v>23</v>
      </c>
      <c r="M669" s="14">
        <f t="shared" si="234"/>
        <v>1.0034097799999999</v>
      </c>
      <c r="N669" s="14">
        <f t="shared" ca="1" si="235"/>
        <v>1.0052914040000001</v>
      </c>
      <c r="O669" s="21">
        <f t="shared" si="246"/>
        <v>0</v>
      </c>
      <c r="P669" s="16">
        <f t="shared" ca="1" si="236"/>
        <v>37.833538599999997</v>
      </c>
      <c r="Q669" s="24">
        <f t="shared" si="237"/>
        <v>0</v>
      </c>
      <c r="R669" s="16">
        <f t="shared" si="238"/>
        <v>0</v>
      </c>
      <c r="S669" s="4" t="str">
        <f t="shared" si="247"/>
        <v>J=</v>
      </c>
      <c r="T669" s="34">
        <f t="shared" si="248"/>
        <v>44060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2"/>
      <c r="AI669" s="2"/>
      <c r="AJ669" s="2"/>
      <c r="AK669" s="2"/>
      <c r="AL669" s="2"/>
      <c r="AM669" s="34"/>
      <c r="AN669" s="34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x14ac:dyDescent="0.15">
      <c r="A670" s="42">
        <f t="shared" si="239"/>
        <v>44060</v>
      </c>
      <c r="B670" s="19">
        <f t="shared" ca="1" si="249"/>
        <v>7187.8335385999999</v>
      </c>
      <c r="C670" s="16">
        <f t="shared" si="240"/>
        <v>7150</v>
      </c>
      <c r="D670" s="15">
        <f ca="1">IF(A670&lt;$B$1,VLOOKUP(A670,[1]DI!$A$4:$B$15000,2,FALSE),0)</f>
        <v>1.9000000000000006E-2</v>
      </c>
      <c r="E670" s="16">
        <f t="shared" ca="1" si="232"/>
        <v>1.0000746899999999</v>
      </c>
      <c r="F670" s="16">
        <f ca="1">(TRUNC(PRODUCT($E$12:$E669),16))</f>
        <v>1.0926270315815301</v>
      </c>
      <c r="G670" s="16">
        <f t="shared" ca="1" si="241"/>
        <v>1.09058194014095</v>
      </c>
      <c r="H670" s="16">
        <f t="shared" ca="1" si="233"/>
        <v>1.00187523</v>
      </c>
      <c r="I670" s="15">
        <f t="shared" si="242"/>
        <v>3.7999999999999999E-2</v>
      </c>
      <c r="J670" s="34">
        <f t="shared" si="243"/>
        <v>44027</v>
      </c>
      <c r="K670" s="2">
        <f t="shared" si="244"/>
        <v>23</v>
      </c>
      <c r="L670" s="21">
        <f t="shared" si="245"/>
        <v>23</v>
      </c>
      <c r="M670" s="14">
        <f t="shared" si="234"/>
        <v>1.0034097799999999</v>
      </c>
      <c r="N670" s="14">
        <f t="shared" ca="1" si="235"/>
        <v>1.0052914040000001</v>
      </c>
      <c r="O670" s="21">
        <f t="shared" si="246"/>
        <v>22</v>
      </c>
      <c r="P670" s="16">
        <f t="shared" ca="1" si="236"/>
        <v>37.833538599999997</v>
      </c>
      <c r="Q670" s="24">
        <f t="shared" si="237"/>
        <v>0</v>
      </c>
      <c r="R670" s="16">
        <f t="shared" si="238"/>
        <v>0</v>
      </c>
      <c r="S670" s="4" t="str">
        <f t="shared" si="247"/>
        <v>J=</v>
      </c>
      <c r="T670" s="34">
        <f t="shared" si="248"/>
        <v>44060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2"/>
      <c r="AI670" s="2"/>
      <c r="AJ670" s="2"/>
      <c r="AK670" s="2"/>
      <c r="AL670" s="2"/>
      <c r="AM670" s="34"/>
      <c r="AN670" s="34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x14ac:dyDescent="0.15">
      <c r="A671" s="42">
        <f t="shared" si="239"/>
        <v>44061</v>
      </c>
      <c r="B671" s="19">
        <f t="shared" ca="1" si="249"/>
        <v>7151.5923836399998</v>
      </c>
      <c r="C671" s="16">
        <f t="shared" si="240"/>
        <v>7150</v>
      </c>
      <c r="D671" s="15">
        <f ca="1">IF(A671&lt;$B$1,VLOOKUP(A671,[1]DI!$A$4:$B$15000,2,FALSE),0)</f>
        <v>1.9000000000000006E-2</v>
      </c>
      <c r="E671" s="16">
        <f t="shared" ca="1" si="232"/>
        <v>1.0000746899999999</v>
      </c>
      <c r="F671" s="16">
        <f ca="1">(TRUNC(PRODUCT($E$12:$E670),16))</f>
        <v>1.0927086398945201</v>
      </c>
      <c r="G671" s="16">
        <f t="shared" ca="1" si="241"/>
        <v>1.0926270315815301</v>
      </c>
      <c r="H671" s="16">
        <f t="shared" ca="1" si="233"/>
        <v>1.0000746899999999</v>
      </c>
      <c r="I671" s="15">
        <f t="shared" si="242"/>
        <v>3.7999999999999999E-2</v>
      </c>
      <c r="J671" s="34">
        <f t="shared" si="243"/>
        <v>44060</v>
      </c>
      <c r="K671" s="2">
        <f t="shared" si="244"/>
        <v>1</v>
      </c>
      <c r="L671" s="21">
        <f t="shared" si="245"/>
        <v>1</v>
      </c>
      <c r="M671" s="14">
        <f t="shared" si="234"/>
        <v>1.00014801</v>
      </c>
      <c r="N671" s="14">
        <f t="shared" ca="1" si="235"/>
        <v>1.0002227109999999</v>
      </c>
      <c r="O671" s="21">
        <f t="shared" si="246"/>
        <v>0</v>
      </c>
      <c r="P671" s="16">
        <f t="shared" ca="1" si="236"/>
        <v>1.59238364</v>
      </c>
      <c r="Q671" s="24">
        <f t="shared" si="237"/>
        <v>0</v>
      </c>
      <c r="R671" s="16">
        <f t="shared" si="238"/>
        <v>0</v>
      </c>
      <c r="S671" s="4" t="str">
        <f t="shared" si="247"/>
        <v>J=</v>
      </c>
      <c r="T671" s="34">
        <f t="shared" si="248"/>
        <v>44089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2"/>
      <c r="AI671" s="2"/>
      <c r="AJ671" s="2"/>
      <c r="AK671" s="2"/>
      <c r="AL671" s="2"/>
      <c r="AM671" s="34"/>
      <c r="AN671" s="34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x14ac:dyDescent="0.15">
      <c r="A672" s="42">
        <f t="shared" si="239"/>
        <v>44062</v>
      </c>
      <c r="B672" s="19">
        <f t="shared" ca="1" si="249"/>
        <v>7153.1851533899999</v>
      </c>
      <c r="C672" s="16">
        <f t="shared" si="240"/>
        <v>7150</v>
      </c>
      <c r="D672" s="15">
        <f ca="1">IF(A672&lt;$B$1,VLOOKUP(A672,[1]DI!$A$4:$B$15000,2,FALSE),0)</f>
        <v>1.9000000000000006E-2</v>
      </c>
      <c r="E672" s="16">
        <f t="shared" ca="1" si="232"/>
        <v>1.0000746899999999</v>
      </c>
      <c r="F672" s="16">
        <f ca="1">(TRUNC(PRODUCT($E$12:$E671),16))</f>
        <v>1.0927902543028301</v>
      </c>
      <c r="G672" s="16">
        <f t="shared" ca="1" si="241"/>
        <v>1.0926270315815301</v>
      </c>
      <c r="H672" s="16">
        <f t="shared" ca="1" si="233"/>
        <v>1.00014939</v>
      </c>
      <c r="I672" s="15">
        <f t="shared" si="242"/>
        <v>3.7999999999999999E-2</v>
      </c>
      <c r="J672" s="34">
        <f t="shared" si="243"/>
        <v>44060</v>
      </c>
      <c r="K672" s="2">
        <f t="shared" si="244"/>
        <v>2</v>
      </c>
      <c r="L672" s="21">
        <f t="shared" si="245"/>
        <v>2</v>
      </c>
      <c r="M672" s="14">
        <f t="shared" si="234"/>
        <v>1.000296042</v>
      </c>
      <c r="N672" s="14">
        <f t="shared" ca="1" si="235"/>
        <v>1.0004454759999999</v>
      </c>
      <c r="O672" s="21">
        <f t="shared" si="246"/>
        <v>0</v>
      </c>
      <c r="P672" s="16">
        <f t="shared" ca="1" si="236"/>
        <v>3.18515339</v>
      </c>
      <c r="Q672" s="24">
        <f t="shared" si="237"/>
        <v>0</v>
      </c>
      <c r="R672" s="16">
        <f t="shared" si="238"/>
        <v>0</v>
      </c>
      <c r="S672" s="4" t="str">
        <f t="shared" si="247"/>
        <v>J=</v>
      </c>
      <c r="T672" s="34">
        <f t="shared" si="248"/>
        <v>44089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2"/>
      <c r="AI672" s="2"/>
      <c r="AJ672" s="2"/>
      <c r="AK672" s="2"/>
      <c r="AL672" s="2"/>
      <c r="AM672" s="34"/>
      <c r="AN672" s="34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x14ac:dyDescent="0.15">
      <c r="A673" s="42">
        <f t="shared" si="239"/>
        <v>44063</v>
      </c>
      <c r="B673" s="19">
        <f t="shared" ca="1" si="249"/>
        <v>7154.7782448999997</v>
      </c>
      <c r="C673" s="16">
        <f t="shared" si="240"/>
        <v>7150</v>
      </c>
      <c r="D673" s="15">
        <f ca="1">IF(A673&lt;$B$1,VLOOKUP(A673,[1]DI!$A$4:$B$15000,2,FALSE),0)</f>
        <v>1.9000000000000006E-2</v>
      </c>
      <c r="E673" s="16">
        <f t="shared" ca="1" si="232"/>
        <v>1.0000746899999999</v>
      </c>
      <c r="F673" s="16">
        <f ca="1">(TRUNC(PRODUCT($E$12:$E672),16))</f>
        <v>1.0928718748069299</v>
      </c>
      <c r="G673" s="16">
        <f t="shared" ca="1" si="241"/>
        <v>1.0926270315815301</v>
      </c>
      <c r="H673" s="16">
        <f t="shared" ca="1" si="233"/>
        <v>1.0002240899999999</v>
      </c>
      <c r="I673" s="15">
        <f t="shared" si="242"/>
        <v>3.7999999999999999E-2</v>
      </c>
      <c r="J673" s="34">
        <f t="shared" si="243"/>
        <v>44060</v>
      </c>
      <c r="K673" s="2">
        <f t="shared" si="244"/>
        <v>3</v>
      </c>
      <c r="L673" s="21">
        <f t="shared" si="245"/>
        <v>3</v>
      </c>
      <c r="M673" s="14">
        <f t="shared" si="234"/>
        <v>1.0004440960000001</v>
      </c>
      <c r="N673" s="14">
        <f t="shared" ca="1" si="235"/>
        <v>1.000668286</v>
      </c>
      <c r="O673" s="21">
        <f t="shared" si="246"/>
        <v>0</v>
      </c>
      <c r="P673" s="16">
        <f t="shared" ca="1" si="236"/>
        <v>4.7782448999999998</v>
      </c>
      <c r="Q673" s="24">
        <f t="shared" si="237"/>
        <v>0</v>
      </c>
      <c r="R673" s="16">
        <f t="shared" si="238"/>
        <v>0</v>
      </c>
      <c r="S673" s="4" t="str">
        <f t="shared" si="247"/>
        <v>J=</v>
      </c>
      <c r="T673" s="34">
        <f t="shared" si="248"/>
        <v>44089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2"/>
      <c r="AI673" s="2"/>
      <c r="AJ673" s="2"/>
      <c r="AK673" s="2"/>
      <c r="AL673" s="2"/>
      <c r="AM673" s="34"/>
      <c r="AN673" s="34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x14ac:dyDescent="0.15">
      <c r="A674" s="42">
        <f t="shared" si="239"/>
        <v>44064</v>
      </c>
      <c r="B674" s="19">
        <f t="shared" ca="1" si="249"/>
        <v>7156.3716438399997</v>
      </c>
      <c r="C674" s="16">
        <f t="shared" si="240"/>
        <v>7150</v>
      </c>
      <c r="D674" s="15">
        <f ca="1">IF(A674&lt;$B$1,VLOOKUP(A674,[1]DI!$A$4:$B$15000,2,FALSE),0)</f>
        <v>1.9000000000000006E-2</v>
      </c>
      <c r="E674" s="16">
        <f t="shared" ca="1" si="232"/>
        <v>1.0000746899999999</v>
      </c>
      <c r="F674" s="16">
        <f ca="1">(TRUNC(PRODUCT($E$12:$E673),16))</f>
        <v>1.09295350140726</v>
      </c>
      <c r="G674" s="16">
        <f t="shared" ca="1" si="241"/>
        <v>1.0926270315815301</v>
      </c>
      <c r="H674" s="16">
        <f t="shared" ca="1" si="233"/>
        <v>1.00029879</v>
      </c>
      <c r="I674" s="15">
        <f t="shared" si="242"/>
        <v>3.7999999999999999E-2</v>
      </c>
      <c r="J674" s="34">
        <f t="shared" si="243"/>
        <v>44060</v>
      </c>
      <c r="K674" s="2">
        <f t="shared" si="244"/>
        <v>4</v>
      </c>
      <c r="L674" s="21">
        <f t="shared" si="245"/>
        <v>4</v>
      </c>
      <c r="M674" s="14">
        <f t="shared" si="234"/>
        <v>1.0005921719999999</v>
      </c>
      <c r="N674" s="14">
        <f t="shared" ca="1" si="235"/>
        <v>1.0008911389999999</v>
      </c>
      <c r="O674" s="21">
        <f t="shared" si="246"/>
        <v>0</v>
      </c>
      <c r="P674" s="16">
        <f t="shared" ca="1" si="236"/>
        <v>6.3716438399999999</v>
      </c>
      <c r="Q674" s="24">
        <f t="shared" si="237"/>
        <v>0</v>
      </c>
      <c r="R674" s="16">
        <f t="shared" si="238"/>
        <v>0</v>
      </c>
      <c r="S674" s="4" t="str">
        <f t="shared" si="247"/>
        <v>J=</v>
      </c>
      <c r="T674" s="34">
        <f t="shared" si="248"/>
        <v>44089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2"/>
      <c r="AI674" s="2"/>
      <c r="AJ674" s="2"/>
      <c r="AK674" s="2"/>
      <c r="AL674" s="2"/>
      <c r="AM674" s="34"/>
      <c r="AN674" s="34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x14ac:dyDescent="0.15">
      <c r="A675" s="42">
        <f t="shared" si="239"/>
        <v>44065</v>
      </c>
      <c r="B675" s="19">
        <f t="shared" ca="1" si="249"/>
        <v>7157.9655003999997</v>
      </c>
      <c r="C675" s="16">
        <f t="shared" si="240"/>
        <v>7150</v>
      </c>
      <c r="D675" s="15">
        <f ca="1">IF(A675&lt;$B$1,VLOOKUP(A675,[1]DI!$A$4:$B$15000,2,FALSE),0)</f>
        <v>0</v>
      </c>
      <c r="E675" s="16">
        <f t="shared" ca="1" si="232"/>
        <v>1</v>
      </c>
      <c r="F675" s="16">
        <f ca="1">(TRUNC(PRODUCT($E$12:$E674),16))</f>
        <v>1.0930351341042801</v>
      </c>
      <c r="G675" s="16">
        <f t="shared" ca="1" si="241"/>
        <v>1.0926270315815301</v>
      </c>
      <c r="H675" s="16">
        <f t="shared" ca="1" si="233"/>
        <v>1.00037351</v>
      </c>
      <c r="I675" s="15">
        <f t="shared" si="242"/>
        <v>3.7999999999999999E-2</v>
      </c>
      <c r="J675" s="34">
        <f t="shared" si="243"/>
        <v>44060</v>
      </c>
      <c r="K675" s="2">
        <f t="shared" si="244"/>
        <v>4</v>
      </c>
      <c r="L675" s="21">
        <f t="shared" si="245"/>
        <v>5</v>
      </c>
      <c r="M675" s="14">
        <f t="shared" si="234"/>
        <v>1.0007402700000001</v>
      </c>
      <c r="N675" s="14">
        <f t="shared" ca="1" si="235"/>
        <v>1.001114056</v>
      </c>
      <c r="O675" s="21">
        <f t="shared" si="246"/>
        <v>0</v>
      </c>
      <c r="P675" s="16">
        <f t="shared" ca="1" si="236"/>
        <v>7.9655003999999998</v>
      </c>
      <c r="Q675" s="24">
        <f t="shared" si="237"/>
        <v>0</v>
      </c>
      <c r="R675" s="16">
        <f t="shared" si="238"/>
        <v>0</v>
      </c>
      <c r="S675" s="4" t="str">
        <f t="shared" si="247"/>
        <v>J=</v>
      </c>
      <c r="T675" s="34">
        <f t="shared" si="248"/>
        <v>44089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2"/>
      <c r="AI675" s="2"/>
      <c r="AJ675" s="2"/>
      <c r="AK675" s="2"/>
      <c r="AL675" s="2"/>
      <c r="AM675" s="34"/>
      <c r="AN675" s="34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x14ac:dyDescent="0.15">
      <c r="A676" s="42">
        <f t="shared" si="239"/>
        <v>44066</v>
      </c>
      <c r="B676" s="19">
        <f t="shared" ca="1" si="249"/>
        <v>7157.9655003999997</v>
      </c>
      <c r="C676" s="16">
        <f t="shared" si="240"/>
        <v>7150</v>
      </c>
      <c r="D676" s="15">
        <f ca="1">IF(A676&lt;$B$1,VLOOKUP(A676,[1]DI!$A$4:$B$15000,2,FALSE),0)</f>
        <v>0</v>
      </c>
      <c r="E676" s="16">
        <f t="shared" ca="1" si="232"/>
        <v>1</v>
      </c>
      <c r="F676" s="16">
        <f ca="1">(TRUNC(PRODUCT($E$12:$E675),16))</f>
        <v>1.0930351341042801</v>
      </c>
      <c r="G676" s="16">
        <f t="shared" ca="1" si="241"/>
        <v>1.0926270315815301</v>
      </c>
      <c r="H676" s="16">
        <f t="shared" ca="1" si="233"/>
        <v>1.00037351</v>
      </c>
      <c r="I676" s="15">
        <f t="shared" si="242"/>
        <v>3.7999999999999999E-2</v>
      </c>
      <c r="J676" s="34">
        <f t="shared" si="243"/>
        <v>44060</v>
      </c>
      <c r="K676" s="2">
        <f t="shared" si="244"/>
        <v>4</v>
      </c>
      <c r="L676" s="21">
        <f t="shared" si="245"/>
        <v>5</v>
      </c>
      <c r="M676" s="14">
        <f t="shared" si="234"/>
        <v>1.0007402700000001</v>
      </c>
      <c r="N676" s="14">
        <f t="shared" ca="1" si="235"/>
        <v>1.001114056</v>
      </c>
      <c r="O676" s="21">
        <f t="shared" si="246"/>
        <v>0</v>
      </c>
      <c r="P676" s="16">
        <f t="shared" ca="1" si="236"/>
        <v>7.9655003999999998</v>
      </c>
      <c r="Q676" s="24">
        <f t="shared" si="237"/>
        <v>0</v>
      </c>
      <c r="R676" s="16">
        <f t="shared" si="238"/>
        <v>0</v>
      </c>
      <c r="S676" s="4" t="str">
        <f t="shared" si="247"/>
        <v>J=</v>
      </c>
      <c r="T676" s="34">
        <f t="shared" si="248"/>
        <v>44089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2"/>
      <c r="AI676" s="2"/>
      <c r="AJ676" s="2"/>
      <c r="AK676" s="2"/>
      <c r="AL676" s="2"/>
      <c r="AM676" s="34"/>
      <c r="AN676" s="34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x14ac:dyDescent="0.15">
      <c r="A677" s="42">
        <f t="shared" si="239"/>
        <v>44067</v>
      </c>
      <c r="B677" s="19">
        <f t="shared" ca="1" si="249"/>
        <v>7157.9655003999997</v>
      </c>
      <c r="C677" s="16">
        <f t="shared" si="240"/>
        <v>7150</v>
      </c>
      <c r="D677" s="15">
        <f ca="1">IF(A677&lt;$B$1,VLOOKUP(A677,[1]DI!$A$4:$B$15000,2,FALSE),0)</f>
        <v>1.9000000000000006E-2</v>
      </c>
      <c r="E677" s="16">
        <f t="shared" ca="1" si="232"/>
        <v>1.0000746899999999</v>
      </c>
      <c r="F677" s="16">
        <f ca="1">(TRUNC(PRODUCT($E$12:$E676),16))</f>
        <v>1.0930351341042801</v>
      </c>
      <c r="G677" s="16">
        <f t="shared" ca="1" si="241"/>
        <v>1.0926270315815301</v>
      </c>
      <c r="H677" s="16">
        <f t="shared" ca="1" si="233"/>
        <v>1.00037351</v>
      </c>
      <c r="I677" s="15">
        <f t="shared" si="242"/>
        <v>3.7999999999999999E-2</v>
      </c>
      <c r="J677" s="34">
        <f t="shared" si="243"/>
        <v>44060</v>
      </c>
      <c r="K677" s="2">
        <f t="shared" si="244"/>
        <v>5</v>
      </c>
      <c r="L677" s="21">
        <f t="shared" si="245"/>
        <v>5</v>
      </c>
      <c r="M677" s="14">
        <f t="shared" si="234"/>
        <v>1.0007402700000001</v>
      </c>
      <c r="N677" s="14">
        <f t="shared" ca="1" si="235"/>
        <v>1.001114056</v>
      </c>
      <c r="O677" s="21">
        <f t="shared" si="246"/>
        <v>0</v>
      </c>
      <c r="P677" s="16">
        <f t="shared" ca="1" si="236"/>
        <v>7.9655003999999998</v>
      </c>
      <c r="Q677" s="24">
        <f t="shared" si="237"/>
        <v>0</v>
      </c>
      <c r="R677" s="16">
        <f t="shared" si="238"/>
        <v>0</v>
      </c>
      <c r="S677" s="4" t="str">
        <f t="shared" si="247"/>
        <v>J=</v>
      </c>
      <c r="T677" s="34">
        <f t="shared" si="248"/>
        <v>44089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2"/>
      <c r="AI677" s="2"/>
      <c r="AJ677" s="2"/>
      <c r="AK677" s="2"/>
      <c r="AL677" s="2"/>
      <c r="AM677" s="34"/>
      <c r="AN677" s="34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x14ac:dyDescent="0.15">
      <c r="A678" s="42">
        <f t="shared" si="239"/>
        <v>44068</v>
      </c>
      <c r="B678" s="19">
        <f t="shared" ca="1" si="249"/>
        <v>7159.55960005</v>
      </c>
      <c r="C678" s="16">
        <f t="shared" si="240"/>
        <v>7150</v>
      </c>
      <c r="D678" s="15">
        <f ca="1">IF(A678&lt;$B$1,VLOOKUP(A678,[1]DI!$A$4:$B$15000,2,FALSE),0)</f>
        <v>1.9000000000000006E-2</v>
      </c>
      <c r="E678" s="16">
        <f t="shared" ca="1" si="232"/>
        <v>1.0000746899999999</v>
      </c>
      <c r="F678" s="16">
        <f ca="1">(TRUNC(PRODUCT($E$12:$E677),16))</f>
        <v>1.0931167728984399</v>
      </c>
      <c r="G678" s="16">
        <f t="shared" ca="1" si="241"/>
        <v>1.0926270315815301</v>
      </c>
      <c r="H678" s="16">
        <f t="shared" ca="1" si="233"/>
        <v>1.00044822</v>
      </c>
      <c r="I678" s="15">
        <f t="shared" si="242"/>
        <v>3.7999999999999999E-2</v>
      </c>
      <c r="J678" s="34">
        <f t="shared" si="243"/>
        <v>44060</v>
      </c>
      <c r="K678" s="2">
        <f t="shared" si="244"/>
        <v>6</v>
      </c>
      <c r="L678" s="21">
        <f t="shared" si="245"/>
        <v>6</v>
      </c>
      <c r="M678" s="14">
        <f t="shared" si="234"/>
        <v>1.000888389</v>
      </c>
      <c r="N678" s="14">
        <f t="shared" ca="1" si="235"/>
        <v>1.0013370070000001</v>
      </c>
      <c r="O678" s="21">
        <f t="shared" si="246"/>
        <v>0</v>
      </c>
      <c r="P678" s="16">
        <f t="shared" ca="1" si="236"/>
        <v>9.5596000500000002</v>
      </c>
      <c r="Q678" s="24">
        <f t="shared" si="237"/>
        <v>0</v>
      </c>
      <c r="R678" s="16">
        <f t="shared" si="238"/>
        <v>0</v>
      </c>
      <c r="S678" s="4" t="str">
        <f t="shared" si="247"/>
        <v>J=</v>
      </c>
      <c r="T678" s="34">
        <f t="shared" si="248"/>
        <v>44089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2"/>
      <c r="AI678" s="2"/>
      <c r="AJ678" s="2"/>
      <c r="AK678" s="2"/>
      <c r="AL678" s="2"/>
      <c r="AM678" s="34"/>
      <c r="AN678" s="34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x14ac:dyDescent="0.15">
      <c r="A679" s="42">
        <f t="shared" si="239"/>
        <v>44069</v>
      </c>
      <c r="B679" s="19">
        <f t="shared" ca="1" si="249"/>
        <v>7161.1541644400004</v>
      </c>
      <c r="C679" s="16">
        <f t="shared" si="240"/>
        <v>7150</v>
      </c>
      <c r="D679" s="15">
        <f ca="1">IF(A679&lt;$B$1,VLOOKUP(A679,[1]DI!$A$4:$B$15000,2,FALSE),0)</f>
        <v>1.9000000000000006E-2</v>
      </c>
      <c r="E679" s="16">
        <f t="shared" ca="1" si="232"/>
        <v>1.0000746899999999</v>
      </c>
      <c r="F679" s="16">
        <f ca="1">(TRUNC(PRODUCT($E$12:$E678),16))</f>
        <v>1.0931984177902101</v>
      </c>
      <c r="G679" s="16">
        <f t="shared" ca="1" si="241"/>
        <v>1.0926270315815301</v>
      </c>
      <c r="H679" s="16">
        <f t="shared" ca="1" si="233"/>
        <v>1.0005229499999999</v>
      </c>
      <c r="I679" s="15">
        <f t="shared" si="242"/>
        <v>3.7999999999999999E-2</v>
      </c>
      <c r="J679" s="34">
        <f t="shared" si="243"/>
        <v>44060</v>
      </c>
      <c r="K679" s="2">
        <f t="shared" si="244"/>
        <v>7</v>
      </c>
      <c r="L679" s="21">
        <f t="shared" si="245"/>
        <v>7</v>
      </c>
      <c r="M679" s="14">
        <f t="shared" si="234"/>
        <v>1.001036531</v>
      </c>
      <c r="N679" s="14">
        <f t="shared" ca="1" si="235"/>
        <v>1.0015600229999999</v>
      </c>
      <c r="O679" s="21">
        <f t="shared" si="246"/>
        <v>0</v>
      </c>
      <c r="P679" s="16">
        <f t="shared" ca="1" si="236"/>
        <v>11.154164440000001</v>
      </c>
      <c r="Q679" s="24">
        <f t="shared" si="237"/>
        <v>0</v>
      </c>
      <c r="R679" s="16">
        <f t="shared" si="238"/>
        <v>0</v>
      </c>
      <c r="S679" s="4" t="str">
        <f t="shared" si="247"/>
        <v>J=</v>
      </c>
      <c r="T679" s="34">
        <f t="shared" si="248"/>
        <v>44089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2"/>
      <c r="AI679" s="2"/>
      <c r="AJ679" s="2"/>
      <c r="AK679" s="2"/>
      <c r="AL679" s="2"/>
      <c r="AM679" s="34"/>
      <c r="AN679" s="34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x14ac:dyDescent="0.15">
      <c r="A680" s="42">
        <f t="shared" si="239"/>
        <v>44070</v>
      </c>
      <c r="B680" s="19">
        <f t="shared" ca="1" si="249"/>
        <v>7162.7490362899998</v>
      </c>
      <c r="C680" s="16">
        <f t="shared" si="240"/>
        <v>7150</v>
      </c>
      <c r="D680" s="15">
        <f ca="1">IF(A680&lt;$B$1,VLOOKUP(A680,[1]DI!$A$4:$B$15000,2,FALSE),0)</f>
        <v>1.9000000000000006E-2</v>
      </c>
      <c r="E680" s="16">
        <f t="shared" ca="1" si="232"/>
        <v>1.0000746899999999</v>
      </c>
      <c r="F680" s="16">
        <f ca="1">(TRUNC(PRODUCT($E$12:$E679),16))</f>
        <v>1.0932800687800399</v>
      </c>
      <c r="G680" s="16">
        <f t="shared" ca="1" si="241"/>
        <v>1.0926270315815301</v>
      </c>
      <c r="H680" s="16">
        <f t="shared" ca="1" si="233"/>
        <v>1.00059768</v>
      </c>
      <c r="I680" s="15">
        <f t="shared" si="242"/>
        <v>3.7999999999999999E-2</v>
      </c>
      <c r="J680" s="34">
        <f t="shared" si="243"/>
        <v>44060</v>
      </c>
      <c r="K680" s="2">
        <f t="shared" si="244"/>
        <v>8</v>
      </c>
      <c r="L680" s="21">
        <f t="shared" si="245"/>
        <v>8</v>
      </c>
      <c r="M680" s="14">
        <f t="shared" si="234"/>
        <v>1.001184694</v>
      </c>
      <c r="N680" s="14">
        <f t="shared" ca="1" si="235"/>
        <v>1.001783082</v>
      </c>
      <c r="O680" s="21">
        <f t="shared" si="246"/>
        <v>0</v>
      </c>
      <c r="P680" s="16">
        <f t="shared" ca="1" si="236"/>
        <v>12.749036289999999</v>
      </c>
      <c r="Q680" s="24">
        <f t="shared" si="237"/>
        <v>0</v>
      </c>
      <c r="R680" s="16">
        <f t="shared" si="238"/>
        <v>0</v>
      </c>
      <c r="S680" s="4" t="str">
        <f t="shared" si="247"/>
        <v>J=</v>
      </c>
      <c r="T680" s="34">
        <f t="shared" si="248"/>
        <v>44089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2"/>
      <c r="AI680" s="2"/>
      <c r="AJ680" s="2"/>
      <c r="AK680" s="2"/>
      <c r="AL680" s="2"/>
      <c r="AM680" s="34"/>
      <c r="AN680" s="34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x14ac:dyDescent="0.15">
      <c r="A681" s="42">
        <f t="shared" si="239"/>
        <v>44071</v>
      </c>
      <c r="B681" s="19">
        <f t="shared" ca="1" si="249"/>
        <v>7164.3442298999998</v>
      </c>
      <c r="C681" s="16">
        <f t="shared" si="240"/>
        <v>7150</v>
      </c>
      <c r="D681" s="15">
        <f ca="1">IF(A681&lt;$B$1,VLOOKUP(A681,[1]DI!$A$4:$B$15000,2,FALSE),0)</f>
        <v>1.9000000000000006E-2</v>
      </c>
      <c r="E681" s="16">
        <f t="shared" ca="1" si="232"/>
        <v>1.0000746899999999</v>
      </c>
      <c r="F681" s="16">
        <f ca="1">(TRUNC(PRODUCT($E$12:$E680),16))</f>
        <v>1.0933617258683701</v>
      </c>
      <c r="G681" s="16">
        <f t="shared" ca="1" si="241"/>
        <v>1.0926270315815301</v>
      </c>
      <c r="H681" s="16">
        <f t="shared" ca="1" si="233"/>
        <v>1.00067241</v>
      </c>
      <c r="I681" s="15">
        <f t="shared" si="242"/>
        <v>3.7999999999999999E-2</v>
      </c>
      <c r="J681" s="34">
        <f t="shared" si="243"/>
        <v>44060</v>
      </c>
      <c r="K681" s="2">
        <f t="shared" si="244"/>
        <v>9</v>
      </c>
      <c r="L681" s="21">
        <f t="shared" si="245"/>
        <v>9</v>
      </c>
      <c r="M681" s="14">
        <f t="shared" si="234"/>
        <v>1.0013328800000001</v>
      </c>
      <c r="N681" s="14">
        <f t="shared" ca="1" si="235"/>
        <v>1.002006186</v>
      </c>
      <c r="O681" s="21">
        <f t="shared" si="246"/>
        <v>0</v>
      </c>
      <c r="P681" s="16">
        <f t="shared" ca="1" si="236"/>
        <v>14.3442299</v>
      </c>
      <c r="Q681" s="24">
        <f t="shared" si="237"/>
        <v>0</v>
      </c>
      <c r="R681" s="16">
        <f t="shared" si="238"/>
        <v>0</v>
      </c>
      <c r="S681" s="4" t="str">
        <f t="shared" si="247"/>
        <v>J=</v>
      </c>
      <c r="T681" s="34">
        <f t="shared" si="248"/>
        <v>44089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2"/>
      <c r="AI681" s="2"/>
      <c r="AJ681" s="2"/>
      <c r="AK681" s="2"/>
      <c r="AL681" s="2"/>
      <c r="AM681" s="34"/>
      <c r="AN681" s="34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x14ac:dyDescent="0.15">
      <c r="A682" s="42">
        <f t="shared" si="239"/>
        <v>44072</v>
      </c>
      <c r="B682" s="19">
        <f t="shared" ca="1" si="249"/>
        <v>7165.9398096000004</v>
      </c>
      <c r="C682" s="16">
        <f t="shared" si="240"/>
        <v>7150</v>
      </c>
      <c r="D682" s="15">
        <f ca="1">IF(A682&lt;$B$1,VLOOKUP(A682,[1]DI!$A$4:$B$15000,2,FALSE),0)</f>
        <v>0</v>
      </c>
      <c r="E682" s="16">
        <f t="shared" ca="1" si="232"/>
        <v>1</v>
      </c>
      <c r="F682" s="16">
        <f ca="1">(TRUNC(PRODUCT($E$12:$E681),16))</f>
        <v>1.0934433890556801</v>
      </c>
      <c r="G682" s="16">
        <f t="shared" ca="1" si="241"/>
        <v>1.0926270315815301</v>
      </c>
      <c r="H682" s="16">
        <f t="shared" ca="1" si="233"/>
        <v>1.00074715</v>
      </c>
      <c r="I682" s="15">
        <f t="shared" si="242"/>
        <v>3.7999999999999999E-2</v>
      </c>
      <c r="J682" s="34">
        <f t="shared" si="243"/>
        <v>44060</v>
      </c>
      <c r="K682" s="2">
        <f t="shared" si="244"/>
        <v>9</v>
      </c>
      <c r="L682" s="21">
        <f t="shared" si="245"/>
        <v>10</v>
      </c>
      <c r="M682" s="14">
        <f t="shared" si="234"/>
        <v>1.0014810869999999</v>
      </c>
      <c r="N682" s="14">
        <f t="shared" ca="1" si="235"/>
        <v>1.0022293440000001</v>
      </c>
      <c r="O682" s="21">
        <f t="shared" si="246"/>
        <v>0</v>
      </c>
      <c r="P682" s="16">
        <f t="shared" ca="1" si="236"/>
        <v>15.9398096</v>
      </c>
      <c r="Q682" s="24">
        <f t="shared" si="237"/>
        <v>0</v>
      </c>
      <c r="R682" s="16">
        <f t="shared" si="238"/>
        <v>0</v>
      </c>
      <c r="S682" s="4" t="str">
        <f t="shared" si="247"/>
        <v>J=</v>
      </c>
      <c r="T682" s="34">
        <f t="shared" si="248"/>
        <v>44089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2"/>
      <c r="AI682" s="2"/>
      <c r="AJ682" s="2"/>
      <c r="AK682" s="2"/>
      <c r="AL682" s="2"/>
      <c r="AM682" s="34"/>
      <c r="AN682" s="34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x14ac:dyDescent="0.15">
      <c r="A683" s="42">
        <f t="shared" si="239"/>
        <v>44073</v>
      </c>
      <c r="B683" s="19">
        <f t="shared" ca="1" si="249"/>
        <v>7165.9398096000004</v>
      </c>
      <c r="C683" s="16">
        <f t="shared" si="240"/>
        <v>7150</v>
      </c>
      <c r="D683" s="15">
        <f ca="1">IF(A683&lt;$B$1,VLOOKUP(A683,[1]DI!$A$4:$B$15000,2,FALSE),0)</f>
        <v>0</v>
      </c>
      <c r="E683" s="16">
        <f t="shared" ca="1" si="232"/>
        <v>1</v>
      </c>
      <c r="F683" s="16">
        <f ca="1">(TRUNC(PRODUCT($E$12:$E682),16))</f>
        <v>1.0934433890556801</v>
      </c>
      <c r="G683" s="16">
        <f t="shared" ca="1" si="241"/>
        <v>1.0926270315815301</v>
      </c>
      <c r="H683" s="16">
        <f t="shared" ca="1" si="233"/>
        <v>1.00074715</v>
      </c>
      <c r="I683" s="15">
        <f t="shared" si="242"/>
        <v>3.7999999999999999E-2</v>
      </c>
      <c r="J683" s="34">
        <f t="shared" si="243"/>
        <v>44060</v>
      </c>
      <c r="K683" s="2">
        <f t="shared" si="244"/>
        <v>9</v>
      </c>
      <c r="L683" s="21">
        <f t="shared" si="245"/>
        <v>10</v>
      </c>
      <c r="M683" s="14">
        <f t="shared" si="234"/>
        <v>1.0014810869999999</v>
      </c>
      <c r="N683" s="14">
        <f t="shared" ca="1" si="235"/>
        <v>1.0022293440000001</v>
      </c>
      <c r="O683" s="21">
        <f t="shared" si="246"/>
        <v>0</v>
      </c>
      <c r="P683" s="16">
        <f t="shared" ca="1" si="236"/>
        <v>15.9398096</v>
      </c>
      <c r="Q683" s="24">
        <f t="shared" si="237"/>
        <v>0</v>
      </c>
      <c r="R683" s="16">
        <f t="shared" si="238"/>
        <v>0</v>
      </c>
      <c r="S683" s="4" t="str">
        <f t="shared" si="247"/>
        <v>J=</v>
      </c>
      <c r="T683" s="34">
        <f t="shared" si="248"/>
        <v>44089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2"/>
      <c r="AI683" s="2"/>
      <c r="AJ683" s="2"/>
      <c r="AK683" s="2"/>
      <c r="AL683" s="2"/>
      <c r="AM683" s="34"/>
      <c r="AN683" s="34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x14ac:dyDescent="0.15">
      <c r="A684" s="42">
        <f t="shared" si="239"/>
        <v>44074</v>
      </c>
      <c r="B684" s="19">
        <f t="shared" ca="1" si="249"/>
        <v>7165.9398096000004</v>
      </c>
      <c r="C684" s="16">
        <f t="shared" si="240"/>
        <v>7150</v>
      </c>
      <c r="D684" s="15">
        <f ca="1">IF(A684&lt;$B$1,VLOOKUP(A684,[1]DI!$A$4:$B$15000,2,FALSE),0)</f>
        <v>1.9000000000000006E-2</v>
      </c>
      <c r="E684" s="16">
        <f t="shared" ca="1" si="232"/>
        <v>1.0000746899999999</v>
      </c>
      <c r="F684" s="16">
        <f ca="1">(TRUNC(PRODUCT($E$12:$E683),16))</f>
        <v>1.0934433890556801</v>
      </c>
      <c r="G684" s="16">
        <f t="shared" ca="1" si="241"/>
        <v>1.0926270315815301</v>
      </c>
      <c r="H684" s="16">
        <f t="shared" ca="1" si="233"/>
        <v>1.00074715</v>
      </c>
      <c r="I684" s="15">
        <f t="shared" si="242"/>
        <v>3.7999999999999999E-2</v>
      </c>
      <c r="J684" s="34">
        <f t="shared" si="243"/>
        <v>44060</v>
      </c>
      <c r="K684" s="2">
        <f t="shared" si="244"/>
        <v>10</v>
      </c>
      <c r="L684" s="21">
        <f t="shared" si="245"/>
        <v>10</v>
      </c>
      <c r="M684" s="14">
        <f t="shared" si="234"/>
        <v>1.0014810869999999</v>
      </c>
      <c r="N684" s="14">
        <f t="shared" ca="1" si="235"/>
        <v>1.0022293440000001</v>
      </c>
      <c r="O684" s="21">
        <f t="shared" si="246"/>
        <v>0</v>
      </c>
      <c r="P684" s="16">
        <f t="shared" ca="1" si="236"/>
        <v>15.9398096</v>
      </c>
      <c r="Q684" s="24">
        <f t="shared" si="237"/>
        <v>0</v>
      </c>
      <c r="R684" s="16">
        <f t="shared" si="238"/>
        <v>0</v>
      </c>
      <c r="S684" s="4" t="str">
        <f t="shared" si="247"/>
        <v>J=</v>
      </c>
      <c r="T684" s="34">
        <f t="shared" si="248"/>
        <v>44089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2"/>
      <c r="AI684" s="2"/>
      <c r="AJ684" s="2"/>
      <c r="AK684" s="2"/>
      <c r="AL684" s="2"/>
      <c r="AM684" s="34"/>
      <c r="AN684" s="34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x14ac:dyDescent="0.15">
      <c r="A685" s="42">
        <f t="shared" si="239"/>
        <v>44075</v>
      </c>
      <c r="B685" s="19">
        <f t="shared" ca="1" si="249"/>
        <v>7167.5357753899998</v>
      </c>
      <c r="C685" s="16">
        <f t="shared" si="240"/>
        <v>7150</v>
      </c>
      <c r="D685" s="15">
        <f ca="1">IF(A685&lt;$B$1,VLOOKUP(A685,[1]DI!$A$4:$B$15000,2,FALSE),0)</f>
        <v>1.9000000000000006E-2</v>
      </c>
      <c r="E685" s="16">
        <f t="shared" ca="1" si="232"/>
        <v>1.0000746899999999</v>
      </c>
      <c r="F685" s="16">
        <f ca="1">(TRUNC(PRODUCT($E$12:$E684),16))</f>
        <v>1.0935250583424101</v>
      </c>
      <c r="G685" s="16">
        <f t="shared" ca="1" si="241"/>
        <v>1.0926270315815301</v>
      </c>
      <c r="H685" s="16">
        <f t="shared" ca="1" si="233"/>
        <v>1.0008219</v>
      </c>
      <c r="I685" s="15">
        <f t="shared" si="242"/>
        <v>3.7999999999999999E-2</v>
      </c>
      <c r="J685" s="34">
        <f t="shared" si="243"/>
        <v>44060</v>
      </c>
      <c r="K685" s="2">
        <f t="shared" si="244"/>
        <v>11</v>
      </c>
      <c r="L685" s="21">
        <f t="shared" si="245"/>
        <v>11</v>
      </c>
      <c r="M685" s="14">
        <f t="shared" si="234"/>
        <v>1.0016293169999999</v>
      </c>
      <c r="N685" s="14">
        <f t="shared" ca="1" si="235"/>
        <v>1.0024525559999999</v>
      </c>
      <c r="O685" s="21">
        <f t="shared" si="246"/>
        <v>0</v>
      </c>
      <c r="P685" s="16">
        <f t="shared" ca="1" si="236"/>
        <v>17.535775390000001</v>
      </c>
      <c r="Q685" s="24">
        <f t="shared" si="237"/>
        <v>0</v>
      </c>
      <c r="R685" s="16">
        <f t="shared" si="238"/>
        <v>0</v>
      </c>
      <c r="S685" s="4" t="str">
        <f t="shared" si="247"/>
        <v>J=</v>
      </c>
      <c r="T685" s="34">
        <f t="shared" si="248"/>
        <v>44089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2"/>
      <c r="AI685" s="2"/>
      <c r="AJ685" s="2"/>
      <c r="AK685" s="2"/>
      <c r="AL685" s="2"/>
      <c r="AM685" s="34"/>
      <c r="AN685" s="34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x14ac:dyDescent="0.15">
      <c r="A686" s="42">
        <f t="shared" si="239"/>
        <v>44076</v>
      </c>
      <c r="B686" s="19">
        <f t="shared" ca="1" si="249"/>
        <v>7169.1320557999998</v>
      </c>
      <c r="C686" s="16">
        <f t="shared" si="240"/>
        <v>7150</v>
      </c>
      <c r="D686" s="15">
        <f ca="1">IF(A686&lt;$B$1,VLOOKUP(A686,[1]DI!$A$4:$B$15000,2,FALSE),0)</f>
        <v>1.9000000000000006E-2</v>
      </c>
      <c r="E686" s="16">
        <f t="shared" ca="1" si="232"/>
        <v>1.0000746899999999</v>
      </c>
      <c r="F686" s="16">
        <f ca="1">(TRUNC(PRODUCT($E$12:$E685),16))</f>
        <v>1.0936067337290101</v>
      </c>
      <c r="G686" s="16">
        <f t="shared" ca="1" si="241"/>
        <v>1.0926270315815301</v>
      </c>
      <c r="H686" s="16">
        <f t="shared" ca="1" si="233"/>
        <v>1.0008966500000001</v>
      </c>
      <c r="I686" s="15">
        <f t="shared" si="242"/>
        <v>3.7999999999999999E-2</v>
      </c>
      <c r="J686" s="34">
        <f t="shared" si="243"/>
        <v>44060</v>
      </c>
      <c r="K686" s="2">
        <f t="shared" si="244"/>
        <v>12</v>
      </c>
      <c r="L686" s="21">
        <f t="shared" si="245"/>
        <v>12</v>
      </c>
      <c r="M686" s="14">
        <f t="shared" si="234"/>
        <v>1.0017775680000001</v>
      </c>
      <c r="N686" s="14">
        <f t="shared" ca="1" si="235"/>
        <v>1.0026758120000001</v>
      </c>
      <c r="O686" s="21">
        <f t="shared" si="246"/>
        <v>0</v>
      </c>
      <c r="P686" s="16">
        <f t="shared" ca="1" si="236"/>
        <v>19.1320558</v>
      </c>
      <c r="Q686" s="24">
        <f t="shared" si="237"/>
        <v>0</v>
      </c>
      <c r="R686" s="16">
        <f t="shared" si="238"/>
        <v>0</v>
      </c>
      <c r="S686" s="4" t="str">
        <f t="shared" si="247"/>
        <v>J=</v>
      </c>
      <c r="T686" s="34">
        <f t="shared" si="248"/>
        <v>44089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2"/>
      <c r="AI686" s="2"/>
      <c r="AJ686" s="2"/>
      <c r="AK686" s="2"/>
      <c r="AL686" s="2"/>
      <c r="AM686" s="34"/>
      <c r="AN686" s="34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x14ac:dyDescent="0.15">
      <c r="A687" s="42">
        <f t="shared" si="239"/>
        <v>44077</v>
      </c>
      <c r="B687" s="19">
        <f t="shared" ca="1" si="249"/>
        <v>7170.7287223000003</v>
      </c>
      <c r="C687" s="16">
        <f t="shared" si="240"/>
        <v>7150</v>
      </c>
      <c r="D687" s="15">
        <f ca="1">IF(A687&lt;$B$1,VLOOKUP(A687,[1]DI!$A$4:$B$15000,2,FALSE),0)</f>
        <v>1.9000000000000006E-2</v>
      </c>
      <c r="E687" s="16">
        <f t="shared" ca="1" si="232"/>
        <v>1.0000746899999999</v>
      </c>
      <c r="F687" s="16">
        <f ca="1">(TRUNC(PRODUCT($E$12:$E686),16))</f>
        <v>1.0936884152159601</v>
      </c>
      <c r="G687" s="16">
        <f t="shared" ca="1" si="241"/>
        <v>1.0926270315815301</v>
      </c>
      <c r="H687" s="16">
        <f t="shared" ca="1" si="233"/>
        <v>1.00097141</v>
      </c>
      <c r="I687" s="15">
        <f t="shared" si="242"/>
        <v>3.7999999999999999E-2</v>
      </c>
      <c r="J687" s="34">
        <f t="shared" si="243"/>
        <v>44060</v>
      </c>
      <c r="K687" s="2">
        <f t="shared" si="244"/>
        <v>13</v>
      </c>
      <c r="L687" s="21">
        <f t="shared" si="245"/>
        <v>13</v>
      </c>
      <c r="M687" s="14">
        <f t="shared" si="234"/>
        <v>1.001925841</v>
      </c>
      <c r="N687" s="14">
        <f t="shared" ca="1" si="235"/>
        <v>1.0028991220000001</v>
      </c>
      <c r="O687" s="21">
        <f t="shared" si="246"/>
        <v>0</v>
      </c>
      <c r="P687" s="16">
        <f t="shared" ca="1" si="236"/>
        <v>20.728722300000001</v>
      </c>
      <c r="Q687" s="24">
        <f t="shared" si="237"/>
        <v>0</v>
      </c>
      <c r="R687" s="16">
        <f t="shared" si="238"/>
        <v>0</v>
      </c>
      <c r="S687" s="4" t="str">
        <f t="shared" si="247"/>
        <v>J=</v>
      </c>
      <c r="T687" s="34">
        <f t="shared" si="248"/>
        <v>44089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2"/>
      <c r="AI687" s="2"/>
      <c r="AJ687" s="2"/>
      <c r="AK687" s="2"/>
      <c r="AL687" s="2"/>
      <c r="AM687" s="34"/>
      <c r="AN687" s="34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x14ac:dyDescent="0.15">
      <c r="A688" s="42">
        <f t="shared" si="239"/>
        <v>44078</v>
      </c>
      <c r="B688" s="19">
        <f t="shared" ca="1" si="249"/>
        <v>7172.3257033899999</v>
      </c>
      <c r="C688" s="16">
        <f t="shared" si="240"/>
        <v>7150</v>
      </c>
      <c r="D688" s="15">
        <f ca="1">IF(A688&lt;$B$1,VLOOKUP(A688,[1]DI!$A$4:$B$15000,2,FALSE),0)</f>
        <v>1.9000000000000006E-2</v>
      </c>
      <c r="E688" s="16">
        <f t="shared" ca="1" si="232"/>
        <v>1.0000746899999999</v>
      </c>
      <c r="F688" s="16">
        <f ca="1">(TRUNC(PRODUCT($E$12:$E687),16))</f>
        <v>1.0937701028036899</v>
      </c>
      <c r="G688" s="16">
        <f t="shared" ca="1" si="241"/>
        <v>1.0926270315815301</v>
      </c>
      <c r="H688" s="16">
        <f t="shared" ca="1" si="233"/>
        <v>1.00104617</v>
      </c>
      <c r="I688" s="15">
        <f t="shared" si="242"/>
        <v>3.7999999999999999E-2</v>
      </c>
      <c r="J688" s="34">
        <f t="shared" si="243"/>
        <v>44060</v>
      </c>
      <c r="K688" s="2">
        <f t="shared" si="244"/>
        <v>14</v>
      </c>
      <c r="L688" s="21">
        <f t="shared" si="245"/>
        <v>14</v>
      </c>
      <c r="M688" s="14">
        <f t="shared" si="234"/>
        <v>1.0020741360000001</v>
      </c>
      <c r="N688" s="14">
        <f t="shared" ca="1" si="235"/>
        <v>1.0031224759999999</v>
      </c>
      <c r="O688" s="21">
        <f t="shared" si="246"/>
        <v>0</v>
      </c>
      <c r="P688" s="16">
        <f t="shared" ca="1" si="236"/>
        <v>22.325703390000001</v>
      </c>
      <c r="Q688" s="24">
        <f t="shared" si="237"/>
        <v>0</v>
      </c>
      <c r="R688" s="16">
        <f t="shared" si="238"/>
        <v>0</v>
      </c>
      <c r="S688" s="4" t="str">
        <f t="shared" si="247"/>
        <v>J=</v>
      </c>
      <c r="T688" s="34">
        <f t="shared" si="248"/>
        <v>44089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2"/>
      <c r="AI688" s="2"/>
      <c r="AJ688" s="2"/>
      <c r="AK688" s="2"/>
      <c r="AL688" s="2"/>
      <c r="AM688" s="34"/>
      <c r="AN688" s="34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x14ac:dyDescent="0.15">
      <c r="A689" s="42">
        <f t="shared" si="239"/>
        <v>44079</v>
      </c>
      <c r="B689" s="19">
        <f t="shared" ca="1" si="249"/>
        <v>7173.9230705999998</v>
      </c>
      <c r="C689" s="16">
        <f t="shared" si="240"/>
        <v>7150</v>
      </c>
      <c r="D689" s="15">
        <f ca="1">IF(A689&lt;$B$1,VLOOKUP(A689,[1]DI!$A$4:$B$15000,2,FALSE),0)</f>
        <v>0</v>
      </c>
      <c r="E689" s="16">
        <f t="shared" ca="1" si="232"/>
        <v>1</v>
      </c>
      <c r="F689" s="16">
        <f ca="1">(TRUNC(PRODUCT($E$12:$E688),16))</f>
        <v>1.0938517964926699</v>
      </c>
      <c r="G689" s="16">
        <f t="shared" ca="1" si="241"/>
        <v>1.0926270315815301</v>
      </c>
      <c r="H689" s="16">
        <f t="shared" ca="1" si="233"/>
        <v>1.0011209400000001</v>
      </c>
      <c r="I689" s="15">
        <f t="shared" si="242"/>
        <v>3.7999999999999999E-2</v>
      </c>
      <c r="J689" s="34">
        <f t="shared" si="243"/>
        <v>44060</v>
      </c>
      <c r="K689" s="2">
        <f t="shared" si="244"/>
        <v>14</v>
      </c>
      <c r="L689" s="21">
        <f t="shared" si="245"/>
        <v>15</v>
      </c>
      <c r="M689" s="14">
        <f t="shared" si="234"/>
        <v>1.0022224529999999</v>
      </c>
      <c r="N689" s="14">
        <f t="shared" ca="1" si="235"/>
        <v>1.003345884</v>
      </c>
      <c r="O689" s="21">
        <f t="shared" si="246"/>
        <v>0</v>
      </c>
      <c r="P689" s="16">
        <f t="shared" ca="1" si="236"/>
        <v>23.923070599999999</v>
      </c>
      <c r="Q689" s="24">
        <f t="shared" si="237"/>
        <v>0</v>
      </c>
      <c r="R689" s="16">
        <f t="shared" si="238"/>
        <v>0</v>
      </c>
      <c r="S689" s="4" t="str">
        <f t="shared" si="247"/>
        <v>J=</v>
      </c>
      <c r="T689" s="34">
        <f t="shared" si="248"/>
        <v>44089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2"/>
      <c r="AI689" s="2"/>
      <c r="AJ689" s="2"/>
      <c r="AK689" s="2"/>
      <c r="AL689" s="2"/>
      <c r="AM689" s="34"/>
      <c r="AN689" s="34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x14ac:dyDescent="0.15">
      <c r="A690" s="42">
        <f t="shared" si="239"/>
        <v>44080</v>
      </c>
      <c r="B690" s="19">
        <f t="shared" ca="1" si="249"/>
        <v>7173.9230705999998</v>
      </c>
      <c r="C690" s="16">
        <f t="shared" si="240"/>
        <v>7150</v>
      </c>
      <c r="D690" s="15">
        <f ca="1">IF(A690&lt;$B$1,VLOOKUP(A690,[1]DI!$A$4:$B$15000,2,FALSE),0)</f>
        <v>0</v>
      </c>
      <c r="E690" s="16">
        <f t="shared" ca="1" si="232"/>
        <v>1</v>
      </c>
      <c r="F690" s="16">
        <f ca="1">(TRUNC(PRODUCT($E$12:$E689),16))</f>
        <v>1.0938517964926699</v>
      </c>
      <c r="G690" s="16">
        <f t="shared" ca="1" si="241"/>
        <v>1.0926270315815301</v>
      </c>
      <c r="H690" s="16">
        <f t="shared" ca="1" si="233"/>
        <v>1.0011209400000001</v>
      </c>
      <c r="I690" s="15">
        <f t="shared" si="242"/>
        <v>3.7999999999999999E-2</v>
      </c>
      <c r="J690" s="34">
        <f t="shared" si="243"/>
        <v>44060</v>
      </c>
      <c r="K690" s="2">
        <f t="shared" si="244"/>
        <v>14</v>
      </c>
      <c r="L690" s="21">
        <f t="shared" si="245"/>
        <v>15</v>
      </c>
      <c r="M690" s="14">
        <f t="shared" si="234"/>
        <v>1.0022224529999999</v>
      </c>
      <c r="N690" s="14">
        <f t="shared" ca="1" si="235"/>
        <v>1.003345884</v>
      </c>
      <c r="O690" s="21">
        <f t="shared" si="246"/>
        <v>0</v>
      </c>
      <c r="P690" s="16">
        <f t="shared" ca="1" si="236"/>
        <v>23.923070599999999</v>
      </c>
      <c r="Q690" s="24">
        <f t="shared" si="237"/>
        <v>0</v>
      </c>
      <c r="R690" s="16">
        <f t="shared" si="238"/>
        <v>0</v>
      </c>
      <c r="S690" s="4" t="str">
        <f t="shared" si="247"/>
        <v>J=</v>
      </c>
      <c r="T690" s="34">
        <f t="shared" si="248"/>
        <v>44089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2"/>
      <c r="AI690" s="2"/>
      <c r="AJ690" s="2"/>
      <c r="AK690" s="2"/>
      <c r="AL690" s="2"/>
      <c r="AM690" s="34"/>
      <c r="AN690" s="34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x14ac:dyDescent="0.15">
      <c r="A691" s="42">
        <f t="shared" si="239"/>
        <v>44081</v>
      </c>
      <c r="B691" s="19">
        <f t="shared" ca="1" si="249"/>
        <v>7173.9230705999998</v>
      </c>
      <c r="C691" s="16">
        <f t="shared" si="240"/>
        <v>7150</v>
      </c>
      <c r="D691" s="15">
        <f ca="1">IF(A691&lt;$B$1,VLOOKUP(A691,[1]DI!$A$4:$B$15000,2,FALSE),0)</f>
        <v>0</v>
      </c>
      <c r="E691" s="16">
        <f t="shared" ca="1" si="232"/>
        <v>1</v>
      </c>
      <c r="F691" s="16">
        <f ca="1">(TRUNC(PRODUCT($E$12:$E690),16))</f>
        <v>1.0938517964926699</v>
      </c>
      <c r="G691" s="16">
        <f t="shared" ca="1" si="241"/>
        <v>1.0926270315815301</v>
      </c>
      <c r="H691" s="16">
        <f t="shared" ca="1" si="233"/>
        <v>1.0011209400000001</v>
      </c>
      <c r="I691" s="15">
        <f t="shared" si="242"/>
        <v>3.7999999999999999E-2</v>
      </c>
      <c r="J691" s="34">
        <f t="shared" si="243"/>
        <v>44060</v>
      </c>
      <c r="K691" s="2">
        <f t="shared" si="244"/>
        <v>14</v>
      </c>
      <c r="L691" s="21">
        <f t="shared" si="245"/>
        <v>15</v>
      </c>
      <c r="M691" s="14">
        <f t="shared" si="234"/>
        <v>1.0022224529999999</v>
      </c>
      <c r="N691" s="14">
        <f t="shared" ca="1" si="235"/>
        <v>1.003345884</v>
      </c>
      <c r="O691" s="21">
        <f t="shared" si="246"/>
        <v>0</v>
      </c>
      <c r="P691" s="16">
        <f t="shared" ca="1" si="236"/>
        <v>23.923070599999999</v>
      </c>
      <c r="Q691" s="24">
        <f t="shared" si="237"/>
        <v>0</v>
      </c>
      <c r="R691" s="16">
        <f t="shared" si="238"/>
        <v>0</v>
      </c>
      <c r="S691" s="4" t="str">
        <f t="shared" si="247"/>
        <v>J=</v>
      </c>
      <c r="T691" s="34">
        <f t="shared" si="248"/>
        <v>44089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2"/>
      <c r="AI691" s="2"/>
      <c r="AJ691" s="2"/>
      <c r="AK691" s="2"/>
      <c r="AL691" s="2"/>
      <c r="AM691" s="34"/>
      <c r="AN691" s="34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x14ac:dyDescent="0.15">
      <c r="A692" s="42">
        <f t="shared" si="239"/>
        <v>44082</v>
      </c>
      <c r="B692" s="19">
        <f t="shared" ca="1" si="249"/>
        <v>7173.9230705999998</v>
      </c>
      <c r="C692" s="16">
        <f t="shared" si="240"/>
        <v>7150</v>
      </c>
      <c r="D692" s="15">
        <f ca="1">IF(A692&lt;$B$1,VLOOKUP(A692,[1]DI!$A$4:$B$15000,2,FALSE),0)</f>
        <v>1.9000000000000006E-2</v>
      </c>
      <c r="E692" s="16">
        <f t="shared" ca="1" si="232"/>
        <v>1.0000746899999999</v>
      </c>
      <c r="F692" s="16">
        <f ca="1">(TRUNC(PRODUCT($E$12:$E691),16))</f>
        <v>1.0938517964926699</v>
      </c>
      <c r="G692" s="16">
        <f t="shared" ca="1" si="241"/>
        <v>1.0926270315815301</v>
      </c>
      <c r="H692" s="16">
        <f t="shared" ca="1" si="233"/>
        <v>1.0011209400000001</v>
      </c>
      <c r="I692" s="15">
        <f t="shared" si="242"/>
        <v>3.7999999999999999E-2</v>
      </c>
      <c r="J692" s="34">
        <f t="shared" si="243"/>
        <v>44060</v>
      </c>
      <c r="K692" s="2">
        <f t="shared" si="244"/>
        <v>15</v>
      </c>
      <c r="L692" s="21">
        <f t="shared" si="245"/>
        <v>15</v>
      </c>
      <c r="M692" s="14">
        <f t="shared" si="234"/>
        <v>1.0022224529999999</v>
      </c>
      <c r="N692" s="14">
        <f t="shared" ca="1" si="235"/>
        <v>1.003345884</v>
      </c>
      <c r="O692" s="21">
        <f t="shared" si="246"/>
        <v>0</v>
      </c>
      <c r="P692" s="16">
        <f t="shared" ca="1" si="236"/>
        <v>23.923070599999999</v>
      </c>
      <c r="Q692" s="24">
        <f t="shared" si="237"/>
        <v>0</v>
      </c>
      <c r="R692" s="16">
        <f t="shared" si="238"/>
        <v>0</v>
      </c>
      <c r="S692" s="4" t="str">
        <f t="shared" si="247"/>
        <v>J=</v>
      </c>
      <c r="T692" s="34">
        <f t="shared" si="248"/>
        <v>44089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2"/>
      <c r="AI692" s="2"/>
      <c r="AJ692" s="2"/>
      <c r="AK692" s="2"/>
      <c r="AL692" s="2"/>
      <c r="AM692" s="34"/>
      <c r="AN692" s="34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x14ac:dyDescent="0.15">
      <c r="A693" s="42">
        <f t="shared" si="239"/>
        <v>44083</v>
      </c>
      <c r="B693" s="19">
        <f t="shared" ca="1" si="249"/>
        <v>7175.5207595499996</v>
      </c>
      <c r="C693" s="16">
        <f t="shared" si="240"/>
        <v>7150</v>
      </c>
      <c r="D693" s="15">
        <f ca="1">IF(A693&lt;$B$1,VLOOKUP(A693,[1]DI!$A$4:$B$15000,2,FALSE),0)</f>
        <v>1.9000000000000006E-2</v>
      </c>
      <c r="E693" s="16">
        <f t="shared" ca="1" si="232"/>
        <v>1.0000746899999999</v>
      </c>
      <c r="F693" s="16">
        <f ca="1">(TRUNC(PRODUCT($E$12:$E692),16))</f>
        <v>1.09393349628335</v>
      </c>
      <c r="G693" s="16">
        <f t="shared" ca="1" si="241"/>
        <v>1.0926270315815301</v>
      </c>
      <c r="H693" s="16">
        <f t="shared" ca="1" si="233"/>
        <v>1.00119571</v>
      </c>
      <c r="I693" s="15">
        <f t="shared" si="242"/>
        <v>3.7999999999999999E-2</v>
      </c>
      <c r="J693" s="34">
        <f t="shared" si="243"/>
        <v>44060</v>
      </c>
      <c r="K693" s="2">
        <f t="shared" si="244"/>
        <v>16</v>
      </c>
      <c r="L693" s="21">
        <f t="shared" si="245"/>
        <v>16</v>
      </c>
      <c r="M693" s="14">
        <f t="shared" si="234"/>
        <v>1.002370792</v>
      </c>
      <c r="N693" s="14">
        <f t="shared" ca="1" si="235"/>
        <v>1.0035693370000001</v>
      </c>
      <c r="O693" s="21">
        <f t="shared" si="246"/>
        <v>0</v>
      </c>
      <c r="P693" s="16">
        <f t="shared" ca="1" si="236"/>
        <v>25.520759550000001</v>
      </c>
      <c r="Q693" s="24">
        <f t="shared" si="237"/>
        <v>0</v>
      </c>
      <c r="R693" s="16">
        <f t="shared" si="238"/>
        <v>0</v>
      </c>
      <c r="S693" s="4" t="str">
        <f t="shared" si="247"/>
        <v>J=</v>
      </c>
      <c r="T693" s="34">
        <f t="shared" si="248"/>
        <v>44089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2"/>
      <c r="AI693" s="2"/>
      <c r="AJ693" s="2"/>
      <c r="AK693" s="2"/>
      <c r="AL693" s="2"/>
      <c r="AM693" s="34"/>
      <c r="AN693" s="34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x14ac:dyDescent="0.15">
      <c r="A694" s="42">
        <f t="shared" si="239"/>
        <v>44084</v>
      </c>
      <c r="B694" s="19">
        <f t="shared" ca="1" si="249"/>
        <v>7177.11883459</v>
      </c>
      <c r="C694" s="16">
        <f t="shared" si="240"/>
        <v>7150</v>
      </c>
      <c r="D694" s="15">
        <f ca="1">IF(A694&lt;$B$1,VLOOKUP(A694,[1]DI!$A$4:$B$15000,2,FALSE),0)</f>
        <v>1.9000000000000006E-2</v>
      </c>
      <c r="E694" s="16">
        <f t="shared" ca="1" si="232"/>
        <v>1.0000746899999999</v>
      </c>
      <c r="F694" s="16">
        <f ca="1">(TRUNC(PRODUCT($E$12:$E693),16))</f>
        <v>1.09401520217618</v>
      </c>
      <c r="G694" s="16">
        <f t="shared" ca="1" si="241"/>
        <v>1.0926270315815301</v>
      </c>
      <c r="H694" s="16">
        <f t="shared" ca="1" si="233"/>
        <v>1.00127049</v>
      </c>
      <c r="I694" s="15">
        <f t="shared" si="242"/>
        <v>3.7999999999999999E-2</v>
      </c>
      <c r="J694" s="34">
        <f t="shared" si="243"/>
        <v>44060</v>
      </c>
      <c r="K694" s="2">
        <f t="shared" si="244"/>
        <v>17</v>
      </c>
      <c r="L694" s="21">
        <f t="shared" si="245"/>
        <v>17</v>
      </c>
      <c r="M694" s="14">
        <f t="shared" si="234"/>
        <v>1.0025191529999999</v>
      </c>
      <c r="N694" s="14">
        <f t="shared" ca="1" si="235"/>
        <v>1.0037928439999999</v>
      </c>
      <c r="O694" s="21">
        <f t="shared" si="246"/>
        <v>0</v>
      </c>
      <c r="P694" s="16">
        <f t="shared" ca="1" si="236"/>
        <v>27.118834589999999</v>
      </c>
      <c r="Q694" s="24">
        <f t="shared" si="237"/>
        <v>0</v>
      </c>
      <c r="R694" s="16">
        <f t="shared" si="238"/>
        <v>0</v>
      </c>
      <c r="S694" s="4" t="str">
        <f t="shared" si="247"/>
        <v>J=</v>
      </c>
      <c r="T694" s="34">
        <f t="shared" si="248"/>
        <v>44089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2"/>
      <c r="AI694" s="2"/>
      <c r="AJ694" s="2"/>
      <c r="AK694" s="2"/>
      <c r="AL694" s="2"/>
      <c r="AM694" s="34"/>
      <c r="AN694" s="34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x14ac:dyDescent="0.15">
      <c r="A695" s="42">
        <f t="shared" si="239"/>
        <v>44085</v>
      </c>
      <c r="B695" s="19">
        <f t="shared" ca="1" si="249"/>
        <v>7178.7172242500001</v>
      </c>
      <c r="C695" s="16">
        <f t="shared" si="240"/>
        <v>7150</v>
      </c>
      <c r="D695" s="15">
        <f ca="1">IF(A695&lt;$B$1,VLOOKUP(A695,[1]DI!$A$4:$B$15000,2,FALSE),0)</f>
        <v>1.9000000000000006E-2</v>
      </c>
      <c r="E695" s="16">
        <f t="shared" ca="1" si="232"/>
        <v>1.0000746899999999</v>
      </c>
      <c r="F695" s="16">
        <f ca="1">(TRUNC(PRODUCT($E$12:$E694),16))</f>
        <v>1.0940969141716399</v>
      </c>
      <c r="G695" s="16">
        <f t="shared" ca="1" si="241"/>
        <v>1.0926270315815301</v>
      </c>
      <c r="H695" s="16">
        <f t="shared" ca="1" si="233"/>
        <v>1.0013452700000001</v>
      </c>
      <c r="I695" s="15">
        <f t="shared" si="242"/>
        <v>3.7999999999999999E-2</v>
      </c>
      <c r="J695" s="34">
        <f t="shared" si="243"/>
        <v>44060</v>
      </c>
      <c r="K695" s="2">
        <f t="shared" si="244"/>
        <v>18</v>
      </c>
      <c r="L695" s="21">
        <f t="shared" si="245"/>
        <v>18</v>
      </c>
      <c r="M695" s="14">
        <f t="shared" si="234"/>
        <v>1.0026675359999999</v>
      </c>
      <c r="N695" s="14">
        <f t="shared" ca="1" si="235"/>
        <v>1.0040163950000001</v>
      </c>
      <c r="O695" s="21">
        <f t="shared" si="246"/>
        <v>0</v>
      </c>
      <c r="P695" s="16">
        <f t="shared" ca="1" si="236"/>
        <v>28.717224250000001</v>
      </c>
      <c r="Q695" s="24">
        <f t="shared" si="237"/>
        <v>0</v>
      </c>
      <c r="R695" s="16">
        <f t="shared" si="238"/>
        <v>0</v>
      </c>
      <c r="S695" s="4" t="str">
        <f t="shared" si="247"/>
        <v>J=</v>
      </c>
      <c r="T695" s="34">
        <f t="shared" si="248"/>
        <v>44089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2"/>
      <c r="AI695" s="2"/>
      <c r="AJ695" s="2"/>
      <c r="AK695" s="2"/>
      <c r="AL695" s="2"/>
      <c r="AM695" s="34"/>
      <c r="AN695" s="34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x14ac:dyDescent="0.15">
      <c r="A696" s="42">
        <f t="shared" si="239"/>
        <v>44086</v>
      </c>
      <c r="B696" s="19">
        <f t="shared" ca="1" si="249"/>
        <v>7180.3159999999998</v>
      </c>
      <c r="C696" s="16">
        <f t="shared" si="240"/>
        <v>7150</v>
      </c>
      <c r="D696" s="15">
        <f ca="1">IF(A696&lt;$B$1,VLOOKUP(A696,[1]DI!$A$4:$B$15000,2,FALSE),0)</f>
        <v>0</v>
      </c>
      <c r="E696" s="16">
        <f t="shared" ca="1" si="232"/>
        <v>1</v>
      </c>
      <c r="F696" s="16">
        <f ca="1">(TRUNC(PRODUCT($E$12:$E695),16))</f>
        <v>1.0941786322701501</v>
      </c>
      <c r="G696" s="16">
        <f t="shared" ca="1" si="241"/>
        <v>1.0926270315815301</v>
      </c>
      <c r="H696" s="16">
        <f t="shared" ca="1" si="233"/>
        <v>1.0014200600000001</v>
      </c>
      <c r="I696" s="15">
        <f t="shared" si="242"/>
        <v>3.7999999999999999E-2</v>
      </c>
      <c r="J696" s="34">
        <f t="shared" si="243"/>
        <v>44060</v>
      </c>
      <c r="K696" s="2">
        <f t="shared" si="244"/>
        <v>18</v>
      </c>
      <c r="L696" s="21">
        <f t="shared" si="245"/>
        <v>19</v>
      </c>
      <c r="M696" s="14">
        <f t="shared" si="234"/>
        <v>1.0028159409999999</v>
      </c>
      <c r="N696" s="14">
        <f t="shared" ca="1" si="235"/>
        <v>1.00424</v>
      </c>
      <c r="O696" s="21">
        <f t="shared" si="246"/>
        <v>0</v>
      </c>
      <c r="P696" s="16">
        <f t="shared" ca="1" si="236"/>
        <v>30.315999999999999</v>
      </c>
      <c r="Q696" s="24">
        <f t="shared" si="237"/>
        <v>0</v>
      </c>
      <c r="R696" s="16">
        <f t="shared" si="238"/>
        <v>0</v>
      </c>
      <c r="S696" s="4" t="str">
        <f t="shared" si="247"/>
        <v>J=</v>
      </c>
      <c r="T696" s="34">
        <f t="shared" si="248"/>
        <v>44089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2"/>
      <c r="AI696" s="2"/>
      <c r="AJ696" s="2"/>
      <c r="AK696" s="2"/>
      <c r="AL696" s="2"/>
      <c r="AM696" s="34"/>
      <c r="AN696" s="34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x14ac:dyDescent="0.15">
      <c r="A697" s="42">
        <f t="shared" si="239"/>
        <v>44087</v>
      </c>
      <c r="B697" s="19">
        <f t="shared" ca="1" si="249"/>
        <v>7180.3159999999998</v>
      </c>
      <c r="C697" s="16">
        <f t="shared" si="240"/>
        <v>7150</v>
      </c>
      <c r="D697" s="15">
        <f ca="1">IF(A697&lt;$B$1,VLOOKUP(A697,[1]DI!$A$4:$B$15000,2,FALSE),0)</f>
        <v>0</v>
      </c>
      <c r="E697" s="16">
        <f t="shared" ca="1" si="232"/>
        <v>1</v>
      </c>
      <c r="F697" s="16">
        <f ca="1">(TRUNC(PRODUCT($E$12:$E696),16))</f>
        <v>1.0941786322701501</v>
      </c>
      <c r="G697" s="16">
        <f t="shared" ca="1" si="241"/>
        <v>1.0926270315815301</v>
      </c>
      <c r="H697" s="16">
        <f t="shared" ca="1" si="233"/>
        <v>1.0014200600000001</v>
      </c>
      <c r="I697" s="15">
        <f t="shared" si="242"/>
        <v>3.7999999999999999E-2</v>
      </c>
      <c r="J697" s="34">
        <f t="shared" si="243"/>
        <v>44060</v>
      </c>
      <c r="K697" s="2">
        <f t="shared" si="244"/>
        <v>18</v>
      </c>
      <c r="L697" s="21">
        <f t="shared" si="245"/>
        <v>19</v>
      </c>
      <c r="M697" s="14">
        <f t="shared" si="234"/>
        <v>1.0028159409999999</v>
      </c>
      <c r="N697" s="14">
        <f t="shared" ca="1" si="235"/>
        <v>1.00424</v>
      </c>
      <c r="O697" s="21">
        <f t="shared" si="246"/>
        <v>0</v>
      </c>
      <c r="P697" s="16">
        <f t="shared" ca="1" si="236"/>
        <v>30.315999999999999</v>
      </c>
      <c r="Q697" s="24">
        <f t="shared" si="237"/>
        <v>0</v>
      </c>
      <c r="R697" s="16">
        <f t="shared" si="238"/>
        <v>0</v>
      </c>
      <c r="S697" s="4" t="str">
        <f t="shared" si="247"/>
        <v>J=</v>
      </c>
      <c r="T697" s="34">
        <f t="shared" si="248"/>
        <v>44089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2"/>
      <c r="AI697" s="2"/>
      <c r="AJ697" s="2"/>
      <c r="AK697" s="2"/>
      <c r="AL697" s="2"/>
      <c r="AM697" s="34"/>
      <c r="AN697" s="34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x14ac:dyDescent="0.15">
      <c r="A698" s="42">
        <f t="shared" si="239"/>
        <v>44088</v>
      </c>
      <c r="B698" s="19">
        <f t="shared" ca="1" si="249"/>
        <v>7180.3159999999998</v>
      </c>
      <c r="C698" s="16">
        <f t="shared" si="240"/>
        <v>7150</v>
      </c>
      <c r="D698" s="15">
        <f ca="1">IF(A698&lt;$B$1,VLOOKUP(A698,[1]DI!$A$4:$B$15000,2,FALSE),0)</f>
        <v>1.9000000000000006E-2</v>
      </c>
      <c r="E698" s="16">
        <f t="shared" ca="1" si="232"/>
        <v>1.0000746899999999</v>
      </c>
      <c r="F698" s="16">
        <f ca="1">(TRUNC(PRODUCT($E$12:$E697),16))</f>
        <v>1.0941786322701501</v>
      </c>
      <c r="G698" s="16">
        <f t="shared" ca="1" si="241"/>
        <v>1.0926270315815301</v>
      </c>
      <c r="H698" s="16">
        <f t="shared" ca="1" si="233"/>
        <v>1.0014200600000001</v>
      </c>
      <c r="I698" s="15">
        <f t="shared" si="242"/>
        <v>3.7999999999999999E-2</v>
      </c>
      <c r="J698" s="34">
        <f t="shared" si="243"/>
        <v>44060</v>
      </c>
      <c r="K698" s="2">
        <f t="shared" si="244"/>
        <v>19</v>
      </c>
      <c r="L698" s="21">
        <f t="shared" si="245"/>
        <v>19</v>
      </c>
      <c r="M698" s="14">
        <f t="shared" si="234"/>
        <v>1.0028159409999999</v>
      </c>
      <c r="N698" s="14">
        <f t="shared" ca="1" si="235"/>
        <v>1.00424</v>
      </c>
      <c r="O698" s="21">
        <f t="shared" si="246"/>
        <v>0</v>
      </c>
      <c r="P698" s="16">
        <f t="shared" ca="1" si="236"/>
        <v>30.315999999999999</v>
      </c>
      <c r="Q698" s="24">
        <f t="shared" si="237"/>
        <v>0</v>
      </c>
      <c r="R698" s="16">
        <f t="shared" si="238"/>
        <v>0</v>
      </c>
      <c r="S698" s="4" t="str">
        <f t="shared" si="247"/>
        <v>J=</v>
      </c>
      <c r="T698" s="34">
        <f t="shared" si="248"/>
        <v>44089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2"/>
      <c r="AI698" s="2"/>
      <c r="AJ698" s="2"/>
      <c r="AK698" s="2"/>
      <c r="AL698" s="2"/>
      <c r="AM698" s="34"/>
      <c r="AN698" s="34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x14ac:dyDescent="0.15">
      <c r="A699" s="42">
        <f t="shared" si="239"/>
        <v>44089</v>
      </c>
      <c r="B699" s="19">
        <f t="shared" ca="1" si="249"/>
        <v>7181.91516185</v>
      </c>
      <c r="C699" s="16">
        <f t="shared" si="240"/>
        <v>7150</v>
      </c>
      <c r="D699" s="15">
        <f ca="1">IF(A699&lt;$B$1,VLOOKUP(A699,[1]DI!$A$4:$B$15000,2,FALSE),0)</f>
        <v>1.9000000000000006E-2</v>
      </c>
      <c r="E699" s="16">
        <f t="shared" ca="1" si="232"/>
        <v>1.0000746899999999</v>
      </c>
      <c r="F699" s="16">
        <f ca="1">(TRUNC(PRODUCT($E$12:$E698),16))</f>
        <v>1.0942603564722</v>
      </c>
      <c r="G699" s="16">
        <f t="shared" ca="1" si="241"/>
        <v>1.0926270315815301</v>
      </c>
      <c r="H699" s="16">
        <f t="shared" ca="1" si="233"/>
        <v>1.00149486</v>
      </c>
      <c r="I699" s="15">
        <f t="shared" si="242"/>
        <v>3.7999999999999999E-2</v>
      </c>
      <c r="J699" s="34">
        <f t="shared" si="243"/>
        <v>44060</v>
      </c>
      <c r="K699" s="2">
        <f t="shared" si="244"/>
        <v>20</v>
      </c>
      <c r="L699" s="21">
        <f t="shared" si="245"/>
        <v>20</v>
      </c>
      <c r="M699" s="14">
        <f t="shared" si="234"/>
        <v>1.002964368</v>
      </c>
      <c r="N699" s="14">
        <f t="shared" ca="1" si="235"/>
        <v>1.004463659</v>
      </c>
      <c r="O699" s="21">
        <f t="shared" si="246"/>
        <v>23</v>
      </c>
      <c r="P699" s="16">
        <f t="shared" ca="1" si="236"/>
        <v>31.91516185</v>
      </c>
      <c r="Q699" s="24">
        <f t="shared" si="237"/>
        <v>0</v>
      </c>
      <c r="R699" s="16">
        <f t="shared" si="238"/>
        <v>0</v>
      </c>
      <c r="S699" s="4" t="str">
        <f t="shared" si="247"/>
        <v>J=</v>
      </c>
      <c r="T699" s="34">
        <f t="shared" si="248"/>
        <v>44089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2"/>
      <c r="AI699" s="2"/>
      <c r="AJ699" s="2"/>
      <c r="AK699" s="2"/>
      <c r="AL699" s="2"/>
      <c r="AM699" s="34"/>
      <c r="AN699" s="34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x14ac:dyDescent="0.15">
      <c r="A700" s="42">
        <f t="shared" si="239"/>
        <v>44090</v>
      </c>
      <c r="B700" s="19">
        <f t="shared" ca="1" si="249"/>
        <v>7151.5923836399998</v>
      </c>
      <c r="C700" s="16">
        <f t="shared" si="240"/>
        <v>7150</v>
      </c>
      <c r="D700" s="15">
        <f ca="1">IF(A700&lt;$B$1,VLOOKUP(A700,[1]DI!$A$4:$B$15000,2,FALSE),0)</f>
        <v>1.9000000000000006E-2</v>
      </c>
      <c r="E700" s="16">
        <f t="shared" ca="1" si="232"/>
        <v>1.0000746899999999</v>
      </c>
      <c r="F700" s="16">
        <f ca="1">(TRUNC(PRODUCT($E$12:$E699),16))</f>
        <v>1.0943420867782201</v>
      </c>
      <c r="G700" s="16">
        <f t="shared" ca="1" si="241"/>
        <v>1.0942603564722</v>
      </c>
      <c r="H700" s="16">
        <f t="shared" ca="1" si="233"/>
        <v>1.0000746899999999</v>
      </c>
      <c r="I700" s="15">
        <f t="shared" si="242"/>
        <v>3.7999999999999999E-2</v>
      </c>
      <c r="J700" s="34">
        <f t="shared" si="243"/>
        <v>44089</v>
      </c>
      <c r="K700" s="2">
        <f t="shared" si="244"/>
        <v>1</v>
      </c>
      <c r="L700" s="21">
        <f t="shared" si="245"/>
        <v>1</v>
      </c>
      <c r="M700" s="14">
        <f t="shared" si="234"/>
        <v>1.00014801</v>
      </c>
      <c r="N700" s="14">
        <f t="shared" ca="1" si="235"/>
        <v>1.0002227109999999</v>
      </c>
      <c r="O700" s="21">
        <f t="shared" si="246"/>
        <v>0</v>
      </c>
      <c r="P700" s="16">
        <f t="shared" ca="1" si="236"/>
        <v>1.59238364</v>
      </c>
      <c r="Q700" s="24">
        <f t="shared" si="237"/>
        <v>0</v>
      </c>
      <c r="R700" s="16">
        <f t="shared" si="238"/>
        <v>0</v>
      </c>
      <c r="S700" s="4" t="str">
        <f t="shared" si="247"/>
        <v>J=</v>
      </c>
      <c r="T700" s="34">
        <f t="shared" si="248"/>
        <v>44119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2"/>
      <c r="AI700" s="2"/>
      <c r="AJ700" s="2"/>
      <c r="AK700" s="2"/>
      <c r="AL700" s="2"/>
      <c r="AM700" s="34"/>
      <c r="AN700" s="34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x14ac:dyDescent="0.15">
      <c r="A701" s="42">
        <f t="shared" si="239"/>
        <v>44091</v>
      </c>
      <c r="B701" s="19">
        <f t="shared" ca="1" si="249"/>
        <v>7153.1851533899999</v>
      </c>
      <c r="C701" s="16">
        <f t="shared" si="240"/>
        <v>7150</v>
      </c>
      <c r="D701" s="15">
        <f ca="1">IF(A701&lt;$B$1,VLOOKUP(A701,[1]DI!$A$4:$B$15000,2,FALSE),0)</f>
        <v>1.9000000000000006E-2</v>
      </c>
      <c r="E701" s="16">
        <f t="shared" ca="1" si="232"/>
        <v>1.0000746899999999</v>
      </c>
      <c r="F701" s="16">
        <f ca="1">(TRUNC(PRODUCT($E$12:$E700),16))</f>
        <v>1.09442382318868</v>
      </c>
      <c r="G701" s="16">
        <f t="shared" ca="1" si="241"/>
        <v>1.0942603564722</v>
      </c>
      <c r="H701" s="16">
        <f t="shared" ca="1" si="233"/>
        <v>1.00014939</v>
      </c>
      <c r="I701" s="15">
        <f t="shared" si="242"/>
        <v>3.7999999999999999E-2</v>
      </c>
      <c r="J701" s="34">
        <f t="shared" si="243"/>
        <v>44089</v>
      </c>
      <c r="K701" s="2">
        <f t="shared" si="244"/>
        <v>2</v>
      </c>
      <c r="L701" s="21">
        <f t="shared" si="245"/>
        <v>2</v>
      </c>
      <c r="M701" s="14">
        <f t="shared" si="234"/>
        <v>1.000296042</v>
      </c>
      <c r="N701" s="14">
        <f t="shared" ca="1" si="235"/>
        <v>1.0004454759999999</v>
      </c>
      <c r="O701" s="21">
        <f t="shared" si="246"/>
        <v>0</v>
      </c>
      <c r="P701" s="16">
        <f t="shared" ca="1" si="236"/>
        <v>3.18515339</v>
      </c>
      <c r="Q701" s="24">
        <f t="shared" si="237"/>
        <v>0</v>
      </c>
      <c r="R701" s="16">
        <f t="shared" si="238"/>
        <v>0</v>
      </c>
      <c r="S701" s="4" t="str">
        <f t="shared" si="247"/>
        <v>J=</v>
      </c>
      <c r="T701" s="34">
        <f t="shared" si="248"/>
        <v>44119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2"/>
      <c r="AI701" s="2"/>
      <c r="AJ701" s="2"/>
      <c r="AK701" s="2"/>
      <c r="AL701" s="2"/>
      <c r="AM701" s="34"/>
      <c r="AN701" s="34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x14ac:dyDescent="0.15">
      <c r="A702" s="42">
        <f t="shared" si="239"/>
        <v>44092</v>
      </c>
      <c r="B702" s="19">
        <f t="shared" ca="1" si="249"/>
        <v>7154.7782448999997</v>
      </c>
      <c r="C702" s="16">
        <f t="shared" si="240"/>
        <v>7150</v>
      </c>
      <c r="D702" s="15">
        <f ca="1">IF(A702&lt;$B$1,VLOOKUP(A702,[1]DI!$A$4:$B$15000,2,FALSE),0)</f>
        <v>1.9000000000000006E-2</v>
      </c>
      <c r="E702" s="16">
        <f t="shared" ca="1" si="232"/>
        <v>1.0000746899999999</v>
      </c>
      <c r="F702" s="16">
        <f ca="1">(TRUNC(PRODUCT($E$12:$E701),16))</f>
        <v>1.0945055657040399</v>
      </c>
      <c r="G702" s="16">
        <f t="shared" ca="1" si="241"/>
        <v>1.0942603564722</v>
      </c>
      <c r="H702" s="16">
        <f t="shared" ca="1" si="233"/>
        <v>1.0002240899999999</v>
      </c>
      <c r="I702" s="15">
        <f t="shared" si="242"/>
        <v>3.7999999999999999E-2</v>
      </c>
      <c r="J702" s="34">
        <f t="shared" si="243"/>
        <v>44089</v>
      </c>
      <c r="K702" s="2">
        <f t="shared" si="244"/>
        <v>3</v>
      </c>
      <c r="L702" s="21">
        <f t="shared" si="245"/>
        <v>3</v>
      </c>
      <c r="M702" s="14">
        <f t="shared" si="234"/>
        <v>1.0004440960000001</v>
      </c>
      <c r="N702" s="14">
        <f t="shared" ca="1" si="235"/>
        <v>1.000668286</v>
      </c>
      <c r="O702" s="21">
        <f t="shared" si="246"/>
        <v>0</v>
      </c>
      <c r="P702" s="16">
        <f t="shared" ca="1" si="236"/>
        <v>4.7782448999999998</v>
      </c>
      <c r="Q702" s="24">
        <f t="shared" si="237"/>
        <v>0</v>
      </c>
      <c r="R702" s="16">
        <f t="shared" si="238"/>
        <v>0</v>
      </c>
      <c r="S702" s="4" t="str">
        <f t="shared" si="247"/>
        <v>J=</v>
      </c>
      <c r="T702" s="34">
        <f t="shared" si="248"/>
        <v>44119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2"/>
      <c r="AI702" s="2"/>
      <c r="AJ702" s="2"/>
      <c r="AK702" s="2"/>
      <c r="AL702" s="2"/>
      <c r="AM702" s="34"/>
      <c r="AN702" s="34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x14ac:dyDescent="0.15">
      <c r="A703" s="42">
        <f t="shared" si="239"/>
        <v>44093</v>
      </c>
      <c r="B703" s="19">
        <f t="shared" ca="1" si="249"/>
        <v>7156.3716438399997</v>
      </c>
      <c r="C703" s="16">
        <f t="shared" si="240"/>
        <v>7150</v>
      </c>
      <c r="D703" s="15">
        <f ca="1">IF(A703&lt;$B$1,VLOOKUP(A703,[1]DI!$A$4:$B$15000,2,FALSE),0)</f>
        <v>0</v>
      </c>
      <c r="E703" s="16">
        <f t="shared" ca="1" si="232"/>
        <v>1</v>
      </c>
      <c r="F703" s="16">
        <f ca="1">(TRUNC(PRODUCT($E$12:$E702),16))</f>
        <v>1.09458731432474</v>
      </c>
      <c r="G703" s="16">
        <f t="shared" ca="1" si="241"/>
        <v>1.0942603564722</v>
      </c>
      <c r="H703" s="16">
        <f t="shared" ca="1" si="233"/>
        <v>1.00029879</v>
      </c>
      <c r="I703" s="15">
        <f t="shared" si="242"/>
        <v>3.7999999999999999E-2</v>
      </c>
      <c r="J703" s="34">
        <f t="shared" si="243"/>
        <v>44089</v>
      </c>
      <c r="K703" s="2">
        <f t="shared" si="244"/>
        <v>3</v>
      </c>
      <c r="L703" s="21">
        <f t="shared" si="245"/>
        <v>4</v>
      </c>
      <c r="M703" s="14">
        <f t="shared" si="234"/>
        <v>1.0005921719999999</v>
      </c>
      <c r="N703" s="14">
        <f t="shared" ca="1" si="235"/>
        <v>1.0008911389999999</v>
      </c>
      <c r="O703" s="21">
        <f t="shared" si="246"/>
        <v>0</v>
      </c>
      <c r="P703" s="16">
        <f t="shared" ca="1" si="236"/>
        <v>6.3716438399999999</v>
      </c>
      <c r="Q703" s="24">
        <f t="shared" si="237"/>
        <v>0</v>
      </c>
      <c r="R703" s="16">
        <f t="shared" si="238"/>
        <v>0</v>
      </c>
      <c r="S703" s="4" t="str">
        <f t="shared" si="247"/>
        <v>J=</v>
      </c>
      <c r="T703" s="34">
        <f t="shared" si="248"/>
        <v>44119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2"/>
      <c r="AI703" s="2"/>
      <c r="AJ703" s="2"/>
      <c r="AK703" s="2"/>
      <c r="AL703" s="2"/>
      <c r="AM703" s="34"/>
      <c r="AN703" s="34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x14ac:dyDescent="0.15">
      <c r="A704" s="42">
        <f t="shared" si="239"/>
        <v>44094</v>
      </c>
      <c r="B704" s="19">
        <f t="shared" ca="1" si="249"/>
        <v>7156.3716438399997</v>
      </c>
      <c r="C704" s="16">
        <f t="shared" si="240"/>
        <v>7150</v>
      </c>
      <c r="D704" s="15">
        <f ca="1">IF(A704&lt;$B$1,VLOOKUP(A704,[1]DI!$A$4:$B$15000,2,FALSE),0)</f>
        <v>0</v>
      </c>
      <c r="E704" s="16">
        <f t="shared" ca="1" si="232"/>
        <v>1</v>
      </c>
      <c r="F704" s="16">
        <f ca="1">(TRUNC(PRODUCT($E$12:$E703),16))</f>
        <v>1.09458731432474</v>
      </c>
      <c r="G704" s="16">
        <f t="shared" ca="1" si="241"/>
        <v>1.0942603564722</v>
      </c>
      <c r="H704" s="16">
        <f t="shared" ca="1" si="233"/>
        <v>1.00029879</v>
      </c>
      <c r="I704" s="15">
        <f t="shared" si="242"/>
        <v>3.7999999999999999E-2</v>
      </c>
      <c r="J704" s="34">
        <f t="shared" si="243"/>
        <v>44089</v>
      </c>
      <c r="K704" s="2">
        <f t="shared" si="244"/>
        <v>3</v>
      </c>
      <c r="L704" s="21">
        <f t="shared" si="245"/>
        <v>4</v>
      </c>
      <c r="M704" s="14">
        <f t="shared" si="234"/>
        <v>1.0005921719999999</v>
      </c>
      <c r="N704" s="14">
        <f t="shared" ca="1" si="235"/>
        <v>1.0008911389999999</v>
      </c>
      <c r="O704" s="21">
        <f t="shared" si="246"/>
        <v>0</v>
      </c>
      <c r="P704" s="16">
        <f t="shared" ca="1" si="236"/>
        <v>6.3716438399999999</v>
      </c>
      <c r="Q704" s="24">
        <f t="shared" si="237"/>
        <v>0</v>
      </c>
      <c r="R704" s="16">
        <f t="shared" si="238"/>
        <v>0</v>
      </c>
      <c r="S704" s="4" t="str">
        <f t="shared" si="247"/>
        <v>J=</v>
      </c>
      <c r="T704" s="34">
        <f t="shared" si="248"/>
        <v>44119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2"/>
      <c r="AI704" s="2"/>
      <c r="AJ704" s="2"/>
      <c r="AK704" s="2"/>
      <c r="AL704" s="2"/>
      <c r="AM704" s="34"/>
      <c r="AN704" s="34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x14ac:dyDescent="0.15">
      <c r="A705" s="42">
        <f t="shared" si="239"/>
        <v>44095</v>
      </c>
      <c r="B705" s="19">
        <f t="shared" ca="1" si="249"/>
        <v>7156.3716438399997</v>
      </c>
      <c r="C705" s="16">
        <f t="shared" si="240"/>
        <v>7150</v>
      </c>
      <c r="D705" s="15">
        <f ca="1">IF(A705&lt;$B$1,VLOOKUP(A705,[1]DI!$A$4:$B$15000,2,FALSE),0)</f>
        <v>1.9000000000000006E-2</v>
      </c>
      <c r="E705" s="16">
        <f t="shared" ca="1" si="232"/>
        <v>1.0000746899999999</v>
      </c>
      <c r="F705" s="16">
        <f ca="1">(TRUNC(PRODUCT($E$12:$E704),16))</f>
        <v>1.09458731432474</v>
      </c>
      <c r="G705" s="16">
        <f t="shared" ca="1" si="241"/>
        <v>1.0942603564722</v>
      </c>
      <c r="H705" s="16">
        <f t="shared" ca="1" si="233"/>
        <v>1.00029879</v>
      </c>
      <c r="I705" s="15">
        <f t="shared" si="242"/>
        <v>3.7999999999999999E-2</v>
      </c>
      <c r="J705" s="34">
        <f t="shared" si="243"/>
        <v>44089</v>
      </c>
      <c r="K705" s="2">
        <f t="shared" si="244"/>
        <v>4</v>
      </c>
      <c r="L705" s="21">
        <f t="shared" si="245"/>
        <v>4</v>
      </c>
      <c r="M705" s="14">
        <f t="shared" si="234"/>
        <v>1.0005921719999999</v>
      </c>
      <c r="N705" s="14">
        <f t="shared" ca="1" si="235"/>
        <v>1.0008911389999999</v>
      </c>
      <c r="O705" s="21">
        <f t="shared" si="246"/>
        <v>0</v>
      </c>
      <c r="P705" s="16">
        <f t="shared" ca="1" si="236"/>
        <v>6.3716438399999999</v>
      </c>
      <c r="Q705" s="24">
        <f t="shared" si="237"/>
        <v>0</v>
      </c>
      <c r="R705" s="16">
        <f t="shared" si="238"/>
        <v>0</v>
      </c>
      <c r="S705" s="4" t="str">
        <f t="shared" si="247"/>
        <v>J=</v>
      </c>
      <c r="T705" s="34">
        <f t="shared" si="248"/>
        <v>44119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2"/>
      <c r="AI705" s="2"/>
      <c r="AJ705" s="2"/>
      <c r="AK705" s="2"/>
      <c r="AL705" s="2"/>
      <c r="AM705" s="34"/>
      <c r="AN705" s="34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x14ac:dyDescent="0.15">
      <c r="A706" s="42">
        <f t="shared" si="239"/>
        <v>44096</v>
      </c>
      <c r="B706" s="19">
        <f t="shared" ca="1" si="249"/>
        <v>7157.9655003999997</v>
      </c>
      <c r="C706" s="16">
        <f t="shared" si="240"/>
        <v>7150</v>
      </c>
      <c r="D706" s="15">
        <f ca="1">IF(A706&lt;$B$1,VLOOKUP(A706,[1]DI!$A$4:$B$15000,2,FALSE),0)</f>
        <v>1.9000000000000006E-2</v>
      </c>
      <c r="E706" s="16">
        <f t="shared" ca="1" si="232"/>
        <v>1.0000746899999999</v>
      </c>
      <c r="F706" s="16">
        <f ca="1">(TRUNC(PRODUCT($E$12:$E705),16))</f>
        <v>1.0946690690512499</v>
      </c>
      <c r="G706" s="16">
        <f t="shared" ca="1" si="241"/>
        <v>1.0942603564722</v>
      </c>
      <c r="H706" s="16">
        <f t="shared" ca="1" si="233"/>
        <v>1.00037351</v>
      </c>
      <c r="I706" s="15">
        <f t="shared" si="242"/>
        <v>3.7999999999999999E-2</v>
      </c>
      <c r="J706" s="34">
        <f t="shared" si="243"/>
        <v>44089</v>
      </c>
      <c r="K706" s="2">
        <f t="shared" si="244"/>
        <v>5</v>
      </c>
      <c r="L706" s="21">
        <f t="shared" si="245"/>
        <v>5</v>
      </c>
      <c r="M706" s="14">
        <f t="shared" si="234"/>
        <v>1.0007402700000001</v>
      </c>
      <c r="N706" s="14">
        <f t="shared" ca="1" si="235"/>
        <v>1.001114056</v>
      </c>
      <c r="O706" s="21">
        <f t="shared" si="246"/>
        <v>0</v>
      </c>
      <c r="P706" s="16">
        <f t="shared" ca="1" si="236"/>
        <v>7.9655003999999998</v>
      </c>
      <c r="Q706" s="24">
        <f t="shared" si="237"/>
        <v>0</v>
      </c>
      <c r="R706" s="16">
        <f t="shared" si="238"/>
        <v>0</v>
      </c>
      <c r="S706" s="4" t="str">
        <f t="shared" si="247"/>
        <v>J=</v>
      </c>
      <c r="T706" s="34">
        <f t="shared" si="248"/>
        <v>44119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2"/>
      <c r="AI706" s="2"/>
      <c r="AJ706" s="2"/>
      <c r="AK706" s="2"/>
      <c r="AL706" s="2"/>
      <c r="AM706" s="34"/>
      <c r="AN706" s="34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x14ac:dyDescent="0.15">
      <c r="A707" s="42">
        <f t="shared" si="239"/>
        <v>44097</v>
      </c>
      <c r="B707" s="19">
        <f t="shared" ca="1" si="249"/>
        <v>7159.55960005</v>
      </c>
      <c r="C707" s="16">
        <f t="shared" si="240"/>
        <v>7150</v>
      </c>
      <c r="D707" s="15">
        <f ca="1">IF(A707&lt;$B$1,VLOOKUP(A707,[1]DI!$A$4:$B$15000,2,FALSE),0)</f>
        <v>1.9000000000000006E-2</v>
      </c>
      <c r="E707" s="16">
        <f t="shared" ca="1" si="232"/>
        <v>1.0000746899999999</v>
      </c>
      <c r="F707" s="16">
        <f ca="1">(TRUNC(PRODUCT($E$12:$E706),16))</f>
        <v>1.0947508298840201</v>
      </c>
      <c r="G707" s="16">
        <f t="shared" ca="1" si="241"/>
        <v>1.0942603564722</v>
      </c>
      <c r="H707" s="16">
        <f t="shared" ca="1" si="233"/>
        <v>1.00044822</v>
      </c>
      <c r="I707" s="15">
        <f t="shared" si="242"/>
        <v>3.7999999999999999E-2</v>
      </c>
      <c r="J707" s="34">
        <f t="shared" si="243"/>
        <v>44089</v>
      </c>
      <c r="K707" s="2">
        <f t="shared" si="244"/>
        <v>6</v>
      </c>
      <c r="L707" s="21">
        <f t="shared" si="245"/>
        <v>6</v>
      </c>
      <c r="M707" s="14">
        <f t="shared" si="234"/>
        <v>1.000888389</v>
      </c>
      <c r="N707" s="14">
        <f t="shared" ca="1" si="235"/>
        <v>1.0013370070000001</v>
      </c>
      <c r="O707" s="21">
        <f t="shared" si="246"/>
        <v>0</v>
      </c>
      <c r="P707" s="16">
        <f t="shared" ca="1" si="236"/>
        <v>9.5596000500000002</v>
      </c>
      <c r="Q707" s="24">
        <f t="shared" si="237"/>
        <v>0</v>
      </c>
      <c r="R707" s="16">
        <f t="shared" si="238"/>
        <v>0</v>
      </c>
      <c r="S707" s="4" t="str">
        <f t="shared" si="247"/>
        <v>J=</v>
      </c>
      <c r="T707" s="34">
        <f t="shared" si="248"/>
        <v>44119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2"/>
      <c r="AI707" s="2"/>
      <c r="AJ707" s="2"/>
      <c r="AK707" s="2"/>
      <c r="AL707" s="2"/>
      <c r="AM707" s="34"/>
      <c r="AN707" s="34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x14ac:dyDescent="0.15">
      <c r="A708" s="42">
        <f t="shared" si="239"/>
        <v>44098</v>
      </c>
      <c r="B708" s="19">
        <f t="shared" ca="1" si="249"/>
        <v>7161.1541644400004</v>
      </c>
      <c r="C708" s="16">
        <f t="shared" si="240"/>
        <v>7150</v>
      </c>
      <c r="D708" s="15">
        <f ca="1">IF(A708&lt;$B$1,VLOOKUP(A708,[1]DI!$A$4:$B$15000,2,FALSE),0)</f>
        <v>1.9000000000000006E-2</v>
      </c>
      <c r="E708" s="16">
        <f t="shared" ca="1" si="232"/>
        <v>1.0000746899999999</v>
      </c>
      <c r="F708" s="16">
        <f ca="1">(TRUNC(PRODUCT($E$12:$E707),16))</f>
        <v>1.0948325968235</v>
      </c>
      <c r="G708" s="16">
        <f t="shared" ca="1" si="241"/>
        <v>1.0942603564722</v>
      </c>
      <c r="H708" s="16">
        <f t="shared" ca="1" si="233"/>
        <v>1.0005229499999999</v>
      </c>
      <c r="I708" s="15">
        <f t="shared" si="242"/>
        <v>3.7999999999999999E-2</v>
      </c>
      <c r="J708" s="34">
        <f t="shared" si="243"/>
        <v>44089</v>
      </c>
      <c r="K708" s="2">
        <f t="shared" si="244"/>
        <v>7</v>
      </c>
      <c r="L708" s="21">
        <f t="shared" si="245"/>
        <v>7</v>
      </c>
      <c r="M708" s="14">
        <f t="shared" si="234"/>
        <v>1.001036531</v>
      </c>
      <c r="N708" s="14">
        <f t="shared" ca="1" si="235"/>
        <v>1.0015600229999999</v>
      </c>
      <c r="O708" s="21">
        <f t="shared" si="246"/>
        <v>0</v>
      </c>
      <c r="P708" s="16">
        <f t="shared" ca="1" si="236"/>
        <v>11.154164440000001</v>
      </c>
      <c r="Q708" s="24">
        <f t="shared" si="237"/>
        <v>0</v>
      </c>
      <c r="R708" s="16">
        <f t="shared" si="238"/>
        <v>0</v>
      </c>
      <c r="S708" s="4" t="str">
        <f t="shared" si="247"/>
        <v>J=</v>
      </c>
      <c r="T708" s="34">
        <f t="shared" si="248"/>
        <v>44119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2"/>
      <c r="AI708" s="2"/>
      <c r="AJ708" s="2"/>
      <c r="AK708" s="2"/>
      <c r="AL708" s="2"/>
      <c r="AM708" s="34"/>
      <c r="AN708" s="34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x14ac:dyDescent="0.15">
      <c r="A709" s="42">
        <f t="shared" si="239"/>
        <v>44099</v>
      </c>
      <c r="B709" s="19">
        <f t="shared" ca="1" si="249"/>
        <v>7162.7490362899998</v>
      </c>
      <c r="C709" s="16">
        <f t="shared" si="240"/>
        <v>7150</v>
      </c>
      <c r="D709" s="15">
        <f ca="1">IF(A709&lt;$B$1,VLOOKUP(A709,[1]DI!$A$4:$B$15000,2,FALSE),0)</f>
        <v>1.9000000000000006E-2</v>
      </c>
      <c r="E709" s="16">
        <f t="shared" ca="1" si="232"/>
        <v>1.0000746899999999</v>
      </c>
      <c r="F709" s="16">
        <f ca="1">(TRUNC(PRODUCT($E$12:$E708),16))</f>
        <v>1.09491436987016</v>
      </c>
      <c r="G709" s="16">
        <f t="shared" ca="1" si="241"/>
        <v>1.0942603564722</v>
      </c>
      <c r="H709" s="16">
        <f t="shared" ca="1" si="233"/>
        <v>1.00059768</v>
      </c>
      <c r="I709" s="15">
        <f t="shared" si="242"/>
        <v>3.7999999999999999E-2</v>
      </c>
      <c r="J709" s="34">
        <f t="shared" si="243"/>
        <v>44089</v>
      </c>
      <c r="K709" s="2">
        <f t="shared" si="244"/>
        <v>8</v>
      </c>
      <c r="L709" s="21">
        <f t="shared" si="245"/>
        <v>8</v>
      </c>
      <c r="M709" s="14">
        <f t="shared" si="234"/>
        <v>1.001184694</v>
      </c>
      <c r="N709" s="14">
        <f t="shared" ca="1" si="235"/>
        <v>1.001783082</v>
      </c>
      <c r="O709" s="21">
        <f t="shared" si="246"/>
        <v>0</v>
      </c>
      <c r="P709" s="16">
        <f t="shared" ca="1" si="236"/>
        <v>12.749036289999999</v>
      </c>
      <c r="Q709" s="24">
        <f t="shared" si="237"/>
        <v>0</v>
      </c>
      <c r="R709" s="16">
        <f t="shared" si="238"/>
        <v>0</v>
      </c>
      <c r="S709" s="4" t="str">
        <f t="shared" si="247"/>
        <v>J=</v>
      </c>
      <c r="T709" s="34">
        <f t="shared" si="248"/>
        <v>44119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2"/>
      <c r="AI709" s="2"/>
      <c r="AJ709" s="2"/>
      <c r="AK709" s="2"/>
      <c r="AL709" s="2"/>
      <c r="AM709" s="34"/>
      <c r="AN709" s="34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x14ac:dyDescent="0.15">
      <c r="A710" s="42">
        <f t="shared" si="239"/>
        <v>44100</v>
      </c>
      <c r="B710" s="19">
        <f t="shared" ca="1" si="249"/>
        <v>7164.3442298999998</v>
      </c>
      <c r="C710" s="16">
        <f t="shared" si="240"/>
        <v>7150</v>
      </c>
      <c r="D710" s="15">
        <f ca="1">IF(A710&lt;$B$1,VLOOKUP(A710,[1]DI!$A$4:$B$15000,2,FALSE),0)</f>
        <v>0</v>
      </c>
      <c r="E710" s="16">
        <f t="shared" ca="1" si="232"/>
        <v>1</v>
      </c>
      <c r="F710" s="16">
        <f ca="1">(TRUNC(PRODUCT($E$12:$E709),16))</f>
        <v>1.09499614902444</v>
      </c>
      <c r="G710" s="16">
        <f t="shared" ca="1" si="241"/>
        <v>1.0942603564722</v>
      </c>
      <c r="H710" s="16">
        <f t="shared" ca="1" si="233"/>
        <v>1.00067241</v>
      </c>
      <c r="I710" s="15">
        <f t="shared" si="242"/>
        <v>3.7999999999999999E-2</v>
      </c>
      <c r="J710" s="34">
        <f t="shared" si="243"/>
        <v>44089</v>
      </c>
      <c r="K710" s="2">
        <f t="shared" si="244"/>
        <v>8</v>
      </c>
      <c r="L710" s="21">
        <f t="shared" si="245"/>
        <v>9</v>
      </c>
      <c r="M710" s="14">
        <f t="shared" si="234"/>
        <v>1.0013328800000001</v>
      </c>
      <c r="N710" s="14">
        <f t="shared" ca="1" si="235"/>
        <v>1.002006186</v>
      </c>
      <c r="O710" s="21">
        <f t="shared" si="246"/>
        <v>0</v>
      </c>
      <c r="P710" s="16">
        <f t="shared" ca="1" si="236"/>
        <v>14.3442299</v>
      </c>
      <c r="Q710" s="24">
        <f t="shared" si="237"/>
        <v>0</v>
      </c>
      <c r="R710" s="16">
        <f t="shared" si="238"/>
        <v>0</v>
      </c>
      <c r="S710" s="4" t="str">
        <f t="shared" si="247"/>
        <v>J=</v>
      </c>
      <c r="T710" s="34">
        <f t="shared" si="248"/>
        <v>44119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2"/>
      <c r="AI710" s="2"/>
      <c r="AJ710" s="2"/>
      <c r="AK710" s="2"/>
      <c r="AL710" s="2"/>
      <c r="AM710" s="34"/>
      <c r="AN710" s="34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x14ac:dyDescent="0.15">
      <c r="A711" s="42">
        <f t="shared" si="239"/>
        <v>44101</v>
      </c>
      <c r="B711" s="19">
        <f t="shared" ca="1" si="249"/>
        <v>7164.3442298999998</v>
      </c>
      <c r="C711" s="16">
        <f t="shared" si="240"/>
        <v>7150</v>
      </c>
      <c r="D711" s="15">
        <f ca="1">IF(A711&lt;$B$1,VLOOKUP(A711,[1]DI!$A$4:$B$15000,2,FALSE),0)</f>
        <v>0</v>
      </c>
      <c r="E711" s="16">
        <f t="shared" ca="1" si="232"/>
        <v>1</v>
      </c>
      <c r="F711" s="16">
        <f ca="1">(TRUNC(PRODUCT($E$12:$E710),16))</f>
        <v>1.09499614902444</v>
      </c>
      <c r="G711" s="16">
        <f t="shared" ca="1" si="241"/>
        <v>1.0942603564722</v>
      </c>
      <c r="H711" s="16">
        <f t="shared" ca="1" si="233"/>
        <v>1.00067241</v>
      </c>
      <c r="I711" s="15">
        <f t="shared" si="242"/>
        <v>3.7999999999999999E-2</v>
      </c>
      <c r="J711" s="34">
        <f t="shared" si="243"/>
        <v>44089</v>
      </c>
      <c r="K711" s="2">
        <f t="shared" si="244"/>
        <v>8</v>
      </c>
      <c r="L711" s="21">
        <f t="shared" si="245"/>
        <v>9</v>
      </c>
      <c r="M711" s="14">
        <f t="shared" si="234"/>
        <v>1.0013328800000001</v>
      </c>
      <c r="N711" s="14">
        <f t="shared" ca="1" si="235"/>
        <v>1.002006186</v>
      </c>
      <c r="O711" s="21">
        <f t="shared" si="246"/>
        <v>0</v>
      </c>
      <c r="P711" s="16">
        <f t="shared" ca="1" si="236"/>
        <v>14.3442299</v>
      </c>
      <c r="Q711" s="24">
        <f t="shared" si="237"/>
        <v>0</v>
      </c>
      <c r="R711" s="16">
        <f t="shared" si="238"/>
        <v>0</v>
      </c>
      <c r="S711" s="4" t="str">
        <f t="shared" si="247"/>
        <v>J=</v>
      </c>
      <c r="T711" s="34">
        <f t="shared" si="248"/>
        <v>44119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2"/>
      <c r="AI711" s="2"/>
      <c r="AJ711" s="2"/>
      <c r="AK711" s="2"/>
      <c r="AL711" s="2"/>
      <c r="AM711" s="34"/>
      <c r="AN711" s="34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x14ac:dyDescent="0.15">
      <c r="A712" s="42">
        <f t="shared" si="239"/>
        <v>44102</v>
      </c>
      <c r="B712" s="19">
        <f t="shared" ca="1" si="249"/>
        <v>7164.3442298999998</v>
      </c>
      <c r="C712" s="16">
        <f t="shared" si="240"/>
        <v>7150</v>
      </c>
      <c r="D712" s="15">
        <f ca="1">IF(A712&lt;$B$1,VLOOKUP(A712,[1]DI!$A$4:$B$15000,2,FALSE),0)</f>
        <v>1.9000000000000006E-2</v>
      </c>
      <c r="E712" s="16">
        <f t="shared" ca="1" si="232"/>
        <v>1.0000746899999999</v>
      </c>
      <c r="F712" s="16">
        <f ca="1">(TRUNC(PRODUCT($E$12:$E711),16))</f>
        <v>1.09499614902444</v>
      </c>
      <c r="G712" s="16">
        <f t="shared" ca="1" si="241"/>
        <v>1.0942603564722</v>
      </c>
      <c r="H712" s="16">
        <f t="shared" ca="1" si="233"/>
        <v>1.00067241</v>
      </c>
      <c r="I712" s="15">
        <f t="shared" si="242"/>
        <v>3.7999999999999999E-2</v>
      </c>
      <c r="J712" s="34">
        <f t="shared" si="243"/>
        <v>44089</v>
      </c>
      <c r="K712" s="2">
        <f t="shared" si="244"/>
        <v>9</v>
      </c>
      <c r="L712" s="21">
        <f t="shared" si="245"/>
        <v>9</v>
      </c>
      <c r="M712" s="14">
        <f t="shared" si="234"/>
        <v>1.0013328800000001</v>
      </c>
      <c r="N712" s="14">
        <f t="shared" ca="1" si="235"/>
        <v>1.002006186</v>
      </c>
      <c r="O712" s="21">
        <f t="shared" si="246"/>
        <v>0</v>
      </c>
      <c r="P712" s="16">
        <f t="shared" ca="1" si="236"/>
        <v>14.3442299</v>
      </c>
      <c r="Q712" s="24">
        <f t="shared" si="237"/>
        <v>0</v>
      </c>
      <c r="R712" s="16">
        <f t="shared" si="238"/>
        <v>0</v>
      </c>
      <c r="S712" s="4" t="str">
        <f t="shared" si="247"/>
        <v>J=</v>
      </c>
      <c r="T712" s="34">
        <f t="shared" si="248"/>
        <v>44119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2"/>
      <c r="AI712" s="2"/>
      <c r="AJ712" s="2"/>
      <c r="AK712" s="2"/>
      <c r="AL712" s="2"/>
      <c r="AM712" s="34"/>
      <c r="AN712" s="34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x14ac:dyDescent="0.15">
      <c r="A713" s="42">
        <f t="shared" si="239"/>
        <v>44103</v>
      </c>
      <c r="B713" s="19">
        <f t="shared" ca="1" si="249"/>
        <v>7165.9398096000004</v>
      </c>
      <c r="C713" s="16">
        <f t="shared" si="240"/>
        <v>7150</v>
      </c>
      <c r="D713" s="15">
        <f ca="1">IF(A713&lt;$B$1,VLOOKUP(A713,[1]DI!$A$4:$B$15000,2,FALSE),0)</f>
        <v>1.9000000000000006E-2</v>
      </c>
      <c r="E713" s="16">
        <f t="shared" ca="1" si="232"/>
        <v>1.0000746899999999</v>
      </c>
      <c r="F713" s="16">
        <f ca="1">(TRUNC(PRODUCT($E$12:$E712),16))</f>
        <v>1.09507793428681</v>
      </c>
      <c r="G713" s="16">
        <f t="shared" ca="1" si="241"/>
        <v>1.0942603564722</v>
      </c>
      <c r="H713" s="16">
        <f t="shared" ca="1" si="233"/>
        <v>1.00074715</v>
      </c>
      <c r="I713" s="15">
        <f t="shared" si="242"/>
        <v>3.7999999999999999E-2</v>
      </c>
      <c r="J713" s="34">
        <f t="shared" si="243"/>
        <v>44089</v>
      </c>
      <c r="K713" s="2">
        <f t="shared" si="244"/>
        <v>10</v>
      </c>
      <c r="L713" s="21">
        <f t="shared" si="245"/>
        <v>10</v>
      </c>
      <c r="M713" s="14">
        <f t="shared" si="234"/>
        <v>1.0014810869999999</v>
      </c>
      <c r="N713" s="14">
        <f t="shared" ca="1" si="235"/>
        <v>1.0022293440000001</v>
      </c>
      <c r="O713" s="21">
        <f t="shared" si="246"/>
        <v>0</v>
      </c>
      <c r="P713" s="16">
        <f t="shared" ca="1" si="236"/>
        <v>15.9398096</v>
      </c>
      <c r="Q713" s="24">
        <f t="shared" si="237"/>
        <v>0</v>
      </c>
      <c r="R713" s="16">
        <f t="shared" si="238"/>
        <v>0</v>
      </c>
      <c r="S713" s="4" t="str">
        <f t="shared" si="247"/>
        <v>J=</v>
      </c>
      <c r="T713" s="34">
        <f t="shared" si="248"/>
        <v>44119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2"/>
      <c r="AI713" s="2"/>
      <c r="AJ713" s="2"/>
      <c r="AK713" s="2"/>
      <c r="AL713" s="2"/>
      <c r="AM713" s="34"/>
      <c r="AN713" s="34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x14ac:dyDescent="0.15">
      <c r="A714" s="42">
        <f t="shared" si="239"/>
        <v>44104</v>
      </c>
      <c r="B714" s="19">
        <f t="shared" ca="1" si="249"/>
        <v>7167.5357753899998</v>
      </c>
      <c r="C714" s="16">
        <f t="shared" si="240"/>
        <v>7150</v>
      </c>
      <c r="D714" s="15">
        <f ca="1">IF(A714&lt;$B$1,VLOOKUP(A714,[1]DI!$A$4:$B$15000,2,FALSE),0)</f>
        <v>1.9000000000000006E-2</v>
      </c>
      <c r="E714" s="16">
        <f t="shared" ca="1" si="232"/>
        <v>1.0000746899999999</v>
      </c>
      <c r="F714" s="16">
        <f ca="1">(TRUNC(PRODUCT($E$12:$E713),16))</f>
        <v>1.0951597256577199</v>
      </c>
      <c r="G714" s="16">
        <f t="shared" ca="1" si="241"/>
        <v>1.0942603564722</v>
      </c>
      <c r="H714" s="16">
        <f t="shared" ca="1" si="233"/>
        <v>1.0008219</v>
      </c>
      <c r="I714" s="15">
        <f t="shared" si="242"/>
        <v>3.7999999999999999E-2</v>
      </c>
      <c r="J714" s="34">
        <f t="shared" si="243"/>
        <v>44089</v>
      </c>
      <c r="K714" s="2">
        <f t="shared" si="244"/>
        <v>11</v>
      </c>
      <c r="L714" s="21">
        <f t="shared" si="245"/>
        <v>11</v>
      </c>
      <c r="M714" s="14">
        <f t="shared" si="234"/>
        <v>1.0016293169999999</v>
      </c>
      <c r="N714" s="14">
        <f t="shared" ca="1" si="235"/>
        <v>1.0024525559999999</v>
      </c>
      <c r="O714" s="21">
        <f t="shared" si="246"/>
        <v>0</v>
      </c>
      <c r="P714" s="16">
        <f t="shared" ca="1" si="236"/>
        <v>17.535775390000001</v>
      </c>
      <c r="Q714" s="24">
        <f t="shared" si="237"/>
        <v>0</v>
      </c>
      <c r="R714" s="16">
        <f t="shared" si="238"/>
        <v>0</v>
      </c>
      <c r="S714" s="4" t="str">
        <f t="shared" si="247"/>
        <v>J=</v>
      </c>
      <c r="T714" s="34">
        <f t="shared" si="248"/>
        <v>44119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2"/>
      <c r="AI714" s="2"/>
      <c r="AJ714" s="2"/>
      <c r="AK714" s="2"/>
      <c r="AL714" s="2"/>
      <c r="AM714" s="34"/>
      <c r="AN714" s="34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x14ac:dyDescent="0.15">
      <c r="A715" s="42">
        <f t="shared" si="239"/>
        <v>44105</v>
      </c>
      <c r="B715" s="19">
        <f t="shared" ca="1" si="249"/>
        <v>7169.1320557999998</v>
      </c>
      <c r="C715" s="16">
        <f t="shared" si="240"/>
        <v>7150</v>
      </c>
      <c r="D715" s="15">
        <f ca="1">IF(A715&lt;$B$1,VLOOKUP(A715,[1]DI!$A$4:$B$15000,2,FALSE),0)</f>
        <v>1.9000000000000006E-2</v>
      </c>
      <c r="E715" s="16">
        <f t="shared" ca="1" si="232"/>
        <v>1.0000746899999999</v>
      </c>
      <c r="F715" s="16">
        <f ca="1">(TRUNC(PRODUCT($E$12:$E714),16))</f>
        <v>1.09524152313763</v>
      </c>
      <c r="G715" s="16">
        <f t="shared" ca="1" si="241"/>
        <v>1.0942603564722</v>
      </c>
      <c r="H715" s="16">
        <f t="shared" ca="1" si="233"/>
        <v>1.0008966500000001</v>
      </c>
      <c r="I715" s="15">
        <f t="shared" si="242"/>
        <v>3.7999999999999999E-2</v>
      </c>
      <c r="J715" s="34">
        <f t="shared" si="243"/>
        <v>44089</v>
      </c>
      <c r="K715" s="2">
        <f t="shared" si="244"/>
        <v>12</v>
      </c>
      <c r="L715" s="21">
        <f t="shared" si="245"/>
        <v>12</v>
      </c>
      <c r="M715" s="14">
        <f t="shared" si="234"/>
        <v>1.0017775680000001</v>
      </c>
      <c r="N715" s="14">
        <f t="shared" ca="1" si="235"/>
        <v>1.0026758120000001</v>
      </c>
      <c r="O715" s="21">
        <f t="shared" si="246"/>
        <v>0</v>
      </c>
      <c r="P715" s="16">
        <f t="shared" ca="1" si="236"/>
        <v>19.1320558</v>
      </c>
      <c r="Q715" s="24">
        <f t="shared" si="237"/>
        <v>0</v>
      </c>
      <c r="R715" s="16">
        <f t="shared" si="238"/>
        <v>0</v>
      </c>
      <c r="S715" s="4" t="str">
        <f t="shared" si="247"/>
        <v>J=</v>
      </c>
      <c r="T715" s="34">
        <f t="shared" si="248"/>
        <v>44119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2"/>
      <c r="AI715" s="2"/>
      <c r="AJ715" s="2"/>
      <c r="AK715" s="2"/>
      <c r="AL715" s="2"/>
      <c r="AM715" s="34"/>
      <c r="AN715" s="34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x14ac:dyDescent="0.15">
      <c r="A716" s="42">
        <f t="shared" si="239"/>
        <v>44106</v>
      </c>
      <c r="B716" s="19">
        <f t="shared" ca="1" si="249"/>
        <v>7170.7287223000003</v>
      </c>
      <c r="C716" s="16">
        <f t="shared" si="240"/>
        <v>7150</v>
      </c>
      <c r="D716" s="15">
        <f ca="1">IF(A716&lt;$B$1,VLOOKUP(A716,[1]DI!$A$4:$B$15000,2,FALSE),0)</f>
        <v>1.9000000000000006E-2</v>
      </c>
      <c r="E716" s="16">
        <f t="shared" ref="E716:E779" ca="1" si="250">ROUND(((1+D716)^(1/252)),8)</f>
        <v>1.0000746899999999</v>
      </c>
      <c r="F716" s="16">
        <f ca="1">(TRUNC(PRODUCT($E$12:$E715),16))</f>
        <v>1.0953233267269999</v>
      </c>
      <c r="G716" s="16">
        <f t="shared" ca="1" si="241"/>
        <v>1.0942603564722</v>
      </c>
      <c r="H716" s="16">
        <f t="shared" ref="H716:H779" ca="1" si="251">ROUND(F716/G716,8)</f>
        <v>1.00097141</v>
      </c>
      <c r="I716" s="15">
        <f t="shared" si="242"/>
        <v>3.7999999999999999E-2</v>
      </c>
      <c r="J716" s="34">
        <f t="shared" si="243"/>
        <v>44089</v>
      </c>
      <c r="K716" s="2">
        <f t="shared" si="244"/>
        <v>13</v>
      </c>
      <c r="L716" s="21">
        <f t="shared" si="245"/>
        <v>13</v>
      </c>
      <c r="M716" s="14">
        <f t="shared" ref="M716:M779" si="252">ROUND((I716+1)^(L716/252),9)</f>
        <v>1.001925841</v>
      </c>
      <c r="N716" s="14">
        <f t="shared" ref="N716:N779" ca="1" si="253">ROUND(H716*M716,9)</f>
        <v>1.0028991220000001</v>
      </c>
      <c r="O716" s="21">
        <f t="shared" si="246"/>
        <v>0</v>
      </c>
      <c r="P716" s="16">
        <f t="shared" ref="P716:P779" ca="1" si="254">TRUNC(((N716-1)*C716),8)</f>
        <v>20.728722300000001</v>
      </c>
      <c r="Q716" s="24">
        <f t="shared" ref="Q716:Q779" si="255">IF($O716&gt;0,VLOOKUP($O716,$W$12:$AC$150,7),0)</f>
        <v>0</v>
      </c>
      <c r="R716" s="16">
        <f t="shared" ref="R716:R779" si="256">IF(Q716&gt;0,TRUNC(Q716*C$12,8),0)</f>
        <v>0</v>
      </c>
      <c r="S716" s="4" t="str">
        <f t="shared" si="247"/>
        <v>J=</v>
      </c>
      <c r="T716" s="34">
        <f t="shared" si="248"/>
        <v>44119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2"/>
      <c r="AI716" s="2"/>
      <c r="AJ716" s="2"/>
      <c r="AK716" s="2"/>
      <c r="AL716" s="2"/>
      <c r="AM716" s="34"/>
      <c r="AN716" s="34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x14ac:dyDescent="0.15">
      <c r="A717" s="42">
        <f t="shared" ref="A717:A780" si="257">(A716+1)</f>
        <v>44107</v>
      </c>
      <c r="B717" s="19">
        <f t="shared" ca="1" si="249"/>
        <v>7172.3257033899999</v>
      </c>
      <c r="C717" s="16">
        <f t="shared" ref="C717:C780" si="258">(C716-R716)</f>
        <v>7150</v>
      </c>
      <c r="D717" s="15">
        <f ca="1">IF(A717&lt;$B$1,VLOOKUP(A717,[1]DI!$A$4:$B$15000,2,FALSE),0)</f>
        <v>0</v>
      </c>
      <c r="E717" s="16">
        <f t="shared" ca="1" si="250"/>
        <v>1</v>
      </c>
      <c r="F717" s="16">
        <f ca="1">(TRUNC(PRODUCT($E$12:$E716),16))</f>
        <v>1.09540513642627</v>
      </c>
      <c r="G717" s="16">
        <f t="shared" ref="G717:G780" ca="1" si="259">IF(O716&gt;0,F716,G716)</f>
        <v>1.0942603564722</v>
      </c>
      <c r="H717" s="16">
        <f t="shared" ca="1" si="251"/>
        <v>1.00104617</v>
      </c>
      <c r="I717" s="15">
        <f t="shared" ref="I717:I780" si="260">I716</f>
        <v>3.7999999999999999E-2</v>
      </c>
      <c r="J717" s="34">
        <f t="shared" ref="J717:J780" si="261">IF(O716&gt;0,VLOOKUP(O716,W$12:AG$150,2),J716)</f>
        <v>44089</v>
      </c>
      <c r="K717" s="2">
        <f t="shared" ref="K717:K780" si="262">IF(A717&gt;J717,IF(NETWORKDAYS(J717,A717,$W$160:$W$544)-1=0,1,NETWORKDAYS(J717,A717,$W$160:$W$544)-1),0)</f>
        <v>13</v>
      </c>
      <c r="L717" s="21">
        <f t="shared" ref="L717:L780" si="263">IF(AND(K717=1,K716=1),1,IF(K717&gt;0,IF(K717=K716,K717+1,K717),0))</f>
        <v>14</v>
      </c>
      <c r="M717" s="14">
        <f t="shared" si="252"/>
        <v>1.0020741360000001</v>
      </c>
      <c r="N717" s="14">
        <f t="shared" ca="1" si="253"/>
        <v>1.0031224759999999</v>
      </c>
      <c r="O717" s="21">
        <f t="shared" ref="O717:O780" si="264">IF(VLOOKUP(A717,X$12:AE$150,8)=VLOOKUP(A716,X$12:AE$150,8),0,VLOOKUP(A717,X$12:AE$150,8))</f>
        <v>0</v>
      </c>
      <c r="P717" s="16">
        <f t="shared" ca="1" si="254"/>
        <v>22.325703390000001</v>
      </c>
      <c r="Q717" s="24">
        <f t="shared" si="255"/>
        <v>0</v>
      </c>
      <c r="R717" s="16">
        <f t="shared" si="256"/>
        <v>0</v>
      </c>
      <c r="S717" s="4" t="str">
        <f t="shared" ref="S717:S780" si="265">IF(O716&gt;0,VLOOKUP(O716,W$12:AG$150,10),S716)</f>
        <v>J=</v>
      </c>
      <c r="T717" s="34">
        <f t="shared" ref="T717:T780" si="266">IF(O716&gt;0,VLOOKUP(O716,W$12:AG$150,11),T716)</f>
        <v>44119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2"/>
      <c r="AI717" s="2"/>
      <c r="AJ717" s="2"/>
      <c r="AK717" s="2"/>
      <c r="AL717" s="2"/>
      <c r="AM717" s="34"/>
      <c r="AN717" s="34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x14ac:dyDescent="0.15">
      <c r="A718" s="42">
        <f t="shared" si="257"/>
        <v>44108</v>
      </c>
      <c r="B718" s="19">
        <f t="shared" ref="B718:B781" ca="1" si="267">IF(A718&lt;=TODAY(),C718+P718,IF(AND(A718&gt;TODAY(),A718&lt;=$B$1),IF(VLOOKUP(TODAY(),$A$10:$D$5000,4,FALSE)=0,"n.d",C718+P718),"n.d"))</f>
        <v>7172.3257033899999</v>
      </c>
      <c r="C718" s="16">
        <f t="shared" si="258"/>
        <v>7150</v>
      </c>
      <c r="D718" s="15">
        <f ca="1">IF(A718&lt;$B$1,VLOOKUP(A718,[1]DI!$A$4:$B$15000,2,FALSE),0)</f>
        <v>0</v>
      </c>
      <c r="E718" s="16">
        <f t="shared" ca="1" si="250"/>
        <v>1</v>
      </c>
      <c r="F718" s="16">
        <f ca="1">(TRUNC(PRODUCT($E$12:$E717),16))</f>
        <v>1.09540513642627</v>
      </c>
      <c r="G718" s="16">
        <f t="shared" ca="1" si="259"/>
        <v>1.0942603564722</v>
      </c>
      <c r="H718" s="16">
        <f t="shared" ca="1" si="251"/>
        <v>1.00104617</v>
      </c>
      <c r="I718" s="15">
        <f t="shared" si="260"/>
        <v>3.7999999999999999E-2</v>
      </c>
      <c r="J718" s="34">
        <f t="shared" si="261"/>
        <v>44089</v>
      </c>
      <c r="K718" s="2">
        <f t="shared" si="262"/>
        <v>13</v>
      </c>
      <c r="L718" s="21">
        <f t="shared" si="263"/>
        <v>14</v>
      </c>
      <c r="M718" s="14">
        <f t="shared" si="252"/>
        <v>1.0020741360000001</v>
      </c>
      <c r="N718" s="14">
        <f t="shared" ca="1" si="253"/>
        <v>1.0031224759999999</v>
      </c>
      <c r="O718" s="21">
        <f t="shared" si="264"/>
        <v>0</v>
      </c>
      <c r="P718" s="16">
        <f t="shared" ca="1" si="254"/>
        <v>22.325703390000001</v>
      </c>
      <c r="Q718" s="24">
        <f t="shared" si="255"/>
        <v>0</v>
      </c>
      <c r="R718" s="16">
        <f t="shared" si="256"/>
        <v>0</v>
      </c>
      <c r="S718" s="4" t="str">
        <f t="shared" si="265"/>
        <v>J=</v>
      </c>
      <c r="T718" s="34">
        <f t="shared" si="266"/>
        <v>44119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2"/>
      <c r="AI718" s="2"/>
      <c r="AJ718" s="2"/>
      <c r="AK718" s="2"/>
      <c r="AL718" s="2"/>
      <c r="AM718" s="34"/>
      <c r="AN718" s="34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x14ac:dyDescent="0.15">
      <c r="A719" s="42">
        <f t="shared" si="257"/>
        <v>44109</v>
      </c>
      <c r="B719" s="19">
        <f t="shared" ca="1" si="267"/>
        <v>7172.3257033899999</v>
      </c>
      <c r="C719" s="16">
        <f t="shared" si="258"/>
        <v>7150</v>
      </c>
      <c r="D719" s="15">
        <f ca="1">IF(A719&lt;$B$1,VLOOKUP(A719,[1]DI!$A$4:$B$15000,2,FALSE),0)</f>
        <v>1.9000000000000006E-2</v>
      </c>
      <c r="E719" s="16">
        <f t="shared" ca="1" si="250"/>
        <v>1.0000746899999999</v>
      </c>
      <c r="F719" s="16">
        <f ca="1">(TRUNC(PRODUCT($E$12:$E718),16))</f>
        <v>1.09540513642627</v>
      </c>
      <c r="G719" s="16">
        <f t="shared" ca="1" si="259"/>
        <v>1.0942603564722</v>
      </c>
      <c r="H719" s="16">
        <f t="shared" ca="1" si="251"/>
        <v>1.00104617</v>
      </c>
      <c r="I719" s="15">
        <f t="shared" si="260"/>
        <v>3.7999999999999999E-2</v>
      </c>
      <c r="J719" s="34">
        <f t="shared" si="261"/>
        <v>44089</v>
      </c>
      <c r="K719" s="2">
        <f t="shared" si="262"/>
        <v>14</v>
      </c>
      <c r="L719" s="21">
        <f t="shared" si="263"/>
        <v>14</v>
      </c>
      <c r="M719" s="14">
        <f t="shared" si="252"/>
        <v>1.0020741360000001</v>
      </c>
      <c r="N719" s="14">
        <f t="shared" ca="1" si="253"/>
        <v>1.0031224759999999</v>
      </c>
      <c r="O719" s="21">
        <f t="shared" si="264"/>
        <v>0</v>
      </c>
      <c r="P719" s="16">
        <f t="shared" ca="1" si="254"/>
        <v>22.325703390000001</v>
      </c>
      <c r="Q719" s="24">
        <f t="shared" si="255"/>
        <v>0</v>
      </c>
      <c r="R719" s="16">
        <f t="shared" si="256"/>
        <v>0</v>
      </c>
      <c r="S719" s="4" t="str">
        <f t="shared" si="265"/>
        <v>J=</v>
      </c>
      <c r="T719" s="34">
        <f t="shared" si="266"/>
        <v>44119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2"/>
      <c r="AI719" s="2"/>
      <c r="AJ719" s="2"/>
      <c r="AK719" s="2"/>
      <c r="AL719" s="2"/>
      <c r="AM719" s="34"/>
      <c r="AN719" s="34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x14ac:dyDescent="0.15">
      <c r="A720" s="42">
        <f t="shared" si="257"/>
        <v>44110</v>
      </c>
      <c r="B720" s="19">
        <f t="shared" ca="1" si="267"/>
        <v>7173.9230705999998</v>
      </c>
      <c r="C720" s="16">
        <f t="shared" si="258"/>
        <v>7150</v>
      </c>
      <c r="D720" s="15">
        <f ca="1">IF(A720&lt;$B$1,VLOOKUP(A720,[1]DI!$A$4:$B$15000,2,FALSE),0)</f>
        <v>1.9000000000000006E-2</v>
      </c>
      <c r="E720" s="16">
        <f t="shared" ca="1" si="250"/>
        <v>1.0000746899999999</v>
      </c>
      <c r="F720" s="16">
        <f ca="1">(TRUNC(PRODUCT($E$12:$E719),16))</f>
        <v>1.0954869522359101</v>
      </c>
      <c r="G720" s="16">
        <f t="shared" ca="1" si="259"/>
        <v>1.0942603564722</v>
      </c>
      <c r="H720" s="16">
        <f t="shared" ca="1" si="251"/>
        <v>1.0011209400000001</v>
      </c>
      <c r="I720" s="15">
        <f t="shared" si="260"/>
        <v>3.7999999999999999E-2</v>
      </c>
      <c r="J720" s="34">
        <f t="shared" si="261"/>
        <v>44089</v>
      </c>
      <c r="K720" s="2">
        <f t="shared" si="262"/>
        <v>15</v>
      </c>
      <c r="L720" s="21">
        <f t="shared" si="263"/>
        <v>15</v>
      </c>
      <c r="M720" s="14">
        <f t="shared" si="252"/>
        <v>1.0022224529999999</v>
      </c>
      <c r="N720" s="14">
        <f t="shared" ca="1" si="253"/>
        <v>1.003345884</v>
      </c>
      <c r="O720" s="21">
        <f t="shared" si="264"/>
        <v>0</v>
      </c>
      <c r="P720" s="16">
        <f t="shared" ca="1" si="254"/>
        <v>23.923070599999999</v>
      </c>
      <c r="Q720" s="24">
        <f t="shared" si="255"/>
        <v>0</v>
      </c>
      <c r="R720" s="16">
        <f t="shared" si="256"/>
        <v>0</v>
      </c>
      <c r="S720" s="4" t="str">
        <f t="shared" si="265"/>
        <v>J=</v>
      </c>
      <c r="T720" s="34">
        <f t="shared" si="266"/>
        <v>44119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2"/>
      <c r="AI720" s="2"/>
      <c r="AJ720" s="2"/>
      <c r="AK720" s="2"/>
      <c r="AL720" s="2"/>
      <c r="AM720" s="34"/>
      <c r="AN720" s="34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x14ac:dyDescent="0.15">
      <c r="A721" s="42">
        <f t="shared" si="257"/>
        <v>44111</v>
      </c>
      <c r="B721" s="19">
        <f t="shared" ca="1" si="267"/>
        <v>7175.5207595499996</v>
      </c>
      <c r="C721" s="16">
        <f t="shared" si="258"/>
        <v>7150</v>
      </c>
      <c r="D721" s="15">
        <f ca="1">IF(A721&lt;$B$1,VLOOKUP(A721,[1]DI!$A$4:$B$15000,2,FALSE),0)</f>
        <v>1.9000000000000006E-2</v>
      </c>
      <c r="E721" s="16">
        <f t="shared" ca="1" si="250"/>
        <v>1.0000746899999999</v>
      </c>
      <c r="F721" s="16">
        <f ca="1">(TRUNC(PRODUCT($E$12:$E720),16))</f>
        <v>1.09556877415637</v>
      </c>
      <c r="G721" s="16">
        <f t="shared" ca="1" si="259"/>
        <v>1.0942603564722</v>
      </c>
      <c r="H721" s="16">
        <f t="shared" ca="1" si="251"/>
        <v>1.00119571</v>
      </c>
      <c r="I721" s="15">
        <f t="shared" si="260"/>
        <v>3.7999999999999999E-2</v>
      </c>
      <c r="J721" s="34">
        <f t="shared" si="261"/>
        <v>44089</v>
      </c>
      <c r="K721" s="2">
        <f t="shared" si="262"/>
        <v>16</v>
      </c>
      <c r="L721" s="21">
        <f t="shared" si="263"/>
        <v>16</v>
      </c>
      <c r="M721" s="14">
        <f t="shared" si="252"/>
        <v>1.002370792</v>
      </c>
      <c r="N721" s="14">
        <f t="shared" ca="1" si="253"/>
        <v>1.0035693370000001</v>
      </c>
      <c r="O721" s="21">
        <f t="shared" si="264"/>
        <v>0</v>
      </c>
      <c r="P721" s="16">
        <f t="shared" ca="1" si="254"/>
        <v>25.520759550000001</v>
      </c>
      <c r="Q721" s="24">
        <f t="shared" si="255"/>
        <v>0</v>
      </c>
      <c r="R721" s="16">
        <f t="shared" si="256"/>
        <v>0</v>
      </c>
      <c r="S721" s="4" t="str">
        <f t="shared" si="265"/>
        <v>J=</v>
      </c>
      <c r="T721" s="34">
        <f t="shared" si="266"/>
        <v>44119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2"/>
      <c r="AI721" s="2"/>
      <c r="AJ721" s="2"/>
      <c r="AK721" s="2"/>
      <c r="AL721" s="2"/>
      <c r="AM721" s="34"/>
      <c r="AN721" s="34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x14ac:dyDescent="0.15">
      <c r="A722" s="42">
        <f t="shared" si="257"/>
        <v>44112</v>
      </c>
      <c r="B722" s="19">
        <f t="shared" ca="1" si="267"/>
        <v>7177.11883459</v>
      </c>
      <c r="C722" s="16">
        <f t="shared" si="258"/>
        <v>7150</v>
      </c>
      <c r="D722" s="15">
        <f ca="1">IF(A722&lt;$B$1,VLOOKUP(A722,[1]DI!$A$4:$B$15000,2,FALSE),0)</f>
        <v>1.9000000000000006E-2</v>
      </c>
      <c r="E722" s="16">
        <f t="shared" ca="1" si="250"/>
        <v>1.0000746899999999</v>
      </c>
      <c r="F722" s="16">
        <f ca="1">(TRUNC(PRODUCT($E$12:$E721),16))</f>
        <v>1.0956506021881101</v>
      </c>
      <c r="G722" s="16">
        <f t="shared" ca="1" si="259"/>
        <v>1.0942603564722</v>
      </c>
      <c r="H722" s="16">
        <f t="shared" ca="1" si="251"/>
        <v>1.00127049</v>
      </c>
      <c r="I722" s="15">
        <f t="shared" si="260"/>
        <v>3.7999999999999999E-2</v>
      </c>
      <c r="J722" s="34">
        <f t="shared" si="261"/>
        <v>44089</v>
      </c>
      <c r="K722" s="2">
        <f t="shared" si="262"/>
        <v>17</v>
      </c>
      <c r="L722" s="21">
        <f t="shared" si="263"/>
        <v>17</v>
      </c>
      <c r="M722" s="14">
        <f t="shared" si="252"/>
        <v>1.0025191529999999</v>
      </c>
      <c r="N722" s="14">
        <f t="shared" ca="1" si="253"/>
        <v>1.0037928439999999</v>
      </c>
      <c r="O722" s="21">
        <f t="shared" si="264"/>
        <v>0</v>
      </c>
      <c r="P722" s="16">
        <f t="shared" ca="1" si="254"/>
        <v>27.118834589999999</v>
      </c>
      <c r="Q722" s="24">
        <f t="shared" si="255"/>
        <v>0</v>
      </c>
      <c r="R722" s="16">
        <f t="shared" si="256"/>
        <v>0</v>
      </c>
      <c r="S722" s="4" t="str">
        <f t="shared" si="265"/>
        <v>J=</v>
      </c>
      <c r="T722" s="34">
        <f t="shared" si="266"/>
        <v>44119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2"/>
      <c r="AI722" s="2"/>
      <c r="AJ722" s="2"/>
      <c r="AK722" s="2"/>
      <c r="AL722" s="2"/>
      <c r="AM722" s="34"/>
      <c r="AN722" s="34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x14ac:dyDescent="0.15">
      <c r="A723" s="42">
        <f t="shared" si="257"/>
        <v>44113</v>
      </c>
      <c r="B723" s="19">
        <f t="shared" ca="1" si="267"/>
        <v>7178.7172242500001</v>
      </c>
      <c r="C723" s="16">
        <f t="shared" si="258"/>
        <v>7150</v>
      </c>
      <c r="D723" s="15">
        <f ca="1">IF(A723&lt;$B$1,VLOOKUP(A723,[1]DI!$A$4:$B$15000,2,FALSE),0)</f>
        <v>1.9000000000000006E-2</v>
      </c>
      <c r="E723" s="16">
        <f t="shared" ca="1" si="250"/>
        <v>1.0000746899999999</v>
      </c>
      <c r="F723" s="16">
        <f ca="1">(TRUNC(PRODUCT($E$12:$E722),16))</f>
        <v>1.0957324363315899</v>
      </c>
      <c r="G723" s="16">
        <f t="shared" ca="1" si="259"/>
        <v>1.0942603564722</v>
      </c>
      <c r="H723" s="16">
        <f t="shared" ca="1" si="251"/>
        <v>1.0013452700000001</v>
      </c>
      <c r="I723" s="15">
        <f t="shared" si="260"/>
        <v>3.7999999999999999E-2</v>
      </c>
      <c r="J723" s="34">
        <f t="shared" si="261"/>
        <v>44089</v>
      </c>
      <c r="K723" s="2">
        <f t="shared" si="262"/>
        <v>18</v>
      </c>
      <c r="L723" s="21">
        <f t="shared" si="263"/>
        <v>18</v>
      </c>
      <c r="M723" s="14">
        <f t="shared" si="252"/>
        <v>1.0026675359999999</v>
      </c>
      <c r="N723" s="14">
        <f t="shared" ca="1" si="253"/>
        <v>1.0040163950000001</v>
      </c>
      <c r="O723" s="21">
        <f t="shared" si="264"/>
        <v>0</v>
      </c>
      <c r="P723" s="16">
        <f t="shared" ca="1" si="254"/>
        <v>28.717224250000001</v>
      </c>
      <c r="Q723" s="24">
        <f t="shared" si="255"/>
        <v>0</v>
      </c>
      <c r="R723" s="16">
        <f t="shared" si="256"/>
        <v>0</v>
      </c>
      <c r="S723" s="4" t="str">
        <f t="shared" si="265"/>
        <v>J=</v>
      </c>
      <c r="T723" s="34">
        <f t="shared" si="266"/>
        <v>44119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2"/>
      <c r="AI723" s="2"/>
      <c r="AJ723" s="2"/>
      <c r="AK723" s="2"/>
      <c r="AL723" s="2"/>
      <c r="AM723" s="34"/>
      <c r="AN723" s="34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x14ac:dyDescent="0.15">
      <c r="A724" s="42">
        <f t="shared" si="257"/>
        <v>44114</v>
      </c>
      <c r="B724" s="19">
        <f t="shared" ca="1" si="267"/>
        <v>7180.3159999999998</v>
      </c>
      <c r="C724" s="16">
        <f t="shared" si="258"/>
        <v>7150</v>
      </c>
      <c r="D724" s="15">
        <f ca="1">IF(A724&lt;$B$1,VLOOKUP(A724,[1]DI!$A$4:$B$15000,2,FALSE),0)</f>
        <v>0</v>
      </c>
      <c r="E724" s="16">
        <f t="shared" ca="1" si="250"/>
        <v>1</v>
      </c>
      <c r="F724" s="16">
        <f ca="1">(TRUNC(PRODUCT($E$12:$E723),16))</f>
        <v>1.09581427658726</v>
      </c>
      <c r="G724" s="16">
        <f t="shared" ca="1" si="259"/>
        <v>1.0942603564722</v>
      </c>
      <c r="H724" s="16">
        <f t="shared" ca="1" si="251"/>
        <v>1.0014200600000001</v>
      </c>
      <c r="I724" s="15">
        <f t="shared" si="260"/>
        <v>3.7999999999999999E-2</v>
      </c>
      <c r="J724" s="34">
        <f t="shared" si="261"/>
        <v>44089</v>
      </c>
      <c r="K724" s="2">
        <f t="shared" si="262"/>
        <v>18</v>
      </c>
      <c r="L724" s="21">
        <f t="shared" si="263"/>
        <v>19</v>
      </c>
      <c r="M724" s="14">
        <f t="shared" si="252"/>
        <v>1.0028159409999999</v>
      </c>
      <c r="N724" s="14">
        <f t="shared" ca="1" si="253"/>
        <v>1.00424</v>
      </c>
      <c r="O724" s="21">
        <f t="shared" si="264"/>
        <v>0</v>
      </c>
      <c r="P724" s="16">
        <f t="shared" ca="1" si="254"/>
        <v>30.315999999999999</v>
      </c>
      <c r="Q724" s="24">
        <f t="shared" si="255"/>
        <v>0</v>
      </c>
      <c r="R724" s="16">
        <f t="shared" si="256"/>
        <v>0</v>
      </c>
      <c r="S724" s="4" t="str">
        <f t="shared" si="265"/>
        <v>J=</v>
      </c>
      <c r="T724" s="34">
        <f t="shared" si="266"/>
        <v>44119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2"/>
      <c r="AI724" s="2"/>
      <c r="AJ724" s="2"/>
      <c r="AK724" s="2"/>
      <c r="AL724" s="2"/>
      <c r="AM724" s="34"/>
      <c r="AN724" s="34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x14ac:dyDescent="0.15">
      <c r="A725" s="42">
        <f t="shared" si="257"/>
        <v>44115</v>
      </c>
      <c r="B725" s="19">
        <f t="shared" ca="1" si="267"/>
        <v>7180.3159999999998</v>
      </c>
      <c r="C725" s="16">
        <f t="shared" si="258"/>
        <v>7150</v>
      </c>
      <c r="D725" s="15">
        <f ca="1">IF(A725&lt;$B$1,VLOOKUP(A725,[1]DI!$A$4:$B$15000,2,FALSE),0)</f>
        <v>0</v>
      </c>
      <c r="E725" s="16">
        <f t="shared" ca="1" si="250"/>
        <v>1</v>
      </c>
      <c r="F725" s="16">
        <f ca="1">(TRUNC(PRODUCT($E$12:$E724),16))</f>
        <v>1.09581427658726</v>
      </c>
      <c r="G725" s="16">
        <f t="shared" ca="1" si="259"/>
        <v>1.0942603564722</v>
      </c>
      <c r="H725" s="16">
        <f t="shared" ca="1" si="251"/>
        <v>1.0014200600000001</v>
      </c>
      <c r="I725" s="15">
        <f t="shared" si="260"/>
        <v>3.7999999999999999E-2</v>
      </c>
      <c r="J725" s="34">
        <f t="shared" si="261"/>
        <v>44089</v>
      </c>
      <c r="K725" s="2">
        <f t="shared" si="262"/>
        <v>18</v>
      </c>
      <c r="L725" s="21">
        <f t="shared" si="263"/>
        <v>19</v>
      </c>
      <c r="M725" s="14">
        <f t="shared" si="252"/>
        <v>1.0028159409999999</v>
      </c>
      <c r="N725" s="14">
        <f t="shared" ca="1" si="253"/>
        <v>1.00424</v>
      </c>
      <c r="O725" s="21">
        <f t="shared" si="264"/>
        <v>0</v>
      </c>
      <c r="P725" s="16">
        <f t="shared" ca="1" si="254"/>
        <v>30.315999999999999</v>
      </c>
      <c r="Q725" s="24">
        <f t="shared" si="255"/>
        <v>0</v>
      </c>
      <c r="R725" s="16">
        <f t="shared" si="256"/>
        <v>0</v>
      </c>
      <c r="S725" s="4" t="str">
        <f t="shared" si="265"/>
        <v>J=</v>
      </c>
      <c r="T725" s="34">
        <f t="shared" si="266"/>
        <v>44119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2"/>
      <c r="AI725" s="2"/>
      <c r="AJ725" s="2"/>
      <c r="AK725" s="2"/>
      <c r="AL725" s="2"/>
      <c r="AM725" s="34"/>
      <c r="AN725" s="34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x14ac:dyDescent="0.15">
      <c r="A726" s="42">
        <f t="shared" si="257"/>
        <v>44116</v>
      </c>
      <c r="B726" s="19">
        <f t="shared" ca="1" si="267"/>
        <v>7180.3159999999998</v>
      </c>
      <c r="C726" s="16">
        <f t="shared" si="258"/>
        <v>7150</v>
      </c>
      <c r="D726" s="15">
        <f ca="1">IF(A726&lt;$B$1,VLOOKUP(A726,[1]DI!$A$4:$B$15000,2,FALSE),0)</f>
        <v>0</v>
      </c>
      <c r="E726" s="16">
        <f t="shared" ca="1" si="250"/>
        <v>1</v>
      </c>
      <c r="F726" s="16">
        <f ca="1">(TRUNC(PRODUCT($E$12:$E725),16))</f>
        <v>1.09581427658726</v>
      </c>
      <c r="G726" s="16">
        <f t="shared" ca="1" si="259"/>
        <v>1.0942603564722</v>
      </c>
      <c r="H726" s="16">
        <f t="shared" ca="1" si="251"/>
        <v>1.0014200600000001</v>
      </c>
      <c r="I726" s="15">
        <f t="shared" si="260"/>
        <v>3.7999999999999999E-2</v>
      </c>
      <c r="J726" s="34">
        <f t="shared" si="261"/>
        <v>44089</v>
      </c>
      <c r="K726" s="2">
        <f t="shared" si="262"/>
        <v>18</v>
      </c>
      <c r="L726" s="21">
        <f t="shared" si="263"/>
        <v>19</v>
      </c>
      <c r="M726" s="14">
        <f t="shared" si="252"/>
        <v>1.0028159409999999</v>
      </c>
      <c r="N726" s="14">
        <f t="shared" ca="1" si="253"/>
        <v>1.00424</v>
      </c>
      <c r="O726" s="21">
        <f t="shared" si="264"/>
        <v>0</v>
      </c>
      <c r="P726" s="16">
        <f t="shared" ca="1" si="254"/>
        <v>30.315999999999999</v>
      </c>
      <c r="Q726" s="24">
        <f t="shared" si="255"/>
        <v>0</v>
      </c>
      <c r="R726" s="16">
        <f t="shared" si="256"/>
        <v>0</v>
      </c>
      <c r="S726" s="4" t="str">
        <f t="shared" si="265"/>
        <v>J=</v>
      </c>
      <c r="T726" s="34">
        <f t="shared" si="266"/>
        <v>44119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2"/>
      <c r="AI726" s="2"/>
      <c r="AJ726" s="2"/>
      <c r="AK726" s="2"/>
      <c r="AL726" s="2"/>
      <c r="AM726" s="34"/>
      <c r="AN726" s="34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x14ac:dyDescent="0.15">
      <c r="A727" s="42">
        <f t="shared" si="257"/>
        <v>44117</v>
      </c>
      <c r="B727" s="19">
        <f t="shared" ca="1" si="267"/>
        <v>7180.3159999999998</v>
      </c>
      <c r="C727" s="16">
        <f t="shared" si="258"/>
        <v>7150</v>
      </c>
      <c r="D727" s="15">
        <f ca="1">IF(A727&lt;$B$1,VLOOKUP(A727,[1]DI!$A$4:$B$15000,2,FALSE),0)</f>
        <v>1.9000000000000006E-2</v>
      </c>
      <c r="E727" s="16">
        <f t="shared" ca="1" si="250"/>
        <v>1.0000746899999999</v>
      </c>
      <c r="F727" s="16">
        <f ca="1">(TRUNC(PRODUCT($E$12:$E726),16))</f>
        <v>1.09581427658726</v>
      </c>
      <c r="G727" s="16">
        <f t="shared" ca="1" si="259"/>
        <v>1.0942603564722</v>
      </c>
      <c r="H727" s="16">
        <f t="shared" ca="1" si="251"/>
        <v>1.0014200600000001</v>
      </c>
      <c r="I727" s="15">
        <f t="shared" si="260"/>
        <v>3.7999999999999999E-2</v>
      </c>
      <c r="J727" s="34">
        <f t="shared" si="261"/>
        <v>44089</v>
      </c>
      <c r="K727" s="2">
        <f t="shared" si="262"/>
        <v>19</v>
      </c>
      <c r="L727" s="21">
        <f t="shared" si="263"/>
        <v>19</v>
      </c>
      <c r="M727" s="14">
        <f t="shared" si="252"/>
        <v>1.0028159409999999</v>
      </c>
      <c r="N727" s="14">
        <f t="shared" ca="1" si="253"/>
        <v>1.00424</v>
      </c>
      <c r="O727" s="21">
        <f t="shared" si="264"/>
        <v>0</v>
      </c>
      <c r="P727" s="16">
        <f t="shared" ca="1" si="254"/>
        <v>30.315999999999999</v>
      </c>
      <c r="Q727" s="24">
        <f t="shared" si="255"/>
        <v>0</v>
      </c>
      <c r="R727" s="16">
        <f t="shared" si="256"/>
        <v>0</v>
      </c>
      <c r="S727" s="4" t="str">
        <f t="shared" si="265"/>
        <v>J=</v>
      </c>
      <c r="T727" s="34">
        <f t="shared" si="266"/>
        <v>44119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2"/>
      <c r="AI727" s="2"/>
      <c r="AJ727" s="2"/>
      <c r="AK727" s="2"/>
      <c r="AL727" s="2"/>
      <c r="AM727" s="34"/>
      <c r="AN727" s="34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x14ac:dyDescent="0.15">
      <c r="A728" s="42">
        <f t="shared" si="257"/>
        <v>44118</v>
      </c>
      <c r="B728" s="19">
        <f t="shared" ca="1" si="267"/>
        <v>7181.91516185</v>
      </c>
      <c r="C728" s="16">
        <f t="shared" si="258"/>
        <v>7150</v>
      </c>
      <c r="D728" s="15">
        <f ca="1">IF(A728&lt;$B$1,VLOOKUP(A728,[1]DI!$A$4:$B$15000,2,FALSE),0)</f>
        <v>1.9000000000000006E-2</v>
      </c>
      <c r="E728" s="16">
        <f t="shared" ca="1" si="250"/>
        <v>1.0000746899999999</v>
      </c>
      <c r="F728" s="16">
        <f ca="1">(TRUNC(PRODUCT($E$12:$E727),16))</f>
        <v>1.0958961229555799</v>
      </c>
      <c r="G728" s="16">
        <f t="shared" ca="1" si="259"/>
        <v>1.0942603564722</v>
      </c>
      <c r="H728" s="16">
        <f t="shared" ca="1" si="251"/>
        <v>1.00149486</v>
      </c>
      <c r="I728" s="15">
        <f t="shared" si="260"/>
        <v>3.7999999999999999E-2</v>
      </c>
      <c r="J728" s="34">
        <f t="shared" si="261"/>
        <v>44089</v>
      </c>
      <c r="K728" s="2">
        <f t="shared" si="262"/>
        <v>20</v>
      </c>
      <c r="L728" s="21">
        <f t="shared" si="263"/>
        <v>20</v>
      </c>
      <c r="M728" s="14">
        <f t="shared" si="252"/>
        <v>1.002964368</v>
      </c>
      <c r="N728" s="14">
        <f t="shared" ca="1" si="253"/>
        <v>1.004463659</v>
      </c>
      <c r="O728" s="21">
        <f t="shared" si="264"/>
        <v>0</v>
      </c>
      <c r="P728" s="16">
        <f t="shared" ca="1" si="254"/>
        <v>31.91516185</v>
      </c>
      <c r="Q728" s="24">
        <f t="shared" si="255"/>
        <v>0</v>
      </c>
      <c r="R728" s="16">
        <f t="shared" si="256"/>
        <v>0</v>
      </c>
      <c r="S728" s="4" t="str">
        <f t="shared" si="265"/>
        <v>J=</v>
      </c>
      <c r="T728" s="34">
        <f t="shared" si="266"/>
        <v>44119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2"/>
      <c r="AI728" s="2"/>
      <c r="AJ728" s="2"/>
      <c r="AK728" s="2"/>
      <c r="AL728" s="2"/>
      <c r="AM728" s="34"/>
      <c r="AN728" s="34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x14ac:dyDescent="0.15">
      <c r="A729" s="42">
        <f t="shared" si="257"/>
        <v>44119</v>
      </c>
      <c r="B729" s="19">
        <f t="shared" ca="1" si="267"/>
        <v>7183.5146454400001</v>
      </c>
      <c r="C729" s="16">
        <f t="shared" si="258"/>
        <v>7150</v>
      </c>
      <c r="D729" s="15">
        <f ca="1">IF(A729&lt;$B$1,VLOOKUP(A729,[1]DI!$A$4:$B$15000,2,FALSE),0)</f>
        <v>1.9000000000000006E-2</v>
      </c>
      <c r="E729" s="16">
        <f t="shared" ca="1" si="250"/>
        <v>1.0000746899999999</v>
      </c>
      <c r="F729" s="16">
        <f ca="1">(TRUNC(PRODUCT($E$12:$E728),16))</f>
        <v>1.095977975437</v>
      </c>
      <c r="G729" s="16">
        <f t="shared" ca="1" si="259"/>
        <v>1.0942603564722</v>
      </c>
      <c r="H729" s="16">
        <f t="shared" ca="1" si="251"/>
        <v>1.0015696599999999</v>
      </c>
      <c r="I729" s="15">
        <f t="shared" si="260"/>
        <v>3.7999999999999999E-2</v>
      </c>
      <c r="J729" s="34">
        <f t="shared" si="261"/>
        <v>44089</v>
      </c>
      <c r="K729" s="2">
        <f t="shared" si="262"/>
        <v>21</v>
      </c>
      <c r="L729" s="21">
        <f t="shared" si="263"/>
        <v>21</v>
      </c>
      <c r="M729" s="14">
        <f t="shared" si="252"/>
        <v>1.0031128170000001</v>
      </c>
      <c r="N729" s="14">
        <f t="shared" ca="1" si="253"/>
        <v>1.0046873629999999</v>
      </c>
      <c r="O729" s="21">
        <f t="shared" si="264"/>
        <v>24</v>
      </c>
      <c r="P729" s="16">
        <f t="shared" ca="1" si="254"/>
        <v>33.514645440000002</v>
      </c>
      <c r="Q729" s="24">
        <f t="shared" si="255"/>
        <v>0</v>
      </c>
      <c r="R729" s="16">
        <f t="shared" si="256"/>
        <v>0</v>
      </c>
      <c r="S729" s="4" t="str">
        <f t="shared" si="265"/>
        <v>J=</v>
      </c>
      <c r="T729" s="34">
        <f t="shared" si="266"/>
        <v>44119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2"/>
      <c r="AI729" s="2"/>
      <c r="AJ729" s="2"/>
      <c r="AK729" s="2"/>
      <c r="AL729" s="2"/>
      <c r="AM729" s="34"/>
      <c r="AN729" s="34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x14ac:dyDescent="0.15">
      <c r="A730" s="42">
        <f t="shared" si="257"/>
        <v>44120</v>
      </c>
      <c r="B730" s="19">
        <f t="shared" ca="1" si="267"/>
        <v>7151.5923836399998</v>
      </c>
      <c r="C730" s="16">
        <f t="shared" si="258"/>
        <v>7150</v>
      </c>
      <c r="D730" s="15">
        <f ca="1">IF(A730&lt;$B$1,VLOOKUP(A730,[1]DI!$A$4:$B$15000,2,FALSE),0)</f>
        <v>1.9000000000000006E-2</v>
      </c>
      <c r="E730" s="16">
        <f t="shared" ca="1" si="250"/>
        <v>1.0000746899999999</v>
      </c>
      <c r="F730" s="16">
        <f ca="1">(TRUNC(PRODUCT($E$12:$E729),16))</f>
        <v>1.09605983403199</v>
      </c>
      <c r="G730" s="16">
        <f t="shared" ca="1" si="259"/>
        <v>1.095977975437</v>
      </c>
      <c r="H730" s="16">
        <f t="shared" ca="1" si="251"/>
        <v>1.0000746899999999</v>
      </c>
      <c r="I730" s="15">
        <f t="shared" si="260"/>
        <v>3.7999999999999999E-2</v>
      </c>
      <c r="J730" s="34">
        <f t="shared" si="261"/>
        <v>44119</v>
      </c>
      <c r="K730" s="2">
        <f t="shared" si="262"/>
        <v>1</v>
      </c>
      <c r="L730" s="21">
        <f t="shared" si="263"/>
        <v>1</v>
      </c>
      <c r="M730" s="14">
        <f t="shared" si="252"/>
        <v>1.00014801</v>
      </c>
      <c r="N730" s="14">
        <f t="shared" ca="1" si="253"/>
        <v>1.0002227109999999</v>
      </c>
      <c r="O730" s="21">
        <f t="shared" si="264"/>
        <v>0</v>
      </c>
      <c r="P730" s="16">
        <f t="shared" ca="1" si="254"/>
        <v>1.59238364</v>
      </c>
      <c r="Q730" s="24">
        <f t="shared" si="255"/>
        <v>0</v>
      </c>
      <c r="R730" s="16">
        <f t="shared" si="256"/>
        <v>0</v>
      </c>
      <c r="S730" s="4" t="str">
        <f t="shared" si="265"/>
        <v>A+J=</v>
      </c>
      <c r="T730" s="34">
        <f t="shared" si="266"/>
        <v>44151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2"/>
      <c r="AI730" s="2"/>
      <c r="AJ730" s="2"/>
      <c r="AK730" s="2"/>
      <c r="AL730" s="2"/>
      <c r="AM730" s="34"/>
      <c r="AN730" s="34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x14ac:dyDescent="0.15">
      <c r="A731" s="42">
        <f t="shared" si="257"/>
        <v>44121</v>
      </c>
      <c r="B731" s="19">
        <f t="shared" ca="1" si="267"/>
        <v>7152.1265672999998</v>
      </c>
      <c r="C731" s="16">
        <f t="shared" si="258"/>
        <v>7150</v>
      </c>
      <c r="D731" s="15">
        <f ca="1">IF(A731&lt;$B$1,VLOOKUP(A731,[1]DI!$A$4:$B$15000,2,FALSE),0)</f>
        <v>0</v>
      </c>
      <c r="E731" s="16">
        <f t="shared" ca="1" si="250"/>
        <v>1</v>
      </c>
      <c r="F731" s="16">
        <f ca="1">(TRUNC(PRODUCT($E$12:$E730),16))</f>
        <v>1.09614169874099</v>
      </c>
      <c r="G731" s="16">
        <f t="shared" ca="1" si="259"/>
        <v>1.095977975437</v>
      </c>
      <c r="H731" s="16">
        <f t="shared" ca="1" si="251"/>
        <v>1.00014939</v>
      </c>
      <c r="I731" s="15">
        <f t="shared" si="260"/>
        <v>3.7999999999999999E-2</v>
      </c>
      <c r="J731" s="34">
        <f t="shared" si="261"/>
        <v>44119</v>
      </c>
      <c r="K731" s="2">
        <f t="shared" si="262"/>
        <v>1</v>
      </c>
      <c r="L731" s="21">
        <f t="shared" si="263"/>
        <v>1</v>
      </c>
      <c r="M731" s="14">
        <f t="shared" si="252"/>
        <v>1.00014801</v>
      </c>
      <c r="N731" s="14">
        <f t="shared" ca="1" si="253"/>
        <v>1.000297422</v>
      </c>
      <c r="O731" s="21">
        <f t="shared" si="264"/>
        <v>0</v>
      </c>
      <c r="P731" s="16">
        <f t="shared" ca="1" si="254"/>
        <v>2.1265673</v>
      </c>
      <c r="Q731" s="24">
        <f t="shared" si="255"/>
        <v>0</v>
      </c>
      <c r="R731" s="16">
        <f t="shared" si="256"/>
        <v>0</v>
      </c>
      <c r="S731" s="4" t="str">
        <f t="shared" si="265"/>
        <v>A+J=</v>
      </c>
      <c r="T731" s="34">
        <f t="shared" si="266"/>
        <v>44151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2"/>
      <c r="AI731" s="2"/>
      <c r="AJ731" s="2"/>
      <c r="AK731" s="2"/>
      <c r="AL731" s="2"/>
      <c r="AM731" s="34"/>
      <c r="AN731" s="34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x14ac:dyDescent="0.15">
      <c r="A732" s="42">
        <f t="shared" si="257"/>
        <v>44122</v>
      </c>
      <c r="B732" s="19">
        <f t="shared" ca="1" si="267"/>
        <v>7152.1265672999998</v>
      </c>
      <c r="C732" s="16">
        <f t="shared" si="258"/>
        <v>7150</v>
      </c>
      <c r="D732" s="15">
        <f ca="1">IF(A732&lt;$B$1,VLOOKUP(A732,[1]DI!$A$4:$B$15000,2,FALSE),0)</f>
        <v>0</v>
      </c>
      <c r="E732" s="16">
        <f t="shared" ca="1" si="250"/>
        <v>1</v>
      </c>
      <c r="F732" s="16">
        <f ca="1">(TRUNC(PRODUCT($E$12:$E731),16))</f>
        <v>1.09614169874099</v>
      </c>
      <c r="G732" s="16">
        <f t="shared" ca="1" si="259"/>
        <v>1.095977975437</v>
      </c>
      <c r="H732" s="16">
        <f t="shared" ca="1" si="251"/>
        <v>1.00014939</v>
      </c>
      <c r="I732" s="15">
        <f t="shared" si="260"/>
        <v>3.7999999999999999E-2</v>
      </c>
      <c r="J732" s="34">
        <f t="shared" si="261"/>
        <v>44119</v>
      </c>
      <c r="K732" s="2">
        <f t="shared" si="262"/>
        <v>1</v>
      </c>
      <c r="L732" s="21">
        <f t="shared" si="263"/>
        <v>1</v>
      </c>
      <c r="M732" s="14">
        <f t="shared" si="252"/>
        <v>1.00014801</v>
      </c>
      <c r="N732" s="14">
        <f t="shared" ca="1" si="253"/>
        <v>1.000297422</v>
      </c>
      <c r="O732" s="21">
        <f t="shared" si="264"/>
        <v>0</v>
      </c>
      <c r="P732" s="16">
        <f t="shared" ca="1" si="254"/>
        <v>2.1265673</v>
      </c>
      <c r="Q732" s="24">
        <f t="shared" si="255"/>
        <v>0</v>
      </c>
      <c r="R732" s="16">
        <f t="shared" si="256"/>
        <v>0</v>
      </c>
      <c r="S732" s="4" t="str">
        <f t="shared" si="265"/>
        <v>A+J=</v>
      </c>
      <c r="T732" s="34">
        <f t="shared" si="266"/>
        <v>44151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2"/>
      <c r="AI732" s="2"/>
      <c r="AJ732" s="2"/>
      <c r="AK732" s="2"/>
      <c r="AL732" s="2"/>
      <c r="AM732" s="34"/>
      <c r="AN732" s="34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x14ac:dyDescent="0.15">
      <c r="A733" s="42">
        <f t="shared" si="257"/>
        <v>44123</v>
      </c>
      <c r="B733" s="19">
        <f t="shared" ca="1" si="267"/>
        <v>7153.1851533899999</v>
      </c>
      <c r="C733" s="16">
        <f t="shared" si="258"/>
        <v>7150</v>
      </c>
      <c r="D733" s="15">
        <f ca="1">IF(A733&lt;$B$1,VLOOKUP(A733,[1]DI!$A$4:$B$15000,2,FALSE),0)</f>
        <v>1.9000000000000006E-2</v>
      </c>
      <c r="E733" s="16">
        <f t="shared" ca="1" si="250"/>
        <v>1.0000746899999999</v>
      </c>
      <c r="F733" s="16">
        <f ca="1">(TRUNC(PRODUCT($E$12:$E732),16))</f>
        <v>1.09614169874099</v>
      </c>
      <c r="G733" s="16">
        <f t="shared" ca="1" si="259"/>
        <v>1.095977975437</v>
      </c>
      <c r="H733" s="16">
        <f t="shared" ca="1" si="251"/>
        <v>1.00014939</v>
      </c>
      <c r="I733" s="15">
        <f t="shared" si="260"/>
        <v>3.7999999999999999E-2</v>
      </c>
      <c r="J733" s="34">
        <f t="shared" si="261"/>
        <v>44119</v>
      </c>
      <c r="K733" s="2">
        <f t="shared" si="262"/>
        <v>2</v>
      </c>
      <c r="L733" s="21">
        <f t="shared" si="263"/>
        <v>2</v>
      </c>
      <c r="M733" s="14">
        <f t="shared" si="252"/>
        <v>1.000296042</v>
      </c>
      <c r="N733" s="14">
        <f t="shared" ca="1" si="253"/>
        <v>1.0004454759999999</v>
      </c>
      <c r="O733" s="21">
        <f t="shared" si="264"/>
        <v>0</v>
      </c>
      <c r="P733" s="16">
        <f t="shared" ca="1" si="254"/>
        <v>3.18515339</v>
      </c>
      <c r="Q733" s="24">
        <f t="shared" si="255"/>
        <v>0</v>
      </c>
      <c r="R733" s="16">
        <f t="shared" si="256"/>
        <v>0</v>
      </c>
      <c r="S733" s="4" t="str">
        <f t="shared" si="265"/>
        <v>A+J=</v>
      </c>
      <c r="T733" s="34">
        <f t="shared" si="266"/>
        <v>44151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2"/>
      <c r="AI733" s="2"/>
      <c r="AJ733" s="2"/>
      <c r="AK733" s="2"/>
      <c r="AL733" s="2"/>
      <c r="AM733" s="34"/>
      <c r="AN733" s="34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x14ac:dyDescent="0.15">
      <c r="A734" s="42">
        <f t="shared" si="257"/>
        <v>44124</v>
      </c>
      <c r="B734" s="19">
        <f t="shared" ca="1" si="267"/>
        <v>7154.7782448999997</v>
      </c>
      <c r="C734" s="16">
        <f t="shared" si="258"/>
        <v>7150</v>
      </c>
      <c r="D734" s="15">
        <f ca="1">IF(A734&lt;$B$1,VLOOKUP(A734,[1]DI!$A$4:$B$15000,2,FALSE),0)</f>
        <v>1.9000000000000006E-2</v>
      </c>
      <c r="E734" s="16">
        <f t="shared" ca="1" si="250"/>
        <v>1.0000746899999999</v>
      </c>
      <c r="F734" s="16">
        <f ca="1">(TRUNC(PRODUCT($E$12:$E733),16))</f>
        <v>1.09622356956447</v>
      </c>
      <c r="G734" s="16">
        <f t="shared" ca="1" si="259"/>
        <v>1.095977975437</v>
      </c>
      <c r="H734" s="16">
        <f t="shared" ca="1" si="251"/>
        <v>1.0002240899999999</v>
      </c>
      <c r="I734" s="15">
        <f t="shared" si="260"/>
        <v>3.7999999999999999E-2</v>
      </c>
      <c r="J734" s="34">
        <f t="shared" si="261"/>
        <v>44119</v>
      </c>
      <c r="K734" s="2">
        <f t="shared" si="262"/>
        <v>3</v>
      </c>
      <c r="L734" s="21">
        <f t="shared" si="263"/>
        <v>3</v>
      </c>
      <c r="M734" s="14">
        <f t="shared" si="252"/>
        <v>1.0004440960000001</v>
      </c>
      <c r="N734" s="14">
        <f t="shared" ca="1" si="253"/>
        <v>1.000668286</v>
      </c>
      <c r="O734" s="21">
        <f t="shared" si="264"/>
        <v>0</v>
      </c>
      <c r="P734" s="16">
        <f t="shared" ca="1" si="254"/>
        <v>4.7782448999999998</v>
      </c>
      <c r="Q734" s="24">
        <f t="shared" si="255"/>
        <v>0</v>
      </c>
      <c r="R734" s="16">
        <f t="shared" si="256"/>
        <v>0</v>
      </c>
      <c r="S734" s="4" t="str">
        <f t="shared" si="265"/>
        <v>A+J=</v>
      </c>
      <c r="T734" s="34">
        <f t="shared" si="266"/>
        <v>44151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2"/>
      <c r="AI734" s="2"/>
      <c r="AJ734" s="2"/>
      <c r="AK734" s="2"/>
      <c r="AL734" s="2"/>
      <c r="AM734" s="34"/>
      <c r="AN734" s="34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x14ac:dyDescent="0.15">
      <c r="A735" s="42">
        <f t="shared" si="257"/>
        <v>44125</v>
      </c>
      <c r="B735" s="19">
        <f t="shared" ca="1" si="267"/>
        <v>7156.3716438399997</v>
      </c>
      <c r="C735" s="16">
        <f t="shared" si="258"/>
        <v>7150</v>
      </c>
      <c r="D735" s="15">
        <f ca="1">IF(A735&lt;$B$1,VLOOKUP(A735,[1]DI!$A$4:$B$15000,2,FALSE),0)</f>
        <v>1.9000000000000006E-2</v>
      </c>
      <c r="E735" s="16">
        <f t="shared" ca="1" si="250"/>
        <v>1.0000746899999999</v>
      </c>
      <c r="F735" s="16">
        <f ca="1">(TRUNC(PRODUCT($E$12:$E734),16))</f>
        <v>1.0963054465028801</v>
      </c>
      <c r="G735" s="16">
        <f t="shared" ca="1" si="259"/>
        <v>1.095977975437</v>
      </c>
      <c r="H735" s="16">
        <f t="shared" ca="1" si="251"/>
        <v>1.00029879</v>
      </c>
      <c r="I735" s="15">
        <f t="shared" si="260"/>
        <v>3.7999999999999999E-2</v>
      </c>
      <c r="J735" s="34">
        <f t="shared" si="261"/>
        <v>44119</v>
      </c>
      <c r="K735" s="2">
        <f t="shared" si="262"/>
        <v>4</v>
      </c>
      <c r="L735" s="21">
        <f t="shared" si="263"/>
        <v>4</v>
      </c>
      <c r="M735" s="14">
        <f t="shared" si="252"/>
        <v>1.0005921719999999</v>
      </c>
      <c r="N735" s="14">
        <f t="shared" ca="1" si="253"/>
        <v>1.0008911389999999</v>
      </c>
      <c r="O735" s="21">
        <f t="shared" si="264"/>
        <v>0</v>
      </c>
      <c r="P735" s="16">
        <f t="shared" ca="1" si="254"/>
        <v>6.3716438399999999</v>
      </c>
      <c r="Q735" s="24">
        <f t="shared" si="255"/>
        <v>0</v>
      </c>
      <c r="R735" s="16">
        <f t="shared" si="256"/>
        <v>0</v>
      </c>
      <c r="S735" s="4" t="str">
        <f t="shared" si="265"/>
        <v>A+J=</v>
      </c>
      <c r="T735" s="34">
        <f t="shared" si="266"/>
        <v>44151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2"/>
      <c r="AI735" s="2"/>
      <c r="AJ735" s="2"/>
      <c r="AK735" s="2"/>
      <c r="AL735" s="2"/>
      <c r="AM735" s="34"/>
      <c r="AN735" s="34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x14ac:dyDescent="0.15">
      <c r="A736" s="42">
        <f t="shared" si="257"/>
        <v>44126</v>
      </c>
      <c r="B736" s="19">
        <f t="shared" ca="1" si="267"/>
        <v>7157.9655003999997</v>
      </c>
      <c r="C736" s="16">
        <f t="shared" si="258"/>
        <v>7150</v>
      </c>
      <c r="D736" s="15">
        <f ca="1">IF(A736&lt;$B$1,VLOOKUP(A736,[1]DI!$A$4:$B$15000,2,FALSE),0)</f>
        <v>1.9000000000000006E-2</v>
      </c>
      <c r="E736" s="16">
        <f t="shared" ca="1" si="250"/>
        <v>1.0000746899999999</v>
      </c>
      <c r="F736" s="16">
        <f ca="1">(TRUNC(PRODUCT($E$12:$E735),16))</f>
        <v>1.0963873295566799</v>
      </c>
      <c r="G736" s="16">
        <f t="shared" ca="1" si="259"/>
        <v>1.095977975437</v>
      </c>
      <c r="H736" s="16">
        <f t="shared" ca="1" si="251"/>
        <v>1.00037351</v>
      </c>
      <c r="I736" s="15">
        <f t="shared" si="260"/>
        <v>3.7999999999999999E-2</v>
      </c>
      <c r="J736" s="34">
        <f t="shared" si="261"/>
        <v>44119</v>
      </c>
      <c r="K736" s="2">
        <f t="shared" si="262"/>
        <v>5</v>
      </c>
      <c r="L736" s="21">
        <f t="shared" si="263"/>
        <v>5</v>
      </c>
      <c r="M736" s="14">
        <f t="shared" si="252"/>
        <v>1.0007402700000001</v>
      </c>
      <c r="N736" s="14">
        <f t="shared" ca="1" si="253"/>
        <v>1.001114056</v>
      </c>
      <c r="O736" s="21">
        <f t="shared" si="264"/>
        <v>0</v>
      </c>
      <c r="P736" s="16">
        <f t="shared" ca="1" si="254"/>
        <v>7.9655003999999998</v>
      </c>
      <c r="Q736" s="24">
        <f t="shared" si="255"/>
        <v>0</v>
      </c>
      <c r="R736" s="16">
        <f t="shared" si="256"/>
        <v>0</v>
      </c>
      <c r="S736" s="4" t="str">
        <f t="shared" si="265"/>
        <v>A+J=</v>
      </c>
      <c r="T736" s="34">
        <f t="shared" si="266"/>
        <v>44151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2"/>
      <c r="AI736" s="2"/>
      <c r="AJ736" s="2"/>
      <c r="AK736" s="2"/>
      <c r="AL736" s="2"/>
      <c r="AM736" s="34"/>
      <c r="AN736" s="34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x14ac:dyDescent="0.15">
      <c r="A737" s="42">
        <f t="shared" si="257"/>
        <v>44127</v>
      </c>
      <c r="B737" s="19">
        <f t="shared" ca="1" si="267"/>
        <v>7159.55960005</v>
      </c>
      <c r="C737" s="16">
        <f t="shared" si="258"/>
        <v>7150</v>
      </c>
      <c r="D737" s="15">
        <f ca="1">IF(A737&lt;$B$1,VLOOKUP(A737,[1]DI!$A$4:$B$15000,2,FALSE),0)</f>
        <v>1.9000000000000006E-2</v>
      </c>
      <c r="E737" s="16">
        <f t="shared" ca="1" si="250"/>
        <v>1.0000746899999999</v>
      </c>
      <c r="F737" s="16">
        <f ca="1">(TRUNC(PRODUCT($E$12:$E736),16))</f>
        <v>1.0964692187263201</v>
      </c>
      <c r="G737" s="16">
        <f t="shared" ca="1" si="259"/>
        <v>1.095977975437</v>
      </c>
      <c r="H737" s="16">
        <f t="shared" ca="1" si="251"/>
        <v>1.00044822</v>
      </c>
      <c r="I737" s="15">
        <f t="shared" si="260"/>
        <v>3.7999999999999999E-2</v>
      </c>
      <c r="J737" s="34">
        <f t="shared" si="261"/>
        <v>44119</v>
      </c>
      <c r="K737" s="2">
        <f t="shared" si="262"/>
        <v>6</v>
      </c>
      <c r="L737" s="21">
        <f t="shared" si="263"/>
        <v>6</v>
      </c>
      <c r="M737" s="14">
        <f t="shared" si="252"/>
        <v>1.000888389</v>
      </c>
      <c r="N737" s="14">
        <f t="shared" ca="1" si="253"/>
        <v>1.0013370070000001</v>
      </c>
      <c r="O737" s="21">
        <f t="shared" si="264"/>
        <v>0</v>
      </c>
      <c r="P737" s="16">
        <f t="shared" ca="1" si="254"/>
        <v>9.5596000500000002</v>
      </c>
      <c r="Q737" s="24">
        <f t="shared" si="255"/>
        <v>0</v>
      </c>
      <c r="R737" s="16">
        <f t="shared" si="256"/>
        <v>0</v>
      </c>
      <c r="S737" s="4" t="str">
        <f t="shared" si="265"/>
        <v>A+J=</v>
      </c>
      <c r="T737" s="34">
        <f t="shared" si="266"/>
        <v>44151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2"/>
      <c r="AI737" s="2"/>
      <c r="AJ737" s="2"/>
      <c r="AK737" s="2"/>
      <c r="AL737" s="2"/>
      <c r="AM737" s="34"/>
      <c r="AN737" s="34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x14ac:dyDescent="0.15">
      <c r="A738" s="42">
        <f t="shared" si="257"/>
        <v>44128</v>
      </c>
      <c r="B738" s="19">
        <f t="shared" ca="1" si="267"/>
        <v>7161.1541644400004</v>
      </c>
      <c r="C738" s="16">
        <f t="shared" si="258"/>
        <v>7150</v>
      </c>
      <c r="D738" s="15">
        <f ca="1">IF(A738&lt;$B$1,VLOOKUP(A738,[1]DI!$A$4:$B$15000,2,FALSE),0)</f>
        <v>0</v>
      </c>
      <c r="E738" s="16">
        <f t="shared" ca="1" si="250"/>
        <v>1</v>
      </c>
      <c r="F738" s="16">
        <f ca="1">(TRUNC(PRODUCT($E$12:$E737),16))</f>
        <v>1.0965511140122699</v>
      </c>
      <c r="G738" s="16">
        <f t="shared" ca="1" si="259"/>
        <v>1.095977975437</v>
      </c>
      <c r="H738" s="16">
        <f t="shared" ca="1" si="251"/>
        <v>1.0005229499999999</v>
      </c>
      <c r="I738" s="15">
        <f t="shared" si="260"/>
        <v>3.7999999999999999E-2</v>
      </c>
      <c r="J738" s="34">
        <f t="shared" si="261"/>
        <v>44119</v>
      </c>
      <c r="K738" s="2">
        <f t="shared" si="262"/>
        <v>6</v>
      </c>
      <c r="L738" s="21">
        <f t="shared" si="263"/>
        <v>7</v>
      </c>
      <c r="M738" s="14">
        <f t="shared" si="252"/>
        <v>1.001036531</v>
      </c>
      <c r="N738" s="14">
        <f t="shared" ca="1" si="253"/>
        <v>1.0015600229999999</v>
      </c>
      <c r="O738" s="21">
        <f t="shared" si="264"/>
        <v>0</v>
      </c>
      <c r="P738" s="16">
        <f t="shared" ca="1" si="254"/>
        <v>11.154164440000001</v>
      </c>
      <c r="Q738" s="24">
        <f t="shared" si="255"/>
        <v>0</v>
      </c>
      <c r="R738" s="16">
        <f t="shared" si="256"/>
        <v>0</v>
      </c>
      <c r="S738" s="4" t="str">
        <f t="shared" si="265"/>
        <v>A+J=</v>
      </c>
      <c r="T738" s="34">
        <f t="shared" si="266"/>
        <v>44151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2"/>
      <c r="AI738" s="2"/>
      <c r="AJ738" s="2"/>
      <c r="AK738" s="2"/>
      <c r="AL738" s="2"/>
      <c r="AM738" s="34"/>
      <c r="AN738" s="34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x14ac:dyDescent="0.15">
      <c r="A739" s="42">
        <f t="shared" si="257"/>
        <v>44129</v>
      </c>
      <c r="B739" s="19">
        <f t="shared" ca="1" si="267"/>
        <v>7161.1541644400004</v>
      </c>
      <c r="C739" s="16">
        <f t="shared" si="258"/>
        <v>7150</v>
      </c>
      <c r="D739" s="15">
        <f ca="1">IF(A739&lt;$B$1,VLOOKUP(A739,[1]DI!$A$4:$B$15000,2,FALSE),0)</f>
        <v>0</v>
      </c>
      <c r="E739" s="16">
        <f t="shared" ca="1" si="250"/>
        <v>1</v>
      </c>
      <c r="F739" s="16">
        <f ca="1">(TRUNC(PRODUCT($E$12:$E738),16))</f>
        <v>1.0965511140122699</v>
      </c>
      <c r="G739" s="16">
        <f t="shared" ca="1" si="259"/>
        <v>1.095977975437</v>
      </c>
      <c r="H739" s="16">
        <f t="shared" ca="1" si="251"/>
        <v>1.0005229499999999</v>
      </c>
      <c r="I739" s="15">
        <f t="shared" si="260"/>
        <v>3.7999999999999999E-2</v>
      </c>
      <c r="J739" s="34">
        <f t="shared" si="261"/>
        <v>44119</v>
      </c>
      <c r="K739" s="2">
        <f t="shared" si="262"/>
        <v>6</v>
      </c>
      <c r="L739" s="21">
        <f t="shared" si="263"/>
        <v>7</v>
      </c>
      <c r="M739" s="14">
        <f t="shared" si="252"/>
        <v>1.001036531</v>
      </c>
      <c r="N739" s="14">
        <f t="shared" ca="1" si="253"/>
        <v>1.0015600229999999</v>
      </c>
      <c r="O739" s="21">
        <f t="shared" si="264"/>
        <v>0</v>
      </c>
      <c r="P739" s="16">
        <f t="shared" ca="1" si="254"/>
        <v>11.154164440000001</v>
      </c>
      <c r="Q739" s="24">
        <f t="shared" si="255"/>
        <v>0</v>
      </c>
      <c r="R739" s="16">
        <f t="shared" si="256"/>
        <v>0</v>
      </c>
      <c r="S739" s="4" t="str">
        <f t="shared" si="265"/>
        <v>A+J=</v>
      </c>
      <c r="T739" s="34">
        <f t="shared" si="266"/>
        <v>44151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2"/>
      <c r="AI739" s="2"/>
      <c r="AJ739" s="2"/>
      <c r="AK739" s="2"/>
      <c r="AL739" s="2"/>
      <c r="AM739" s="34"/>
      <c r="AN739" s="34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42">
        <f t="shared" si="257"/>
        <v>44130</v>
      </c>
      <c r="B740" s="19">
        <f t="shared" ca="1" si="267"/>
        <v>7161.1541644400004</v>
      </c>
      <c r="C740" s="16">
        <f t="shared" si="258"/>
        <v>7150</v>
      </c>
      <c r="D740" s="15">
        <f ca="1">IF(A740&lt;$B$1,VLOOKUP(A740,[1]DI!$A$4:$B$15000,2,FALSE),0)</f>
        <v>1.9000000000000006E-2</v>
      </c>
      <c r="E740" s="16">
        <f t="shared" ca="1" si="250"/>
        <v>1.0000746899999999</v>
      </c>
      <c r="F740" s="16">
        <f ca="1">(TRUNC(PRODUCT($E$12:$E739),16))</f>
        <v>1.0965511140122699</v>
      </c>
      <c r="G740" s="16">
        <f t="shared" ca="1" si="259"/>
        <v>1.095977975437</v>
      </c>
      <c r="H740" s="16">
        <f t="shared" ca="1" si="251"/>
        <v>1.0005229499999999</v>
      </c>
      <c r="I740" s="15">
        <f t="shared" si="260"/>
        <v>3.7999999999999999E-2</v>
      </c>
      <c r="J740" s="34">
        <f t="shared" si="261"/>
        <v>44119</v>
      </c>
      <c r="K740" s="2">
        <f t="shared" si="262"/>
        <v>7</v>
      </c>
      <c r="L740" s="21">
        <f t="shared" si="263"/>
        <v>7</v>
      </c>
      <c r="M740" s="14">
        <f t="shared" si="252"/>
        <v>1.001036531</v>
      </c>
      <c r="N740" s="14">
        <f t="shared" ca="1" si="253"/>
        <v>1.0015600229999999</v>
      </c>
      <c r="O740" s="21">
        <f t="shared" si="264"/>
        <v>0</v>
      </c>
      <c r="P740" s="16">
        <f t="shared" ca="1" si="254"/>
        <v>11.154164440000001</v>
      </c>
      <c r="Q740" s="24">
        <f t="shared" si="255"/>
        <v>0</v>
      </c>
      <c r="R740" s="16">
        <f t="shared" si="256"/>
        <v>0</v>
      </c>
      <c r="S740" s="4" t="str">
        <f t="shared" si="265"/>
        <v>A+J=</v>
      </c>
      <c r="T740" s="34">
        <f t="shared" si="266"/>
        <v>44151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2"/>
      <c r="AI740" s="2"/>
      <c r="AJ740" s="2"/>
      <c r="AK740" s="2"/>
      <c r="AL740" s="2"/>
      <c r="AM740" s="34"/>
      <c r="AN740" s="34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42">
        <f t="shared" si="257"/>
        <v>44131</v>
      </c>
      <c r="B741" s="19">
        <f t="shared" ca="1" si="267"/>
        <v>7162.7490362899998</v>
      </c>
      <c r="C741" s="16">
        <f t="shared" si="258"/>
        <v>7150</v>
      </c>
      <c r="D741" s="15">
        <f ca="1">IF(A741&lt;$B$1,VLOOKUP(A741,[1]DI!$A$4:$B$15000,2,FALSE),0)</f>
        <v>1.9000000000000006E-2</v>
      </c>
      <c r="E741" s="16">
        <f t="shared" ca="1" si="250"/>
        <v>1.0000746899999999</v>
      </c>
      <c r="F741" s="16">
        <f ca="1">(TRUNC(PRODUCT($E$12:$E740),16))</f>
        <v>1.0966330154149799</v>
      </c>
      <c r="G741" s="16">
        <f t="shared" ca="1" si="259"/>
        <v>1.095977975437</v>
      </c>
      <c r="H741" s="16">
        <f t="shared" ca="1" si="251"/>
        <v>1.00059768</v>
      </c>
      <c r="I741" s="15">
        <f t="shared" si="260"/>
        <v>3.7999999999999999E-2</v>
      </c>
      <c r="J741" s="34">
        <f t="shared" si="261"/>
        <v>44119</v>
      </c>
      <c r="K741" s="2">
        <f t="shared" si="262"/>
        <v>8</v>
      </c>
      <c r="L741" s="21">
        <f t="shared" si="263"/>
        <v>8</v>
      </c>
      <c r="M741" s="14">
        <f t="shared" si="252"/>
        <v>1.001184694</v>
      </c>
      <c r="N741" s="14">
        <f t="shared" ca="1" si="253"/>
        <v>1.001783082</v>
      </c>
      <c r="O741" s="21">
        <f t="shared" si="264"/>
        <v>0</v>
      </c>
      <c r="P741" s="16">
        <f t="shared" ca="1" si="254"/>
        <v>12.749036289999999</v>
      </c>
      <c r="Q741" s="24">
        <f t="shared" si="255"/>
        <v>0</v>
      </c>
      <c r="R741" s="16">
        <f t="shared" si="256"/>
        <v>0</v>
      </c>
      <c r="S741" s="4" t="str">
        <f t="shared" si="265"/>
        <v>A+J=</v>
      </c>
      <c r="T741" s="34">
        <f t="shared" si="266"/>
        <v>44151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2"/>
      <c r="AI741" s="2"/>
      <c r="AJ741" s="2"/>
      <c r="AK741" s="2"/>
      <c r="AL741" s="2"/>
      <c r="AM741" s="34"/>
      <c r="AN741" s="34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42">
        <f t="shared" si="257"/>
        <v>44132</v>
      </c>
      <c r="B742" s="19">
        <f t="shared" ca="1" si="267"/>
        <v>7164.3442298999998</v>
      </c>
      <c r="C742" s="16">
        <f t="shared" si="258"/>
        <v>7150</v>
      </c>
      <c r="D742" s="15">
        <f ca="1">IF(A742&lt;$B$1,VLOOKUP(A742,[1]DI!$A$4:$B$15000,2,FALSE),0)</f>
        <v>1.9000000000000006E-2</v>
      </c>
      <c r="E742" s="16">
        <f t="shared" ca="1" si="250"/>
        <v>1.0000746899999999</v>
      </c>
      <c r="F742" s="16">
        <f ca="1">(TRUNC(PRODUCT($E$12:$E741),16))</f>
        <v>1.0967149229349</v>
      </c>
      <c r="G742" s="16">
        <f t="shared" ca="1" si="259"/>
        <v>1.095977975437</v>
      </c>
      <c r="H742" s="16">
        <f t="shared" ca="1" si="251"/>
        <v>1.00067241</v>
      </c>
      <c r="I742" s="15">
        <f t="shared" si="260"/>
        <v>3.7999999999999999E-2</v>
      </c>
      <c r="J742" s="34">
        <f t="shared" si="261"/>
        <v>44119</v>
      </c>
      <c r="K742" s="2">
        <f t="shared" si="262"/>
        <v>9</v>
      </c>
      <c r="L742" s="21">
        <f t="shared" si="263"/>
        <v>9</v>
      </c>
      <c r="M742" s="14">
        <f t="shared" si="252"/>
        <v>1.0013328800000001</v>
      </c>
      <c r="N742" s="14">
        <f t="shared" ca="1" si="253"/>
        <v>1.002006186</v>
      </c>
      <c r="O742" s="21">
        <f t="shared" si="264"/>
        <v>0</v>
      </c>
      <c r="P742" s="16">
        <f t="shared" ca="1" si="254"/>
        <v>14.3442299</v>
      </c>
      <c r="Q742" s="24">
        <f t="shared" si="255"/>
        <v>0</v>
      </c>
      <c r="R742" s="16">
        <f t="shared" si="256"/>
        <v>0</v>
      </c>
      <c r="S742" s="4" t="str">
        <f t="shared" si="265"/>
        <v>A+J=</v>
      </c>
      <c r="T742" s="34">
        <f t="shared" si="266"/>
        <v>44151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2"/>
      <c r="AI742" s="2"/>
      <c r="AJ742" s="2"/>
      <c r="AK742" s="2"/>
      <c r="AL742" s="2"/>
      <c r="AM742" s="34"/>
      <c r="AN742" s="34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42">
        <f t="shared" si="257"/>
        <v>44133</v>
      </c>
      <c r="B743" s="19">
        <f t="shared" ca="1" si="267"/>
        <v>7165.9398096000004</v>
      </c>
      <c r="C743" s="16">
        <f t="shared" si="258"/>
        <v>7150</v>
      </c>
      <c r="D743" s="15">
        <f ca="1">IF(A743&lt;$B$1,VLOOKUP(A743,[1]DI!$A$4:$B$15000,2,FALSE),0)</f>
        <v>1.9000000000000006E-2</v>
      </c>
      <c r="E743" s="16">
        <f t="shared" ca="1" si="250"/>
        <v>1.0000746899999999</v>
      </c>
      <c r="F743" s="16">
        <f ca="1">(TRUNC(PRODUCT($E$12:$E742),16))</f>
        <v>1.0967968365724901</v>
      </c>
      <c r="G743" s="16">
        <f t="shared" ca="1" si="259"/>
        <v>1.095977975437</v>
      </c>
      <c r="H743" s="16">
        <f t="shared" ca="1" si="251"/>
        <v>1.00074715</v>
      </c>
      <c r="I743" s="15">
        <f t="shared" si="260"/>
        <v>3.7999999999999999E-2</v>
      </c>
      <c r="J743" s="34">
        <f t="shared" si="261"/>
        <v>44119</v>
      </c>
      <c r="K743" s="2">
        <f t="shared" si="262"/>
        <v>10</v>
      </c>
      <c r="L743" s="21">
        <f t="shared" si="263"/>
        <v>10</v>
      </c>
      <c r="M743" s="14">
        <f t="shared" si="252"/>
        <v>1.0014810869999999</v>
      </c>
      <c r="N743" s="14">
        <f t="shared" ca="1" si="253"/>
        <v>1.0022293440000001</v>
      </c>
      <c r="O743" s="21">
        <f t="shared" si="264"/>
        <v>0</v>
      </c>
      <c r="P743" s="16">
        <f t="shared" ca="1" si="254"/>
        <v>15.9398096</v>
      </c>
      <c r="Q743" s="24">
        <f t="shared" si="255"/>
        <v>0</v>
      </c>
      <c r="R743" s="16">
        <f t="shared" si="256"/>
        <v>0</v>
      </c>
      <c r="S743" s="4" t="str">
        <f t="shared" si="265"/>
        <v>A+J=</v>
      </c>
      <c r="T743" s="34">
        <f t="shared" si="266"/>
        <v>44151</v>
      </c>
      <c r="U743" s="25"/>
      <c r="V743" s="25"/>
      <c r="W743" s="25"/>
      <c r="Y743" s="25"/>
      <c r="Z743" s="28"/>
      <c r="AA743" s="25"/>
      <c r="AB743" s="25"/>
      <c r="AC743" s="25"/>
      <c r="AD743" s="25"/>
      <c r="AE743" s="25"/>
      <c r="AF743" s="26"/>
      <c r="AG743" s="25"/>
      <c r="AH743" s="27"/>
      <c r="AI743" s="27"/>
      <c r="AJ743" s="27"/>
      <c r="AK743" s="27"/>
      <c r="AL743" s="27"/>
      <c r="AM743" s="33"/>
      <c r="AN743" s="33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</row>
    <row r="744" spans="1:145" x14ac:dyDescent="0.15">
      <c r="A744" s="42">
        <f t="shared" si="257"/>
        <v>44134</v>
      </c>
      <c r="B744" s="19">
        <f t="shared" ca="1" si="267"/>
        <v>7167.5357753899998</v>
      </c>
      <c r="C744" s="16">
        <f t="shared" si="258"/>
        <v>7150</v>
      </c>
      <c r="D744" s="15">
        <f ca="1">IF(A744&lt;$B$1,VLOOKUP(A744,[1]DI!$A$4:$B$15000,2,FALSE),0)</f>
        <v>1.9000000000000006E-2</v>
      </c>
      <c r="E744" s="16">
        <f t="shared" ca="1" si="250"/>
        <v>1.0000746899999999</v>
      </c>
      <c r="F744" s="16">
        <f ca="1">(TRUNC(PRODUCT($E$12:$E743),16))</f>
        <v>1.0968787563282101</v>
      </c>
      <c r="G744" s="16">
        <f t="shared" ca="1" si="259"/>
        <v>1.095977975437</v>
      </c>
      <c r="H744" s="16">
        <f t="shared" ca="1" si="251"/>
        <v>1.0008219</v>
      </c>
      <c r="I744" s="15">
        <f t="shared" si="260"/>
        <v>3.7999999999999999E-2</v>
      </c>
      <c r="J744" s="34">
        <f t="shared" si="261"/>
        <v>44119</v>
      </c>
      <c r="K744" s="2">
        <f t="shared" si="262"/>
        <v>11</v>
      </c>
      <c r="L744" s="21">
        <f t="shared" si="263"/>
        <v>11</v>
      </c>
      <c r="M744" s="14">
        <f t="shared" si="252"/>
        <v>1.0016293169999999</v>
      </c>
      <c r="N744" s="14">
        <f t="shared" ca="1" si="253"/>
        <v>1.0024525559999999</v>
      </c>
      <c r="O744" s="21">
        <f t="shared" si="264"/>
        <v>0</v>
      </c>
      <c r="P744" s="16">
        <f t="shared" ca="1" si="254"/>
        <v>17.535775390000001</v>
      </c>
      <c r="Q744" s="24">
        <f t="shared" si="255"/>
        <v>0</v>
      </c>
      <c r="R744" s="16">
        <f t="shared" si="256"/>
        <v>0</v>
      </c>
      <c r="S744" s="4" t="str">
        <f t="shared" si="265"/>
        <v>A+J=</v>
      </c>
      <c r="T744" s="34">
        <f t="shared" si="266"/>
        <v>44151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2"/>
      <c r="AI744" s="2"/>
      <c r="AJ744" s="2"/>
      <c r="AK744" s="2"/>
      <c r="AL744" s="2"/>
      <c r="AM744" s="34"/>
      <c r="AN744" s="34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42">
        <f t="shared" si="257"/>
        <v>44135</v>
      </c>
      <c r="B745" s="19">
        <f t="shared" ca="1" si="267"/>
        <v>7169.1320557999998</v>
      </c>
      <c r="C745" s="16">
        <f t="shared" si="258"/>
        <v>7150</v>
      </c>
      <c r="D745" s="15">
        <f ca="1">IF(A745&lt;$B$1,VLOOKUP(A745,[1]DI!$A$4:$B$15000,2,FALSE),0)</f>
        <v>0</v>
      </c>
      <c r="E745" s="16">
        <f t="shared" ca="1" si="250"/>
        <v>1</v>
      </c>
      <c r="F745" s="16">
        <f ca="1">(TRUNC(PRODUCT($E$12:$E744),16))</f>
        <v>1.09696068220253</v>
      </c>
      <c r="G745" s="16">
        <f t="shared" ca="1" si="259"/>
        <v>1.095977975437</v>
      </c>
      <c r="H745" s="16">
        <f t="shared" ca="1" si="251"/>
        <v>1.0008966500000001</v>
      </c>
      <c r="I745" s="15">
        <f t="shared" si="260"/>
        <v>3.7999999999999999E-2</v>
      </c>
      <c r="J745" s="34">
        <f t="shared" si="261"/>
        <v>44119</v>
      </c>
      <c r="K745" s="2">
        <f t="shared" si="262"/>
        <v>11</v>
      </c>
      <c r="L745" s="21">
        <f t="shared" si="263"/>
        <v>12</v>
      </c>
      <c r="M745" s="14">
        <f t="shared" si="252"/>
        <v>1.0017775680000001</v>
      </c>
      <c r="N745" s="14">
        <f t="shared" ca="1" si="253"/>
        <v>1.0026758120000001</v>
      </c>
      <c r="O745" s="21">
        <f t="shared" si="264"/>
        <v>0</v>
      </c>
      <c r="P745" s="16">
        <f t="shared" ca="1" si="254"/>
        <v>19.1320558</v>
      </c>
      <c r="Q745" s="24">
        <f t="shared" si="255"/>
        <v>0</v>
      </c>
      <c r="R745" s="16">
        <f t="shared" si="256"/>
        <v>0</v>
      </c>
      <c r="S745" s="4" t="str">
        <f t="shared" si="265"/>
        <v>A+J=</v>
      </c>
      <c r="T745" s="34">
        <f t="shared" si="266"/>
        <v>44151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2"/>
      <c r="AI745" s="2"/>
      <c r="AJ745" s="2"/>
      <c r="AK745" s="2"/>
      <c r="AL745" s="2"/>
      <c r="AM745" s="34"/>
      <c r="AN745" s="34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42">
        <f t="shared" si="257"/>
        <v>44136</v>
      </c>
      <c r="B746" s="19">
        <f t="shared" ca="1" si="267"/>
        <v>7169.1320557999998</v>
      </c>
      <c r="C746" s="16">
        <f t="shared" si="258"/>
        <v>7150</v>
      </c>
      <c r="D746" s="15">
        <f ca="1">IF(A746&lt;$B$1,VLOOKUP(A746,[1]DI!$A$4:$B$15000,2,FALSE),0)</f>
        <v>0</v>
      </c>
      <c r="E746" s="16">
        <f t="shared" ca="1" si="250"/>
        <v>1</v>
      </c>
      <c r="F746" s="16">
        <f ca="1">(TRUNC(PRODUCT($E$12:$E745),16))</f>
        <v>1.09696068220253</v>
      </c>
      <c r="G746" s="16">
        <f t="shared" ca="1" si="259"/>
        <v>1.095977975437</v>
      </c>
      <c r="H746" s="16">
        <f t="shared" ca="1" si="251"/>
        <v>1.0008966500000001</v>
      </c>
      <c r="I746" s="15">
        <f t="shared" si="260"/>
        <v>3.7999999999999999E-2</v>
      </c>
      <c r="J746" s="34">
        <f t="shared" si="261"/>
        <v>44119</v>
      </c>
      <c r="K746" s="2">
        <f t="shared" si="262"/>
        <v>11</v>
      </c>
      <c r="L746" s="21">
        <f t="shared" si="263"/>
        <v>12</v>
      </c>
      <c r="M746" s="14">
        <f t="shared" si="252"/>
        <v>1.0017775680000001</v>
      </c>
      <c r="N746" s="14">
        <f t="shared" ca="1" si="253"/>
        <v>1.0026758120000001</v>
      </c>
      <c r="O746" s="21">
        <f t="shared" si="264"/>
        <v>0</v>
      </c>
      <c r="P746" s="16">
        <f t="shared" ca="1" si="254"/>
        <v>19.1320558</v>
      </c>
      <c r="Q746" s="24">
        <f t="shared" si="255"/>
        <v>0</v>
      </c>
      <c r="R746" s="16">
        <f t="shared" si="256"/>
        <v>0</v>
      </c>
      <c r="S746" s="4" t="str">
        <f t="shared" si="265"/>
        <v>A+J=</v>
      </c>
      <c r="T746" s="34">
        <f t="shared" si="266"/>
        <v>44151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2"/>
      <c r="AI746" s="2"/>
      <c r="AJ746" s="2"/>
      <c r="AK746" s="2"/>
      <c r="AL746" s="2"/>
      <c r="AM746" s="34"/>
      <c r="AN746" s="34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42">
        <f t="shared" si="257"/>
        <v>44137</v>
      </c>
      <c r="B747" s="19">
        <f t="shared" ca="1" si="267"/>
        <v>7169.1320557999998</v>
      </c>
      <c r="C747" s="16">
        <f t="shared" si="258"/>
        <v>7150</v>
      </c>
      <c r="D747" s="15">
        <f ca="1">IF(A747&lt;$B$1,VLOOKUP(A747,[1]DI!$A$4:$B$15000,2,FALSE),0)</f>
        <v>0</v>
      </c>
      <c r="E747" s="16">
        <f t="shared" ca="1" si="250"/>
        <v>1</v>
      </c>
      <c r="F747" s="16">
        <f ca="1">(TRUNC(PRODUCT($E$12:$E746),16))</f>
        <v>1.09696068220253</v>
      </c>
      <c r="G747" s="16">
        <f t="shared" ca="1" si="259"/>
        <v>1.095977975437</v>
      </c>
      <c r="H747" s="16">
        <f t="shared" ca="1" si="251"/>
        <v>1.0008966500000001</v>
      </c>
      <c r="I747" s="15">
        <f t="shared" si="260"/>
        <v>3.7999999999999999E-2</v>
      </c>
      <c r="J747" s="34">
        <f t="shared" si="261"/>
        <v>44119</v>
      </c>
      <c r="K747" s="2">
        <f t="shared" si="262"/>
        <v>11</v>
      </c>
      <c r="L747" s="21">
        <f t="shared" si="263"/>
        <v>12</v>
      </c>
      <c r="M747" s="14">
        <f t="shared" si="252"/>
        <v>1.0017775680000001</v>
      </c>
      <c r="N747" s="14">
        <f t="shared" ca="1" si="253"/>
        <v>1.0026758120000001</v>
      </c>
      <c r="O747" s="21">
        <f t="shared" si="264"/>
        <v>0</v>
      </c>
      <c r="P747" s="16">
        <f t="shared" ca="1" si="254"/>
        <v>19.1320558</v>
      </c>
      <c r="Q747" s="24">
        <f t="shared" si="255"/>
        <v>0</v>
      </c>
      <c r="R747" s="16">
        <f t="shared" si="256"/>
        <v>0</v>
      </c>
      <c r="S747" s="4" t="str">
        <f t="shared" si="265"/>
        <v>A+J=</v>
      </c>
      <c r="T747" s="34">
        <f t="shared" si="266"/>
        <v>44151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2"/>
      <c r="AI747" s="2"/>
      <c r="AJ747" s="2"/>
      <c r="AK747" s="2"/>
      <c r="AL747" s="2"/>
      <c r="AM747" s="34"/>
      <c r="AN747" s="34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42">
        <f t="shared" si="257"/>
        <v>44138</v>
      </c>
      <c r="B748" s="19">
        <f t="shared" ca="1" si="267"/>
        <v>7169.1320557999998</v>
      </c>
      <c r="C748" s="16">
        <f t="shared" si="258"/>
        <v>7150</v>
      </c>
      <c r="D748" s="15">
        <f ca="1">IF(A748&lt;$B$1,VLOOKUP(A748,[1]DI!$A$4:$B$15000,2,FALSE),0)</f>
        <v>1.9000000000000006E-2</v>
      </c>
      <c r="E748" s="16">
        <f t="shared" ca="1" si="250"/>
        <v>1.0000746899999999</v>
      </c>
      <c r="F748" s="16">
        <f ca="1">(TRUNC(PRODUCT($E$12:$E747),16))</f>
        <v>1.09696068220253</v>
      </c>
      <c r="G748" s="16">
        <f t="shared" ca="1" si="259"/>
        <v>1.095977975437</v>
      </c>
      <c r="H748" s="16">
        <f t="shared" ca="1" si="251"/>
        <v>1.0008966500000001</v>
      </c>
      <c r="I748" s="15">
        <f t="shared" si="260"/>
        <v>3.7999999999999999E-2</v>
      </c>
      <c r="J748" s="34">
        <f t="shared" si="261"/>
        <v>44119</v>
      </c>
      <c r="K748" s="2">
        <f t="shared" si="262"/>
        <v>12</v>
      </c>
      <c r="L748" s="21">
        <f t="shared" si="263"/>
        <v>12</v>
      </c>
      <c r="M748" s="14">
        <f t="shared" si="252"/>
        <v>1.0017775680000001</v>
      </c>
      <c r="N748" s="14">
        <f t="shared" ca="1" si="253"/>
        <v>1.0026758120000001</v>
      </c>
      <c r="O748" s="21">
        <f t="shared" si="264"/>
        <v>0</v>
      </c>
      <c r="P748" s="16">
        <f t="shared" ca="1" si="254"/>
        <v>19.1320558</v>
      </c>
      <c r="Q748" s="24">
        <f t="shared" si="255"/>
        <v>0</v>
      </c>
      <c r="R748" s="16">
        <f t="shared" si="256"/>
        <v>0</v>
      </c>
      <c r="S748" s="4" t="str">
        <f t="shared" si="265"/>
        <v>A+J=</v>
      </c>
      <c r="T748" s="34">
        <f t="shared" si="266"/>
        <v>44151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2"/>
      <c r="AI748" s="2"/>
      <c r="AJ748" s="2"/>
      <c r="AK748" s="2"/>
      <c r="AL748" s="2"/>
      <c r="AM748" s="34"/>
      <c r="AN748" s="34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42">
        <f t="shared" si="257"/>
        <v>44139</v>
      </c>
      <c r="B749" s="19">
        <f t="shared" ca="1" si="267"/>
        <v>7170.7287223000003</v>
      </c>
      <c r="C749" s="16">
        <f t="shared" si="258"/>
        <v>7150</v>
      </c>
      <c r="D749" s="15">
        <f ca="1">IF(A749&lt;$B$1,VLOOKUP(A749,[1]DI!$A$4:$B$15000,2,FALSE),0)</f>
        <v>1.9000000000000006E-2</v>
      </c>
      <c r="E749" s="16">
        <f t="shared" ca="1" si="250"/>
        <v>1.0000746899999999</v>
      </c>
      <c r="F749" s="16">
        <f ca="1">(TRUNC(PRODUCT($E$12:$E748),16))</f>
        <v>1.09704261419588</v>
      </c>
      <c r="G749" s="16">
        <f t="shared" ca="1" si="259"/>
        <v>1.095977975437</v>
      </c>
      <c r="H749" s="16">
        <f t="shared" ca="1" si="251"/>
        <v>1.00097141</v>
      </c>
      <c r="I749" s="15">
        <f t="shared" si="260"/>
        <v>3.7999999999999999E-2</v>
      </c>
      <c r="J749" s="34">
        <f t="shared" si="261"/>
        <v>44119</v>
      </c>
      <c r="K749" s="2">
        <f t="shared" si="262"/>
        <v>13</v>
      </c>
      <c r="L749" s="21">
        <f t="shared" si="263"/>
        <v>13</v>
      </c>
      <c r="M749" s="14">
        <f t="shared" si="252"/>
        <v>1.001925841</v>
      </c>
      <c r="N749" s="14">
        <f t="shared" ca="1" si="253"/>
        <v>1.0028991220000001</v>
      </c>
      <c r="O749" s="21">
        <f t="shared" si="264"/>
        <v>0</v>
      </c>
      <c r="P749" s="16">
        <f t="shared" ca="1" si="254"/>
        <v>20.728722300000001</v>
      </c>
      <c r="Q749" s="24">
        <f t="shared" si="255"/>
        <v>0</v>
      </c>
      <c r="R749" s="16">
        <f t="shared" si="256"/>
        <v>0</v>
      </c>
      <c r="S749" s="4" t="str">
        <f t="shared" si="265"/>
        <v>A+J=</v>
      </c>
      <c r="T749" s="34">
        <f t="shared" si="266"/>
        <v>44151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2"/>
      <c r="AI749" s="2"/>
      <c r="AJ749" s="2"/>
      <c r="AK749" s="2"/>
      <c r="AL749" s="2"/>
      <c r="AM749" s="34"/>
      <c r="AN749" s="34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42">
        <f t="shared" si="257"/>
        <v>44140</v>
      </c>
      <c r="B750" s="19">
        <f t="shared" ca="1" si="267"/>
        <v>7172.3257033899999</v>
      </c>
      <c r="C750" s="16">
        <f t="shared" si="258"/>
        <v>7150</v>
      </c>
      <c r="D750" s="15">
        <f ca="1">IF(A750&lt;$B$1,VLOOKUP(A750,[1]DI!$A$4:$B$15000,2,FALSE),0)</f>
        <v>1.9000000000000006E-2</v>
      </c>
      <c r="E750" s="16">
        <f t="shared" ca="1" si="250"/>
        <v>1.0000746899999999</v>
      </c>
      <c r="F750" s="16">
        <f ca="1">(TRUNC(PRODUCT($E$12:$E749),16))</f>
        <v>1.0971245523087301</v>
      </c>
      <c r="G750" s="16">
        <f t="shared" ca="1" si="259"/>
        <v>1.095977975437</v>
      </c>
      <c r="H750" s="16">
        <f t="shared" ca="1" si="251"/>
        <v>1.00104617</v>
      </c>
      <c r="I750" s="15">
        <f t="shared" si="260"/>
        <v>3.7999999999999999E-2</v>
      </c>
      <c r="J750" s="34">
        <f t="shared" si="261"/>
        <v>44119</v>
      </c>
      <c r="K750" s="2">
        <f t="shared" si="262"/>
        <v>14</v>
      </c>
      <c r="L750" s="21">
        <f t="shared" si="263"/>
        <v>14</v>
      </c>
      <c r="M750" s="14">
        <f t="shared" si="252"/>
        <v>1.0020741360000001</v>
      </c>
      <c r="N750" s="14">
        <f t="shared" ca="1" si="253"/>
        <v>1.0031224759999999</v>
      </c>
      <c r="O750" s="21">
        <f t="shared" si="264"/>
        <v>0</v>
      </c>
      <c r="P750" s="16">
        <f t="shared" ca="1" si="254"/>
        <v>22.325703390000001</v>
      </c>
      <c r="Q750" s="24">
        <f t="shared" si="255"/>
        <v>0</v>
      </c>
      <c r="R750" s="16">
        <f t="shared" si="256"/>
        <v>0</v>
      </c>
      <c r="S750" s="4" t="str">
        <f t="shared" si="265"/>
        <v>A+J=</v>
      </c>
      <c r="T750" s="34">
        <f t="shared" si="266"/>
        <v>44151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2"/>
      <c r="AI750" s="2"/>
      <c r="AJ750" s="2"/>
      <c r="AK750" s="2"/>
      <c r="AL750" s="2"/>
      <c r="AM750" s="34"/>
      <c r="AN750" s="34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42">
        <f t="shared" si="257"/>
        <v>44141</v>
      </c>
      <c r="B751" s="19">
        <f t="shared" ca="1" si="267"/>
        <v>7173.9230705999998</v>
      </c>
      <c r="C751" s="16">
        <f t="shared" si="258"/>
        <v>7150</v>
      </c>
      <c r="D751" s="15">
        <f ca="1">IF(A751&lt;$B$1,VLOOKUP(A751,[1]DI!$A$4:$B$15000,2,FALSE),0)</f>
        <v>1.9000000000000006E-2</v>
      </c>
      <c r="E751" s="16">
        <f t="shared" ca="1" si="250"/>
        <v>1.0000746899999999</v>
      </c>
      <c r="F751" s="16">
        <f ca="1">(TRUNC(PRODUCT($E$12:$E750),16))</f>
        <v>1.09720649654154</v>
      </c>
      <c r="G751" s="16">
        <f t="shared" ca="1" si="259"/>
        <v>1.095977975437</v>
      </c>
      <c r="H751" s="16">
        <f t="shared" ca="1" si="251"/>
        <v>1.0011209400000001</v>
      </c>
      <c r="I751" s="15">
        <f t="shared" si="260"/>
        <v>3.7999999999999999E-2</v>
      </c>
      <c r="J751" s="34">
        <f t="shared" si="261"/>
        <v>44119</v>
      </c>
      <c r="K751" s="2">
        <f t="shared" si="262"/>
        <v>15</v>
      </c>
      <c r="L751" s="21">
        <f t="shared" si="263"/>
        <v>15</v>
      </c>
      <c r="M751" s="14">
        <f t="shared" si="252"/>
        <v>1.0022224529999999</v>
      </c>
      <c r="N751" s="14">
        <f t="shared" ca="1" si="253"/>
        <v>1.003345884</v>
      </c>
      <c r="O751" s="21">
        <f t="shared" si="264"/>
        <v>0</v>
      </c>
      <c r="P751" s="16">
        <f t="shared" ca="1" si="254"/>
        <v>23.923070599999999</v>
      </c>
      <c r="Q751" s="24">
        <f t="shared" si="255"/>
        <v>0</v>
      </c>
      <c r="R751" s="16">
        <f t="shared" si="256"/>
        <v>0</v>
      </c>
      <c r="S751" s="4" t="str">
        <f t="shared" si="265"/>
        <v>A+J=</v>
      </c>
      <c r="T751" s="34">
        <f t="shared" si="266"/>
        <v>44151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2"/>
      <c r="AI751" s="2"/>
      <c r="AJ751" s="2"/>
      <c r="AK751" s="2"/>
      <c r="AL751" s="2"/>
      <c r="AM751" s="34"/>
      <c r="AN751" s="34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42">
        <f t="shared" si="257"/>
        <v>44142</v>
      </c>
      <c r="B752" s="19">
        <f t="shared" ca="1" si="267"/>
        <v>7175.5207595499996</v>
      </c>
      <c r="C752" s="16">
        <f t="shared" si="258"/>
        <v>7150</v>
      </c>
      <c r="D752" s="15">
        <f ca="1">IF(A752&lt;$B$1,VLOOKUP(A752,[1]DI!$A$4:$B$15000,2,FALSE),0)</f>
        <v>0</v>
      </c>
      <c r="E752" s="16">
        <f t="shared" ca="1" si="250"/>
        <v>1</v>
      </c>
      <c r="F752" s="16">
        <f ca="1">(TRUNC(PRODUCT($E$12:$E751),16))</f>
        <v>1.0972884468947699</v>
      </c>
      <c r="G752" s="16">
        <f t="shared" ca="1" si="259"/>
        <v>1.095977975437</v>
      </c>
      <c r="H752" s="16">
        <f t="shared" ca="1" si="251"/>
        <v>1.00119571</v>
      </c>
      <c r="I752" s="15">
        <f t="shared" si="260"/>
        <v>3.7999999999999999E-2</v>
      </c>
      <c r="J752" s="34">
        <f t="shared" si="261"/>
        <v>44119</v>
      </c>
      <c r="K752" s="2">
        <f t="shared" si="262"/>
        <v>15</v>
      </c>
      <c r="L752" s="21">
        <f t="shared" si="263"/>
        <v>16</v>
      </c>
      <c r="M752" s="14">
        <f t="shared" si="252"/>
        <v>1.002370792</v>
      </c>
      <c r="N752" s="14">
        <f t="shared" ca="1" si="253"/>
        <v>1.0035693370000001</v>
      </c>
      <c r="O752" s="21">
        <f t="shared" si="264"/>
        <v>0</v>
      </c>
      <c r="P752" s="16">
        <f t="shared" ca="1" si="254"/>
        <v>25.520759550000001</v>
      </c>
      <c r="Q752" s="24">
        <f t="shared" si="255"/>
        <v>0</v>
      </c>
      <c r="R752" s="16">
        <f t="shared" si="256"/>
        <v>0</v>
      </c>
      <c r="S752" s="4" t="str">
        <f t="shared" si="265"/>
        <v>A+J=</v>
      </c>
      <c r="T752" s="34">
        <f t="shared" si="266"/>
        <v>44151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2"/>
      <c r="AI752" s="2"/>
      <c r="AJ752" s="2"/>
      <c r="AK752" s="2"/>
      <c r="AL752" s="2"/>
      <c r="AM752" s="34"/>
      <c r="AN752" s="34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42">
        <f t="shared" si="257"/>
        <v>44143</v>
      </c>
      <c r="B753" s="19">
        <f t="shared" ca="1" si="267"/>
        <v>7175.5207595499996</v>
      </c>
      <c r="C753" s="16">
        <f t="shared" si="258"/>
        <v>7150</v>
      </c>
      <c r="D753" s="15">
        <f ca="1">IF(A753&lt;$B$1,VLOOKUP(A753,[1]DI!$A$4:$B$15000,2,FALSE),0)</f>
        <v>0</v>
      </c>
      <c r="E753" s="16">
        <f t="shared" ca="1" si="250"/>
        <v>1</v>
      </c>
      <c r="F753" s="16">
        <f ca="1">(TRUNC(PRODUCT($E$12:$E752),16))</f>
        <v>1.0972884468947699</v>
      </c>
      <c r="G753" s="16">
        <f t="shared" ca="1" si="259"/>
        <v>1.095977975437</v>
      </c>
      <c r="H753" s="16">
        <f t="shared" ca="1" si="251"/>
        <v>1.00119571</v>
      </c>
      <c r="I753" s="15">
        <f t="shared" si="260"/>
        <v>3.7999999999999999E-2</v>
      </c>
      <c r="J753" s="34">
        <f t="shared" si="261"/>
        <v>44119</v>
      </c>
      <c r="K753" s="2">
        <f t="shared" si="262"/>
        <v>15</v>
      </c>
      <c r="L753" s="21">
        <f t="shared" si="263"/>
        <v>16</v>
      </c>
      <c r="M753" s="14">
        <f t="shared" si="252"/>
        <v>1.002370792</v>
      </c>
      <c r="N753" s="14">
        <f t="shared" ca="1" si="253"/>
        <v>1.0035693370000001</v>
      </c>
      <c r="O753" s="21">
        <f t="shared" si="264"/>
        <v>0</v>
      </c>
      <c r="P753" s="16">
        <f t="shared" ca="1" si="254"/>
        <v>25.520759550000001</v>
      </c>
      <c r="Q753" s="24">
        <f t="shared" si="255"/>
        <v>0</v>
      </c>
      <c r="R753" s="16">
        <f t="shared" si="256"/>
        <v>0</v>
      </c>
      <c r="S753" s="4" t="str">
        <f t="shared" si="265"/>
        <v>A+J=</v>
      </c>
      <c r="T753" s="34">
        <f t="shared" si="266"/>
        <v>44151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2"/>
      <c r="AI753" s="2"/>
      <c r="AJ753" s="2"/>
      <c r="AK753" s="2"/>
      <c r="AL753" s="2"/>
      <c r="AM753" s="34"/>
      <c r="AN753" s="34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42">
        <f t="shared" si="257"/>
        <v>44144</v>
      </c>
      <c r="B754" s="19">
        <f t="shared" ca="1" si="267"/>
        <v>7175.5207595499996</v>
      </c>
      <c r="C754" s="16">
        <f t="shared" si="258"/>
        <v>7150</v>
      </c>
      <c r="D754" s="15">
        <f ca="1">IF(A754&lt;$B$1,VLOOKUP(A754,[1]DI!$A$4:$B$15000,2,FALSE),0)</f>
        <v>1.9000000000000006E-2</v>
      </c>
      <c r="E754" s="16">
        <f t="shared" ca="1" si="250"/>
        <v>1.0000746899999999</v>
      </c>
      <c r="F754" s="16">
        <f ca="1">(TRUNC(PRODUCT($E$12:$E753),16))</f>
        <v>1.0972884468947699</v>
      </c>
      <c r="G754" s="16">
        <f t="shared" ca="1" si="259"/>
        <v>1.095977975437</v>
      </c>
      <c r="H754" s="16">
        <f t="shared" ca="1" si="251"/>
        <v>1.00119571</v>
      </c>
      <c r="I754" s="15">
        <f t="shared" si="260"/>
        <v>3.7999999999999999E-2</v>
      </c>
      <c r="J754" s="34">
        <f t="shared" si="261"/>
        <v>44119</v>
      </c>
      <c r="K754" s="2">
        <f t="shared" si="262"/>
        <v>16</v>
      </c>
      <c r="L754" s="21">
        <f t="shared" si="263"/>
        <v>16</v>
      </c>
      <c r="M754" s="14">
        <f t="shared" si="252"/>
        <v>1.002370792</v>
      </c>
      <c r="N754" s="14">
        <f t="shared" ca="1" si="253"/>
        <v>1.0035693370000001</v>
      </c>
      <c r="O754" s="21">
        <f t="shared" si="264"/>
        <v>0</v>
      </c>
      <c r="P754" s="16">
        <f t="shared" ca="1" si="254"/>
        <v>25.520759550000001</v>
      </c>
      <c r="Q754" s="24">
        <f t="shared" si="255"/>
        <v>0</v>
      </c>
      <c r="R754" s="16">
        <f t="shared" si="256"/>
        <v>0</v>
      </c>
      <c r="S754" s="4" t="str">
        <f t="shared" si="265"/>
        <v>A+J=</v>
      </c>
      <c r="T754" s="34">
        <f t="shared" si="266"/>
        <v>44151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2"/>
      <c r="AI754" s="2"/>
      <c r="AJ754" s="2"/>
      <c r="AK754" s="2"/>
      <c r="AL754" s="2"/>
      <c r="AM754" s="34"/>
      <c r="AN754" s="34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42">
        <f t="shared" si="257"/>
        <v>44145</v>
      </c>
      <c r="B755" s="19">
        <f t="shared" ca="1" si="267"/>
        <v>7177.11883459</v>
      </c>
      <c r="C755" s="16">
        <f t="shared" si="258"/>
        <v>7150</v>
      </c>
      <c r="D755" s="15">
        <f ca="1">IF(A755&lt;$B$1,VLOOKUP(A755,[1]DI!$A$4:$B$15000,2,FALSE),0)</f>
        <v>1.9000000000000006E-2</v>
      </c>
      <c r="E755" s="16">
        <f t="shared" ca="1" si="250"/>
        <v>1.0000746899999999</v>
      </c>
      <c r="F755" s="16">
        <f ca="1">(TRUNC(PRODUCT($E$12:$E754),16))</f>
        <v>1.09737040336887</v>
      </c>
      <c r="G755" s="16">
        <f t="shared" ca="1" si="259"/>
        <v>1.095977975437</v>
      </c>
      <c r="H755" s="16">
        <f t="shared" ca="1" si="251"/>
        <v>1.00127049</v>
      </c>
      <c r="I755" s="15">
        <f t="shared" si="260"/>
        <v>3.7999999999999999E-2</v>
      </c>
      <c r="J755" s="34">
        <f t="shared" si="261"/>
        <v>44119</v>
      </c>
      <c r="K755" s="2">
        <f t="shared" si="262"/>
        <v>17</v>
      </c>
      <c r="L755" s="21">
        <f t="shared" si="263"/>
        <v>17</v>
      </c>
      <c r="M755" s="14">
        <f t="shared" si="252"/>
        <v>1.0025191529999999</v>
      </c>
      <c r="N755" s="14">
        <f t="shared" ca="1" si="253"/>
        <v>1.0037928439999999</v>
      </c>
      <c r="O755" s="21">
        <f t="shared" si="264"/>
        <v>0</v>
      </c>
      <c r="P755" s="16">
        <f t="shared" ca="1" si="254"/>
        <v>27.118834589999999</v>
      </c>
      <c r="Q755" s="24">
        <f t="shared" si="255"/>
        <v>0</v>
      </c>
      <c r="R755" s="16">
        <f t="shared" si="256"/>
        <v>0</v>
      </c>
      <c r="S755" s="4" t="str">
        <f t="shared" si="265"/>
        <v>A+J=</v>
      </c>
      <c r="T755" s="34">
        <f t="shared" si="266"/>
        <v>44151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2"/>
      <c r="AI755" s="2"/>
      <c r="AJ755" s="2"/>
      <c r="AK755" s="2"/>
      <c r="AL755" s="2"/>
      <c r="AM755" s="34"/>
      <c r="AN755" s="34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42">
        <f t="shared" si="257"/>
        <v>44146</v>
      </c>
      <c r="B756" s="19">
        <f t="shared" ca="1" si="267"/>
        <v>7178.7172242500001</v>
      </c>
      <c r="C756" s="16">
        <f t="shared" si="258"/>
        <v>7150</v>
      </c>
      <c r="D756" s="15">
        <f ca="1">IF(A756&lt;$B$1,VLOOKUP(A756,[1]DI!$A$4:$B$15000,2,FALSE),0)</f>
        <v>1.9000000000000006E-2</v>
      </c>
      <c r="E756" s="16">
        <f t="shared" ca="1" si="250"/>
        <v>1.0000746899999999</v>
      </c>
      <c r="F756" s="16">
        <f ca="1">(TRUNC(PRODUCT($E$12:$E755),16))</f>
        <v>1.0974523659643001</v>
      </c>
      <c r="G756" s="16">
        <f t="shared" ca="1" si="259"/>
        <v>1.095977975437</v>
      </c>
      <c r="H756" s="16">
        <f t="shared" ca="1" si="251"/>
        <v>1.0013452700000001</v>
      </c>
      <c r="I756" s="15">
        <f t="shared" si="260"/>
        <v>3.7999999999999999E-2</v>
      </c>
      <c r="J756" s="34">
        <f t="shared" si="261"/>
        <v>44119</v>
      </c>
      <c r="K756" s="2">
        <f t="shared" si="262"/>
        <v>18</v>
      </c>
      <c r="L756" s="21">
        <f t="shared" si="263"/>
        <v>18</v>
      </c>
      <c r="M756" s="14">
        <f t="shared" si="252"/>
        <v>1.0026675359999999</v>
      </c>
      <c r="N756" s="14">
        <f t="shared" ca="1" si="253"/>
        <v>1.0040163950000001</v>
      </c>
      <c r="O756" s="21">
        <f t="shared" si="264"/>
        <v>0</v>
      </c>
      <c r="P756" s="16">
        <f t="shared" ca="1" si="254"/>
        <v>28.717224250000001</v>
      </c>
      <c r="Q756" s="24">
        <f t="shared" si="255"/>
        <v>0</v>
      </c>
      <c r="R756" s="16">
        <f t="shared" si="256"/>
        <v>0</v>
      </c>
      <c r="S756" s="4" t="str">
        <f t="shared" si="265"/>
        <v>A+J=</v>
      </c>
      <c r="T756" s="34">
        <f t="shared" si="266"/>
        <v>44151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2"/>
      <c r="AI756" s="2"/>
      <c r="AJ756" s="2"/>
      <c r="AK756" s="2"/>
      <c r="AL756" s="2"/>
      <c r="AM756" s="34"/>
      <c r="AN756" s="34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42">
        <f t="shared" si="257"/>
        <v>44147</v>
      </c>
      <c r="B757" s="19">
        <f t="shared" ca="1" si="267"/>
        <v>7180.3159999999998</v>
      </c>
      <c r="C757" s="16">
        <f t="shared" si="258"/>
        <v>7150</v>
      </c>
      <c r="D757" s="15">
        <f ca="1">IF(A757&lt;$B$1,VLOOKUP(A757,[1]DI!$A$4:$B$15000,2,FALSE),0)</f>
        <v>1.9000000000000006E-2</v>
      </c>
      <c r="E757" s="16">
        <f t="shared" ca="1" si="250"/>
        <v>1.0000746899999999</v>
      </c>
      <c r="F757" s="16">
        <f ca="1">(TRUNC(PRODUCT($E$12:$E756),16))</f>
        <v>1.0975343346815101</v>
      </c>
      <c r="G757" s="16">
        <f t="shared" ca="1" si="259"/>
        <v>1.095977975437</v>
      </c>
      <c r="H757" s="16">
        <f t="shared" ca="1" si="251"/>
        <v>1.0014200600000001</v>
      </c>
      <c r="I757" s="15">
        <f t="shared" si="260"/>
        <v>3.7999999999999999E-2</v>
      </c>
      <c r="J757" s="34">
        <f t="shared" si="261"/>
        <v>44119</v>
      </c>
      <c r="K757" s="2">
        <f t="shared" si="262"/>
        <v>19</v>
      </c>
      <c r="L757" s="21">
        <f t="shared" si="263"/>
        <v>19</v>
      </c>
      <c r="M757" s="14">
        <f t="shared" si="252"/>
        <v>1.0028159409999999</v>
      </c>
      <c r="N757" s="14">
        <f t="shared" ca="1" si="253"/>
        <v>1.00424</v>
      </c>
      <c r="O757" s="21">
        <f t="shared" si="264"/>
        <v>0</v>
      </c>
      <c r="P757" s="16">
        <f t="shared" ca="1" si="254"/>
        <v>30.315999999999999</v>
      </c>
      <c r="Q757" s="24">
        <f t="shared" si="255"/>
        <v>0</v>
      </c>
      <c r="R757" s="16">
        <f t="shared" si="256"/>
        <v>0</v>
      </c>
      <c r="S757" s="4" t="str">
        <f t="shared" si="265"/>
        <v>A+J=</v>
      </c>
      <c r="T757" s="34">
        <f t="shared" si="266"/>
        <v>44151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2"/>
      <c r="AI757" s="2"/>
      <c r="AJ757" s="2"/>
      <c r="AK757" s="2"/>
      <c r="AL757" s="2"/>
      <c r="AM757" s="34"/>
      <c r="AN757" s="34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42">
        <f t="shared" si="257"/>
        <v>44148</v>
      </c>
      <c r="B758" s="19">
        <f t="shared" ca="1" si="267"/>
        <v>7181.91516185</v>
      </c>
      <c r="C758" s="16">
        <f t="shared" si="258"/>
        <v>7150</v>
      </c>
      <c r="D758" s="15">
        <f ca="1">IF(A758&lt;$B$1,VLOOKUP(A758,[1]DI!$A$4:$B$15000,2,FALSE),0)</f>
        <v>1.9000000000000006E-2</v>
      </c>
      <c r="E758" s="16">
        <f t="shared" ca="1" si="250"/>
        <v>1.0000746899999999</v>
      </c>
      <c r="F758" s="16">
        <f ca="1">(TRUNC(PRODUCT($E$12:$E757),16))</f>
        <v>1.0976163095209699</v>
      </c>
      <c r="G758" s="16">
        <f t="shared" ca="1" si="259"/>
        <v>1.095977975437</v>
      </c>
      <c r="H758" s="16">
        <f t="shared" ca="1" si="251"/>
        <v>1.00149486</v>
      </c>
      <c r="I758" s="15">
        <f t="shared" si="260"/>
        <v>3.7999999999999999E-2</v>
      </c>
      <c r="J758" s="34">
        <f t="shared" si="261"/>
        <v>44119</v>
      </c>
      <c r="K758" s="2">
        <f t="shared" si="262"/>
        <v>20</v>
      </c>
      <c r="L758" s="21">
        <f t="shared" si="263"/>
        <v>20</v>
      </c>
      <c r="M758" s="14">
        <f t="shared" si="252"/>
        <v>1.002964368</v>
      </c>
      <c r="N758" s="14">
        <f t="shared" ca="1" si="253"/>
        <v>1.004463659</v>
      </c>
      <c r="O758" s="21">
        <f t="shared" si="264"/>
        <v>0</v>
      </c>
      <c r="P758" s="16">
        <f t="shared" ca="1" si="254"/>
        <v>31.91516185</v>
      </c>
      <c r="Q758" s="24">
        <f t="shared" si="255"/>
        <v>0</v>
      </c>
      <c r="R758" s="16">
        <f t="shared" si="256"/>
        <v>0</v>
      </c>
      <c r="S758" s="4" t="str">
        <f t="shared" si="265"/>
        <v>A+J=</v>
      </c>
      <c r="T758" s="34">
        <f t="shared" si="266"/>
        <v>44151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2"/>
      <c r="AI758" s="2"/>
      <c r="AJ758" s="2"/>
      <c r="AK758" s="2"/>
      <c r="AL758" s="2"/>
      <c r="AM758" s="34"/>
      <c r="AN758" s="34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42">
        <f t="shared" si="257"/>
        <v>44149</v>
      </c>
      <c r="B759" s="19">
        <f t="shared" ca="1" si="267"/>
        <v>7183.5146454400001</v>
      </c>
      <c r="C759" s="16">
        <f t="shared" si="258"/>
        <v>7150</v>
      </c>
      <c r="D759" s="15">
        <f ca="1">IF(A759&lt;$B$1,VLOOKUP(A759,[1]DI!$A$4:$B$15000,2,FALSE),0)</f>
        <v>0</v>
      </c>
      <c r="E759" s="16">
        <f t="shared" ca="1" si="250"/>
        <v>1</v>
      </c>
      <c r="F759" s="16">
        <f ca="1">(TRUNC(PRODUCT($E$12:$E758),16))</f>
        <v>1.0976982904831301</v>
      </c>
      <c r="G759" s="16">
        <f t="shared" ca="1" si="259"/>
        <v>1.095977975437</v>
      </c>
      <c r="H759" s="16">
        <f t="shared" ca="1" si="251"/>
        <v>1.0015696599999999</v>
      </c>
      <c r="I759" s="15">
        <f t="shared" si="260"/>
        <v>3.7999999999999999E-2</v>
      </c>
      <c r="J759" s="34">
        <f t="shared" si="261"/>
        <v>44119</v>
      </c>
      <c r="K759" s="2">
        <f t="shared" si="262"/>
        <v>20</v>
      </c>
      <c r="L759" s="21">
        <f t="shared" si="263"/>
        <v>21</v>
      </c>
      <c r="M759" s="14">
        <f t="shared" si="252"/>
        <v>1.0031128170000001</v>
      </c>
      <c r="N759" s="14">
        <f t="shared" ca="1" si="253"/>
        <v>1.0046873629999999</v>
      </c>
      <c r="O759" s="21">
        <f t="shared" si="264"/>
        <v>0</v>
      </c>
      <c r="P759" s="16">
        <f t="shared" ca="1" si="254"/>
        <v>33.514645440000002</v>
      </c>
      <c r="Q759" s="24">
        <f t="shared" si="255"/>
        <v>0</v>
      </c>
      <c r="R759" s="16">
        <f t="shared" si="256"/>
        <v>0</v>
      </c>
      <c r="S759" s="4" t="str">
        <f t="shared" si="265"/>
        <v>A+J=</v>
      </c>
      <c r="T759" s="34">
        <f t="shared" si="266"/>
        <v>44151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2"/>
      <c r="AI759" s="2"/>
      <c r="AJ759" s="2"/>
      <c r="AK759" s="2"/>
      <c r="AL759" s="2"/>
      <c r="AM759" s="34"/>
      <c r="AN759" s="34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42">
        <f t="shared" si="257"/>
        <v>44150</v>
      </c>
      <c r="B760" s="19">
        <f t="shared" ca="1" si="267"/>
        <v>7183.5146454400001</v>
      </c>
      <c r="C760" s="16">
        <f t="shared" si="258"/>
        <v>7150</v>
      </c>
      <c r="D760" s="15">
        <f ca="1">IF(A760&lt;$B$1,VLOOKUP(A760,[1]DI!$A$4:$B$15000,2,FALSE),0)</f>
        <v>0</v>
      </c>
      <c r="E760" s="16">
        <f t="shared" ca="1" si="250"/>
        <v>1</v>
      </c>
      <c r="F760" s="16">
        <f ca="1">(TRUNC(PRODUCT($E$12:$E759),16))</f>
        <v>1.0976982904831301</v>
      </c>
      <c r="G760" s="16">
        <f t="shared" ca="1" si="259"/>
        <v>1.095977975437</v>
      </c>
      <c r="H760" s="16">
        <f t="shared" ca="1" si="251"/>
        <v>1.0015696599999999</v>
      </c>
      <c r="I760" s="15">
        <f t="shared" si="260"/>
        <v>3.7999999999999999E-2</v>
      </c>
      <c r="J760" s="34">
        <f t="shared" si="261"/>
        <v>44119</v>
      </c>
      <c r="K760" s="2">
        <f t="shared" si="262"/>
        <v>20</v>
      </c>
      <c r="L760" s="21">
        <f t="shared" si="263"/>
        <v>21</v>
      </c>
      <c r="M760" s="14">
        <f t="shared" si="252"/>
        <v>1.0031128170000001</v>
      </c>
      <c r="N760" s="14">
        <f t="shared" ca="1" si="253"/>
        <v>1.0046873629999999</v>
      </c>
      <c r="O760" s="21">
        <f t="shared" si="264"/>
        <v>0</v>
      </c>
      <c r="P760" s="16">
        <f t="shared" ca="1" si="254"/>
        <v>33.514645440000002</v>
      </c>
      <c r="Q760" s="24">
        <f t="shared" si="255"/>
        <v>0</v>
      </c>
      <c r="R760" s="16">
        <f t="shared" si="256"/>
        <v>0</v>
      </c>
      <c r="S760" s="4" t="str">
        <f t="shared" si="265"/>
        <v>A+J=</v>
      </c>
      <c r="T760" s="34">
        <f t="shared" si="266"/>
        <v>44151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2"/>
      <c r="AI760" s="2"/>
      <c r="AJ760" s="2"/>
      <c r="AK760" s="2"/>
      <c r="AL760" s="2"/>
      <c r="AM760" s="34"/>
      <c r="AN760" s="34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42">
        <f t="shared" si="257"/>
        <v>44151</v>
      </c>
      <c r="B761" s="19">
        <f t="shared" ca="1" si="267"/>
        <v>7183.5146454400001</v>
      </c>
      <c r="C761" s="16">
        <f t="shared" si="258"/>
        <v>7150</v>
      </c>
      <c r="D761" s="15">
        <f ca="1">IF(A761&lt;$B$1,VLOOKUP(A761,[1]DI!$A$4:$B$15000,2,FALSE),0)</f>
        <v>1.9000000000000006E-2</v>
      </c>
      <c r="E761" s="16">
        <f t="shared" ca="1" si="250"/>
        <v>1.0000746899999999</v>
      </c>
      <c r="F761" s="16">
        <f ca="1">(TRUNC(PRODUCT($E$12:$E760),16))</f>
        <v>1.0976982904831301</v>
      </c>
      <c r="G761" s="16">
        <f t="shared" ca="1" si="259"/>
        <v>1.095977975437</v>
      </c>
      <c r="H761" s="16">
        <f t="shared" ca="1" si="251"/>
        <v>1.0015696599999999</v>
      </c>
      <c r="I761" s="15">
        <f t="shared" si="260"/>
        <v>3.7999999999999999E-2</v>
      </c>
      <c r="J761" s="34">
        <f t="shared" si="261"/>
        <v>44119</v>
      </c>
      <c r="K761" s="2">
        <f t="shared" si="262"/>
        <v>21</v>
      </c>
      <c r="L761" s="21">
        <f t="shared" si="263"/>
        <v>21</v>
      </c>
      <c r="M761" s="14">
        <f t="shared" si="252"/>
        <v>1.0031128170000001</v>
      </c>
      <c r="N761" s="14">
        <f t="shared" ca="1" si="253"/>
        <v>1.0046873629999999</v>
      </c>
      <c r="O761" s="21">
        <f t="shared" si="264"/>
        <v>25</v>
      </c>
      <c r="P761" s="16">
        <f t="shared" ca="1" si="254"/>
        <v>33.514645440000002</v>
      </c>
      <c r="Q761" s="24">
        <f t="shared" si="255"/>
        <v>0</v>
      </c>
      <c r="R761" s="16">
        <f t="shared" si="256"/>
        <v>0</v>
      </c>
      <c r="S761" s="4" t="str">
        <f t="shared" si="265"/>
        <v>A+J=</v>
      </c>
      <c r="T761" s="34">
        <f t="shared" si="266"/>
        <v>44151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2"/>
      <c r="AI761" s="2"/>
      <c r="AJ761" s="2"/>
      <c r="AK761" s="2"/>
      <c r="AL761" s="2"/>
      <c r="AM761" s="34"/>
      <c r="AN761" s="34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42">
        <f t="shared" si="257"/>
        <v>44152</v>
      </c>
      <c r="B762" s="19">
        <f t="shared" ca="1" si="267"/>
        <v>7151.5923836399998</v>
      </c>
      <c r="C762" s="16">
        <f t="shared" si="258"/>
        <v>7150</v>
      </c>
      <c r="D762" s="15">
        <f ca="1">IF(A762&lt;$B$1,VLOOKUP(A762,[1]DI!$A$4:$B$15000,2,FALSE),0)</f>
        <v>1.9000000000000006E-2</v>
      </c>
      <c r="E762" s="16">
        <f t="shared" ca="1" si="250"/>
        <v>1.0000746899999999</v>
      </c>
      <c r="F762" s="16">
        <f ca="1">(TRUNC(PRODUCT($E$12:$E761),16))</f>
        <v>1.09778027756844</v>
      </c>
      <c r="G762" s="16">
        <f t="shared" ca="1" si="259"/>
        <v>1.0976982904831301</v>
      </c>
      <c r="H762" s="16">
        <f t="shared" ca="1" si="251"/>
        <v>1.0000746899999999</v>
      </c>
      <c r="I762" s="15">
        <f t="shared" si="260"/>
        <v>3.7999999999999999E-2</v>
      </c>
      <c r="J762" s="34">
        <f t="shared" si="261"/>
        <v>44151</v>
      </c>
      <c r="K762" s="2">
        <f t="shared" si="262"/>
        <v>1</v>
      </c>
      <c r="L762" s="21">
        <f t="shared" si="263"/>
        <v>1</v>
      </c>
      <c r="M762" s="14">
        <f t="shared" si="252"/>
        <v>1.00014801</v>
      </c>
      <c r="N762" s="14">
        <f t="shared" ca="1" si="253"/>
        <v>1.0002227109999999</v>
      </c>
      <c r="O762" s="21">
        <f t="shared" si="264"/>
        <v>0</v>
      </c>
      <c r="P762" s="16">
        <f t="shared" ca="1" si="254"/>
        <v>1.59238364</v>
      </c>
      <c r="Q762" s="24">
        <f t="shared" si="255"/>
        <v>0</v>
      </c>
      <c r="R762" s="16">
        <f t="shared" si="256"/>
        <v>0</v>
      </c>
      <c r="S762" s="4" t="str">
        <f t="shared" si="265"/>
        <v>J=</v>
      </c>
      <c r="T762" s="34">
        <f t="shared" si="266"/>
        <v>44180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2"/>
      <c r="AI762" s="2"/>
      <c r="AJ762" s="2"/>
      <c r="AK762" s="2"/>
      <c r="AL762" s="2"/>
      <c r="AM762" s="34"/>
      <c r="AN762" s="34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42">
        <f t="shared" si="257"/>
        <v>44153</v>
      </c>
      <c r="B763" s="19">
        <f t="shared" ca="1" si="267"/>
        <v>7153.1851533899999</v>
      </c>
      <c r="C763" s="16">
        <f t="shared" si="258"/>
        <v>7150</v>
      </c>
      <c r="D763" s="15">
        <f ca="1">IF(A763&lt;$B$1,VLOOKUP(A763,[1]DI!$A$4:$B$15000,2,FALSE),0)</f>
        <v>1.9000000000000006E-2</v>
      </c>
      <c r="E763" s="16">
        <f t="shared" ca="1" si="250"/>
        <v>1.0000746899999999</v>
      </c>
      <c r="F763" s="16">
        <f ca="1">(TRUNC(PRODUCT($E$12:$E762),16))</f>
        <v>1.09786227077737</v>
      </c>
      <c r="G763" s="16">
        <f t="shared" ca="1" si="259"/>
        <v>1.0976982904831301</v>
      </c>
      <c r="H763" s="16">
        <f t="shared" ca="1" si="251"/>
        <v>1.00014939</v>
      </c>
      <c r="I763" s="15">
        <f t="shared" si="260"/>
        <v>3.7999999999999999E-2</v>
      </c>
      <c r="J763" s="34">
        <f t="shared" si="261"/>
        <v>44151</v>
      </c>
      <c r="K763" s="2">
        <f t="shared" si="262"/>
        <v>2</v>
      </c>
      <c r="L763" s="21">
        <f t="shared" si="263"/>
        <v>2</v>
      </c>
      <c r="M763" s="14">
        <f t="shared" si="252"/>
        <v>1.000296042</v>
      </c>
      <c r="N763" s="14">
        <f t="shared" ca="1" si="253"/>
        <v>1.0004454759999999</v>
      </c>
      <c r="O763" s="21">
        <f t="shared" si="264"/>
        <v>0</v>
      </c>
      <c r="P763" s="16">
        <f t="shared" ca="1" si="254"/>
        <v>3.18515339</v>
      </c>
      <c r="Q763" s="24">
        <f t="shared" si="255"/>
        <v>0</v>
      </c>
      <c r="R763" s="16">
        <f t="shared" si="256"/>
        <v>0</v>
      </c>
      <c r="S763" s="4" t="str">
        <f t="shared" si="265"/>
        <v>J=</v>
      </c>
      <c r="T763" s="34">
        <f t="shared" si="266"/>
        <v>44180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2"/>
      <c r="AI763" s="2"/>
      <c r="AJ763" s="2"/>
      <c r="AK763" s="2"/>
      <c r="AL763" s="2"/>
      <c r="AM763" s="34"/>
      <c r="AN763" s="34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42">
        <f t="shared" si="257"/>
        <v>44154</v>
      </c>
      <c r="B764" s="19">
        <f t="shared" ca="1" si="267"/>
        <v>7154.7782448999997</v>
      </c>
      <c r="C764" s="16">
        <f t="shared" si="258"/>
        <v>7150</v>
      </c>
      <c r="D764" s="15">
        <f ca="1">IF(A764&lt;$B$1,VLOOKUP(A764,[1]DI!$A$4:$B$15000,2,FALSE),0)</f>
        <v>1.9000000000000006E-2</v>
      </c>
      <c r="E764" s="16">
        <f t="shared" ca="1" si="250"/>
        <v>1.0000746899999999</v>
      </c>
      <c r="F764" s="16">
        <f ca="1">(TRUNC(PRODUCT($E$12:$E763),16))</f>
        <v>1.0979442701103801</v>
      </c>
      <c r="G764" s="16">
        <f t="shared" ca="1" si="259"/>
        <v>1.0976982904831301</v>
      </c>
      <c r="H764" s="16">
        <f t="shared" ca="1" si="251"/>
        <v>1.0002240899999999</v>
      </c>
      <c r="I764" s="15">
        <f t="shared" si="260"/>
        <v>3.7999999999999999E-2</v>
      </c>
      <c r="J764" s="34">
        <f t="shared" si="261"/>
        <v>44151</v>
      </c>
      <c r="K764" s="2">
        <f t="shared" si="262"/>
        <v>3</v>
      </c>
      <c r="L764" s="21">
        <f t="shared" si="263"/>
        <v>3</v>
      </c>
      <c r="M764" s="14">
        <f t="shared" si="252"/>
        <v>1.0004440960000001</v>
      </c>
      <c r="N764" s="14">
        <f t="shared" ca="1" si="253"/>
        <v>1.000668286</v>
      </c>
      <c r="O764" s="21">
        <f t="shared" si="264"/>
        <v>0</v>
      </c>
      <c r="P764" s="16">
        <f t="shared" ca="1" si="254"/>
        <v>4.7782448999999998</v>
      </c>
      <c r="Q764" s="24">
        <f t="shared" si="255"/>
        <v>0</v>
      </c>
      <c r="R764" s="16">
        <f t="shared" si="256"/>
        <v>0</v>
      </c>
      <c r="S764" s="4" t="str">
        <f t="shared" si="265"/>
        <v>J=</v>
      </c>
      <c r="T764" s="34">
        <f t="shared" si="266"/>
        <v>44180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2"/>
      <c r="AI764" s="2"/>
      <c r="AJ764" s="2"/>
      <c r="AK764" s="2"/>
      <c r="AL764" s="2"/>
      <c r="AM764" s="34"/>
      <c r="AN764" s="34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42">
        <f t="shared" si="257"/>
        <v>44155</v>
      </c>
      <c r="B765" s="19">
        <f t="shared" ca="1" si="267"/>
        <v>7156.3716438399997</v>
      </c>
      <c r="C765" s="16">
        <f t="shared" si="258"/>
        <v>7150</v>
      </c>
      <c r="D765" s="15">
        <f ca="1">IF(A765&lt;$B$1,VLOOKUP(A765,[1]DI!$A$4:$B$15000,2,FALSE),0)</f>
        <v>1.9000000000000006E-2</v>
      </c>
      <c r="E765" s="16">
        <f t="shared" ca="1" si="250"/>
        <v>1.0000746899999999</v>
      </c>
      <c r="F765" s="16">
        <f ca="1">(TRUNC(PRODUCT($E$12:$E764),16))</f>
        <v>1.09802627556791</v>
      </c>
      <c r="G765" s="16">
        <f t="shared" ca="1" si="259"/>
        <v>1.0976982904831301</v>
      </c>
      <c r="H765" s="16">
        <f t="shared" ca="1" si="251"/>
        <v>1.00029879</v>
      </c>
      <c r="I765" s="15">
        <f t="shared" si="260"/>
        <v>3.7999999999999999E-2</v>
      </c>
      <c r="J765" s="34">
        <f t="shared" si="261"/>
        <v>44151</v>
      </c>
      <c r="K765" s="2">
        <f t="shared" si="262"/>
        <v>4</v>
      </c>
      <c r="L765" s="21">
        <f t="shared" si="263"/>
        <v>4</v>
      </c>
      <c r="M765" s="14">
        <f t="shared" si="252"/>
        <v>1.0005921719999999</v>
      </c>
      <c r="N765" s="14">
        <f t="shared" ca="1" si="253"/>
        <v>1.0008911389999999</v>
      </c>
      <c r="O765" s="21">
        <f t="shared" si="264"/>
        <v>0</v>
      </c>
      <c r="P765" s="16">
        <f t="shared" ca="1" si="254"/>
        <v>6.3716438399999999</v>
      </c>
      <c r="Q765" s="24">
        <f t="shared" si="255"/>
        <v>0</v>
      </c>
      <c r="R765" s="16">
        <f t="shared" si="256"/>
        <v>0</v>
      </c>
      <c r="S765" s="4" t="str">
        <f t="shared" si="265"/>
        <v>J=</v>
      </c>
      <c r="T765" s="34">
        <f t="shared" si="266"/>
        <v>44180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2"/>
      <c r="AI765" s="2"/>
      <c r="AJ765" s="2"/>
      <c r="AK765" s="2"/>
      <c r="AL765" s="2"/>
      <c r="AM765" s="34"/>
      <c r="AN765" s="34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42">
        <f t="shared" si="257"/>
        <v>44156</v>
      </c>
      <c r="B766" s="19">
        <f t="shared" ca="1" si="267"/>
        <v>7157.9655003999997</v>
      </c>
      <c r="C766" s="16">
        <f t="shared" si="258"/>
        <v>7150</v>
      </c>
      <c r="D766" s="15">
        <f ca="1">IF(A766&lt;$B$1,VLOOKUP(A766,[1]DI!$A$4:$B$15000,2,FALSE),0)</f>
        <v>0</v>
      </c>
      <c r="E766" s="16">
        <f t="shared" ca="1" si="250"/>
        <v>1</v>
      </c>
      <c r="F766" s="16">
        <f ca="1">(TRUNC(PRODUCT($E$12:$E765),16))</f>
        <v>1.09810828715044</v>
      </c>
      <c r="G766" s="16">
        <f t="shared" ca="1" si="259"/>
        <v>1.0976982904831301</v>
      </c>
      <c r="H766" s="16">
        <f t="shared" ca="1" si="251"/>
        <v>1.00037351</v>
      </c>
      <c r="I766" s="15">
        <f t="shared" si="260"/>
        <v>3.7999999999999999E-2</v>
      </c>
      <c r="J766" s="34">
        <f t="shared" si="261"/>
        <v>44151</v>
      </c>
      <c r="K766" s="2">
        <f t="shared" si="262"/>
        <v>4</v>
      </c>
      <c r="L766" s="21">
        <f t="shared" si="263"/>
        <v>5</v>
      </c>
      <c r="M766" s="14">
        <f t="shared" si="252"/>
        <v>1.0007402700000001</v>
      </c>
      <c r="N766" s="14">
        <f t="shared" ca="1" si="253"/>
        <v>1.001114056</v>
      </c>
      <c r="O766" s="21">
        <f t="shared" si="264"/>
        <v>0</v>
      </c>
      <c r="P766" s="16">
        <f t="shared" ca="1" si="254"/>
        <v>7.9655003999999998</v>
      </c>
      <c r="Q766" s="24">
        <f t="shared" si="255"/>
        <v>0</v>
      </c>
      <c r="R766" s="16">
        <f t="shared" si="256"/>
        <v>0</v>
      </c>
      <c r="S766" s="4" t="str">
        <f t="shared" si="265"/>
        <v>J=</v>
      </c>
      <c r="T766" s="34">
        <f t="shared" si="266"/>
        <v>44180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2"/>
      <c r="AI766" s="2"/>
      <c r="AJ766" s="2"/>
      <c r="AK766" s="2"/>
      <c r="AL766" s="2"/>
      <c r="AM766" s="34"/>
      <c r="AN766" s="34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42">
        <f t="shared" si="257"/>
        <v>44157</v>
      </c>
      <c r="B767" s="19">
        <f t="shared" ca="1" si="267"/>
        <v>7157.9655003999997</v>
      </c>
      <c r="C767" s="16">
        <f t="shared" si="258"/>
        <v>7150</v>
      </c>
      <c r="D767" s="15">
        <f ca="1">IF(A767&lt;$B$1,VLOOKUP(A767,[1]DI!$A$4:$B$15000,2,FALSE),0)</f>
        <v>0</v>
      </c>
      <c r="E767" s="16">
        <f t="shared" ca="1" si="250"/>
        <v>1</v>
      </c>
      <c r="F767" s="16">
        <f ca="1">(TRUNC(PRODUCT($E$12:$E766),16))</f>
        <v>1.09810828715044</v>
      </c>
      <c r="G767" s="16">
        <f t="shared" ca="1" si="259"/>
        <v>1.0976982904831301</v>
      </c>
      <c r="H767" s="16">
        <f t="shared" ca="1" si="251"/>
        <v>1.00037351</v>
      </c>
      <c r="I767" s="15">
        <f t="shared" si="260"/>
        <v>3.7999999999999999E-2</v>
      </c>
      <c r="J767" s="34">
        <f t="shared" si="261"/>
        <v>44151</v>
      </c>
      <c r="K767" s="2">
        <f t="shared" si="262"/>
        <v>4</v>
      </c>
      <c r="L767" s="21">
        <f t="shared" si="263"/>
        <v>5</v>
      </c>
      <c r="M767" s="14">
        <f t="shared" si="252"/>
        <v>1.0007402700000001</v>
      </c>
      <c r="N767" s="14">
        <f t="shared" ca="1" si="253"/>
        <v>1.001114056</v>
      </c>
      <c r="O767" s="21">
        <f t="shared" si="264"/>
        <v>0</v>
      </c>
      <c r="P767" s="16">
        <f t="shared" ca="1" si="254"/>
        <v>7.9655003999999998</v>
      </c>
      <c r="Q767" s="24">
        <f t="shared" si="255"/>
        <v>0</v>
      </c>
      <c r="R767" s="16">
        <f t="shared" si="256"/>
        <v>0</v>
      </c>
      <c r="S767" s="4" t="str">
        <f t="shared" si="265"/>
        <v>J=</v>
      </c>
      <c r="T767" s="34">
        <f t="shared" si="266"/>
        <v>44180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2"/>
      <c r="AI767" s="2"/>
      <c r="AJ767" s="2"/>
      <c r="AK767" s="2"/>
      <c r="AL767" s="2"/>
      <c r="AM767" s="34"/>
      <c r="AN767" s="34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42">
        <f t="shared" si="257"/>
        <v>44158</v>
      </c>
      <c r="B768" s="19">
        <f t="shared" ca="1" si="267"/>
        <v>7157.9655003999997</v>
      </c>
      <c r="C768" s="16">
        <f t="shared" si="258"/>
        <v>7150</v>
      </c>
      <c r="D768" s="15">
        <f ca="1">IF(A768&lt;$B$1,VLOOKUP(A768,[1]DI!$A$4:$B$15000,2,FALSE),0)</f>
        <v>1.9000000000000006E-2</v>
      </c>
      <c r="E768" s="16">
        <f t="shared" ca="1" si="250"/>
        <v>1.0000746899999999</v>
      </c>
      <c r="F768" s="16">
        <f ca="1">(TRUNC(PRODUCT($E$12:$E767),16))</f>
        <v>1.09810828715044</v>
      </c>
      <c r="G768" s="16">
        <f t="shared" ca="1" si="259"/>
        <v>1.0976982904831301</v>
      </c>
      <c r="H768" s="16">
        <f t="shared" ca="1" si="251"/>
        <v>1.00037351</v>
      </c>
      <c r="I768" s="15">
        <f t="shared" si="260"/>
        <v>3.7999999999999999E-2</v>
      </c>
      <c r="J768" s="34">
        <f t="shared" si="261"/>
        <v>44151</v>
      </c>
      <c r="K768" s="2">
        <f t="shared" si="262"/>
        <v>5</v>
      </c>
      <c r="L768" s="21">
        <f t="shared" si="263"/>
        <v>5</v>
      </c>
      <c r="M768" s="14">
        <f t="shared" si="252"/>
        <v>1.0007402700000001</v>
      </c>
      <c r="N768" s="14">
        <f t="shared" ca="1" si="253"/>
        <v>1.001114056</v>
      </c>
      <c r="O768" s="21">
        <f t="shared" si="264"/>
        <v>0</v>
      </c>
      <c r="P768" s="16">
        <f t="shared" ca="1" si="254"/>
        <v>7.9655003999999998</v>
      </c>
      <c r="Q768" s="24">
        <f t="shared" si="255"/>
        <v>0</v>
      </c>
      <c r="R768" s="16">
        <f t="shared" si="256"/>
        <v>0</v>
      </c>
      <c r="S768" s="4" t="str">
        <f t="shared" si="265"/>
        <v>J=</v>
      </c>
      <c r="T768" s="34">
        <f t="shared" si="266"/>
        <v>44180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2"/>
      <c r="AI768" s="2"/>
      <c r="AJ768" s="2"/>
      <c r="AK768" s="2"/>
      <c r="AL768" s="2"/>
      <c r="AM768" s="34"/>
      <c r="AN768" s="34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42">
        <f t="shared" si="257"/>
        <v>44159</v>
      </c>
      <c r="B769" s="19">
        <f t="shared" ca="1" si="267"/>
        <v>7159.55960005</v>
      </c>
      <c r="C769" s="16">
        <f t="shared" si="258"/>
        <v>7150</v>
      </c>
      <c r="D769" s="15">
        <f ca="1">IF(A769&lt;$B$1,VLOOKUP(A769,[1]DI!$A$4:$B$15000,2,FALSE),0)</f>
        <v>1.9000000000000006E-2</v>
      </c>
      <c r="E769" s="16">
        <f t="shared" ca="1" si="250"/>
        <v>1.0000746899999999</v>
      </c>
      <c r="F769" s="16">
        <f ca="1">(TRUNC(PRODUCT($E$12:$E768),16))</f>
        <v>1.0981903048584001</v>
      </c>
      <c r="G769" s="16">
        <f t="shared" ca="1" si="259"/>
        <v>1.0976982904831301</v>
      </c>
      <c r="H769" s="16">
        <f t="shared" ca="1" si="251"/>
        <v>1.00044822</v>
      </c>
      <c r="I769" s="15">
        <f t="shared" si="260"/>
        <v>3.7999999999999999E-2</v>
      </c>
      <c r="J769" s="34">
        <f t="shared" si="261"/>
        <v>44151</v>
      </c>
      <c r="K769" s="2">
        <f t="shared" si="262"/>
        <v>6</v>
      </c>
      <c r="L769" s="21">
        <f t="shared" si="263"/>
        <v>6</v>
      </c>
      <c r="M769" s="14">
        <f t="shared" si="252"/>
        <v>1.000888389</v>
      </c>
      <c r="N769" s="14">
        <f t="shared" ca="1" si="253"/>
        <v>1.0013370070000001</v>
      </c>
      <c r="O769" s="21">
        <f t="shared" si="264"/>
        <v>0</v>
      </c>
      <c r="P769" s="16">
        <f t="shared" ca="1" si="254"/>
        <v>9.5596000500000002</v>
      </c>
      <c r="Q769" s="24">
        <f t="shared" si="255"/>
        <v>0</v>
      </c>
      <c r="R769" s="16">
        <f t="shared" si="256"/>
        <v>0</v>
      </c>
      <c r="S769" s="4" t="str">
        <f t="shared" si="265"/>
        <v>J=</v>
      </c>
      <c r="T769" s="34">
        <f t="shared" si="266"/>
        <v>44180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2"/>
      <c r="AI769" s="2"/>
      <c r="AJ769" s="2"/>
      <c r="AK769" s="2"/>
      <c r="AL769" s="2"/>
      <c r="AM769" s="34"/>
      <c r="AN769" s="34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42">
        <f t="shared" si="257"/>
        <v>44160</v>
      </c>
      <c r="B770" s="19">
        <f t="shared" ca="1" si="267"/>
        <v>7161.1541644400004</v>
      </c>
      <c r="C770" s="16">
        <f t="shared" si="258"/>
        <v>7150</v>
      </c>
      <c r="D770" s="15">
        <f ca="1">IF(A770&lt;$B$1,VLOOKUP(A770,[1]DI!$A$4:$B$15000,2,FALSE),0)</f>
        <v>1.9000000000000006E-2</v>
      </c>
      <c r="E770" s="16">
        <f t="shared" ca="1" si="250"/>
        <v>1.0000746899999999</v>
      </c>
      <c r="F770" s="16">
        <f ca="1">(TRUNC(PRODUCT($E$12:$E769),16))</f>
        <v>1.09827232869227</v>
      </c>
      <c r="G770" s="16">
        <f t="shared" ca="1" si="259"/>
        <v>1.0976982904831301</v>
      </c>
      <c r="H770" s="16">
        <f t="shared" ca="1" si="251"/>
        <v>1.0005229499999999</v>
      </c>
      <c r="I770" s="15">
        <f t="shared" si="260"/>
        <v>3.7999999999999999E-2</v>
      </c>
      <c r="J770" s="34">
        <f t="shared" si="261"/>
        <v>44151</v>
      </c>
      <c r="K770" s="2">
        <f t="shared" si="262"/>
        <v>7</v>
      </c>
      <c r="L770" s="21">
        <f t="shared" si="263"/>
        <v>7</v>
      </c>
      <c r="M770" s="14">
        <f t="shared" si="252"/>
        <v>1.001036531</v>
      </c>
      <c r="N770" s="14">
        <f t="shared" ca="1" si="253"/>
        <v>1.0015600229999999</v>
      </c>
      <c r="O770" s="21">
        <f t="shared" si="264"/>
        <v>0</v>
      </c>
      <c r="P770" s="16">
        <f t="shared" ca="1" si="254"/>
        <v>11.154164440000001</v>
      </c>
      <c r="Q770" s="24">
        <f t="shared" si="255"/>
        <v>0</v>
      </c>
      <c r="R770" s="16">
        <f t="shared" si="256"/>
        <v>0</v>
      </c>
      <c r="S770" s="4" t="str">
        <f t="shared" si="265"/>
        <v>J=</v>
      </c>
      <c r="T770" s="34">
        <f t="shared" si="266"/>
        <v>44180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2"/>
      <c r="AI770" s="2"/>
      <c r="AJ770" s="2"/>
      <c r="AK770" s="2"/>
      <c r="AL770" s="2"/>
      <c r="AM770" s="34"/>
      <c r="AN770" s="34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42">
        <f t="shared" si="257"/>
        <v>44161</v>
      </c>
      <c r="B771" s="19">
        <f t="shared" ca="1" si="267"/>
        <v>7162.7490362899998</v>
      </c>
      <c r="C771" s="16">
        <f t="shared" si="258"/>
        <v>7150</v>
      </c>
      <c r="D771" s="15">
        <f ca="1">IF(A771&lt;$B$1,VLOOKUP(A771,[1]DI!$A$4:$B$15000,2,FALSE),0)</f>
        <v>1.9000000000000006E-2</v>
      </c>
      <c r="E771" s="16">
        <f t="shared" ca="1" si="250"/>
        <v>1.0000746899999999</v>
      </c>
      <c r="F771" s="16">
        <f ca="1">(TRUNC(PRODUCT($E$12:$E770),16))</f>
        <v>1.0983543586525</v>
      </c>
      <c r="G771" s="16">
        <f t="shared" ca="1" si="259"/>
        <v>1.0976982904831301</v>
      </c>
      <c r="H771" s="16">
        <f t="shared" ca="1" si="251"/>
        <v>1.00059768</v>
      </c>
      <c r="I771" s="15">
        <f t="shared" si="260"/>
        <v>3.7999999999999999E-2</v>
      </c>
      <c r="J771" s="34">
        <f t="shared" si="261"/>
        <v>44151</v>
      </c>
      <c r="K771" s="2">
        <f t="shared" si="262"/>
        <v>8</v>
      </c>
      <c r="L771" s="21">
        <f t="shared" si="263"/>
        <v>8</v>
      </c>
      <c r="M771" s="14">
        <f t="shared" si="252"/>
        <v>1.001184694</v>
      </c>
      <c r="N771" s="14">
        <f t="shared" ca="1" si="253"/>
        <v>1.001783082</v>
      </c>
      <c r="O771" s="21">
        <f t="shared" si="264"/>
        <v>0</v>
      </c>
      <c r="P771" s="16">
        <f t="shared" ca="1" si="254"/>
        <v>12.749036289999999</v>
      </c>
      <c r="Q771" s="24">
        <f t="shared" si="255"/>
        <v>0</v>
      </c>
      <c r="R771" s="16">
        <f t="shared" si="256"/>
        <v>0</v>
      </c>
      <c r="S771" s="4" t="str">
        <f t="shared" si="265"/>
        <v>J=</v>
      </c>
      <c r="T771" s="34">
        <f t="shared" si="266"/>
        <v>44180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2"/>
      <c r="AI771" s="2"/>
      <c r="AJ771" s="2"/>
      <c r="AK771" s="2"/>
      <c r="AL771" s="2"/>
      <c r="AM771" s="34"/>
      <c r="AN771" s="34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42">
        <f t="shared" si="257"/>
        <v>44162</v>
      </c>
      <c r="B772" s="19">
        <f t="shared" ca="1" si="267"/>
        <v>7164.3442298999998</v>
      </c>
      <c r="C772" s="16">
        <f t="shared" si="258"/>
        <v>7150</v>
      </c>
      <c r="D772" s="15">
        <f ca="1">IF(A772&lt;$B$1,VLOOKUP(A772,[1]DI!$A$4:$B$15000,2,FALSE),0)</f>
        <v>1.9000000000000006E-2</v>
      </c>
      <c r="E772" s="16">
        <f t="shared" ca="1" si="250"/>
        <v>1.0000746899999999</v>
      </c>
      <c r="F772" s="16">
        <f ca="1">(TRUNC(PRODUCT($E$12:$E771),16))</f>
        <v>1.0984363947395499</v>
      </c>
      <c r="G772" s="16">
        <f t="shared" ca="1" si="259"/>
        <v>1.0976982904831301</v>
      </c>
      <c r="H772" s="16">
        <f t="shared" ca="1" si="251"/>
        <v>1.00067241</v>
      </c>
      <c r="I772" s="15">
        <f t="shared" si="260"/>
        <v>3.7999999999999999E-2</v>
      </c>
      <c r="J772" s="34">
        <f t="shared" si="261"/>
        <v>44151</v>
      </c>
      <c r="K772" s="2">
        <f t="shared" si="262"/>
        <v>9</v>
      </c>
      <c r="L772" s="21">
        <f t="shared" si="263"/>
        <v>9</v>
      </c>
      <c r="M772" s="14">
        <f t="shared" si="252"/>
        <v>1.0013328800000001</v>
      </c>
      <c r="N772" s="14">
        <f t="shared" ca="1" si="253"/>
        <v>1.002006186</v>
      </c>
      <c r="O772" s="21">
        <f t="shared" si="264"/>
        <v>0</v>
      </c>
      <c r="P772" s="16">
        <f t="shared" ca="1" si="254"/>
        <v>14.3442299</v>
      </c>
      <c r="Q772" s="24">
        <f t="shared" si="255"/>
        <v>0</v>
      </c>
      <c r="R772" s="16">
        <f t="shared" si="256"/>
        <v>0</v>
      </c>
      <c r="S772" s="4" t="str">
        <f t="shared" si="265"/>
        <v>J=</v>
      </c>
      <c r="T772" s="34">
        <f t="shared" si="266"/>
        <v>44180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2"/>
      <c r="AI772" s="2"/>
      <c r="AJ772" s="2"/>
      <c r="AK772" s="2"/>
      <c r="AL772" s="2"/>
      <c r="AM772" s="34"/>
      <c r="AN772" s="34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42">
        <f t="shared" si="257"/>
        <v>44163</v>
      </c>
      <c r="B773" s="19">
        <f t="shared" ca="1" si="267"/>
        <v>7165.9398096000004</v>
      </c>
      <c r="C773" s="16">
        <f t="shared" si="258"/>
        <v>7150</v>
      </c>
      <c r="D773" s="15">
        <f ca="1">IF(A773&lt;$B$1,VLOOKUP(A773,[1]DI!$A$4:$B$15000,2,FALSE),0)</f>
        <v>0</v>
      </c>
      <c r="E773" s="16">
        <f t="shared" ca="1" si="250"/>
        <v>1</v>
      </c>
      <c r="F773" s="16">
        <f ca="1">(TRUNC(PRODUCT($E$12:$E772),16))</f>
        <v>1.0985184369538701</v>
      </c>
      <c r="G773" s="16">
        <f t="shared" ca="1" si="259"/>
        <v>1.0976982904831301</v>
      </c>
      <c r="H773" s="16">
        <f t="shared" ca="1" si="251"/>
        <v>1.00074715</v>
      </c>
      <c r="I773" s="15">
        <f t="shared" si="260"/>
        <v>3.7999999999999999E-2</v>
      </c>
      <c r="J773" s="34">
        <f t="shared" si="261"/>
        <v>44151</v>
      </c>
      <c r="K773" s="2">
        <f t="shared" si="262"/>
        <v>9</v>
      </c>
      <c r="L773" s="21">
        <f t="shared" si="263"/>
        <v>10</v>
      </c>
      <c r="M773" s="14">
        <f t="shared" si="252"/>
        <v>1.0014810869999999</v>
      </c>
      <c r="N773" s="14">
        <f t="shared" ca="1" si="253"/>
        <v>1.0022293440000001</v>
      </c>
      <c r="O773" s="21">
        <f t="shared" si="264"/>
        <v>0</v>
      </c>
      <c r="P773" s="16">
        <f t="shared" ca="1" si="254"/>
        <v>15.9398096</v>
      </c>
      <c r="Q773" s="24">
        <f t="shared" si="255"/>
        <v>0</v>
      </c>
      <c r="R773" s="16">
        <f t="shared" si="256"/>
        <v>0</v>
      </c>
      <c r="S773" s="4" t="str">
        <f t="shared" si="265"/>
        <v>J=</v>
      </c>
      <c r="T773" s="34">
        <f t="shared" si="266"/>
        <v>44180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2"/>
      <c r="AI773" s="2"/>
      <c r="AJ773" s="2"/>
      <c r="AK773" s="2"/>
      <c r="AL773" s="2"/>
      <c r="AM773" s="34"/>
      <c r="AN773" s="34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42">
        <f t="shared" si="257"/>
        <v>44164</v>
      </c>
      <c r="B774" s="19">
        <f t="shared" ca="1" si="267"/>
        <v>7165.9398096000004</v>
      </c>
      <c r="C774" s="16">
        <f t="shared" si="258"/>
        <v>7150</v>
      </c>
      <c r="D774" s="15">
        <f ca="1">IF(A774&lt;$B$1,VLOOKUP(A774,[1]DI!$A$4:$B$15000,2,FALSE),0)</f>
        <v>0</v>
      </c>
      <c r="E774" s="16">
        <f t="shared" ca="1" si="250"/>
        <v>1</v>
      </c>
      <c r="F774" s="16">
        <f ca="1">(TRUNC(PRODUCT($E$12:$E773),16))</f>
        <v>1.0985184369538701</v>
      </c>
      <c r="G774" s="16">
        <f t="shared" ca="1" si="259"/>
        <v>1.0976982904831301</v>
      </c>
      <c r="H774" s="16">
        <f t="shared" ca="1" si="251"/>
        <v>1.00074715</v>
      </c>
      <c r="I774" s="15">
        <f t="shared" si="260"/>
        <v>3.7999999999999999E-2</v>
      </c>
      <c r="J774" s="34">
        <f t="shared" si="261"/>
        <v>44151</v>
      </c>
      <c r="K774" s="2">
        <f t="shared" si="262"/>
        <v>9</v>
      </c>
      <c r="L774" s="21">
        <f t="shared" si="263"/>
        <v>10</v>
      </c>
      <c r="M774" s="14">
        <f t="shared" si="252"/>
        <v>1.0014810869999999</v>
      </c>
      <c r="N774" s="14">
        <f t="shared" ca="1" si="253"/>
        <v>1.0022293440000001</v>
      </c>
      <c r="O774" s="21">
        <f t="shared" si="264"/>
        <v>0</v>
      </c>
      <c r="P774" s="16">
        <f t="shared" ca="1" si="254"/>
        <v>15.9398096</v>
      </c>
      <c r="Q774" s="24">
        <f t="shared" si="255"/>
        <v>0</v>
      </c>
      <c r="R774" s="16">
        <f t="shared" si="256"/>
        <v>0</v>
      </c>
      <c r="S774" s="4" t="str">
        <f t="shared" si="265"/>
        <v>J=</v>
      </c>
      <c r="T774" s="34">
        <f t="shared" si="266"/>
        <v>44180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2"/>
      <c r="AI774" s="2"/>
      <c r="AJ774" s="2"/>
      <c r="AK774" s="2"/>
      <c r="AL774" s="2"/>
      <c r="AM774" s="34"/>
      <c r="AN774" s="34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42">
        <f t="shared" si="257"/>
        <v>44165</v>
      </c>
      <c r="B775" s="19">
        <f t="shared" ca="1" si="267"/>
        <v>7165.9398096000004</v>
      </c>
      <c r="C775" s="16">
        <f t="shared" si="258"/>
        <v>7150</v>
      </c>
      <c r="D775" s="15">
        <f ca="1">IF(A775&lt;$B$1,VLOOKUP(A775,[1]DI!$A$4:$B$15000,2,FALSE),0)</f>
        <v>1.9000000000000006E-2</v>
      </c>
      <c r="E775" s="16">
        <f t="shared" ca="1" si="250"/>
        <v>1.0000746899999999</v>
      </c>
      <c r="F775" s="16">
        <f ca="1">(TRUNC(PRODUCT($E$12:$E774),16))</f>
        <v>1.0985184369538701</v>
      </c>
      <c r="G775" s="16">
        <f t="shared" ca="1" si="259"/>
        <v>1.0976982904831301</v>
      </c>
      <c r="H775" s="16">
        <f t="shared" ca="1" si="251"/>
        <v>1.00074715</v>
      </c>
      <c r="I775" s="15">
        <f t="shared" si="260"/>
        <v>3.7999999999999999E-2</v>
      </c>
      <c r="J775" s="34">
        <f t="shared" si="261"/>
        <v>44151</v>
      </c>
      <c r="K775" s="2">
        <f t="shared" si="262"/>
        <v>10</v>
      </c>
      <c r="L775" s="21">
        <f t="shared" si="263"/>
        <v>10</v>
      </c>
      <c r="M775" s="14">
        <f t="shared" si="252"/>
        <v>1.0014810869999999</v>
      </c>
      <c r="N775" s="14">
        <f t="shared" ca="1" si="253"/>
        <v>1.0022293440000001</v>
      </c>
      <c r="O775" s="21">
        <f t="shared" si="264"/>
        <v>0</v>
      </c>
      <c r="P775" s="16">
        <f t="shared" ca="1" si="254"/>
        <v>15.9398096</v>
      </c>
      <c r="Q775" s="24">
        <f t="shared" si="255"/>
        <v>0</v>
      </c>
      <c r="R775" s="16">
        <f t="shared" si="256"/>
        <v>0</v>
      </c>
      <c r="S775" s="4" t="str">
        <f t="shared" si="265"/>
        <v>J=</v>
      </c>
      <c r="T775" s="34">
        <f t="shared" si="266"/>
        <v>44180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2"/>
      <c r="AI775" s="2"/>
      <c r="AJ775" s="2"/>
      <c r="AK775" s="2"/>
      <c r="AL775" s="2"/>
      <c r="AM775" s="34"/>
      <c r="AN775" s="34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42">
        <f t="shared" si="257"/>
        <v>44166</v>
      </c>
      <c r="B776" s="19">
        <f t="shared" ca="1" si="267"/>
        <v>7167.5357753899998</v>
      </c>
      <c r="C776" s="16">
        <f t="shared" si="258"/>
        <v>7150</v>
      </c>
      <c r="D776" s="15">
        <f ca="1">IF(A776&lt;$B$1,VLOOKUP(A776,[1]DI!$A$4:$B$15000,2,FALSE),0)</f>
        <v>1.9000000000000006E-2</v>
      </c>
      <c r="E776" s="16">
        <f t="shared" ca="1" si="250"/>
        <v>1.0000746899999999</v>
      </c>
      <c r="F776" s="16">
        <f ca="1">(TRUNC(PRODUCT($E$12:$E775),16))</f>
        <v>1.0986004852959299</v>
      </c>
      <c r="G776" s="16">
        <f t="shared" ca="1" si="259"/>
        <v>1.0976982904831301</v>
      </c>
      <c r="H776" s="16">
        <f t="shared" ca="1" si="251"/>
        <v>1.0008219</v>
      </c>
      <c r="I776" s="15">
        <f t="shared" si="260"/>
        <v>3.7999999999999999E-2</v>
      </c>
      <c r="J776" s="34">
        <f t="shared" si="261"/>
        <v>44151</v>
      </c>
      <c r="K776" s="2">
        <f t="shared" si="262"/>
        <v>11</v>
      </c>
      <c r="L776" s="21">
        <f t="shared" si="263"/>
        <v>11</v>
      </c>
      <c r="M776" s="14">
        <f t="shared" si="252"/>
        <v>1.0016293169999999</v>
      </c>
      <c r="N776" s="14">
        <f t="shared" ca="1" si="253"/>
        <v>1.0024525559999999</v>
      </c>
      <c r="O776" s="21">
        <f t="shared" si="264"/>
        <v>0</v>
      </c>
      <c r="P776" s="16">
        <f t="shared" ca="1" si="254"/>
        <v>17.535775390000001</v>
      </c>
      <c r="Q776" s="24">
        <f t="shared" si="255"/>
        <v>0</v>
      </c>
      <c r="R776" s="16">
        <f t="shared" si="256"/>
        <v>0</v>
      </c>
      <c r="S776" s="4" t="str">
        <f t="shared" si="265"/>
        <v>J=</v>
      </c>
      <c r="T776" s="34">
        <f t="shared" si="266"/>
        <v>44180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2"/>
      <c r="AI776" s="2"/>
      <c r="AJ776" s="2"/>
      <c r="AK776" s="2"/>
      <c r="AL776" s="2"/>
      <c r="AM776" s="34"/>
      <c r="AN776" s="34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42">
        <f t="shared" si="257"/>
        <v>44167</v>
      </c>
      <c r="B777" s="19">
        <f t="shared" ca="1" si="267"/>
        <v>7169.1320557999998</v>
      </c>
      <c r="C777" s="16">
        <f t="shared" si="258"/>
        <v>7150</v>
      </c>
      <c r="D777" s="15">
        <f ca="1">IF(A777&lt;$B$1,VLOOKUP(A777,[1]DI!$A$4:$B$15000,2,FALSE),0)</f>
        <v>1.9000000000000006E-2</v>
      </c>
      <c r="E777" s="16">
        <f t="shared" ca="1" si="250"/>
        <v>1.0000746899999999</v>
      </c>
      <c r="F777" s="16">
        <f ca="1">(TRUNC(PRODUCT($E$12:$E776),16))</f>
        <v>1.0986825397661799</v>
      </c>
      <c r="G777" s="16">
        <f t="shared" ca="1" si="259"/>
        <v>1.0976982904831301</v>
      </c>
      <c r="H777" s="16">
        <f t="shared" ca="1" si="251"/>
        <v>1.0008966500000001</v>
      </c>
      <c r="I777" s="15">
        <f t="shared" si="260"/>
        <v>3.7999999999999999E-2</v>
      </c>
      <c r="J777" s="34">
        <f t="shared" si="261"/>
        <v>44151</v>
      </c>
      <c r="K777" s="2">
        <f t="shared" si="262"/>
        <v>12</v>
      </c>
      <c r="L777" s="21">
        <f t="shared" si="263"/>
        <v>12</v>
      </c>
      <c r="M777" s="14">
        <f t="shared" si="252"/>
        <v>1.0017775680000001</v>
      </c>
      <c r="N777" s="14">
        <f t="shared" ca="1" si="253"/>
        <v>1.0026758120000001</v>
      </c>
      <c r="O777" s="21">
        <f t="shared" si="264"/>
        <v>0</v>
      </c>
      <c r="P777" s="16">
        <f t="shared" ca="1" si="254"/>
        <v>19.1320558</v>
      </c>
      <c r="Q777" s="24">
        <f t="shared" si="255"/>
        <v>0</v>
      </c>
      <c r="R777" s="16">
        <f t="shared" si="256"/>
        <v>0</v>
      </c>
      <c r="S777" s="4" t="str">
        <f t="shared" si="265"/>
        <v>J=</v>
      </c>
      <c r="T777" s="34">
        <f t="shared" si="266"/>
        <v>44180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2"/>
      <c r="AI777" s="2"/>
      <c r="AJ777" s="2"/>
      <c r="AK777" s="2"/>
      <c r="AL777" s="2"/>
      <c r="AM777" s="34"/>
      <c r="AN777" s="34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42">
        <f t="shared" si="257"/>
        <v>44168</v>
      </c>
      <c r="B778" s="19">
        <f t="shared" ca="1" si="267"/>
        <v>7170.7287223000003</v>
      </c>
      <c r="C778" s="16">
        <f t="shared" si="258"/>
        <v>7150</v>
      </c>
      <c r="D778" s="15">
        <f ca="1">IF(A778&lt;$B$1,VLOOKUP(A778,[1]DI!$A$4:$B$15000,2,FALSE),0)</f>
        <v>1.9000000000000006E-2</v>
      </c>
      <c r="E778" s="16">
        <f t="shared" ca="1" si="250"/>
        <v>1.0000746899999999</v>
      </c>
      <c r="F778" s="16">
        <f ca="1">(TRUNC(PRODUCT($E$12:$E777),16))</f>
        <v>1.09876460036507</v>
      </c>
      <c r="G778" s="16">
        <f t="shared" ca="1" si="259"/>
        <v>1.0976982904831301</v>
      </c>
      <c r="H778" s="16">
        <f t="shared" ca="1" si="251"/>
        <v>1.00097141</v>
      </c>
      <c r="I778" s="15">
        <f t="shared" si="260"/>
        <v>3.7999999999999999E-2</v>
      </c>
      <c r="J778" s="34">
        <f t="shared" si="261"/>
        <v>44151</v>
      </c>
      <c r="K778" s="2">
        <f t="shared" si="262"/>
        <v>13</v>
      </c>
      <c r="L778" s="21">
        <f t="shared" si="263"/>
        <v>13</v>
      </c>
      <c r="M778" s="14">
        <f t="shared" si="252"/>
        <v>1.001925841</v>
      </c>
      <c r="N778" s="14">
        <f t="shared" ca="1" si="253"/>
        <v>1.0028991220000001</v>
      </c>
      <c r="O778" s="21">
        <f t="shared" si="264"/>
        <v>0</v>
      </c>
      <c r="P778" s="16">
        <f t="shared" ca="1" si="254"/>
        <v>20.728722300000001</v>
      </c>
      <c r="Q778" s="24">
        <f t="shared" si="255"/>
        <v>0</v>
      </c>
      <c r="R778" s="16">
        <f t="shared" si="256"/>
        <v>0</v>
      </c>
      <c r="S778" s="4" t="str">
        <f t="shared" si="265"/>
        <v>J=</v>
      </c>
      <c r="T778" s="34">
        <f t="shared" si="266"/>
        <v>44180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2"/>
      <c r="AI778" s="2"/>
      <c r="AJ778" s="2"/>
      <c r="AK778" s="2"/>
      <c r="AL778" s="2"/>
      <c r="AM778" s="34"/>
      <c r="AN778" s="34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42">
        <f t="shared" si="257"/>
        <v>44169</v>
      </c>
      <c r="B779" s="19">
        <f t="shared" ca="1" si="267"/>
        <v>7172.3257033899999</v>
      </c>
      <c r="C779" s="16">
        <f t="shared" si="258"/>
        <v>7150</v>
      </c>
      <c r="D779" s="15">
        <f ca="1">IF(A779&lt;$B$1,VLOOKUP(A779,[1]DI!$A$4:$B$15000,2,FALSE),0)</f>
        <v>1.9000000000000006E-2</v>
      </c>
      <c r="E779" s="16">
        <f t="shared" ca="1" si="250"/>
        <v>1.0000746899999999</v>
      </c>
      <c r="F779" s="16">
        <f ca="1">(TRUNC(PRODUCT($E$12:$E778),16))</f>
        <v>1.0988466670930701</v>
      </c>
      <c r="G779" s="16">
        <f t="shared" ca="1" si="259"/>
        <v>1.0976982904831301</v>
      </c>
      <c r="H779" s="16">
        <f t="shared" ca="1" si="251"/>
        <v>1.00104617</v>
      </c>
      <c r="I779" s="15">
        <f t="shared" si="260"/>
        <v>3.7999999999999999E-2</v>
      </c>
      <c r="J779" s="34">
        <f t="shared" si="261"/>
        <v>44151</v>
      </c>
      <c r="K779" s="2">
        <f t="shared" si="262"/>
        <v>14</v>
      </c>
      <c r="L779" s="21">
        <f t="shared" si="263"/>
        <v>14</v>
      </c>
      <c r="M779" s="14">
        <f t="shared" si="252"/>
        <v>1.0020741360000001</v>
      </c>
      <c r="N779" s="14">
        <f t="shared" ca="1" si="253"/>
        <v>1.0031224759999999</v>
      </c>
      <c r="O779" s="21">
        <f t="shared" si="264"/>
        <v>0</v>
      </c>
      <c r="P779" s="16">
        <f t="shared" ca="1" si="254"/>
        <v>22.325703390000001</v>
      </c>
      <c r="Q779" s="24">
        <f t="shared" si="255"/>
        <v>0</v>
      </c>
      <c r="R779" s="16">
        <f t="shared" si="256"/>
        <v>0</v>
      </c>
      <c r="S779" s="4" t="str">
        <f t="shared" si="265"/>
        <v>J=</v>
      </c>
      <c r="T779" s="34">
        <f t="shared" si="266"/>
        <v>44180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2"/>
      <c r="AI779" s="2"/>
      <c r="AJ779" s="2"/>
      <c r="AK779" s="2"/>
      <c r="AL779" s="2"/>
      <c r="AM779" s="34"/>
      <c r="AN779" s="34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42">
        <f t="shared" si="257"/>
        <v>44170</v>
      </c>
      <c r="B780" s="19">
        <f t="shared" ca="1" si="267"/>
        <v>7173.9230705999998</v>
      </c>
      <c r="C780" s="16">
        <f t="shared" si="258"/>
        <v>7150</v>
      </c>
      <c r="D780" s="15">
        <f ca="1">IF(A780&lt;$B$1,VLOOKUP(A780,[1]DI!$A$4:$B$15000,2,FALSE),0)</f>
        <v>0</v>
      </c>
      <c r="E780" s="16">
        <f t="shared" ref="E780:E843" ca="1" si="268">ROUND(((1+D780)^(1/252)),8)</f>
        <v>1</v>
      </c>
      <c r="F780" s="16">
        <f ca="1">(TRUNC(PRODUCT($E$12:$E779),16))</f>
        <v>1.09892873995064</v>
      </c>
      <c r="G780" s="16">
        <f t="shared" ca="1" si="259"/>
        <v>1.0976982904831301</v>
      </c>
      <c r="H780" s="16">
        <f t="shared" ref="H780:H843" ca="1" si="269">ROUND(F780/G780,8)</f>
        <v>1.0011209400000001</v>
      </c>
      <c r="I780" s="15">
        <f t="shared" si="260"/>
        <v>3.7999999999999999E-2</v>
      </c>
      <c r="J780" s="34">
        <f t="shared" si="261"/>
        <v>44151</v>
      </c>
      <c r="K780" s="2">
        <f t="shared" si="262"/>
        <v>14</v>
      </c>
      <c r="L780" s="21">
        <f t="shared" si="263"/>
        <v>15</v>
      </c>
      <c r="M780" s="14">
        <f t="shared" ref="M780:M843" si="270">ROUND((I780+1)^(L780/252),9)</f>
        <v>1.0022224529999999</v>
      </c>
      <c r="N780" s="14">
        <f t="shared" ref="N780:N843" ca="1" si="271">ROUND(H780*M780,9)</f>
        <v>1.003345884</v>
      </c>
      <c r="O780" s="21">
        <f t="shared" si="264"/>
        <v>0</v>
      </c>
      <c r="P780" s="16">
        <f t="shared" ref="P780:P843" ca="1" si="272">TRUNC(((N780-1)*C780),8)</f>
        <v>23.923070599999999</v>
      </c>
      <c r="Q780" s="24">
        <f t="shared" ref="Q780:Q843" si="273">IF($O780&gt;0,VLOOKUP($O780,$W$12:$AC$150,7),0)</f>
        <v>0</v>
      </c>
      <c r="R780" s="16">
        <f t="shared" ref="R780:R843" si="274">IF(Q780&gt;0,TRUNC(Q780*C$12,8),0)</f>
        <v>0</v>
      </c>
      <c r="S780" s="4" t="str">
        <f t="shared" si="265"/>
        <v>J=</v>
      </c>
      <c r="T780" s="34">
        <f t="shared" si="266"/>
        <v>44180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2"/>
      <c r="AI780" s="2"/>
      <c r="AJ780" s="2"/>
      <c r="AK780" s="2"/>
      <c r="AL780" s="2"/>
      <c r="AM780" s="34"/>
      <c r="AN780" s="34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42">
        <f t="shared" ref="A781:A844" si="275">(A780+1)</f>
        <v>44171</v>
      </c>
      <c r="B781" s="19">
        <f t="shared" ca="1" si="267"/>
        <v>7173.9230705999998</v>
      </c>
      <c r="C781" s="16">
        <f t="shared" ref="C781:C844" si="276">(C780-R780)</f>
        <v>7150</v>
      </c>
      <c r="D781" s="15">
        <f ca="1">IF(A781&lt;$B$1,VLOOKUP(A781,[1]DI!$A$4:$B$15000,2,FALSE),0)</f>
        <v>0</v>
      </c>
      <c r="E781" s="16">
        <f t="shared" ca="1" si="268"/>
        <v>1</v>
      </c>
      <c r="F781" s="16">
        <f ca="1">(TRUNC(PRODUCT($E$12:$E780),16))</f>
        <v>1.09892873995064</v>
      </c>
      <c r="G781" s="16">
        <f t="shared" ref="G781:G844" ca="1" si="277">IF(O780&gt;0,F780,G780)</f>
        <v>1.0976982904831301</v>
      </c>
      <c r="H781" s="16">
        <f t="shared" ca="1" si="269"/>
        <v>1.0011209400000001</v>
      </c>
      <c r="I781" s="15">
        <f t="shared" ref="I781:I844" si="278">I780</f>
        <v>3.7999999999999999E-2</v>
      </c>
      <c r="J781" s="34">
        <f t="shared" ref="J781:J844" si="279">IF(O780&gt;0,VLOOKUP(O780,W$12:AG$150,2),J780)</f>
        <v>44151</v>
      </c>
      <c r="K781" s="2">
        <f t="shared" ref="K781:K844" si="280">IF(A781&gt;J781,IF(NETWORKDAYS(J781,A781,$W$160:$W$544)-1=0,1,NETWORKDAYS(J781,A781,$W$160:$W$544)-1),0)</f>
        <v>14</v>
      </c>
      <c r="L781" s="21">
        <f t="shared" ref="L781:L844" si="281">IF(AND(K781=1,K780=1),1,IF(K781&gt;0,IF(K781=K780,K781+1,K781),0))</f>
        <v>15</v>
      </c>
      <c r="M781" s="14">
        <f t="shared" si="270"/>
        <v>1.0022224529999999</v>
      </c>
      <c r="N781" s="14">
        <f t="shared" ca="1" si="271"/>
        <v>1.003345884</v>
      </c>
      <c r="O781" s="21">
        <f t="shared" ref="O781:O844" si="282">IF(VLOOKUP(A781,X$12:AE$150,8)=VLOOKUP(A780,X$12:AE$150,8),0,VLOOKUP(A781,X$12:AE$150,8))</f>
        <v>0</v>
      </c>
      <c r="P781" s="16">
        <f t="shared" ca="1" si="272"/>
        <v>23.923070599999999</v>
      </c>
      <c r="Q781" s="24">
        <f t="shared" si="273"/>
        <v>0</v>
      </c>
      <c r="R781" s="16">
        <f t="shared" si="274"/>
        <v>0</v>
      </c>
      <c r="S781" s="4" t="str">
        <f t="shared" ref="S781:S844" si="283">IF(O780&gt;0,VLOOKUP(O780,W$12:AG$150,10),S780)</f>
        <v>J=</v>
      </c>
      <c r="T781" s="34">
        <f t="shared" ref="T781:T844" si="284">IF(O780&gt;0,VLOOKUP(O780,W$12:AG$150,11),T780)</f>
        <v>44180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2"/>
      <c r="AI781" s="2"/>
      <c r="AJ781" s="2"/>
      <c r="AK781" s="2"/>
      <c r="AL781" s="2"/>
      <c r="AM781" s="34"/>
      <c r="AN781" s="34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42">
        <f t="shared" si="275"/>
        <v>44172</v>
      </c>
      <c r="B782" s="19">
        <f t="shared" ref="B782:B845" ca="1" si="285">IF(A782&lt;=TODAY(),C782+P782,IF(AND(A782&gt;TODAY(),A782&lt;=$B$1),IF(VLOOKUP(TODAY(),$A$10:$D$5000,4,FALSE)=0,"n.d",C782+P782),"n.d"))</f>
        <v>7173.9230705999998</v>
      </c>
      <c r="C782" s="16">
        <f t="shared" si="276"/>
        <v>7150</v>
      </c>
      <c r="D782" s="15">
        <f ca="1">IF(A782&lt;$B$1,VLOOKUP(A782,[1]DI!$A$4:$B$15000,2,FALSE),0)</f>
        <v>1.9000000000000006E-2</v>
      </c>
      <c r="E782" s="16">
        <f t="shared" ca="1" si="268"/>
        <v>1.0000746899999999</v>
      </c>
      <c r="F782" s="16">
        <f ca="1">(TRUNC(PRODUCT($E$12:$E781),16))</f>
        <v>1.09892873995064</v>
      </c>
      <c r="G782" s="16">
        <f t="shared" ca="1" si="277"/>
        <v>1.0976982904831301</v>
      </c>
      <c r="H782" s="16">
        <f t="shared" ca="1" si="269"/>
        <v>1.0011209400000001</v>
      </c>
      <c r="I782" s="15">
        <f t="shared" si="278"/>
        <v>3.7999999999999999E-2</v>
      </c>
      <c r="J782" s="34">
        <f t="shared" si="279"/>
        <v>44151</v>
      </c>
      <c r="K782" s="2">
        <f t="shared" si="280"/>
        <v>15</v>
      </c>
      <c r="L782" s="21">
        <f t="shared" si="281"/>
        <v>15</v>
      </c>
      <c r="M782" s="14">
        <f t="shared" si="270"/>
        <v>1.0022224529999999</v>
      </c>
      <c r="N782" s="14">
        <f t="shared" ca="1" si="271"/>
        <v>1.003345884</v>
      </c>
      <c r="O782" s="21">
        <f t="shared" si="282"/>
        <v>0</v>
      </c>
      <c r="P782" s="16">
        <f t="shared" ca="1" si="272"/>
        <v>23.923070599999999</v>
      </c>
      <c r="Q782" s="24">
        <f t="shared" si="273"/>
        <v>0</v>
      </c>
      <c r="R782" s="16">
        <f t="shared" si="274"/>
        <v>0</v>
      </c>
      <c r="S782" s="4" t="str">
        <f t="shared" si="283"/>
        <v>J=</v>
      </c>
      <c r="T782" s="34">
        <f t="shared" si="284"/>
        <v>44180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2"/>
      <c r="AI782" s="2"/>
      <c r="AJ782" s="2"/>
      <c r="AK782" s="2"/>
      <c r="AL782" s="2"/>
      <c r="AM782" s="34"/>
      <c r="AN782" s="34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42">
        <f t="shared" si="275"/>
        <v>44173</v>
      </c>
      <c r="B783" s="19">
        <f t="shared" ca="1" si="285"/>
        <v>7175.5207595499996</v>
      </c>
      <c r="C783" s="16">
        <f t="shared" si="276"/>
        <v>7150</v>
      </c>
      <c r="D783" s="15">
        <f ca="1">IF(A783&lt;$B$1,VLOOKUP(A783,[1]DI!$A$4:$B$15000,2,FALSE),0)</f>
        <v>1.9000000000000006E-2</v>
      </c>
      <c r="E783" s="16">
        <f t="shared" ca="1" si="268"/>
        <v>1.0000746899999999</v>
      </c>
      <c r="F783" s="16">
        <f ca="1">(TRUNC(PRODUCT($E$12:$E782),16))</f>
        <v>1.0990108189382199</v>
      </c>
      <c r="G783" s="16">
        <f t="shared" ca="1" si="277"/>
        <v>1.0976982904831301</v>
      </c>
      <c r="H783" s="16">
        <f t="shared" ca="1" si="269"/>
        <v>1.00119571</v>
      </c>
      <c r="I783" s="15">
        <f t="shared" si="278"/>
        <v>3.7999999999999999E-2</v>
      </c>
      <c r="J783" s="34">
        <f t="shared" si="279"/>
        <v>44151</v>
      </c>
      <c r="K783" s="2">
        <f t="shared" si="280"/>
        <v>16</v>
      </c>
      <c r="L783" s="21">
        <f t="shared" si="281"/>
        <v>16</v>
      </c>
      <c r="M783" s="14">
        <f t="shared" si="270"/>
        <v>1.002370792</v>
      </c>
      <c r="N783" s="14">
        <f t="shared" ca="1" si="271"/>
        <v>1.0035693370000001</v>
      </c>
      <c r="O783" s="21">
        <f t="shared" si="282"/>
        <v>0</v>
      </c>
      <c r="P783" s="16">
        <f t="shared" ca="1" si="272"/>
        <v>25.520759550000001</v>
      </c>
      <c r="Q783" s="24">
        <f t="shared" si="273"/>
        <v>0</v>
      </c>
      <c r="R783" s="16">
        <f t="shared" si="274"/>
        <v>0</v>
      </c>
      <c r="S783" s="4" t="str">
        <f t="shared" si="283"/>
        <v>J=</v>
      </c>
      <c r="T783" s="34">
        <f t="shared" si="284"/>
        <v>44180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2"/>
      <c r="AI783" s="2"/>
      <c r="AJ783" s="2"/>
      <c r="AK783" s="2"/>
      <c r="AL783" s="2"/>
      <c r="AM783" s="34"/>
      <c r="AN783" s="34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42">
        <f t="shared" si="275"/>
        <v>44174</v>
      </c>
      <c r="B784" s="19">
        <f t="shared" ca="1" si="285"/>
        <v>7177.11883459</v>
      </c>
      <c r="C784" s="16">
        <f t="shared" si="276"/>
        <v>7150</v>
      </c>
      <c r="D784" s="15">
        <f ca="1">IF(A784&lt;$B$1,VLOOKUP(A784,[1]DI!$A$4:$B$15000,2,FALSE),0)</f>
        <v>1.9000000000000006E-2</v>
      </c>
      <c r="E784" s="16">
        <f t="shared" ca="1" si="268"/>
        <v>1.0000746899999999</v>
      </c>
      <c r="F784" s="16">
        <f ca="1">(TRUNC(PRODUCT($E$12:$E783),16))</f>
        <v>1.09909290405629</v>
      </c>
      <c r="G784" s="16">
        <f t="shared" ca="1" si="277"/>
        <v>1.0976982904831301</v>
      </c>
      <c r="H784" s="16">
        <f t="shared" ca="1" si="269"/>
        <v>1.00127049</v>
      </c>
      <c r="I784" s="15">
        <f t="shared" si="278"/>
        <v>3.7999999999999999E-2</v>
      </c>
      <c r="J784" s="34">
        <f t="shared" si="279"/>
        <v>44151</v>
      </c>
      <c r="K784" s="2">
        <f t="shared" si="280"/>
        <v>17</v>
      </c>
      <c r="L784" s="21">
        <f t="shared" si="281"/>
        <v>17</v>
      </c>
      <c r="M784" s="14">
        <f t="shared" si="270"/>
        <v>1.0025191529999999</v>
      </c>
      <c r="N784" s="14">
        <f t="shared" ca="1" si="271"/>
        <v>1.0037928439999999</v>
      </c>
      <c r="O784" s="21">
        <f t="shared" si="282"/>
        <v>0</v>
      </c>
      <c r="P784" s="16">
        <f t="shared" ca="1" si="272"/>
        <v>27.118834589999999</v>
      </c>
      <c r="Q784" s="24">
        <f t="shared" si="273"/>
        <v>0</v>
      </c>
      <c r="R784" s="16">
        <f t="shared" si="274"/>
        <v>0</v>
      </c>
      <c r="S784" s="4" t="str">
        <f t="shared" si="283"/>
        <v>J=</v>
      </c>
      <c r="T784" s="34">
        <f t="shared" si="284"/>
        <v>44180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2"/>
      <c r="AI784" s="2"/>
      <c r="AJ784" s="2"/>
      <c r="AK784" s="2"/>
      <c r="AL784" s="2"/>
      <c r="AM784" s="34"/>
      <c r="AN784" s="34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42">
        <f t="shared" si="275"/>
        <v>44175</v>
      </c>
      <c r="B785" s="19">
        <f t="shared" ca="1" si="285"/>
        <v>7178.7172242500001</v>
      </c>
      <c r="C785" s="16">
        <f t="shared" si="276"/>
        <v>7150</v>
      </c>
      <c r="D785" s="15">
        <f ca="1">IF(A785&lt;$B$1,VLOOKUP(A785,[1]DI!$A$4:$B$15000,2,FALSE),0)</f>
        <v>1.9000000000000006E-2</v>
      </c>
      <c r="E785" s="16">
        <f t="shared" ca="1" si="268"/>
        <v>1.0000746899999999</v>
      </c>
      <c r="F785" s="16">
        <f ca="1">(TRUNC(PRODUCT($E$12:$E784),16))</f>
        <v>1.0991749953052901</v>
      </c>
      <c r="G785" s="16">
        <f t="shared" ca="1" si="277"/>
        <v>1.0976982904831301</v>
      </c>
      <c r="H785" s="16">
        <f t="shared" ca="1" si="269"/>
        <v>1.0013452700000001</v>
      </c>
      <c r="I785" s="15">
        <f t="shared" si="278"/>
        <v>3.7999999999999999E-2</v>
      </c>
      <c r="J785" s="34">
        <f t="shared" si="279"/>
        <v>44151</v>
      </c>
      <c r="K785" s="2">
        <f t="shared" si="280"/>
        <v>18</v>
      </c>
      <c r="L785" s="21">
        <f t="shared" si="281"/>
        <v>18</v>
      </c>
      <c r="M785" s="14">
        <f t="shared" si="270"/>
        <v>1.0026675359999999</v>
      </c>
      <c r="N785" s="14">
        <f t="shared" ca="1" si="271"/>
        <v>1.0040163950000001</v>
      </c>
      <c r="O785" s="21">
        <f t="shared" si="282"/>
        <v>0</v>
      </c>
      <c r="P785" s="16">
        <f t="shared" ca="1" si="272"/>
        <v>28.717224250000001</v>
      </c>
      <c r="Q785" s="24">
        <f t="shared" si="273"/>
        <v>0</v>
      </c>
      <c r="R785" s="16">
        <f t="shared" si="274"/>
        <v>0</v>
      </c>
      <c r="S785" s="4" t="str">
        <f t="shared" si="283"/>
        <v>J=</v>
      </c>
      <c r="T785" s="34">
        <f t="shared" si="284"/>
        <v>44180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2"/>
      <c r="AI785" s="2"/>
      <c r="AJ785" s="2"/>
      <c r="AK785" s="2"/>
      <c r="AL785" s="2"/>
      <c r="AM785" s="34"/>
      <c r="AN785" s="34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42">
        <f t="shared" si="275"/>
        <v>44176</v>
      </c>
      <c r="B786" s="19">
        <f t="shared" ca="1" si="285"/>
        <v>7180.3159999999998</v>
      </c>
      <c r="C786" s="16">
        <f t="shared" si="276"/>
        <v>7150</v>
      </c>
      <c r="D786" s="15">
        <f ca="1">IF(A786&lt;$B$1,VLOOKUP(A786,[1]DI!$A$4:$B$15000,2,FALSE),0)</f>
        <v>1.9000000000000006E-2</v>
      </c>
      <c r="E786" s="16">
        <f t="shared" ca="1" si="268"/>
        <v>1.0000746899999999</v>
      </c>
      <c r="F786" s="16">
        <f ca="1">(TRUNC(PRODUCT($E$12:$E785),16))</f>
        <v>1.0992570926856899</v>
      </c>
      <c r="G786" s="16">
        <f t="shared" ca="1" si="277"/>
        <v>1.0976982904831301</v>
      </c>
      <c r="H786" s="16">
        <f t="shared" ca="1" si="269"/>
        <v>1.0014200600000001</v>
      </c>
      <c r="I786" s="15">
        <f t="shared" si="278"/>
        <v>3.7999999999999999E-2</v>
      </c>
      <c r="J786" s="34">
        <f t="shared" si="279"/>
        <v>44151</v>
      </c>
      <c r="K786" s="2">
        <f t="shared" si="280"/>
        <v>19</v>
      </c>
      <c r="L786" s="21">
        <f t="shared" si="281"/>
        <v>19</v>
      </c>
      <c r="M786" s="14">
        <f t="shared" si="270"/>
        <v>1.0028159409999999</v>
      </c>
      <c r="N786" s="14">
        <f t="shared" ca="1" si="271"/>
        <v>1.00424</v>
      </c>
      <c r="O786" s="21">
        <f t="shared" si="282"/>
        <v>0</v>
      </c>
      <c r="P786" s="16">
        <f t="shared" ca="1" si="272"/>
        <v>30.315999999999999</v>
      </c>
      <c r="Q786" s="24">
        <f t="shared" si="273"/>
        <v>0</v>
      </c>
      <c r="R786" s="16">
        <f t="shared" si="274"/>
        <v>0</v>
      </c>
      <c r="S786" s="4" t="str">
        <f t="shared" si="283"/>
        <v>J=</v>
      </c>
      <c r="T786" s="34">
        <f t="shared" si="284"/>
        <v>44180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2"/>
      <c r="AI786" s="2"/>
      <c r="AJ786" s="2"/>
      <c r="AK786" s="2"/>
      <c r="AL786" s="2"/>
      <c r="AM786" s="34"/>
      <c r="AN786" s="34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42">
        <f t="shared" si="275"/>
        <v>44177</v>
      </c>
      <c r="B787" s="19">
        <f t="shared" ca="1" si="285"/>
        <v>7181.91516185</v>
      </c>
      <c r="C787" s="16">
        <f t="shared" si="276"/>
        <v>7150</v>
      </c>
      <c r="D787" s="15">
        <f ca="1">IF(A787&lt;$B$1,VLOOKUP(A787,[1]DI!$A$4:$B$15000,2,FALSE),0)</f>
        <v>0</v>
      </c>
      <c r="E787" s="16">
        <f t="shared" ca="1" si="268"/>
        <v>1</v>
      </c>
      <c r="F787" s="16">
        <f ca="1">(TRUNC(PRODUCT($E$12:$E786),16))</f>
        <v>1.09933919619795</v>
      </c>
      <c r="G787" s="16">
        <f t="shared" ca="1" si="277"/>
        <v>1.0976982904831301</v>
      </c>
      <c r="H787" s="16">
        <f t="shared" ca="1" si="269"/>
        <v>1.00149486</v>
      </c>
      <c r="I787" s="15">
        <f t="shared" si="278"/>
        <v>3.7999999999999999E-2</v>
      </c>
      <c r="J787" s="34">
        <f t="shared" si="279"/>
        <v>44151</v>
      </c>
      <c r="K787" s="2">
        <f t="shared" si="280"/>
        <v>19</v>
      </c>
      <c r="L787" s="21">
        <f t="shared" si="281"/>
        <v>20</v>
      </c>
      <c r="M787" s="14">
        <f t="shared" si="270"/>
        <v>1.002964368</v>
      </c>
      <c r="N787" s="14">
        <f t="shared" ca="1" si="271"/>
        <v>1.004463659</v>
      </c>
      <c r="O787" s="21">
        <f t="shared" si="282"/>
        <v>0</v>
      </c>
      <c r="P787" s="16">
        <f t="shared" ca="1" si="272"/>
        <v>31.91516185</v>
      </c>
      <c r="Q787" s="24">
        <f t="shared" si="273"/>
        <v>0</v>
      </c>
      <c r="R787" s="16">
        <f t="shared" si="274"/>
        <v>0</v>
      </c>
      <c r="S787" s="4" t="str">
        <f t="shared" si="283"/>
        <v>J=</v>
      </c>
      <c r="T787" s="34">
        <f t="shared" si="284"/>
        <v>44180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2"/>
      <c r="AI787" s="2"/>
      <c r="AJ787" s="2"/>
      <c r="AK787" s="2"/>
      <c r="AL787" s="2"/>
      <c r="AM787" s="34"/>
      <c r="AN787" s="34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42">
        <f t="shared" si="275"/>
        <v>44178</v>
      </c>
      <c r="B788" s="19">
        <f t="shared" ca="1" si="285"/>
        <v>7181.91516185</v>
      </c>
      <c r="C788" s="16">
        <f t="shared" si="276"/>
        <v>7150</v>
      </c>
      <c r="D788" s="15">
        <f ca="1">IF(A788&lt;$B$1,VLOOKUP(A788,[1]DI!$A$4:$B$15000,2,FALSE),0)</f>
        <v>0</v>
      </c>
      <c r="E788" s="16">
        <f t="shared" ca="1" si="268"/>
        <v>1</v>
      </c>
      <c r="F788" s="16">
        <f ca="1">(TRUNC(PRODUCT($E$12:$E787),16))</f>
        <v>1.09933919619795</v>
      </c>
      <c r="G788" s="16">
        <f t="shared" ca="1" si="277"/>
        <v>1.0976982904831301</v>
      </c>
      <c r="H788" s="16">
        <f t="shared" ca="1" si="269"/>
        <v>1.00149486</v>
      </c>
      <c r="I788" s="15">
        <f t="shared" si="278"/>
        <v>3.7999999999999999E-2</v>
      </c>
      <c r="J788" s="34">
        <f t="shared" si="279"/>
        <v>44151</v>
      </c>
      <c r="K788" s="2">
        <f t="shared" si="280"/>
        <v>19</v>
      </c>
      <c r="L788" s="21">
        <f t="shared" si="281"/>
        <v>20</v>
      </c>
      <c r="M788" s="14">
        <f t="shared" si="270"/>
        <v>1.002964368</v>
      </c>
      <c r="N788" s="14">
        <f t="shared" ca="1" si="271"/>
        <v>1.004463659</v>
      </c>
      <c r="O788" s="21">
        <f t="shared" si="282"/>
        <v>0</v>
      </c>
      <c r="P788" s="16">
        <f t="shared" ca="1" si="272"/>
        <v>31.91516185</v>
      </c>
      <c r="Q788" s="24">
        <f t="shared" si="273"/>
        <v>0</v>
      </c>
      <c r="R788" s="16">
        <f t="shared" si="274"/>
        <v>0</v>
      </c>
      <c r="S788" s="4" t="str">
        <f t="shared" si="283"/>
        <v>J=</v>
      </c>
      <c r="T788" s="34">
        <f t="shared" si="284"/>
        <v>44180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2"/>
      <c r="AI788" s="2"/>
      <c r="AJ788" s="2"/>
      <c r="AK788" s="2"/>
      <c r="AL788" s="2"/>
      <c r="AM788" s="34"/>
      <c r="AN788" s="34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42">
        <f t="shared" si="275"/>
        <v>44179</v>
      </c>
      <c r="B789" s="19">
        <f t="shared" ca="1" si="285"/>
        <v>7181.91516185</v>
      </c>
      <c r="C789" s="16">
        <f t="shared" si="276"/>
        <v>7150</v>
      </c>
      <c r="D789" s="15">
        <f ca="1">IF(A789&lt;$B$1,VLOOKUP(A789,[1]DI!$A$4:$B$15000,2,FALSE),0)</f>
        <v>1.9000000000000006E-2</v>
      </c>
      <c r="E789" s="16">
        <f t="shared" ca="1" si="268"/>
        <v>1.0000746899999999</v>
      </c>
      <c r="F789" s="16">
        <f ca="1">(TRUNC(PRODUCT($E$12:$E788),16))</f>
        <v>1.09933919619795</v>
      </c>
      <c r="G789" s="16">
        <f t="shared" ca="1" si="277"/>
        <v>1.0976982904831301</v>
      </c>
      <c r="H789" s="16">
        <f t="shared" ca="1" si="269"/>
        <v>1.00149486</v>
      </c>
      <c r="I789" s="15">
        <f t="shared" si="278"/>
        <v>3.7999999999999999E-2</v>
      </c>
      <c r="J789" s="34">
        <f t="shared" si="279"/>
        <v>44151</v>
      </c>
      <c r="K789" s="2">
        <f t="shared" si="280"/>
        <v>20</v>
      </c>
      <c r="L789" s="21">
        <f t="shared" si="281"/>
        <v>20</v>
      </c>
      <c r="M789" s="14">
        <f t="shared" si="270"/>
        <v>1.002964368</v>
      </c>
      <c r="N789" s="14">
        <f t="shared" ca="1" si="271"/>
        <v>1.004463659</v>
      </c>
      <c r="O789" s="21">
        <f t="shared" si="282"/>
        <v>0</v>
      </c>
      <c r="P789" s="16">
        <f t="shared" ca="1" si="272"/>
        <v>31.91516185</v>
      </c>
      <c r="Q789" s="24">
        <f t="shared" si="273"/>
        <v>0</v>
      </c>
      <c r="R789" s="16">
        <f t="shared" si="274"/>
        <v>0</v>
      </c>
      <c r="S789" s="4" t="str">
        <f t="shared" si="283"/>
        <v>J=</v>
      </c>
      <c r="T789" s="34">
        <f t="shared" si="284"/>
        <v>44180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2"/>
      <c r="AI789" s="2"/>
      <c r="AJ789" s="2"/>
      <c r="AK789" s="2"/>
      <c r="AL789" s="2"/>
      <c r="AM789" s="34"/>
      <c r="AN789" s="34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42">
        <f t="shared" si="275"/>
        <v>44180</v>
      </c>
      <c r="B790" s="19">
        <f t="shared" ca="1" si="285"/>
        <v>7183.5146454400001</v>
      </c>
      <c r="C790" s="16">
        <f t="shared" si="276"/>
        <v>7150</v>
      </c>
      <c r="D790" s="15">
        <f ca="1">IF(A790&lt;$B$1,VLOOKUP(A790,[1]DI!$A$4:$B$15000,2,FALSE),0)</f>
        <v>1.9000000000000006E-2</v>
      </c>
      <c r="E790" s="16">
        <f t="shared" ca="1" si="268"/>
        <v>1.0000746899999999</v>
      </c>
      <c r="F790" s="16">
        <f ca="1">(TRUNC(PRODUCT($E$12:$E789),16))</f>
        <v>1.09942130584251</v>
      </c>
      <c r="G790" s="16">
        <f t="shared" ca="1" si="277"/>
        <v>1.0976982904831301</v>
      </c>
      <c r="H790" s="16">
        <f t="shared" ca="1" si="269"/>
        <v>1.0015696599999999</v>
      </c>
      <c r="I790" s="15">
        <f t="shared" si="278"/>
        <v>3.7999999999999999E-2</v>
      </c>
      <c r="J790" s="34">
        <f t="shared" si="279"/>
        <v>44151</v>
      </c>
      <c r="K790" s="2">
        <f t="shared" si="280"/>
        <v>21</v>
      </c>
      <c r="L790" s="21">
        <f t="shared" si="281"/>
        <v>21</v>
      </c>
      <c r="M790" s="14">
        <f t="shared" si="270"/>
        <v>1.0031128170000001</v>
      </c>
      <c r="N790" s="14">
        <f t="shared" ca="1" si="271"/>
        <v>1.0046873629999999</v>
      </c>
      <c r="O790" s="21">
        <f t="shared" si="282"/>
        <v>26</v>
      </c>
      <c r="P790" s="16">
        <f t="shared" ca="1" si="272"/>
        <v>33.514645440000002</v>
      </c>
      <c r="Q790" s="24">
        <f t="shared" si="273"/>
        <v>0</v>
      </c>
      <c r="R790" s="16">
        <f t="shared" si="274"/>
        <v>0</v>
      </c>
      <c r="S790" s="4" t="str">
        <f t="shared" si="283"/>
        <v>J=</v>
      </c>
      <c r="T790" s="34">
        <f t="shared" si="284"/>
        <v>44180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2"/>
      <c r="AI790" s="2"/>
      <c r="AJ790" s="2"/>
      <c r="AK790" s="2"/>
      <c r="AL790" s="2"/>
      <c r="AM790" s="34"/>
      <c r="AN790" s="34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42">
        <f t="shared" si="275"/>
        <v>44181</v>
      </c>
      <c r="B791" s="19">
        <f t="shared" ca="1" si="285"/>
        <v>7151.5923836399998</v>
      </c>
      <c r="C791" s="16">
        <f t="shared" si="276"/>
        <v>7150</v>
      </c>
      <c r="D791" s="15">
        <f ca="1">IF(A791&lt;$B$1,VLOOKUP(A791,[1]DI!$A$4:$B$15000,2,FALSE),0)</f>
        <v>1.9000000000000006E-2</v>
      </c>
      <c r="E791" s="16">
        <f t="shared" ca="1" si="268"/>
        <v>1.0000746899999999</v>
      </c>
      <c r="F791" s="16">
        <f ca="1">(TRUNC(PRODUCT($E$12:$E790),16))</f>
        <v>1.09950342161984</v>
      </c>
      <c r="G791" s="16">
        <f t="shared" ca="1" si="277"/>
        <v>1.09942130584251</v>
      </c>
      <c r="H791" s="16">
        <f t="shared" ca="1" si="269"/>
        <v>1.0000746899999999</v>
      </c>
      <c r="I791" s="15">
        <f t="shared" si="278"/>
        <v>3.7999999999999999E-2</v>
      </c>
      <c r="J791" s="34">
        <f t="shared" si="279"/>
        <v>44180</v>
      </c>
      <c r="K791" s="2">
        <f t="shared" si="280"/>
        <v>1</v>
      </c>
      <c r="L791" s="21">
        <f t="shared" si="281"/>
        <v>1</v>
      </c>
      <c r="M791" s="14">
        <f t="shared" si="270"/>
        <v>1.00014801</v>
      </c>
      <c r="N791" s="14">
        <f t="shared" ca="1" si="271"/>
        <v>1.0002227109999999</v>
      </c>
      <c r="O791" s="21">
        <f t="shared" si="282"/>
        <v>0</v>
      </c>
      <c r="P791" s="16">
        <f t="shared" ca="1" si="272"/>
        <v>1.59238364</v>
      </c>
      <c r="Q791" s="24">
        <f t="shared" si="273"/>
        <v>0</v>
      </c>
      <c r="R791" s="16">
        <f t="shared" si="274"/>
        <v>0</v>
      </c>
      <c r="S791" s="4" t="str">
        <f t="shared" si="283"/>
        <v>J=</v>
      </c>
      <c r="T791" s="34">
        <f t="shared" si="284"/>
        <v>44211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2"/>
      <c r="AI791" s="2"/>
      <c r="AJ791" s="2"/>
      <c r="AK791" s="2"/>
      <c r="AL791" s="2"/>
      <c r="AM791" s="34"/>
      <c r="AN791" s="34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42">
        <f t="shared" si="275"/>
        <v>44182</v>
      </c>
      <c r="B792" s="19">
        <f t="shared" ca="1" si="285"/>
        <v>7153.1851533899999</v>
      </c>
      <c r="C792" s="16">
        <f t="shared" si="276"/>
        <v>7150</v>
      </c>
      <c r="D792" s="15">
        <f ca="1">IF(A792&lt;$B$1,VLOOKUP(A792,[1]DI!$A$4:$B$15000,2,FALSE),0)</f>
        <v>1.9000000000000006E-2</v>
      </c>
      <c r="E792" s="16">
        <f t="shared" ca="1" si="268"/>
        <v>1.0000746899999999</v>
      </c>
      <c r="F792" s="16">
        <f ca="1">(TRUNC(PRODUCT($E$12:$E791),16))</f>
        <v>1.0995855435304001</v>
      </c>
      <c r="G792" s="16">
        <f t="shared" ca="1" si="277"/>
        <v>1.09942130584251</v>
      </c>
      <c r="H792" s="16">
        <f t="shared" ca="1" si="269"/>
        <v>1.00014939</v>
      </c>
      <c r="I792" s="15">
        <f t="shared" si="278"/>
        <v>3.7999999999999999E-2</v>
      </c>
      <c r="J792" s="34">
        <f t="shared" si="279"/>
        <v>44180</v>
      </c>
      <c r="K792" s="2">
        <f t="shared" si="280"/>
        <v>2</v>
      </c>
      <c r="L792" s="21">
        <f t="shared" si="281"/>
        <v>2</v>
      </c>
      <c r="M792" s="14">
        <f t="shared" si="270"/>
        <v>1.000296042</v>
      </c>
      <c r="N792" s="14">
        <f t="shared" ca="1" si="271"/>
        <v>1.0004454759999999</v>
      </c>
      <c r="O792" s="21">
        <f t="shared" si="282"/>
        <v>0</v>
      </c>
      <c r="P792" s="16">
        <f t="shared" ca="1" si="272"/>
        <v>3.18515339</v>
      </c>
      <c r="Q792" s="24">
        <f t="shared" si="273"/>
        <v>0</v>
      </c>
      <c r="R792" s="16">
        <f t="shared" si="274"/>
        <v>0</v>
      </c>
      <c r="S792" s="4" t="str">
        <f t="shared" si="283"/>
        <v>J=</v>
      </c>
      <c r="T792" s="34">
        <f t="shared" si="284"/>
        <v>44211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2"/>
      <c r="AI792" s="2"/>
      <c r="AJ792" s="2"/>
      <c r="AK792" s="2"/>
      <c r="AL792" s="2"/>
      <c r="AM792" s="34"/>
      <c r="AN792" s="34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42">
        <f t="shared" si="275"/>
        <v>44183</v>
      </c>
      <c r="B793" s="19">
        <f t="shared" ca="1" si="285"/>
        <v>7154.7782448999997</v>
      </c>
      <c r="C793" s="16">
        <f t="shared" si="276"/>
        <v>7150</v>
      </c>
      <c r="D793" s="15">
        <f ca="1">IF(A793&lt;$B$1,VLOOKUP(A793,[1]DI!$A$4:$B$15000,2,FALSE),0)</f>
        <v>1.9000000000000006E-2</v>
      </c>
      <c r="E793" s="16">
        <f t="shared" ca="1" si="268"/>
        <v>1.0000746899999999</v>
      </c>
      <c r="F793" s="16">
        <f ca="1">(TRUNC(PRODUCT($E$12:$E792),16))</f>
        <v>1.0996676715746501</v>
      </c>
      <c r="G793" s="16">
        <f t="shared" ca="1" si="277"/>
        <v>1.09942130584251</v>
      </c>
      <c r="H793" s="16">
        <f t="shared" ca="1" si="269"/>
        <v>1.0002240899999999</v>
      </c>
      <c r="I793" s="15">
        <f t="shared" si="278"/>
        <v>3.7999999999999999E-2</v>
      </c>
      <c r="J793" s="34">
        <f t="shared" si="279"/>
        <v>44180</v>
      </c>
      <c r="K793" s="2">
        <f t="shared" si="280"/>
        <v>3</v>
      </c>
      <c r="L793" s="21">
        <f t="shared" si="281"/>
        <v>3</v>
      </c>
      <c r="M793" s="14">
        <f t="shared" si="270"/>
        <v>1.0004440960000001</v>
      </c>
      <c r="N793" s="14">
        <f t="shared" ca="1" si="271"/>
        <v>1.000668286</v>
      </c>
      <c r="O793" s="21">
        <f t="shared" si="282"/>
        <v>0</v>
      </c>
      <c r="P793" s="16">
        <f t="shared" ca="1" si="272"/>
        <v>4.7782448999999998</v>
      </c>
      <c r="Q793" s="24">
        <f t="shared" si="273"/>
        <v>0</v>
      </c>
      <c r="R793" s="16">
        <f t="shared" si="274"/>
        <v>0</v>
      </c>
      <c r="S793" s="4" t="str">
        <f t="shared" si="283"/>
        <v>J=</v>
      </c>
      <c r="T793" s="34">
        <f t="shared" si="284"/>
        <v>44211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2"/>
      <c r="AI793" s="2"/>
      <c r="AJ793" s="2"/>
      <c r="AK793" s="2"/>
      <c r="AL793" s="2"/>
      <c r="AM793" s="34"/>
      <c r="AN793" s="34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42">
        <f t="shared" si="275"/>
        <v>44184</v>
      </c>
      <c r="B794" s="19">
        <f t="shared" ca="1" si="285"/>
        <v>7156.3716438399997</v>
      </c>
      <c r="C794" s="16">
        <f t="shared" si="276"/>
        <v>7150</v>
      </c>
      <c r="D794" s="15">
        <f ca="1">IF(A794&lt;$B$1,VLOOKUP(A794,[1]DI!$A$4:$B$15000,2,FALSE),0)</f>
        <v>0</v>
      </c>
      <c r="E794" s="16">
        <f t="shared" ca="1" si="268"/>
        <v>1</v>
      </c>
      <c r="F794" s="16">
        <f ca="1">(TRUNC(PRODUCT($E$12:$E793),16))</f>
        <v>1.0997498057530399</v>
      </c>
      <c r="G794" s="16">
        <f t="shared" ca="1" si="277"/>
        <v>1.09942130584251</v>
      </c>
      <c r="H794" s="16">
        <f t="shared" ca="1" si="269"/>
        <v>1.00029879</v>
      </c>
      <c r="I794" s="15">
        <f t="shared" si="278"/>
        <v>3.7999999999999999E-2</v>
      </c>
      <c r="J794" s="34">
        <f t="shared" si="279"/>
        <v>44180</v>
      </c>
      <c r="K794" s="2">
        <f t="shared" si="280"/>
        <v>3</v>
      </c>
      <c r="L794" s="21">
        <f t="shared" si="281"/>
        <v>4</v>
      </c>
      <c r="M794" s="14">
        <f t="shared" si="270"/>
        <v>1.0005921719999999</v>
      </c>
      <c r="N794" s="14">
        <f t="shared" ca="1" si="271"/>
        <v>1.0008911389999999</v>
      </c>
      <c r="O794" s="21">
        <f t="shared" si="282"/>
        <v>0</v>
      </c>
      <c r="P794" s="16">
        <f t="shared" ca="1" si="272"/>
        <v>6.3716438399999999</v>
      </c>
      <c r="Q794" s="24">
        <f t="shared" si="273"/>
        <v>0</v>
      </c>
      <c r="R794" s="16">
        <f t="shared" si="274"/>
        <v>0</v>
      </c>
      <c r="S794" s="4" t="str">
        <f t="shared" si="283"/>
        <v>J=</v>
      </c>
      <c r="T794" s="34">
        <f t="shared" si="284"/>
        <v>44211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2"/>
      <c r="AI794" s="2"/>
      <c r="AJ794" s="2"/>
      <c r="AK794" s="2"/>
      <c r="AL794" s="2"/>
      <c r="AM794" s="34"/>
      <c r="AN794" s="34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42">
        <f t="shared" si="275"/>
        <v>44185</v>
      </c>
      <c r="B795" s="19">
        <f t="shared" ca="1" si="285"/>
        <v>7156.3716438399997</v>
      </c>
      <c r="C795" s="16">
        <f t="shared" si="276"/>
        <v>7150</v>
      </c>
      <c r="D795" s="15">
        <f ca="1">IF(A795&lt;$B$1,VLOOKUP(A795,[1]DI!$A$4:$B$15000,2,FALSE),0)</f>
        <v>0</v>
      </c>
      <c r="E795" s="16">
        <f t="shared" ca="1" si="268"/>
        <v>1</v>
      </c>
      <c r="F795" s="16">
        <f ca="1">(TRUNC(PRODUCT($E$12:$E794),16))</f>
        <v>1.0997498057530399</v>
      </c>
      <c r="G795" s="16">
        <f t="shared" ca="1" si="277"/>
        <v>1.09942130584251</v>
      </c>
      <c r="H795" s="16">
        <f t="shared" ca="1" si="269"/>
        <v>1.00029879</v>
      </c>
      <c r="I795" s="15">
        <f t="shared" si="278"/>
        <v>3.7999999999999999E-2</v>
      </c>
      <c r="J795" s="34">
        <f t="shared" si="279"/>
        <v>44180</v>
      </c>
      <c r="K795" s="2">
        <f t="shared" si="280"/>
        <v>3</v>
      </c>
      <c r="L795" s="21">
        <f t="shared" si="281"/>
        <v>4</v>
      </c>
      <c r="M795" s="14">
        <f t="shared" si="270"/>
        <v>1.0005921719999999</v>
      </c>
      <c r="N795" s="14">
        <f t="shared" ca="1" si="271"/>
        <v>1.0008911389999999</v>
      </c>
      <c r="O795" s="21">
        <f t="shared" si="282"/>
        <v>0</v>
      </c>
      <c r="P795" s="16">
        <f t="shared" ca="1" si="272"/>
        <v>6.3716438399999999</v>
      </c>
      <c r="Q795" s="24">
        <f t="shared" si="273"/>
        <v>0</v>
      </c>
      <c r="R795" s="16">
        <f t="shared" si="274"/>
        <v>0</v>
      </c>
      <c r="S795" s="4" t="str">
        <f t="shared" si="283"/>
        <v>J=</v>
      </c>
      <c r="T795" s="34">
        <f t="shared" si="284"/>
        <v>44211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2"/>
      <c r="AI795" s="2"/>
      <c r="AJ795" s="2"/>
      <c r="AK795" s="2"/>
      <c r="AL795" s="2"/>
      <c r="AM795" s="34"/>
      <c r="AN795" s="34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42">
        <f t="shared" si="275"/>
        <v>44186</v>
      </c>
      <c r="B796" s="19">
        <f t="shared" ca="1" si="285"/>
        <v>7156.3716438399997</v>
      </c>
      <c r="C796" s="16">
        <f t="shared" si="276"/>
        <v>7150</v>
      </c>
      <c r="D796" s="15">
        <f ca="1">IF(A796&lt;$B$1,VLOOKUP(A796,[1]DI!$A$4:$B$15000,2,FALSE),0)</f>
        <v>1.9000000000000006E-2</v>
      </c>
      <c r="E796" s="16">
        <f t="shared" ca="1" si="268"/>
        <v>1.0000746899999999</v>
      </c>
      <c r="F796" s="16">
        <f ca="1">(TRUNC(PRODUCT($E$12:$E795),16))</f>
        <v>1.0997498057530399</v>
      </c>
      <c r="G796" s="16">
        <f t="shared" ca="1" si="277"/>
        <v>1.09942130584251</v>
      </c>
      <c r="H796" s="16">
        <f t="shared" ca="1" si="269"/>
        <v>1.00029879</v>
      </c>
      <c r="I796" s="15">
        <f t="shared" si="278"/>
        <v>3.7999999999999999E-2</v>
      </c>
      <c r="J796" s="34">
        <f t="shared" si="279"/>
        <v>44180</v>
      </c>
      <c r="K796" s="2">
        <f t="shared" si="280"/>
        <v>4</v>
      </c>
      <c r="L796" s="21">
        <f t="shared" si="281"/>
        <v>4</v>
      </c>
      <c r="M796" s="14">
        <f t="shared" si="270"/>
        <v>1.0005921719999999</v>
      </c>
      <c r="N796" s="14">
        <f t="shared" ca="1" si="271"/>
        <v>1.0008911389999999</v>
      </c>
      <c r="O796" s="21">
        <f t="shared" si="282"/>
        <v>0</v>
      </c>
      <c r="P796" s="16">
        <f t="shared" ca="1" si="272"/>
        <v>6.3716438399999999</v>
      </c>
      <c r="Q796" s="24">
        <f t="shared" si="273"/>
        <v>0</v>
      </c>
      <c r="R796" s="16">
        <f t="shared" si="274"/>
        <v>0</v>
      </c>
      <c r="S796" s="4" t="str">
        <f t="shared" si="283"/>
        <v>J=</v>
      </c>
      <c r="T796" s="34">
        <f t="shared" si="284"/>
        <v>44211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2"/>
      <c r="AI796" s="2"/>
      <c r="AJ796" s="2"/>
      <c r="AK796" s="2"/>
      <c r="AL796" s="2"/>
      <c r="AM796" s="34"/>
      <c r="AN796" s="34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42">
        <f t="shared" si="275"/>
        <v>44187</v>
      </c>
      <c r="B797" s="19">
        <f t="shared" ca="1" si="285"/>
        <v>7157.9655003999997</v>
      </c>
      <c r="C797" s="16">
        <f t="shared" si="276"/>
        <v>7150</v>
      </c>
      <c r="D797" s="15">
        <f ca="1">IF(A797&lt;$B$1,VLOOKUP(A797,[1]DI!$A$4:$B$15000,2,FALSE),0)</f>
        <v>1.9000000000000006E-2</v>
      </c>
      <c r="E797" s="16">
        <f t="shared" ca="1" si="268"/>
        <v>1.0000746899999999</v>
      </c>
      <c r="F797" s="16">
        <f ca="1">(TRUNC(PRODUCT($E$12:$E796),16))</f>
        <v>1.09983194606603</v>
      </c>
      <c r="G797" s="16">
        <f t="shared" ca="1" si="277"/>
        <v>1.09942130584251</v>
      </c>
      <c r="H797" s="16">
        <f t="shared" ca="1" si="269"/>
        <v>1.00037351</v>
      </c>
      <c r="I797" s="15">
        <f t="shared" si="278"/>
        <v>3.7999999999999999E-2</v>
      </c>
      <c r="J797" s="34">
        <f t="shared" si="279"/>
        <v>44180</v>
      </c>
      <c r="K797" s="2">
        <f t="shared" si="280"/>
        <v>5</v>
      </c>
      <c r="L797" s="21">
        <f t="shared" si="281"/>
        <v>5</v>
      </c>
      <c r="M797" s="14">
        <f t="shared" si="270"/>
        <v>1.0007402700000001</v>
      </c>
      <c r="N797" s="14">
        <f t="shared" ca="1" si="271"/>
        <v>1.001114056</v>
      </c>
      <c r="O797" s="21">
        <f t="shared" si="282"/>
        <v>0</v>
      </c>
      <c r="P797" s="16">
        <f t="shared" ca="1" si="272"/>
        <v>7.9655003999999998</v>
      </c>
      <c r="Q797" s="24">
        <f t="shared" si="273"/>
        <v>0</v>
      </c>
      <c r="R797" s="16">
        <f t="shared" si="274"/>
        <v>0</v>
      </c>
      <c r="S797" s="4" t="str">
        <f t="shared" si="283"/>
        <v>J=</v>
      </c>
      <c r="T797" s="34">
        <f t="shared" si="284"/>
        <v>44211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2"/>
      <c r="AI797" s="2"/>
      <c r="AJ797" s="2"/>
      <c r="AK797" s="2"/>
      <c r="AL797" s="2"/>
      <c r="AM797" s="34"/>
      <c r="AN797" s="34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42">
        <f t="shared" si="275"/>
        <v>44188</v>
      </c>
      <c r="B798" s="19">
        <f t="shared" ca="1" si="285"/>
        <v>7159.55960005</v>
      </c>
      <c r="C798" s="16">
        <f t="shared" si="276"/>
        <v>7150</v>
      </c>
      <c r="D798" s="15">
        <f ca="1">IF(A798&lt;$B$1,VLOOKUP(A798,[1]DI!$A$4:$B$15000,2,FALSE),0)</f>
        <v>1.9000000000000006E-2</v>
      </c>
      <c r="E798" s="16">
        <f t="shared" ca="1" si="268"/>
        <v>1.0000746899999999</v>
      </c>
      <c r="F798" s="16">
        <f ca="1">(TRUNC(PRODUCT($E$12:$E797),16))</f>
        <v>1.09991409251408</v>
      </c>
      <c r="G798" s="16">
        <f t="shared" ca="1" si="277"/>
        <v>1.09942130584251</v>
      </c>
      <c r="H798" s="16">
        <f t="shared" ca="1" si="269"/>
        <v>1.00044822</v>
      </c>
      <c r="I798" s="15">
        <f t="shared" si="278"/>
        <v>3.7999999999999999E-2</v>
      </c>
      <c r="J798" s="34">
        <f t="shared" si="279"/>
        <v>44180</v>
      </c>
      <c r="K798" s="2">
        <f t="shared" si="280"/>
        <v>6</v>
      </c>
      <c r="L798" s="21">
        <f t="shared" si="281"/>
        <v>6</v>
      </c>
      <c r="M798" s="14">
        <f t="shared" si="270"/>
        <v>1.000888389</v>
      </c>
      <c r="N798" s="14">
        <f t="shared" ca="1" si="271"/>
        <v>1.0013370070000001</v>
      </c>
      <c r="O798" s="21">
        <f t="shared" si="282"/>
        <v>0</v>
      </c>
      <c r="P798" s="16">
        <f t="shared" ca="1" si="272"/>
        <v>9.5596000500000002</v>
      </c>
      <c r="Q798" s="24">
        <f t="shared" si="273"/>
        <v>0</v>
      </c>
      <c r="R798" s="16">
        <f t="shared" si="274"/>
        <v>0</v>
      </c>
      <c r="S798" s="4" t="str">
        <f t="shared" si="283"/>
        <v>J=</v>
      </c>
      <c r="T798" s="34">
        <f t="shared" si="284"/>
        <v>44211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2"/>
      <c r="AI798" s="2"/>
      <c r="AJ798" s="2"/>
      <c r="AK798" s="2"/>
      <c r="AL798" s="2"/>
      <c r="AM798" s="34"/>
      <c r="AN798" s="34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42">
        <f t="shared" si="275"/>
        <v>44189</v>
      </c>
      <c r="B799" s="19">
        <f t="shared" ca="1" si="285"/>
        <v>7161.1541644400004</v>
      </c>
      <c r="C799" s="16">
        <f t="shared" si="276"/>
        <v>7150</v>
      </c>
      <c r="D799" s="15">
        <f ca="1">IF(A799&lt;$B$1,VLOOKUP(A799,[1]DI!$A$4:$B$15000,2,FALSE),0)</f>
        <v>1.9000000000000006E-2</v>
      </c>
      <c r="E799" s="16">
        <f t="shared" ca="1" si="268"/>
        <v>1.0000746899999999</v>
      </c>
      <c r="F799" s="16">
        <f ca="1">(TRUNC(PRODUCT($E$12:$E798),16))</f>
        <v>1.0999962450976499</v>
      </c>
      <c r="G799" s="16">
        <f t="shared" ca="1" si="277"/>
        <v>1.09942130584251</v>
      </c>
      <c r="H799" s="16">
        <f t="shared" ca="1" si="269"/>
        <v>1.0005229499999999</v>
      </c>
      <c r="I799" s="15">
        <f t="shared" si="278"/>
        <v>3.7999999999999999E-2</v>
      </c>
      <c r="J799" s="34">
        <f t="shared" si="279"/>
        <v>44180</v>
      </c>
      <c r="K799" s="2">
        <f t="shared" si="280"/>
        <v>7</v>
      </c>
      <c r="L799" s="21">
        <f t="shared" si="281"/>
        <v>7</v>
      </c>
      <c r="M799" s="14">
        <f t="shared" si="270"/>
        <v>1.001036531</v>
      </c>
      <c r="N799" s="14">
        <f t="shared" ca="1" si="271"/>
        <v>1.0015600229999999</v>
      </c>
      <c r="O799" s="21">
        <f t="shared" si="282"/>
        <v>0</v>
      </c>
      <c r="P799" s="16">
        <f t="shared" ca="1" si="272"/>
        <v>11.154164440000001</v>
      </c>
      <c r="Q799" s="24">
        <f t="shared" si="273"/>
        <v>0</v>
      </c>
      <c r="R799" s="16">
        <f t="shared" si="274"/>
        <v>0</v>
      </c>
      <c r="S799" s="4" t="str">
        <f t="shared" si="283"/>
        <v>J=</v>
      </c>
      <c r="T799" s="34">
        <f t="shared" si="284"/>
        <v>44211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2"/>
      <c r="AI799" s="2"/>
      <c r="AJ799" s="2"/>
      <c r="AK799" s="2"/>
      <c r="AL799" s="2"/>
      <c r="AM799" s="34"/>
      <c r="AN799" s="34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42">
        <f t="shared" si="275"/>
        <v>44190</v>
      </c>
      <c r="B800" s="19">
        <f t="shared" ca="1" si="285"/>
        <v>7162.7490362899998</v>
      </c>
      <c r="C800" s="16">
        <f t="shared" si="276"/>
        <v>7150</v>
      </c>
      <c r="D800" s="15">
        <f ca="1">IF(A800&lt;$B$1,VLOOKUP(A800,[1]DI!$A$4:$B$15000,2,FALSE),0)</f>
        <v>0</v>
      </c>
      <c r="E800" s="16">
        <f t="shared" ca="1" si="268"/>
        <v>1</v>
      </c>
      <c r="F800" s="16">
        <f ca="1">(TRUNC(PRODUCT($E$12:$E799),16))</f>
        <v>1.1000784038172</v>
      </c>
      <c r="G800" s="16">
        <f t="shared" ca="1" si="277"/>
        <v>1.09942130584251</v>
      </c>
      <c r="H800" s="16">
        <f t="shared" ca="1" si="269"/>
        <v>1.00059768</v>
      </c>
      <c r="I800" s="15">
        <f t="shared" si="278"/>
        <v>3.7999999999999999E-2</v>
      </c>
      <c r="J800" s="34">
        <f t="shared" si="279"/>
        <v>44180</v>
      </c>
      <c r="K800" s="2">
        <f t="shared" si="280"/>
        <v>7</v>
      </c>
      <c r="L800" s="21">
        <f t="shared" si="281"/>
        <v>8</v>
      </c>
      <c r="M800" s="14">
        <f t="shared" si="270"/>
        <v>1.001184694</v>
      </c>
      <c r="N800" s="14">
        <f t="shared" ca="1" si="271"/>
        <v>1.001783082</v>
      </c>
      <c r="O800" s="21">
        <f t="shared" si="282"/>
        <v>0</v>
      </c>
      <c r="P800" s="16">
        <f t="shared" ca="1" si="272"/>
        <v>12.749036289999999</v>
      </c>
      <c r="Q800" s="24">
        <f t="shared" si="273"/>
        <v>0</v>
      </c>
      <c r="R800" s="16">
        <f t="shared" si="274"/>
        <v>0</v>
      </c>
      <c r="S800" s="4" t="str">
        <f t="shared" si="283"/>
        <v>J=</v>
      </c>
      <c r="T800" s="34">
        <f t="shared" si="284"/>
        <v>44211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2"/>
      <c r="AI800" s="2"/>
      <c r="AJ800" s="2"/>
      <c r="AK800" s="2"/>
      <c r="AL800" s="2"/>
      <c r="AM800" s="34"/>
      <c r="AN800" s="34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42">
        <f t="shared" si="275"/>
        <v>44191</v>
      </c>
      <c r="B801" s="19">
        <f t="shared" ca="1" si="285"/>
        <v>7162.7490362899998</v>
      </c>
      <c r="C801" s="16">
        <f t="shared" si="276"/>
        <v>7150</v>
      </c>
      <c r="D801" s="15">
        <f ca="1">IF(A801&lt;$B$1,VLOOKUP(A801,[1]DI!$A$4:$B$15000,2,FALSE),0)</f>
        <v>0</v>
      </c>
      <c r="E801" s="16">
        <f t="shared" ca="1" si="268"/>
        <v>1</v>
      </c>
      <c r="F801" s="16">
        <f ca="1">(TRUNC(PRODUCT($E$12:$E800),16))</f>
        <v>1.1000784038172</v>
      </c>
      <c r="G801" s="16">
        <f t="shared" ca="1" si="277"/>
        <v>1.09942130584251</v>
      </c>
      <c r="H801" s="16">
        <f t="shared" ca="1" si="269"/>
        <v>1.00059768</v>
      </c>
      <c r="I801" s="15">
        <f t="shared" si="278"/>
        <v>3.7999999999999999E-2</v>
      </c>
      <c r="J801" s="34">
        <f t="shared" si="279"/>
        <v>44180</v>
      </c>
      <c r="K801" s="2">
        <f t="shared" si="280"/>
        <v>7</v>
      </c>
      <c r="L801" s="21">
        <f t="shared" si="281"/>
        <v>8</v>
      </c>
      <c r="M801" s="14">
        <f t="shared" si="270"/>
        <v>1.001184694</v>
      </c>
      <c r="N801" s="14">
        <f t="shared" ca="1" si="271"/>
        <v>1.001783082</v>
      </c>
      <c r="O801" s="21">
        <f t="shared" si="282"/>
        <v>0</v>
      </c>
      <c r="P801" s="16">
        <f t="shared" ca="1" si="272"/>
        <v>12.749036289999999</v>
      </c>
      <c r="Q801" s="24">
        <f t="shared" si="273"/>
        <v>0</v>
      </c>
      <c r="R801" s="16">
        <f t="shared" si="274"/>
        <v>0</v>
      </c>
      <c r="S801" s="4" t="str">
        <f t="shared" si="283"/>
        <v>J=</v>
      </c>
      <c r="T801" s="34">
        <f t="shared" si="284"/>
        <v>44211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2"/>
      <c r="AI801" s="2"/>
      <c r="AJ801" s="2"/>
      <c r="AK801" s="2"/>
      <c r="AL801" s="2"/>
      <c r="AM801" s="34"/>
      <c r="AN801" s="34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42">
        <f t="shared" si="275"/>
        <v>44192</v>
      </c>
      <c r="B802" s="19">
        <f t="shared" ca="1" si="285"/>
        <v>7162.7490362899998</v>
      </c>
      <c r="C802" s="16">
        <f t="shared" si="276"/>
        <v>7150</v>
      </c>
      <c r="D802" s="15">
        <f ca="1">IF(A802&lt;$B$1,VLOOKUP(A802,[1]DI!$A$4:$B$15000,2,FALSE),0)</f>
        <v>0</v>
      </c>
      <c r="E802" s="16">
        <f t="shared" ca="1" si="268"/>
        <v>1</v>
      </c>
      <c r="F802" s="16">
        <f ca="1">(TRUNC(PRODUCT($E$12:$E801),16))</f>
        <v>1.1000784038172</v>
      </c>
      <c r="G802" s="16">
        <f t="shared" ca="1" si="277"/>
        <v>1.09942130584251</v>
      </c>
      <c r="H802" s="16">
        <f t="shared" ca="1" si="269"/>
        <v>1.00059768</v>
      </c>
      <c r="I802" s="15">
        <f t="shared" si="278"/>
        <v>3.7999999999999999E-2</v>
      </c>
      <c r="J802" s="34">
        <f t="shared" si="279"/>
        <v>44180</v>
      </c>
      <c r="K802" s="2">
        <f t="shared" si="280"/>
        <v>7</v>
      </c>
      <c r="L802" s="21">
        <f t="shared" si="281"/>
        <v>8</v>
      </c>
      <c r="M802" s="14">
        <f t="shared" si="270"/>
        <v>1.001184694</v>
      </c>
      <c r="N802" s="14">
        <f t="shared" ca="1" si="271"/>
        <v>1.001783082</v>
      </c>
      <c r="O802" s="21">
        <f t="shared" si="282"/>
        <v>0</v>
      </c>
      <c r="P802" s="16">
        <f t="shared" ca="1" si="272"/>
        <v>12.749036289999999</v>
      </c>
      <c r="Q802" s="24">
        <f t="shared" si="273"/>
        <v>0</v>
      </c>
      <c r="R802" s="16">
        <f t="shared" si="274"/>
        <v>0</v>
      </c>
      <c r="S802" s="4" t="str">
        <f t="shared" si="283"/>
        <v>J=</v>
      </c>
      <c r="T802" s="34">
        <f t="shared" si="284"/>
        <v>44211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2"/>
      <c r="AI802" s="2"/>
      <c r="AJ802" s="2"/>
      <c r="AK802" s="2"/>
      <c r="AL802" s="2"/>
      <c r="AM802" s="34"/>
      <c r="AN802" s="34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42">
        <f t="shared" si="275"/>
        <v>44193</v>
      </c>
      <c r="B803" s="19">
        <f t="shared" ca="1" si="285"/>
        <v>7162.7490362899998</v>
      </c>
      <c r="C803" s="16">
        <f t="shared" si="276"/>
        <v>7150</v>
      </c>
      <c r="D803" s="15">
        <f ca="1">IF(A803&lt;$B$1,VLOOKUP(A803,[1]DI!$A$4:$B$15000,2,FALSE),0)</f>
        <v>1.9000000000000006E-2</v>
      </c>
      <c r="E803" s="16">
        <f t="shared" ca="1" si="268"/>
        <v>1.0000746899999999</v>
      </c>
      <c r="F803" s="16">
        <f ca="1">(TRUNC(PRODUCT($E$12:$E802),16))</f>
        <v>1.1000784038172</v>
      </c>
      <c r="G803" s="16">
        <f t="shared" ca="1" si="277"/>
        <v>1.09942130584251</v>
      </c>
      <c r="H803" s="16">
        <f t="shared" ca="1" si="269"/>
        <v>1.00059768</v>
      </c>
      <c r="I803" s="15">
        <f t="shared" si="278"/>
        <v>3.7999999999999999E-2</v>
      </c>
      <c r="J803" s="34">
        <f t="shared" si="279"/>
        <v>44180</v>
      </c>
      <c r="K803" s="2">
        <f t="shared" si="280"/>
        <v>8</v>
      </c>
      <c r="L803" s="21">
        <f t="shared" si="281"/>
        <v>8</v>
      </c>
      <c r="M803" s="14">
        <f t="shared" si="270"/>
        <v>1.001184694</v>
      </c>
      <c r="N803" s="14">
        <f t="shared" ca="1" si="271"/>
        <v>1.001783082</v>
      </c>
      <c r="O803" s="21">
        <f t="shared" si="282"/>
        <v>0</v>
      </c>
      <c r="P803" s="16">
        <f t="shared" ca="1" si="272"/>
        <v>12.749036289999999</v>
      </c>
      <c r="Q803" s="24">
        <f t="shared" si="273"/>
        <v>0</v>
      </c>
      <c r="R803" s="16">
        <f t="shared" si="274"/>
        <v>0</v>
      </c>
      <c r="S803" s="4" t="str">
        <f t="shared" si="283"/>
        <v>J=</v>
      </c>
      <c r="T803" s="34">
        <f t="shared" si="284"/>
        <v>44211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2"/>
      <c r="AI803" s="2"/>
      <c r="AJ803" s="2"/>
      <c r="AK803" s="2"/>
      <c r="AL803" s="2"/>
      <c r="AM803" s="34"/>
      <c r="AN803" s="34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42">
        <f t="shared" si="275"/>
        <v>44194</v>
      </c>
      <c r="B804" s="19">
        <f t="shared" ca="1" si="285"/>
        <v>7164.3442298999998</v>
      </c>
      <c r="C804" s="16">
        <f t="shared" si="276"/>
        <v>7150</v>
      </c>
      <c r="D804" s="15">
        <f ca="1">IF(A804&lt;$B$1,VLOOKUP(A804,[1]DI!$A$4:$B$15000,2,FALSE),0)</f>
        <v>1.9000000000000006E-2</v>
      </c>
      <c r="E804" s="16">
        <f t="shared" ca="1" si="268"/>
        <v>1.0000746899999999</v>
      </c>
      <c r="F804" s="16">
        <f ca="1">(TRUNC(PRODUCT($E$12:$E803),16))</f>
        <v>1.1001605686731799</v>
      </c>
      <c r="G804" s="16">
        <f t="shared" ca="1" si="277"/>
        <v>1.09942130584251</v>
      </c>
      <c r="H804" s="16">
        <f t="shared" ca="1" si="269"/>
        <v>1.00067241</v>
      </c>
      <c r="I804" s="15">
        <f t="shared" si="278"/>
        <v>3.7999999999999999E-2</v>
      </c>
      <c r="J804" s="34">
        <f t="shared" si="279"/>
        <v>44180</v>
      </c>
      <c r="K804" s="2">
        <f t="shared" si="280"/>
        <v>9</v>
      </c>
      <c r="L804" s="21">
        <f t="shared" si="281"/>
        <v>9</v>
      </c>
      <c r="M804" s="14">
        <f t="shared" si="270"/>
        <v>1.0013328800000001</v>
      </c>
      <c r="N804" s="14">
        <f t="shared" ca="1" si="271"/>
        <v>1.002006186</v>
      </c>
      <c r="O804" s="21">
        <f t="shared" si="282"/>
        <v>0</v>
      </c>
      <c r="P804" s="16">
        <f t="shared" ca="1" si="272"/>
        <v>14.3442299</v>
      </c>
      <c r="Q804" s="24">
        <f t="shared" si="273"/>
        <v>0</v>
      </c>
      <c r="R804" s="16">
        <f t="shared" si="274"/>
        <v>0</v>
      </c>
      <c r="S804" s="4" t="str">
        <f t="shared" si="283"/>
        <v>J=</v>
      </c>
      <c r="T804" s="34">
        <f t="shared" si="284"/>
        <v>44211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2"/>
      <c r="AI804" s="2"/>
      <c r="AJ804" s="2"/>
      <c r="AK804" s="2"/>
      <c r="AL804" s="2"/>
      <c r="AM804" s="34"/>
      <c r="AN804" s="34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42">
        <f t="shared" si="275"/>
        <v>44195</v>
      </c>
      <c r="B805" s="19">
        <f t="shared" ca="1" si="285"/>
        <v>7165.9398096000004</v>
      </c>
      <c r="C805" s="16">
        <f t="shared" si="276"/>
        <v>7150</v>
      </c>
      <c r="D805" s="15">
        <f ca="1">IF(A805&lt;$B$1,VLOOKUP(A805,[1]DI!$A$4:$B$15000,2,FALSE),0)</f>
        <v>1.9000000000000006E-2</v>
      </c>
      <c r="E805" s="16">
        <f t="shared" ca="1" si="268"/>
        <v>1.0000746899999999</v>
      </c>
      <c r="F805" s="16">
        <f ca="1">(TRUNC(PRODUCT($E$12:$E804),16))</f>
        <v>1.1002427396660599</v>
      </c>
      <c r="G805" s="16">
        <f t="shared" ca="1" si="277"/>
        <v>1.09942130584251</v>
      </c>
      <c r="H805" s="16">
        <f t="shared" ca="1" si="269"/>
        <v>1.00074715</v>
      </c>
      <c r="I805" s="15">
        <f t="shared" si="278"/>
        <v>3.7999999999999999E-2</v>
      </c>
      <c r="J805" s="34">
        <f t="shared" si="279"/>
        <v>44180</v>
      </c>
      <c r="K805" s="2">
        <f t="shared" si="280"/>
        <v>10</v>
      </c>
      <c r="L805" s="21">
        <f t="shared" si="281"/>
        <v>10</v>
      </c>
      <c r="M805" s="14">
        <f t="shared" si="270"/>
        <v>1.0014810869999999</v>
      </c>
      <c r="N805" s="14">
        <f t="shared" ca="1" si="271"/>
        <v>1.0022293440000001</v>
      </c>
      <c r="O805" s="21">
        <f t="shared" si="282"/>
        <v>0</v>
      </c>
      <c r="P805" s="16">
        <f t="shared" ca="1" si="272"/>
        <v>15.9398096</v>
      </c>
      <c r="Q805" s="24">
        <f t="shared" si="273"/>
        <v>0</v>
      </c>
      <c r="R805" s="16">
        <f t="shared" si="274"/>
        <v>0</v>
      </c>
      <c r="S805" s="4" t="str">
        <f t="shared" si="283"/>
        <v>J=</v>
      </c>
      <c r="T805" s="34">
        <f t="shared" si="284"/>
        <v>44211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2"/>
      <c r="AI805" s="2"/>
      <c r="AJ805" s="2"/>
      <c r="AK805" s="2"/>
      <c r="AL805" s="2"/>
      <c r="AM805" s="34"/>
      <c r="AN805" s="34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42">
        <f t="shared" si="275"/>
        <v>44196</v>
      </c>
      <c r="B806" s="19">
        <f t="shared" ca="1" si="285"/>
        <v>7167.5357753899998</v>
      </c>
      <c r="C806" s="16">
        <f t="shared" si="276"/>
        <v>7150</v>
      </c>
      <c r="D806" s="15">
        <f ca="1">IF(A806&lt;$B$1,VLOOKUP(A806,[1]DI!$A$4:$B$15000,2,FALSE),0)</f>
        <v>1.9000000000000006E-2</v>
      </c>
      <c r="E806" s="16">
        <f t="shared" ca="1" si="268"/>
        <v>1.0000746899999999</v>
      </c>
      <c r="F806" s="16">
        <f ca="1">(TRUNC(PRODUCT($E$12:$E805),16))</f>
        <v>1.1003249167962801</v>
      </c>
      <c r="G806" s="16">
        <f t="shared" ca="1" si="277"/>
        <v>1.09942130584251</v>
      </c>
      <c r="H806" s="16">
        <f t="shared" ca="1" si="269"/>
        <v>1.0008219</v>
      </c>
      <c r="I806" s="15">
        <f t="shared" si="278"/>
        <v>3.7999999999999999E-2</v>
      </c>
      <c r="J806" s="34">
        <f t="shared" si="279"/>
        <v>44180</v>
      </c>
      <c r="K806" s="2">
        <f t="shared" si="280"/>
        <v>11</v>
      </c>
      <c r="L806" s="21">
        <f t="shared" si="281"/>
        <v>11</v>
      </c>
      <c r="M806" s="14">
        <f t="shared" si="270"/>
        <v>1.0016293169999999</v>
      </c>
      <c r="N806" s="14">
        <f t="shared" ca="1" si="271"/>
        <v>1.0024525559999999</v>
      </c>
      <c r="O806" s="21">
        <f t="shared" si="282"/>
        <v>0</v>
      </c>
      <c r="P806" s="16">
        <f t="shared" ca="1" si="272"/>
        <v>17.535775390000001</v>
      </c>
      <c r="Q806" s="24">
        <f t="shared" si="273"/>
        <v>0</v>
      </c>
      <c r="R806" s="16">
        <f t="shared" si="274"/>
        <v>0</v>
      </c>
      <c r="S806" s="4" t="str">
        <f t="shared" si="283"/>
        <v>J=</v>
      </c>
      <c r="T806" s="34">
        <f t="shared" si="284"/>
        <v>44211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2"/>
      <c r="AI806" s="2"/>
      <c r="AJ806" s="2"/>
      <c r="AK806" s="2"/>
      <c r="AL806" s="2"/>
      <c r="AM806" s="34"/>
      <c r="AN806" s="34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42">
        <f t="shared" si="275"/>
        <v>44197</v>
      </c>
      <c r="B807" s="19">
        <f t="shared" ca="1" si="285"/>
        <v>7169.1320557999998</v>
      </c>
      <c r="C807" s="16">
        <f t="shared" si="276"/>
        <v>7150</v>
      </c>
      <c r="D807" s="15">
        <f ca="1">IF(A807&lt;$B$1,VLOOKUP(A807,[1]DI!$A$4:$B$15000,2,FALSE),0)</f>
        <v>0</v>
      </c>
      <c r="E807" s="16">
        <f t="shared" ca="1" si="268"/>
        <v>1</v>
      </c>
      <c r="F807" s="16">
        <f ca="1">(TRUNC(PRODUCT($E$12:$E806),16))</f>
        <v>1.1004071000643201</v>
      </c>
      <c r="G807" s="16">
        <f t="shared" ca="1" si="277"/>
        <v>1.09942130584251</v>
      </c>
      <c r="H807" s="16">
        <f t="shared" ca="1" si="269"/>
        <v>1.0008966500000001</v>
      </c>
      <c r="I807" s="15">
        <f t="shared" si="278"/>
        <v>3.7999999999999999E-2</v>
      </c>
      <c r="J807" s="34">
        <f t="shared" si="279"/>
        <v>44180</v>
      </c>
      <c r="K807" s="2">
        <f t="shared" si="280"/>
        <v>11</v>
      </c>
      <c r="L807" s="21">
        <f t="shared" si="281"/>
        <v>12</v>
      </c>
      <c r="M807" s="14">
        <f t="shared" si="270"/>
        <v>1.0017775680000001</v>
      </c>
      <c r="N807" s="14">
        <f t="shared" ca="1" si="271"/>
        <v>1.0026758120000001</v>
      </c>
      <c r="O807" s="21">
        <f t="shared" si="282"/>
        <v>0</v>
      </c>
      <c r="P807" s="16">
        <f t="shared" ca="1" si="272"/>
        <v>19.1320558</v>
      </c>
      <c r="Q807" s="24">
        <f t="shared" si="273"/>
        <v>0</v>
      </c>
      <c r="R807" s="16">
        <f t="shared" si="274"/>
        <v>0</v>
      </c>
      <c r="S807" s="4" t="str">
        <f t="shared" si="283"/>
        <v>J=</v>
      </c>
      <c r="T807" s="34">
        <f t="shared" si="284"/>
        <v>44211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2"/>
      <c r="AI807" s="2"/>
      <c r="AJ807" s="2"/>
      <c r="AK807" s="2"/>
      <c r="AL807" s="2"/>
      <c r="AM807" s="34"/>
      <c r="AN807" s="34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42">
        <f t="shared" si="275"/>
        <v>44198</v>
      </c>
      <c r="B808" s="19">
        <f t="shared" ca="1" si="285"/>
        <v>7169.1320557999998</v>
      </c>
      <c r="C808" s="16">
        <f t="shared" si="276"/>
        <v>7150</v>
      </c>
      <c r="D808" s="15">
        <f ca="1">IF(A808&lt;$B$1,VLOOKUP(A808,[1]DI!$A$4:$B$15000,2,FALSE),0)</f>
        <v>0</v>
      </c>
      <c r="E808" s="16">
        <f t="shared" ca="1" si="268"/>
        <v>1</v>
      </c>
      <c r="F808" s="16">
        <f ca="1">(TRUNC(PRODUCT($E$12:$E807),16))</f>
        <v>1.1004071000643201</v>
      </c>
      <c r="G808" s="16">
        <f t="shared" ca="1" si="277"/>
        <v>1.09942130584251</v>
      </c>
      <c r="H808" s="16">
        <f t="shared" ca="1" si="269"/>
        <v>1.0008966500000001</v>
      </c>
      <c r="I808" s="15">
        <f t="shared" si="278"/>
        <v>3.7999999999999999E-2</v>
      </c>
      <c r="J808" s="34">
        <f t="shared" si="279"/>
        <v>44180</v>
      </c>
      <c r="K808" s="2">
        <f t="shared" si="280"/>
        <v>11</v>
      </c>
      <c r="L808" s="21">
        <f t="shared" si="281"/>
        <v>12</v>
      </c>
      <c r="M808" s="14">
        <f t="shared" si="270"/>
        <v>1.0017775680000001</v>
      </c>
      <c r="N808" s="14">
        <f t="shared" ca="1" si="271"/>
        <v>1.0026758120000001</v>
      </c>
      <c r="O808" s="21">
        <f t="shared" si="282"/>
        <v>0</v>
      </c>
      <c r="P808" s="16">
        <f t="shared" ca="1" si="272"/>
        <v>19.1320558</v>
      </c>
      <c r="Q808" s="24">
        <f t="shared" si="273"/>
        <v>0</v>
      </c>
      <c r="R808" s="16">
        <f t="shared" si="274"/>
        <v>0</v>
      </c>
      <c r="S808" s="4" t="str">
        <f t="shared" si="283"/>
        <v>J=</v>
      </c>
      <c r="T808" s="34">
        <f t="shared" si="284"/>
        <v>44211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2"/>
      <c r="AI808" s="2"/>
      <c r="AJ808" s="2"/>
      <c r="AK808" s="2"/>
      <c r="AL808" s="2"/>
      <c r="AM808" s="34"/>
      <c r="AN808" s="34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42">
        <f t="shared" si="275"/>
        <v>44199</v>
      </c>
      <c r="B809" s="19">
        <f t="shared" ca="1" si="285"/>
        <v>7169.1320557999998</v>
      </c>
      <c r="C809" s="16">
        <f t="shared" si="276"/>
        <v>7150</v>
      </c>
      <c r="D809" s="15">
        <f ca="1">IF(A809&lt;$B$1,VLOOKUP(A809,[1]DI!$A$4:$B$15000,2,FALSE),0)</f>
        <v>0</v>
      </c>
      <c r="E809" s="16">
        <f t="shared" ca="1" si="268"/>
        <v>1</v>
      </c>
      <c r="F809" s="16">
        <f ca="1">(TRUNC(PRODUCT($E$12:$E808),16))</f>
        <v>1.1004071000643201</v>
      </c>
      <c r="G809" s="16">
        <f t="shared" ca="1" si="277"/>
        <v>1.09942130584251</v>
      </c>
      <c r="H809" s="16">
        <f t="shared" ca="1" si="269"/>
        <v>1.0008966500000001</v>
      </c>
      <c r="I809" s="15">
        <f t="shared" si="278"/>
        <v>3.7999999999999999E-2</v>
      </c>
      <c r="J809" s="34">
        <f t="shared" si="279"/>
        <v>44180</v>
      </c>
      <c r="K809" s="2">
        <f t="shared" si="280"/>
        <v>11</v>
      </c>
      <c r="L809" s="21">
        <f t="shared" si="281"/>
        <v>12</v>
      </c>
      <c r="M809" s="14">
        <f t="shared" si="270"/>
        <v>1.0017775680000001</v>
      </c>
      <c r="N809" s="14">
        <f t="shared" ca="1" si="271"/>
        <v>1.0026758120000001</v>
      </c>
      <c r="O809" s="21">
        <f t="shared" si="282"/>
        <v>0</v>
      </c>
      <c r="P809" s="16">
        <f t="shared" ca="1" si="272"/>
        <v>19.1320558</v>
      </c>
      <c r="Q809" s="24">
        <f t="shared" si="273"/>
        <v>0</v>
      </c>
      <c r="R809" s="16">
        <f t="shared" si="274"/>
        <v>0</v>
      </c>
      <c r="S809" s="4" t="str">
        <f t="shared" si="283"/>
        <v>J=</v>
      </c>
      <c r="T809" s="34">
        <f t="shared" si="284"/>
        <v>44211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2"/>
      <c r="AI809" s="2"/>
      <c r="AJ809" s="2"/>
      <c r="AK809" s="2"/>
      <c r="AL809" s="2"/>
      <c r="AM809" s="34"/>
      <c r="AN809" s="34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42">
        <f t="shared" si="275"/>
        <v>44200</v>
      </c>
      <c r="B810" s="19">
        <f t="shared" ca="1" si="285"/>
        <v>7169.1320557999998</v>
      </c>
      <c r="C810" s="16">
        <f t="shared" si="276"/>
        <v>7150</v>
      </c>
      <c r="D810" s="15">
        <f ca="1">IF(A810&lt;$B$1,VLOOKUP(A810,[1]DI!$A$4:$B$15000,2,FALSE),0)</f>
        <v>1.9000000000000006E-2</v>
      </c>
      <c r="E810" s="16">
        <f t="shared" ca="1" si="268"/>
        <v>1.0000746899999999</v>
      </c>
      <c r="F810" s="16">
        <f ca="1">(TRUNC(PRODUCT($E$12:$E809),16))</f>
        <v>1.1004071000643201</v>
      </c>
      <c r="G810" s="16">
        <f t="shared" ca="1" si="277"/>
        <v>1.09942130584251</v>
      </c>
      <c r="H810" s="16">
        <f t="shared" ca="1" si="269"/>
        <v>1.0008966500000001</v>
      </c>
      <c r="I810" s="15">
        <f t="shared" si="278"/>
        <v>3.7999999999999999E-2</v>
      </c>
      <c r="J810" s="34">
        <f t="shared" si="279"/>
        <v>44180</v>
      </c>
      <c r="K810" s="2">
        <f t="shared" si="280"/>
        <v>12</v>
      </c>
      <c r="L810" s="21">
        <f t="shared" si="281"/>
        <v>12</v>
      </c>
      <c r="M810" s="14">
        <f t="shared" si="270"/>
        <v>1.0017775680000001</v>
      </c>
      <c r="N810" s="14">
        <f t="shared" ca="1" si="271"/>
        <v>1.0026758120000001</v>
      </c>
      <c r="O810" s="21">
        <f t="shared" si="282"/>
        <v>0</v>
      </c>
      <c r="P810" s="16">
        <f t="shared" ca="1" si="272"/>
        <v>19.1320558</v>
      </c>
      <c r="Q810" s="24">
        <f t="shared" si="273"/>
        <v>0</v>
      </c>
      <c r="R810" s="16">
        <f t="shared" si="274"/>
        <v>0</v>
      </c>
      <c r="S810" s="4" t="str">
        <f t="shared" si="283"/>
        <v>J=</v>
      </c>
      <c r="T810" s="34">
        <f t="shared" si="284"/>
        <v>44211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2"/>
      <c r="AI810" s="2"/>
      <c r="AJ810" s="2"/>
      <c r="AK810" s="2"/>
      <c r="AL810" s="2"/>
      <c r="AM810" s="34"/>
      <c r="AN810" s="34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42">
        <f t="shared" si="275"/>
        <v>44201</v>
      </c>
      <c r="B811" s="19">
        <f t="shared" ca="1" si="285"/>
        <v>7170.7287223000003</v>
      </c>
      <c r="C811" s="16">
        <f t="shared" si="276"/>
        <v>7150</v>
      </c>
      <c r="D811" s="15">
        <f ca="1">IF(A811&lt;$B$1,VLOOKUP(A811,[1]DI!$A$4:$B$15000,2,FALSE),0)</f>
        <v>1.9000000000000006E-2</v>
      </c>
      <c r="E811" s="16">
        <f t="shared" ca="1" si="268"/>
        <v>1.0000746899999999</v>
      </c>
      <c r="F811" s="16">
        <f ca="1">(TRUNC(PRODUCT($E$12:$E810),16))</f>
        <v>1.10048928947062</v>
      </c>
      <c r="G811" s="16">
        <f t="shared" ca="1" si="277"/>
        <v>1.09942130584251</v>
      </c>
      <c r="H811" s="16">
        <f t="shared" ca="1" si="269"/>
        <v>1.00097141</v>
      </c>
      <c r="I811" s="15">
        <f t="shared" si="278"/>
        <v>3.7999999999999999E-2</v>
      </c>
      <c r="J811" s="34">
        <f t="shared" si="279"/>
        <v>44180</v>
      </c>
      <c r="K811" s="2">
        <f t="shared" si="280"/>
        <v>13</v>
      </c>
      <c r="L811" s="21">
        <f t="shared" si="281"/>
        <v>13</v>
      </c>
      <c r="M811" s="14">
        <f t="shared" si="270"/>
        <v>1.001925841</v>
      </c>
      <c r="N811" s="14">
        <f t="shared" ca="1" si="271"/>
        <v>1.0028991220000001</v>
      </c>
      <c r="O811" s="21">
        <f t="shared" si="282"/>
        <v>0</v>
      </c>
      <c r="P811" s="16">
        <f t="shared" ca="1" si="272"/>
        <v>20.728722300000001</v>
      </c>
      <c r="Q811" s="24">
        <f t="shared" si="273"/>
        <v>0</v>
      </c>
      <c r="R811" s="16">
        <f t="shared" si="274"/>
        <v>0</v>
      </c>
      <c r="S811" s="4" t="str">
        <f t="shared" si="283"/>
        <v>J=</v>
      </c>
      <c r="T811" s="34">
        <f t="shared" si="284"/>
        <v>44211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2"/>
      <c r="AI811" s="2"/>
      <c r="AJ811" s="2"/>
      <c r="AK811" s="2"/>
      <c r="AL811" s="2"/>
      <c r="AM811" s="34"/>
      <c r="AN811" s="34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42">
        <f t="shared" si="275"/>
        <v>44202</v>
      </c>
      <c r="B812" s="19">
        <f t="shared" ca="1" si="285"/>
        <v>7172.3257033899999</v>
      </c>
      <c r="C812" s="16">
        <f t="shared" si="276"/>
        <v>7150</v>
      </c>
      <c r="D812" s="15">
        <f ca="1">IF(A812&lt;$B$1,VLOOKUP(A812,[1]DI!$A$4:$B$15000,2,FALSE),0)</f>
        <v>1.9000000000000006E-2</v>
      </c>
      <c r="E812" s="16">
        <f t="shared" ca="1" si="268"/>
        <v>1.0000746899999999</v>
      </c>
      <c r="F812" s="16">
        <f ca="1">(TRUNC(PRODUCT($E$12:$E811),16))</f>
        <v>1.1005714850156501</v>
      </c>
      <c r="G812" s="16">
        <f t="shared" ca="1" si="277"/>
        <v>1.09942130584251</v>
      </c>
      <c r="H812" s="16">
        <f t="shared" ca="1" si="269"/>
        <v>1.00104617</v>
      </c>
      <c r="I812" s="15">
        <f t="shared" si="278"/>
        <v>3.7999999999999999E-2</v>
      </c>
      <c r="J812" s="34">
        <f t="shared" si="279"/>
        <v>44180</v>
      </c>
      <c r="K812" s="2">
        <f t="shared" si="280"/>
        <v>14</v>
      </c>
      <c r="L812" s="21">
        <f t="shared" si="281"/>
        <v>14</v>
      </c>
      <c r="M812" s="14">
        <f t="shared" si="270"/>
        <v>1.0020741360000001</v>
      </c>
      <c r="N812" s="14">
        <f t="shared" ca="1" si="271"/>
        <v>1.0031224759999999</v>
      </c>
      <c r="O812" s="21">
        <f t="shared" si="282"/>
        <v>0</v>
      </c>
      <c r="P812" s="16">
        <f t="shared" ca="1" si="272"/>
        <v>22.325703390000001</v>
      </c>
      <c r="Q812" s="24">
        <f t="shared" si="273"/>
        <v>0</v>
      </c>
      <c r="R812" s="16">
        <f t="shared" si="274"/>
        <v>0</v>
      </c>
      <c r="S812" s="4" t="str">
        <f t="shared" si="283"/>
        <v>J=</v>
      </c>
      <c r="T812" s="34">
        <f t="shared" si="284"/>
        <v>44211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2"/>
      <c r="AI812" s="2"/>
      <c r="AJ812" s="2"/>
      <c r="AK812" s="2"/>
      <c r="AL812" s="2"/>
      <c r="AM812" s="34"/>
      <c r="AN812" s="34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42">
        <f t="shared" si="275"/>
        <v>44203</v>
      </c>
      <c r="B813" s="19">
        <f t="shared" ca="1" si="285"/>
        <v>7173.9230705999998</v>
      </c>
      <c r="C813" s="16">
        <f t="shared" si="276"/>
        <v>7150</v>
      </c>
      <c r="D813" s="15">
        <f ca="1">IF(A813&lt;$B$1,VLOOKUP(A813,[1]DI!$A$4:$B$15000,2,FALSE),0)</f>
        <v>1.9000000000000006E-2</v>
      </c>
      <c r="E813" s="16">
        <f t="shared" ca="1" si="268"/>
        <v>1.0000746899999999</v>
      </c>
      <c r="F813" s="16">
        <f ca="1">(TRUNC(PRODUCT($E$12:$E812),16))</f>
        <v>1.10065368669987</v>
      </c>
      <c r="G813" s="16">
        <f t="shared" ca="1" si="277"/>
        <v>1.09942130584251</v>
      </c>
      <c r="H813" s="16">
        <f t="shared" ca="1" si="269"/>
        <v>1.0011209400000001</v>
      </c>
      <c r="I813" s="15">
        <f t="shared" si="278"/>
        <v>3.7999999999999999E-2</v>
      </c>
      <c r="J813" s="34">
        <f t="shared" si="279"/>
        <v>44180</v>
      </c>
      <c r="K813" s="2">
        <f t="shared" si="280"/>
        <v>15</v>
      </c>
      <c r="L813" s="21">
        <f t="shared" si="281"/>
        <v>15</v>
      </c>
      <c r="M813" s="14">
        <f t="shared" si="270"/>
        <v>1.0022224529999999</v>
      </c>
      <c r="N813" s="14">
        <f t="shared" ca="1" si="271"/>
        <v>1.003345884</v>
      </c>
      <c r="O813" s="21">
        <f t="shared" si="282"/>
        <v>0</v>
      </c>
      <c r="P813" s="16">
        <f t="shared" ca="1" si="272"/>
        <v>23.923070599999999</v>
      </c>
      <c r="Q813" s="24">
        <f t="shared" si="273"/>
        <v>0</v>
      </c>
      <c r="R813" s="16">
        <f t="shared" si="274"/>
        <v>0</v>
      </c>
      <c r="S813" s="4" t="str">
        <f t="shared" si="283"/>
        <v>J=</v>
      </c>
      <c r="T813" s="34">
        <f t="shared" si="284"/>
        <v>44211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2"/>
      <c r="AI813" s="2"/>
      <c r="AJ813" s="2"/>
      <c r="AK813" s="2"/>
      <c r="AL813" s="2"/>
      <c r="AM813" s="34"/>
      <c r="AN813" s="34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42">
        <f t="shared" si="275"/>
        <v>44204</v>
      </c>
      <c r="B814" s="19">
        <f t="shared" ca="1" si="285"/>
        <v>7175.5207595499996</v>
      </c>
      <c r="C814" s="16">
        <f t="shared" si="276"/>
        <v>7150</v>
      </c>
      <c r="D814" s="15">
        <f ca="1">IF(A814&lt;$B$1,VLOOKUP(A814,[1]DI!$A$4:$B$15000,2,FALSE),0)</f>
        <v>1.9000000000000006E-2</v>
      </c>
      <c r="E814" s="16">
        <f t="shared" ca="1" si="268"/>
        <v>1.0000746899999999</v>
      </c>
      <c r="F814" s="16">
        <f ca="1">(TRUNC(PRODUCT($E$12:$E813),16))</f>
        <v>1.10073589452373</v>
      </c>
      <c r="G814" s="16">
        <f t="shared" ca="1" si="277"/>
        <v>1.09942130584251</v>
      </c>
      <c r="H814" s="16">
        <f t="shared" ca="1" si="269"/>
        <v>1.00119571</v>
      </c>
      <c r="I814" s="15">
        <f t="shared" si="278"/>
        <v>3.7999999999999999E-2</v>
      </c>
      <c r="J814" s="34">
        <f t="shared" si="279"/>
        <v>44180</v>
      </c>
      <c r="K814" s="2">
        <f t="shared" si="280"/>
        <v>16</v>
      </c>
      <c r="L814" s="21">
        <f t="shared" si="281"/>
        <v>16</v>
      </c>
      <c r="M814" s="14">
        <f t="shared" si="270"/>
        <v>1.002370792</v>
      </c>
      <c r="N814" s="14">
        <f t="shared" ca="1" si="271"/>
        <v>1.0035693370000001</v>
      </c>
      <c r="O814" s="21">
        <f t="shared" si="282"/>
        <v>0</v>
      </c>
      <c r="P814" s="16">
        <f t="shared" ca="1" si="272"/>
        <v>25.520759550000001</v>
      </c>
      <c r="Q814" s="24">
        <f t="shared" si="273"/>
        <v>0</v>
      </c>
      <c r="R814" s="16">
        <f t="shared" si="274"/>
        <v>0</v>
      </c>
      <c r="S814" s="4" t="str">
        <f t="shared" si="283"/>
        <v>J=</v>
      </c>
      <c r="T814" s="34">
        <f t="shared" si="284"/>
        <v>44211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2"/>
      <c r="AI814" s="2"/>
      <c r="AJ814" s="2"/>
      <c r="AK814" s="2"/>
      <c r="AL814" s="2"/>
      <c r="AM814" s="34"/>
      <c r="AN814" s="34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42">
        <f t="shared" si="275"/>
        <v>44205</v>
      </c>
      <c r="B815" s="19">
        <f t="shared" ca="1" si="285"/>
        <v>7177.11883459</v>
      </c>
      <c r="C815" s="16">
        <f t="shared" si="276"/>
        <v>7150</v>
      </c>
      <c r="D815" s="15">
        <f ca="1">IF(A815&lt;$B$1,VLOOKUP(A815,[1]DI!$A$4:$B$15000,2,FALSE),0)</f>
        <v>0</v>
      </c>
      <c r="E815" s="16">
        <f t="shared" ca="1" si="268"/>
        <v>1</v>
      </c>
      <c r="F815" s="16">
        <f ca="1">(TRUNC(PRODUCT($E$12:$E814),16))</f>
        <v>1.10081810848769</v>
      </c>
      <c r="G815" s="16">
        <f t="shared" ca="1" si="277"/>
        <v>1.09942130584251</v>
      </c>
      <c r="H815" s="16">
        <f t="shared" ca="1" si="269"/>
        <v>1.00127049</v>
      </c>
      <c r="I815" s="15">
        <f t="shared" si="278"/>
        <v>3.7999999999999999E-2</v>
      </c>
      <c r="J815" s="34">
        <f t="shared" si="279"/>
        <v>44180</v>
      </c>
      <c r="K815" s="2">
        <f t="shared" si="280"/>
        <v>16</v>
      </c>
      <c r="L815" s="21">
        <f t="shared" si="281"/>
        <v>17</v>
      </c>
      <c r="M815" s="14">
        <f t="shared" si="270"/>
        <v>1.0025191529999999</v>
      </c>
      <c r="N815" s="14">
        <f t="shared" ca="1" si="271"/>
        <v>1.0037928439999999</v>
      </c>
      <c r="O815" s="21">
        <f t="shared" si="282"/>
        <v>0</v>
      </c>
      <c r="P815" s="16">
        <f t="shared" ca="1" si="272"/>
        <v>27.118834589999999</v>
      </c>
      <c r="Q815" s="24">
        <f t="shared" si="273"/>
        <v>0</v>
      </c>
      <c r="R815" s="16">
        <f t="shared" si="274"/>
        <v>0</v>
      </c>
      <c r="S815" s="4" t="str">
        <f t="shared" si="283"/>
        <v>J=</v>
      </c>
      <c r="T815" s="34">
        <f t="shared" si="284"/>
        <v>44211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2"/>
      <c r="AI815" s="2"/>
      <c r="AJ815" s="2"/>
      <c r="AK815" s="2"/>
      <c r="AL815" s="2"/>
      <c r="AM815" s="34"/>
      <c r="AN815" s="34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42">
        <f t="shared" si="275"/>
        <v>44206</v>
      </c>
      <c r="B816" s="19">
        <f t="shared" ca="1" si="285"/>
        <v>7177.11883459</v>
      </c>
      <c r="C816" s="16">
        <f t="shared" si="276"/>
        <v>7150</v>
      </c>
      <c r="D816" s="15">
        <f ca="1">IF(A816&lt;$B$1,VLOOKUP(A816,[1]DI!$A$4:$B$15000,2,FALSE),0)</f>
        <v>0</v>
      </c>
      <c r="E816" s="16">
        <f t="shared" ca="1" si="268"/>
        <v>1</v>
      </c>
      <c r="F816" s="16">
        <f ca="1">(TRUNC(PRODUCT($E$12:$E815),16))</f>
        <v>1.10081810848769</v>
      </c>
      <c r="G816" s="16">
        <f t="shared" ca="1" si="277"/>
        <v>1.09942130584251</v>
      </c>
      <c r="H816" s="16">
        <f t="shared" ca="1" si="269"/>
        <v>1.00127049</v>
      </c>
      <c r="I816" s="15">
        <f t="shared" si="278"/>
        <v>3.7999999999999999E-2</v>
      </c>
      <c r="J816" s="34">
        <f t="shared" si="279"/>
        <v>44180</v>
      </c>
      <c r="K816" s="2">
        <f t="shared" si="280"/>
        <v>16</v>
      </c>
      <c r="L816" s="21">
        <f t="shared" si="281"/>
        <v>17</v>
      </c>
      <c r="M816" s="14">
        <f t="shared" si="270"/>
        <v>1.0025191529999999</v>
      </c>
      <c r="N816" s="14">
        <f t="shared" ca="1" si="271"/>
        <v>1.0037928439999999</v>
      </c>
      <c r="O816" s="21">
        <f t="shared" si="282"/>
        <v>0</v>
      </c>
      <c r="P816" s="16">
        <f t="shared" ca="1" si="272"/>
        <v>27.118834589999999</v>
      </c>
      <c r="Q816" s="24">
        <f t="shared" si="273"/>
        <v>0</v>
      </c>
      <c r="R816" s="16">
        <f t="shared" si="274"/>
        <v>0</v>
      </c>
      <c r="S816" s="4" t="str">
        <f t="shared" si="283"/>
        <v>J=</v>
      </c>
      <c r="T816" s="34">
        <f t="shared" si="284"/>
        <v>44211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2"/>
      <c r="AI816" s="2"/>
      <c r="AJ816" s="2"/>
      <c r="AK816" s="2"/>
      <c r="AL816" s="2"/>
      <c r="AM816" s="34"/>
      <c r="AN816" s="34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42">
        <f t="shared" si="275"/>
        <v>44207</v>
      </c>
      <c r="B817" s="19">
        <f t="shared" ca="1" si="285"/>
        <v>7177.11883459</v>
      </c>
      <c r="C817" s="16">
        <f t="shared" si="276"/>
        <v>7150</v>
      </c>
      <c r="D817" s="15">
        <f ca="1">IF(A817&lt;$B$1,VLOOKUP(A817,[1]DI!$A$4:$B$15000,2,FALSE),0)</f>
        <v>1.9000000000000006E-2</v>
      </c>
      <c r="E817" s="16">
        <f t="shared" ca="1" si="268"/>
        <v>1.0000746899999999</v>
      </c>
      <c r="F817" s="16">
        <f ca="1">(TRUNC(PRODUCT($E$12:$E816),16))</f>
        <v>1.10081810848769</v>
      </c>
      <c r="G817" s="16">
        <f t="shared" ca="1" si="277"/>
        <v>1.09942130584251</v>
      </c>
      <c r="H817" s="16">
        <f t="shared" ca="1" si="269"/>
        <v>1.00127049</v>
      </c>
      <c r="I817" s="15">
        <f t="shared" si="278"/>
        <v>3.7999999999999999E-2</v>
      </c>
      <c r="J817" s="34">
        <f t="shared" si="279"/>
        <v>44180</v>
      </c>
      <c r="K817" s="2">
        <f t="shared" si="280"/>
        <v>17</v>
      </c>
      <c r="L817" s="21">
        <f t="shared" si="281"/>
        <v>17</v>
      </c>
      <c r="M817" s="14">
        <f t="shared" si="270"/>
        <v>1.0025191529999999</v>
      </c>
      <c r="N817" s="14">
        <f t="shared" ca="1" si="271"/>
        <v>1.0037928439999999</v>
      </c>
      <c r="O817" s="21">
        <f t="shared" si="282"/>
        <v>0</v>
      </c>
      <c r="P817" s="16">
        <f t="shared" ca="1" si="272"/>
        <v>27.118834589999999</v>
      </c>
      <c r="Q817" s="24">
        <f t="shared" si="273"/>
        <v>0</v>
      </c>
      <c r="R817" s="16">
        <f t="shared" si="274"/>
        <v>0</v>
      </c>
      <c r="S817" s="4" t="str">
        <f t="shared" si="283"/>
        <v>J=</v>
      </c>
      <c r="T817" s="34">
        <f t="shared" si="284"/>
        <v>44211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2"/>
      <c r="AI817" s="2"/>
      <c r="AJ817" s="2"/>
      <c r="AK817" s="2"/>
      <c r="AL817" s="2"/>
      <c r="AM817" s="34"/>
      <c r="AN817" s="34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42">
        <f t="shared" si="275"/>
        <v>44208</v>
      </c>
      <c r="B818" s="19">
        <f t="shared" ca="1" si="285"/>
        <v>7178.7172242500001</v>
      </c>
      <c r="C818" s="16">
        <f t="shared" si="276"/>
        <v>7150</v>
      </c>
      <c r="D818" s="15">
        <f ca="1">IF(A818&lt;$B$1,VLOOKUP(A818,[1]DI!$A$4:$B$15000,2,FALSE),0)</f>
        <v>1.9000000000000006E-2</v>
      </c>
      <c r="E818" s="16">
        <f t="shared" ca="1" si="268"/>
        <v>1.0000746899999999</v>
      </c>
      <c r="F818" s="16">
        <f ca="1">(TRUNC(PRODUCT($E$12:$E817),16))</f>
        <v>1.1009003285922101</v>
      </c>
      <c r="G818" s="16">
        <f t="shared" ca="1" si="277"/>
        <v>1.09942130584251</v>
      </c>
      <c r="H818" s="16">
        <f t="shared" ca="1" si="269"/>
        <v>1.0013452700000001</v>
      </c>
      <c r="I818" s="15">
        <f t="shared" si="278"/>
        <v>3.7999999999999999E-2</v>
      </c>
      <c r="J818" s="34">
        <f t="shared" si="279"/>
        <v>44180</v>
      </c>
      <c r="K818" s="2">
        <f t="shared" si="280"/>
        <v>18</v>
      </c>
      <c r="L818" s="21">
        <f t="shared" si="281"/>
        <v>18</v>
      </c>
      <c r="M818" s="14">
        <f t="shared" si="270"/>
        <v>1.0026675359999999</v>
      </c>
      <c r="N818" s="14">
        <f t="shared" ca="1" si="271"/>
        <v>1.0040163950000001</v>
      </c>
      <c r="O818" s="21">
        <f t="shared" si="282"/>
        <v>0</v>
      </c>
      <c r="P818" s="16">
        <f t="shared" ca="1" si="272"/>
        <v>28.717224250000001</v>
      </c>
      <c r="Q818" s="24">
        <f t="shared" si="273"/>
        <v>0</v>
      </c>
      <c r="R818" s="16">
        <f t="shared" si="274"/>
        <v>0</v>
      </c>
      <c r="S818" s="4" t="str">
        <f t="shared" si="283"/>
        <v>J=</v>
      </c>
      <c r="T818" s="34">
        <f t="shared" si="284"/>
        <v>44211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2"/>
      <c r="AI818" s="2"/>
      <c r="AJ818" s="2"/>
      <c r="AK818" s="2"/>
      <c r="AL818" s="2"/>
      <c r="AM818" s="34"/>
      <c r="AN818" s="34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42">
        <f t="shared" si="275"/>
        <v>44209</v>
      </c>
      <c r="B819" s="19">
        <f t="shared" ca="1" si="285"/>
        <v>7180.3159999999998</v>
      </c>
      <c r="C819" s="16">
        <f t="shared" si="276"/>
        <v>7150</v>
      </c>
      <c r="D819" s="15">
        <f ca="1">IF(A819&lt;$B$1,VLOOKUP(A819,[1]DI!$A$4:$B$15000,2,FALSE),0)</f>
        <v>1.9000000000000006E-2</v>
      </c>
      <c r="E819" s="16">
        <f t="shared" ca="1" si="268"/>
        <v>1.0000746899999999</v>
      </c>
      <c r="F819" s="16">
        <f ca="1">(TRUNC(PRODUCT($E$12:$E818),16))</f>
        <v>1.1009825548377501</v>
      </c>
      <c r="G819" s="16">
        <f t="shared" ca="1" si="277"/>
        <v>1.09942130584251</v>
      </c>
      <c r="H819" s="16">
        <f t="shared" ca="1" si="269"/>
        <v>1.0014200600000001</v>
      </c>
      <c r="I819" s="15">
        <f t="shared" si="278"/>
        <v>3.7999999999999999E-2</v>
      </c>
      <c r="J819" s="34">
        <f t="shared" si="279"/>
        <v>44180</v>
      </c>
      <c r="K819" s="2">
        <f t="shared" si="280"/>
        <v>19</v>
      </c>
      <c r="L819" s="21">
        <f t="shared" si="281"/>
        <v>19</v>
      </c>
      <c r="M819" s="14">
        <f t="shared" si="270"/>
        <v>1.0028159409999999</v>
      </c>
      <c r="N819" s="14">
        <f t="shared" ca="1" si="271"/>
        <v>1.00424</v>
      </c>
      <c r="O819" s="21">
        <f t="shared" si="282"/>
        <v>0</v>
      </c>
      <c r="P819" s="16">
        <f t="shared" ca="1" si="272"/>
        <v>30.315999999999999</v>
      </c>
      <c r="Q819" s="24">
        <f t="shared" si="273"/>
        <v>0</v>
      </c>
      <c r="R819" s="16">
        <f t="shared" si="274"/>
        <v>0</v>
      </c>
      <c r="S819" s="4" t="str">
        <f t="shared" si="283"/>
        <v>J=</v>
      </c>
      <c r="T819" s="34">
        <f t="shared" si="284"/>
        <v>44211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2"/>
      <c r="AI819" s="2"/>
      <c r="AJ819" s="2"/>
      <c r="AK819" s="2"/>
      <c r="AL819" s="2"/>
      <c r="AM819" s="34"/>
      <c r="AN819" s="34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42">
        <f t="shared" si="275"/>
        <v>44210</v>
      </c>
      <c r="B820" s="19">
        <f t="shared" ca="1" si="285"/>
        <v>7181.91516185</v>
      </c>
      <c r="C820" s="16">
        <f t="shared" si="276"/>
        <v>7150</v>
      </c>
      <c r="D820" s="15">
        <f ca="1">IF(A820&lt;$B$1,VLOOKUP(A820,[1]DI!$A$4:$B$15000,2,FALSE),0)</f>
        <v>1.9000000000000006E-2</v>
      </c>
      <c r="E820" s="16">
        <f t="shared" ca="1" si="268"/>
        <v>1.0000746899999999</v>
      </c>
      <c r="F820" s="16">
        <f ca="1">(TRUNC(PRODUCT($E$12:$E819),16))</f>
        <v>1.1010647872247701</v>
      </c>
      <c r="G820" s="16">
        <f t="shared" ca="1" si="277"/>
        <v>1.09942130584251</v>
      </c>
      <c r="H820" s="16">
        <f t="shared" ca="1" si="269"/>
        <v>1.00149486</v>
      </c>
      <c r="I820" s="15">
        <f t="shared" si="278"/>
        <v>3.7999999999999999E-2</v>
      </c>
      <c r="J820" s="34">
        <f t="shared" si="279"/>
        <v>44180</v>
      </c>
      <c r="K820" s="2">
        <f t="shared" si="280"/>
        <v>20</v>
      </c>
      <c r="L820" s="21">
        <f t="shared" si="281"/>
        <v>20</v>
      </c>
      <c r="M820" s="14">
        <f t="shared" si="270"/>
        <v>1.002964368</v>
      </c>
      <c r="N820" s="14">
        <f t="shared" ca="1" si="271"/>
        <v>1.004463659</v>
      </c>
      <c r="O820" s="21">
        <f t="shared" si="282"/>
        <v>0</v>
      </c>
      <c r="P820" s="16">
        <f t="shared" ca="1" si="272"/>
        <v>31.91516185</v>
      </c>
      <c r="Q820" s="24">
        <f t="shared" si="273"/>
        <v>0</v>
      </c>
      <c r="R820" s="16">
        <f t="shared" si="274"/>
        <v>0</v>
      </c>
      <c r="S820" s="4" t="str">
        <f t="shared" si="283"/>
        <v>J=</v>
      </c>
      <c r="T820" s="34">
        <f t="shared" si="284"/>
        <v>44211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2"/>
      <c r="AI820" s="2"/>
      <c r="AJ820" s="2"/>
      <c r="AK820" s="2"/>
      <c r="AL820" s="2"/>
      <c r="AM820" s="34"/>
      <c r="AN820" s="34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42">
        <f t="shared" si="275"/>
        <v>44211</v>
      </c>
      <c r="B821" s="19">
        <f t="shared" ca="1" si="285"/>
        <v>7183.5146454400001</v>
      </c>
      <c r="C821" s="16">
        <f t="shared" si="276"/>
        <v>7150</v>
      </c>
      <c r="D821" s="15">
        <f ca="1">IF(A821&lt;$B$1,VLOOKUP(A821,[1]DI!$A$4:$B$15000,2,FALSE),0)</f>
        <v>1.9000000000000006E-2</v>
      </c>
      <c r="E821" s="16">
        <f t="shared" ca="1" si="268"/>
        <v>1.0000746899999999</v>
      </c>
      <c r="F821" s="16">
        <f ca="1">(TRUNC(PRODUCT($E$12:$E820),16))</f>
        <v>1.1011470257537299</v>
      </c>
      <c r="G821" s="16">
        <f t="shared" ca="1" si="277"/>
        <v>1.09942130584251</v>
      </c>
      <c r="H821" s="16">
        <f t="shared" ca="1" si="269"/>
        <v>1.0015696599999999</v>
      </c>
      <c r="I821" s="15">
        <f t="shared" si="278"/>
        <v>3.7999999999999999E-2</v>
      </c>
      <c r="J821" s="34">
        <f t="shared" si="279"/>
        <v>44180</v>
      </c>
      <c r="K821" s="2">
        <f t="shared" si="280"/>
        <v>21</v>
      </c>
      <c r="L821" s="21">
        <f t="shared" si="281"/>
        <v>21</v>
      </c>
      <c r="M821" s="14">
        <f t="shared" si="270"/>
        <v>1.0031128170000001</v>
      </c>
      <c r="N821" s="14">
        <f t="shared" ca="1" si="271"/>
        <v>1.0046873629999999</v>
      </c>
      <c r="O821" s="21">
        <f t="shared" si="282"/>
        <v>27</v>
      </c>
      <c r="P821" s="16">
        <f t="shared" ca="1" si="272"/>
        <v>33.514645440000002</v>
      </c>
      <c r="Q821" s="24">
        <f t="shared" si="273"/>
        <v>0</v>
      </c>
      <c r="R821" s="16">
        <f t="shared" si="274"/>
        <v>0</v>
      </c>
      <c r="S821" s="4" t="str">
        <f t="shared" si="283"/>
        <v>J=</v>
      </c>
      <c r="T821" s="34">
        <f t="shared" si="284"/>
        <v>44211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2"/>
      <c r="AI821" s="2"/>
      <c r="AJ821" s="2"/>
      <c r="AK821" s="2"/>
      <c r="AL821" s="2"/>
      <c r="AM821" s="34"/>
      <c r="AN821" s="34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42">
        <f t="shared" si="275"/>
        <v>44212</v>
      </c>
      <c r="B822" s="19">
        <f t="shared" ca="1" si="285"/>
        <v>7151.5923836399998</v>
      </c>
      <c r="C822" s="16">
        <f t="shared" si="276"/>
        <v>7150</v>
      </c>
      <c r="D822" s="15">
        <f ca="1">IF(A822&lt;$B$1,VLOOKUP(A822,[1]DI!$A$4:$B$15000,2,FALSE),0)</f>
        <v>0</v>
      </c>
      <c r="E822" s="16">
        <f t="shared" ca="1" si="268"/>
        <v>1</v>
      </c>
      <c r="F822" s="16">
        <f ca="1">(TRUNC(PRODUCT($E$12:$E821),16))</f>
        <v>1.1012292704250799</v>
      </c>
      <c r="G822" s="16">
        <f t="shared" ca="1" si="277"/>
        <v>1.1011470257537299</v>
      </c>
      <c r="H822" s="16">
        <f t="shared" ca="1" si="269"/>
        <v>1.0000746899999999</v>
      </c>
      <c r="I822" s="15">
        <f t="shared" si="278"/>
        <v>3.7999999999999999E-2</v>
      </c>
      <c r="J822" s="34">
        <f t="shared" si="279"/>
        <v>44211</v>
      </c>
      <c r="K822" s="2">
        <f t="shared" si="280"/>
        <v>1</v>
      </c>
      <c r="L822" s="21">
        <f t="shared" si="281"/>
        <v>1</v>
      </c>
      <c r="M822" s="14">
        <f t="shared" si="270"/>
        <v>1.00014801</v>
      </c>
      <c r="N822" s="14">
        <f t="shared" ca="1" si="271"/>
        <v>1.0002227109999999</v>
      </c>
      <c r="O822" s="21">
        <f t="shared" si="282"/>
        <v>0</v>
      </c>
      <c r="P822" s="16">
        <f t="shared" ca="1" si="272"/>
        <v>1.59238364</v>
      </c>
      <c r="Q822" s="24">
        <f t="shared" si="273"/>
        <v>0</v>
      </c>
      <c r="R822" s="16">
        <f t="shared" si="274"/>
        <v>0</v>
      </c>
      <c r="S822" s="4" t="str">
        <f t="shared" si="283"/>
        <v>J=</v>
      </c>
      <c r="T822" s="34">
        <f t="shared" si="284"/>
        <v>44244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2"/>
      <c r="AI822" s="2"/>
      <c r="AJ822" s="2"/>
      <c r="AK822" s="2"/>
      <c r="AL822" s="2"/>
      <c r="AM822" s="34"/>
      <c r="AN822" s="34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42">
        <f t="shared" si="275"/>
        <v>44213</v>
      </c>
      <c r="B823" s="19">
        <f t="shared" ca="1" si="285"/>
        <v>7151.5923836399998</v>
      </c>
      <c r="C823" s="16">
        <f t="shared" si="276"/>
        <v>7150</v>
      </c>
      <c r="D823" s="15">
        <f ca="1">IF(A823&lt;$B$1,VLOOKUP(A823,[1]DI!$A$4:$B$15000,2,FALSE),0)</f>
        <v>0</v>
      </c>
      <c r="E823" s="16">
        <f t="shared" ca="1" si="268"/>
        <v>1</v>
      </c>
      <c r="F823" s="16">
        <f ca="1">(TRUNC(PRODUCT($E$12:$E822),16))</f>
        <v>1.1012292704250799</v>
      </c>
      <c r="G823" s="16">
        <f t="shared" ca="1" si="277"/>
        <v>1.1011470257537299</v>
      </c>
      <c r="H823" s="16">
        <f t="shared" ca="1" si="269"/>
        <v>1.0000746899999999</v>
      </c>
      <c r="I823" s="15">
        <f t="shared" si="278"/>
        <v>3.7999999999999999E-2</v>
      </c>
      <c r="J823" s="34">
        <f t="shared" si="279"/>
        <v>44211</v>
      </c>
      <c r="K823" s="2">
        <f t="shared" si="280"/>
        <v>1</v>
      </c>
      <c r="L823" s="21">
        <f t="shared" si="281"/>
        <v>1</v>
      </c>
      <c r="M823" s="14">
        <f t="shared" si="270"/>
        <v>1.00014801</v>
      </c>
      <c r="N823" s="14">
        <f t="shared" ca="1" si="271"/>
        <v>1.0002227109999999</v>
      </c>
      <c r="O823" s="21">
        <f t="shared" si="282"/>
        <v>0</v>
      </c>
      <c r="P823" s="16">
        <f t="shared" ca="1" si="272"/>
        <v>1.59238364</v>
      </c>
      <c r="Q823" s="24">
        <f t="shared" si="273"/>
        <v>0</v>
      </c>
      <c r="R823" s="16">
        <f t="shared" si="274"/>
        <v>0</v>
      </c>
      <c r="S823" s="4" t="str">
        <f t="shared" si="283"/>
        <v>J=</v>
      </c>
      <c r="T823" s="34">
        <f t="shared" si="284"/>
        <v>44244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2"/>
      <c r="AI823" s="2"/>
      <c r="AJ823" s="2"/>
      <c r="AK823" s="2"/>
      <c r="AL823" s="2"/>
      <c r="AM823" s="34"/>
      <c r="AN823" s="34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42">
        <f t="shared" si="275"/>
        <v>44214</v>
      </c>
      <c r="B824" s="19">
        <f t="shared" ca="1" si="285"/>
        <v>7151.5923836399998</v>
      </c>
      <c r="C824" s="16">
        <f t="shared" si="276"/>
        <v>7150</v>
      </c>
      <c r="D824" s="15">
        <f ca="1">IF(A824&lt;$B$1,VLOOKUP(A824,[1]DI!$A$4:$B$15000,2,FALSE),0)</f>
        <v>1.9000000000000006E-2</v>
      </c>
      <c r="E824" s="16">
        <f t="shared" ca="1" si="268"/>
        <v>1.0000746899999999</v>
      </c>
      <c r="F824" s="16">
        <f ca="1">(TRUNC(PRODUCT($E$12:$E823),16))</f>
        <v>1.1012292704250799</v>
      </c>
      <c r="G824" s="16">
        <f t="shared" ca="1" si="277"/>
        <v>1.1011470257537299</v>
      </c>
      <c r="H824" s="16">
        <f t="shared" ca="1" si="269"/>
        <v>1.0000746899999999</v>
      </c>
      <c r="I824" s="15">
        <f t="shared" si="278"/>
        <v>3.7999999999999999E-2</v>
      </c>
      <c r="J824" s="34">
        <f t="shared" si="279"/>
        <v>44211</v>
      </c>
      <c r="K824" s="2">
        <f t="shared" si="280"/>
        <v>1</v>
      </c>
      <c r="L824" s="21">
        <f t="shared" si="281"/>
        <v>1</v>
      </c>
      <c r="M824" s="14">
        <f t="shared" si="270"/>
        <v>1.00014801</v>
      </c>
      <c r="N824" s="14">
        <f t="shared" ca="1" si="271"/>
        <v>1.0002227109999999</v>
      </c>
      <c r="O824" s="21">
        <f t="shared" si="282"/>
        <v>0</v>
      </c>
      <c r="P824" s="16">
        <f t="shared" ca="1" si="272"/>
        <v>1.59238364</v>
      </c>
      <c r="Q824" s="24">
        <f t="shared" si="273"/>
        <v>0</v>
      </c>
      <c r="R824" s="16">
        <f t="shared" si="274"/>
        <v>0</v>
      </c>
      <c r="S824" s="4" t="str">
        <f t="shared" si="283"/>
        <v>J=</v>
      </c>
      <c r="T824" s="34">
        <f t="shared" si="284"/>
        <v>44244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2"/>
      <c r="AI824" s="2"/>
      <c r="AJ824" s="2"/>
      <c r="AK824" s="2"/>
      <c r="AL824" s="2"/>
      <c r="AM824" s="34"/>
      <c r="AN824" s="34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42">
        <f t="shared" si="275"/>
        <v>44215</v>
      </c>
      <c r="B825" s="19">
        <f t="shared" ca="1" si="285"/>
        <v>7153.1851533899999</v>
      </c>
      <c r="C825" s="16">
        <f t="shared" si="276"/>
        <v>7150</v>
      </c>
      <c r="D825" s="15">
        <f ca="1">IF(A825&lt;$B$1,VLOOKUP(A825,[1]DI!$A$4:$B$15000,2,FALSE),0)</f>
        <v>1.9000000000000006E-2</v>
      </c>
      <c r="E825" s="16">
        <f t="shared" ca="1" si="268"/>
        <v>1.0000746899999999</v>
      </c>
      <c r="F825" s="16">
        <f ca="1">(TRUNC(PRODUCT($E$12:$E824),16))</f>
        <v>1.1013115212392901</v>
      </c>
      <c r="G825" s="16">
        <f t="shared" ca="1" si="277"/>
        <v>1.1011470257537299</v>
      </c>
      <c r="H825" s="16">
        <f t="shared" ca="1" si="269"/>
        <v>1.00014939</v>
      </c>
      <c r="I825" s="15">
        <f t="shared" si="278"/>
        <v>3.7999999999999999E-2</v>
      </c>
      <c r="J825" s="34">
        <f t="shared" si="279"/>
        <v>44211</v>
      </c>
      <c r="K825" s="2">
        <f t="shared" si="280"/>
        <v>2</v>
      </c>
      <c r="L825" s="21">
        <f t="shared" si="281"/>
        <v>2</v>
      </c>
      <c r="M825" s="14">
        <f t="shared" si="270"/>
        <v>1.000296042</v>
      </c>
      <c r="N825" s="14">
        <f t="shared" ca="1" si="271"/>
        <v>1.0004454759999999</v>
      </c>
      <c r="O825" s="21">
        <f t="shared" si="282"/>
        <v>0</v>
      </c>
      <c r="P825" s="16">
        <f t="shared" ca="1" si="272"/>
        <v>3.18515339</v>
      </c>
      <c r="Q825" s="24">
        <f t="shared" si="273"/>
        <v>0</v>
      </c>
      <c r="R825" s="16">
        <f t="shared" si="274"/>
        <v>0</v>
      </c>
      <c r="S825" s="4" t="str">
        <f t="shared" si="283"/>
        <v>J=</v>
      </c>
      <c r="T825" s="34">
        <f t="shared" si="284"/>
        <v>44244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2"/>
      <c r="AI825" s="2"/>
      <c r="AJ825" s="2"/>
      <c r="AK825" s="2"/>
      <c r="AL825" s="2"/>
      <c r="AM825" s="34"/>
      <c r="AN825" s="34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42">
        <f t="shared" si="275"/>
        <v>44216</v>
      </c>
      <c r="B826" s="19">
        <f t="shared" ca="1" si="285"/>
        <v>7154.7782448999997</v>
      </c>
      <c r="C826" s="16">
        <f t="shared" si="276"/>
        <v>7150</v>
      </c>
      <c r="D826" s="15">
        <f ca="1">IF(A826&lt;$B$1,VLOOKUP(A826,[1]DI!$A$4:$B$15000,2,FALSE),0)</f>
        <v>1.9000000000000006E-2</v>
      </c>
      <c r="E826" s="16">
        <f t="shared" ca="1" si="268"/>
        <v>1.0000746899999999</v>
      </c>
      <c r="F826" s="16">
        <f ca="1">(TRUNC(PRODUCT($E$12:$E825),16))</f>
        <v>1.1013937781968099</v>
      </c>
      <c r="G826" s="16">
        <f t="shared" ca="1" si="277"/>
        <v>1.1011470257537299</v>
      </c>
      <c r="H826" s="16">
        <f t="shared" ca="1" si="269"/>
        <v>1.0002240899999999</v>
      </c>
      <c r="I826" s="15">
        <f t="shared" si="278"/>
        <v>3.7999999999999999E-2</v>
      </c>
      <c r="J826" s="34">
        <f t="shared" si="279"/>
        <v>44211</v>
      </c>
      <c r="K826" s="2">
        <f t="shared" si="280"/>
        <v>3</v>
      </c>
      <c r="L826" s="21">
        <f t="shared" si="281"/>
        <v>3</v>
      </c>
      <c r="M826" s="14">
        <f t="shared" si="270"/>
        <v>1.0004440960000001</v>
      </c>
      <c r="N826" s="14">
        <f t="shared" ca="1" si="271"/>
        <v>1.000668286</v>
      </c>
      <c r="O826" s="21">
        <f t="shared" si="282"/>
        <v>0</v>
      </c>
      <c r="P826" s="16">
        <f t="shared" ca="1" si="272"/>
        <v>4.7782448999999998</v>
      </c>
      <c r="Q826" s="24">
        <f t="shared" si="273"/>
        <v>0</v>
      </c>
      <c r="R826" s="16">
        <f t="shared" si="274"/>
        <v>0</v>
      </c>
      <c r="S826" s="4" t="str">
        <f t="shared" si="283"/>
        <v>J=</v>
      </c>
      <c r="T826" s="34">
        <f t="shared" si="284"/>
        <v>44244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2"/>
      <c r="AI826" s="2"/>
      <c r="AJ826" s="2"/>
      <c r="AK826" s="2"/>
      <c r="AL826" s="2"/>
      <c r="AM826" s="34"/>
      <c r="AN826" s="34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42">
        <f t="shared" si="275"/>
        <v>44217</v>
      </c>
      <c r="B827" s="19">
        <f t="shared" ca="1" si="285"/>
        <v>7156.3716438399997</v>
      </c>
      <c r="C827" s="16">
        <f t="shared" si="276"/>
        <v>7150</v>
      </c>
      <c r="D827" s="15">
        <f ca="1">IF(A827&lt;$B$1,VLOOKUP(A827,[1]DI!$A$4:$B$15000,2,FALSE),0)</f>
        <v>1.9000000000000006E-2</v>
      </c>
      <c r="E827" s="16">
        <f t="shared" ca="1" si="268"/>
        <v>1.0000746899999999</v>
      </c>
      <c r="F827" s="16">
        <f ca="1">(TRUNC(PRODUCT($E$12:$E826),16))</f>
        <v>1.1014760412981099</v>
      </c>
      <c r="G827" s="16">
        <f t="shared" ca="1" si="277"/>
        <v>1.1011470257537299</v>
      </c>
      <c r="H827" s="16">
        <f t="shared" ca="1" si="269"/>
        <v>1.00029879</v>
      </c>
      <c r="I827" s="15">
        <f t="shared" si="278"/>
        <v>3.7999999999999999E-2</v>
      </c>
      <c r="J827" s="34">
        <f t="shared" si="279"/>
        <v>44211</v>
      </c>
      <c r="K827" s="2">
        <f t="shared" si="280"/>
        <v>4</v>
      </c>
      <c r="L827" s="21">
        <f t="shared" si="281"/>
        <v>4</v>
      </c>
      <c r="M827" s="14">
        <f t="shared" si="270"/>
        <v>1.0005921719999999</v>
      </c>
      <c r="N827" s="14">
        <f t="shared" ca="1" si="271"/>
        <v>1.0008911389999999</v>
      </c>
      <c r="O827" s="21">
        <f t="shared" si="282"/>
        <v>0</v>
      </c>
      <c r="P827" s="16">
        <f t="shared" ca="1" si="272"/>
        <v>6.3716438399999999</v>
      </c>
      <c r="Q827" s="24">
        <f t="shared" si="273"/>
        <v>0</v>
      </c>
      <c r="R827" s="16">
        <f t="shared" si="274"/>
        <v>0</v>
      </c>
      <c r="S827" s="4" t="str">
        <f t="shared" si="283"/>
        <v>J=</v>
      </c>
      <c r="T827" s="34">
        <f t="shared" si="284"/>
        <v>44244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2"/>
      <c r="AI827" s="2"/>
      <c r="AJ827" s="2"/>
      <c r="AK827" s="2"/>
      <c r="AL827" s="2"/>
      <c r="AM827" s="34"/>
      <c r="AN827" s="34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42">
        <f t="shared" si="275"/>
        <v>44218</v>
      </c>
      <c r="B828" s="19">
        <f t="shared" ca="1" si="285"/>
        <v>7157.9655003999997</v>
      </c>
      <c r="C828" s="16">
        <f t="shared" si="276"/>
        <v>7150</v>
      </c>
      <c r="D828" s="15">
        <f ca="1">IF(A828&lt;$B$1,VLOOKUP(A828,[1]DI!$A$4:$B$15000,2,FALSE),0)</f>
        <v>1.9000000000000006E-2</v>
      </c>
      <c r="E828" s="16">
        <f t="shared" ca="1" si="268"/>
        <v>1.0000746899999999</v>
      </c>
      <c r="F828" s="16">
        <f ca="1">(TRUNC(PRODUCT($E$12:$E827),16))</f>
        <v>1.10155831054363</v>
      </c>
      <c r="G828" s="16">
        <f t="shared" ca="1" si="277"/>
        <v>1.1011470257537299</v>
      </c>
      <c r="H828" s="16">
        <f t="shared" ca="1" si="269"/>
        <v>1.00037351</v>
      </c>
      <c r="I828" s="15">
        <f t="shared" si="278"/>
        <v>3.7999999999999999E-2</v>
      </c>
      <c r="J828" s="34">
        <f t="shared" si="279"/>
        <v>44211</v>
      </c>
      <c r="K828" s="2">
        <f t="shared" si="280"/>
        <v>5</v>
      </c>
      <c r="L828" s="21">
        <f t="shared" si="281"/>
        <v>5</v>
      </c>
      <c r="M828" s="14">
        <f t="shared" si="270"/>
        <v>1.0007402700000001</v>
      </c>
      <c r="N828" s="14">
        <f t="shared" ca="1" si="271"/>
        <v>1.001114056</v>
      </c>
      <c r="O828" s="21">
        <f t="shared" si="282"/>
        <v>0</v>
      </c>
      <c r="P828" s="16">
        <f t="shared" ca="1" si="272"/>
        <v>7.9655003999999998</v>
      </c>
      <c r="Q828" s="24">
        <f t="shared" si="273"/>
        <v>0</v>
      </c>
      <c r="R828" s="16">
        <f t="shared" si="274"/>
        <v>0</v>
      </c>
      <c r="S828" s="4" t="str">
        <f t="shared" si="283"/>
        <v>J=</v>
      </c>
      <c r="T828" s="34">
        <f t="shared" si="284"/>
        <v>44244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2"/>
      <c r="AI828" s="2"/>
      <c r="AJ828" s="2"/>
      <c r="AK828" s="2"/>
      <c r="AL828" s="2"/>
      <c r="AM828" s="34"/>
      <c r="AN828" s="34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42">
        <f t="shared" si="275"/>
        <v>44219</v>
      </c>
      <c r="B829" s="19">
        <f t="shared" ca="1" si="285"/>
        <v>7159.55960005</v>
      </c>
      <c r="C829" s="16">
        <f t="shared" si="276"/>
        <v>7150</v>
      </c>
      <c r="D829" s="15">
        <f ca="1">IF(A829&lt;$B$1,VLOOKUP(A829,[1]DI!$A$4:$B$15000,2,FALSE),0)</f>
        <v>0</v>
      </c>
      <c r="E829" s="16">
        <f t="shared" ca="1" si="268"/>
        <v>1</v>
      </c>
      <c r="F829" s="16">
        <f ca="1">(TRUNC(PRODUCT($E$12:$E828),16))</f>
        <v>1.1016405859338501</v>
      </c>
      <c r="G829" s="16">
        <f t="shared" ca="1" si="277"/>
        <v>1.1011470257537299</v>
      </c>
      <c r="H829" s="16">
        <f t="shared" ca="1" si="269"/>
        <v>1.00044822</v>
      </c>
      <c r="I829" s="15">
        <f t="shared" si="278"/>
        <v>3.7999999999999999E-2</v>
      </c>
      <c r="J829" s="34">
        <f t="shared" si="279"/>
        <v>44211</v>
      </c>
      <c r="K829" s="2">
        <f t="shared" si="280"/>
        <v>5</v>
      </c>
      <c r="L829" s="21">
        <f t="shared" si="281"/>
        <v>6</v>
      </c>
      <c r="M829" s="14">
        <f t="shared" si="270"/>
        <v>1.000888389</v>
      </c>
      <c r="N829" s="14">
        <f t="shared" ca="1" si="271"/>
        <v>1.0013370070000001</v>
      </c>
      <c r="O829" s="21">
        <f t="shared" si="282"/>
        <v>0</v>
      </c>
      <c r="P829" s="16">
        <f t="shared" ca="1" si="272"/>
        <v>9.5596000500000002</v>
      </c>
      <c r="Q829" s="24">
        <f t="shared" si="273"/>
        <v>0</v>
      </c>
      <c r="R829" s="16">
        <f t="shared" si="274"/>
        <v>0</v>
      </c>
      <c r="S829" s="4" t="str">
        <f t="shared" si="283"/>
        <v>J=</v>
      </c>
      <c r="T829" s="34">
        <f t="shared" si="284"/>
        <v>44244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2"/>
      <c r="AI829" s="2"/>
      <c r="AJ829" s="2"/>
      <c r="AK829" s="2"/>
      <c r="AL829" s="2"/>
      <c r="AM829" s="34"/>
      <c r="AN829" s="34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42">
        <f t="shared" si="275"/>
        <v>44220</v>
      </c>
      <c r="B830" s="19">
        <f t="shared" ca="1" si="285"/>
        <v>7159.55960005</v>
      </c>
      <c r="C830" s="16">
        <f t="shared" si="276"/>
        <v>7150</v>
      </c>
      <c r="D830" s="15">
        <f ca="1">IF(A830&lt;$B$1,VLOOKUP(A830,[1]DI!$A$4:$B$15000,2,FALSE),0)</f>
        <v>0</v>
      </c>
      <c r="E830" s="16">
        <f t="shared" ca="1" si="268"/>
        <v>1</v>
      </c>
      <c r="F830" s="16">
        <f ca="1">(TRUNC(PRODUCT($E$12:$E829),16))</f>
        <v>1.1016405859338501</v>
      </c>
      <c r="G830" s="16">
        <f t="shared" ca="1" si="277"/>
        <v>1.1011470257537299</v>
      </c>
      <c r="H830" s="16">
        <f t="shared" ca="1" si="269"/>
        <v>1.00044822</v>
      </c>
      <c r="I830" s="15">
        <f t="shared" si="278"/>
        <v>3.7999999999999999E-2</v>
      </c>
      <c r="J830" s="34">
        <f t="shared" si="279"/>
        <v>44211</v>
      </c>
      <c r="K830" s="2">
        <f t="shared" si="280"/>
        <v>5</v>
      </c>
      <c r="L830" s="21">
        <f t="shared" si="281"/>
        <v>6</v>
      </c>
      <c r="M830" s="14">
        <f t="shared" si="270"/>
        <v>1.000888389</v>
      </c>
      <c r="N830" s="14">
        <f t="shared" ca="1" si="271"/>
        <v>1.0013370070000001</v>
      </c>
      <c r="O830" s="21">
        <f t="shared" si="282"/>
        <v>0</v>
      </c>
      <c r="P830" s="16">
        <f t="shared" ca="1" si="272"/>
        <v>9.5596000500000002</v>
      </c>
      <c r="Q830" s="24">
        <f t="shared" si="273"/>
        <v>0</v>
      </c>
      <c r="R830" s="16">
        <f t="shared" si="274"/>
        <v>0</v>
      </c>
      <c r="S830" s="4" t="str">
        <f t="shared" si="283"/>
        <v>J=</v>
      </c>
      <c r="T830" s="34">
        <f t="shared" si="284"/>
        <v>44244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2"/>
      <c r="AI830" s="2"/>
      <c r="AJ830" s="2"/>
      <c r="AK830" s="2"/>
      <c r="AL830" s="2"/>
      <c r="AM830" s="34"/>
      <c r="AN830" s="34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42">
        <f t="shared" si="275"/>
        <v>44221</v>
      </c>
      <c r="B831" s="19">
        <f t="shared" ca="1" si="285"/>
        <v>7159.55960005</v>
      </c>
      <c r="C831" s="16">
        <f t="shared" si="276"/>
        <v>7150</v>
      </c>
      <c r="D831" s="15">
        <f ca="1">IF(A831&lt;$B$1,VLOOKUP(A831,[1]DI!$A$4:$B$15000,2,FALSE),0)</f>
        <v>1.9000000000000006E-2</v>
      </c>
      <c r="E831" s="16">
        <f t="shared" ca="1" si="268"/>
        <v>1.0000746899999999</v>
      </c>
      <c r="F831" s="16">
        <f ca="1">(TRUNC(PRODUCT($E$12:$E830),16))</f>
        <v>1.1016405859338501</v>
      </c>
      <c r="G831" s="16">
        <f t="shared" ca="1" si="277"/>
        <v>1.1011470257537299</v>
      </c>
      <c r="H831" s="16">
        <f t="shared" ca="1" si="269"/>
        <v>1.00044822</v>
      </c>
      <c r="I831" s="15">
        <f t="shared" si="278"/>
        <v>3.7999999999999999E-2</v>
      </c>
      <c r="J831" s="34">
        <f t="shared" si="279"/>
        <v>44211</v>
      </c>
      <c r="K831" s="2">
        <f t="shared" si="280"/>
        <v>6</v>
      </c>
      <c r="L831" s="21">
        <f t="shared" si="281"/>
        <v>6</v>
      </c>
      <c r="M831" s="14">
        <f t="shared" si="270"/>
        <v>1.000888389</v>
      </c>
      <c r="N831" s="14">
        <f t="shared" ca="1" si="271"/>
        <v>1.0013370070000001</v>
      </c>
      <c r="O831" s="21">
        <f t="shared" si="282"/>
        <v>0</v>
      </c>
      <c r="P831" s="16">
        <f t="shared" ca="1" si="272"/>
        <v>9.5596000500000002</v>
      </c>
      <c r="Q831" s="24">
        <f t="shared" si="273"/>
        <v>0</v>
      </c>
      <c r="R831" s="16">
        <f t="shared" si="274"/>
        <v>0</v>
      </c>
      <c r="S831" s="4" t="str">
        <f t="shared" si="283"/>
        <v>J=</v>
      </c>
      <c r="T831" s="34">
        <f t="shared" si="284"/>
        <v>44244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2"/>
      <c r="AI831" s="2"/>
      <c r="AJ831" s="2"/>
      <c r="AK831" s="2"/>
      <c r="AL831" s="2"/>
      <c r="AM831" s="34"/>
      <c r="AN831" s="34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42">
        <f t="shared" si="275"/>
        <v>44222</v>
      </c>
      <c r="B832" s="19">
        <f t="shared" ca="1" si="285"/>
        <v>7161.1541644400004</v>
      </c>
      <c r="C832" s="16">
        <f t="shared" si="276"/>
        <v>7150</v>
      </c>
      <c r="D832" s="15">
        <f ca="1">IF(A832&lt;$B$1,VLOOKUP(A832,[1]DI!$A$4:$B$15000,2,FALSE),0)</f>
        <v>1.9000000000000006E-2</v>
      </c>
      <c r="E832" s="16">
        <f t="shared" ca="1" si="268"/>
        <v>1.0000746899999999</v>
      </c>
      <c r="F832" s="16">
        <f ca="1">(TRUNC(PRODUCT($E$12:$E831),16))</f>
        <v>1.1017228674692101</v>
      </c>
      <c r="G832" s="16">
        <f t="shared" ca="1" si="277"/>
        <v>1.1011470257537299</v>
      </c>
      <c r="H832" s="16">
        <f t="shared" ca="1" si="269"/>
        <v>1.0005229499999999</v>
      </c>
      <c r="I832" s="15">
        <f t="shared" si="278"/>
        <v>3.7999999999999999E-2</v>
      </c>
      <c r="J832" s="34">
        <f t="shared" si="279"/>
        <v>44211</v>
      </c>
      <c r="K832" s="2">
        <f t="shared" si="280"/>
        <v>7</v>
      </c>
      <c r="L832" s="21">
        <f t="shared" si="281"/>
        <v>7</v>
      </c>
      <c r="M832" s="14">
        <f t="shared" si="270"/>
        <v>1.001036531</v>
      </c>
      <c r="N832" s="14">
        <f t="shared" ca="1" si="271"/>
        <v>1.0015600229999999</v>
      </c>
      <c r="O832" s="21">
        <f t="shared" si="282"/>
        <v>0</v>
      </c>
      <c r="P832" s="16">
        <f t="shared" ca="1" si="272"/>
        <v>11.154164440000001</v>
      </c>
      <c r="Q832" s="24">
        <f t="shared" si="273"/>
        <v>0</v>
      </c>
      <c r="R832" s="16">
        <f t="shared" si="274"/>
        <v>0</v>
      </c>
      <c r="S832" s="4" t="str">
        <f t="shared" si="283"/>
        <v>J=</v>
      </c>
      <c r="T832" s="34">
        <f t="shared" si="284"/>
        <v>44244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2"/>
      <c r="AI832" s="2"/>
      <c r="AJ832" s="2"/>
      <c r="AK832" s="2"/>
      <c r="AL832" s="2"/>
      <c r="AM832" s="34"/>
      <c r="AN832" s="34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42">
        <f t="shared" si="275"/>
        <v>44223</v>
      </c>
      <c r="B833" s="19">
        <f t="shared" ca="1" si="285"/>
        <v>7162.7490362899998</v>
      </c>
      <c r="C833" s="16">
        <f t="shared" si="276"/>
        <v>7150</v>
      </c>
      <c r="D833" s="15">
        <f ca="1">IF(A833&lt;$B$1,VLOOKUP(A833,[1]DI!$A$4:$B$15000,2,FALSE),0)</f>
        <v>1.9000000000000006E-2</v>
      </c>
      <c r="E833" s="16">
        <f t="shared" ca="1" si="268"/>
        <v>1.0000746899999999</v>
      </c>
      <c r="F833" s="16">
        <f ca="1">(TRUNC(PRODUCT($E$12:$E832),16))</f>
        <v>1.10180515515018</v>
      </c>
      <c r="G833" s="16">
        <f t="shared" ca="1" si="277"/>
        <v>1.1011470257537299</v>
      </c>
      <c r="H833" s="16">
        <f t="shared" ca="1" si="269"/>
        <v>1.00059768</v>
      </c>
      <c r="I833" s="15">
        <f t="shared" si="278"/>
        <v>3.7999999999999999E-2</v>
      </c>
      <c r="J833" s="34">
        <f t="shared" si="279"/>
        <v>44211</v>
      </c>
      <c r="K833" s="2">
        <f t="shared" si="280"/>
        <v>8</v>
      </c>
      <c r="L833" s="21">
        <f t="shared" si="281"/>
        <v>8</v>
      </c>
      <c r="M833" s="14">
        <f t="shared" si="270"/>
        <v>1.001184694</v>
      </c>
      <c r="N833" s="14">
        <f t="shared" ca="1" si="271"/>
        <v>1.001783082</v>
      </c>
      <c r="O833" s="21">
        <f t="shared" si="282"/>
        <v>0</v>
      </c>
      <c r="P833" s="16">
        <f t="shared" ca="1" si="272"/>
        <v>12.749036289999999</v>
      </c>
      <c r="Q833" s="24">
        <f t="shared" si="273"/>
        <v>0</v>
      </c>
      <c r="R833" s="16">
        <f t="shared" si="274"/>
        <v>0</v>
      </c>
      <c r="S833" s="4" t="str">
        <f t="shared" si="283"/>
        <v>J=</v>
      </c>
      <c r="T833" s="34">
        <f t="shared" si="284"/>
        <v>44244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2"/>
      <c r="AI833" s="2"/>
      <c r="AJ833" s="2"/>
      <c r="AK833" s="2"/>
      <c r="AL833" s="2"/>
      <c r="AM833" s="34"/>
      <c r="AN833" s="34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42">
        <f t="shared" si="275"/>
        <v>44224</v>
      </c>
      <c r="B834" s="19">
        <f t="shared" ca="1" si="285"/>
        <v>7164.3442298999998</v>
      </c>
      <c r="C834" s="16">
        <f t="shared" si="276"/>
        <v>7150</v>
      </c>
      <c r="D834" s="15">
        <f ca="1">IF(A834&lt;$B$1,VLOOKUP(A834,[1]DI!$A$4:$B$15000,2,FALSE),0)</f>
        <v>1.9000000000000006E-2</v>
      </c>
      <c r="E834" s="16">
        <f t="shared" ca="1" si="268"/>
        <v>1.0000746899999999</v>
      </c>
      <c r="F834" s="16">
        <f ca="1">(TRUNC(PRODUCT($E$12:$E833),16))</f>
        <v>1.1018874489772199</v>
      </c>
      <c r="G834" s="16">
        <f t="shared" ca="1" si="277"/>
        <v>1.1011470257537299</v>
      </c>
      <c r="H834" s="16">
        <f t="shared" ca="1" si="269"/>
        <v>1.00067241</v>
      </c>
      <c r="I834" s="15">
        <f t="shared" si="278"/>
        <v>3.7999999999999999E-2</v>
      </c>
      <c r="J834" s="34">
        <f t="shared" si="279"/>
        <v>44211</v>
      </c>
      <c r="K834" s="2">
        <f t="shared" si="280"/>
        <v>9</v>
      </c>
      <c r="L834" s="21">
        <f t="shared" si="281"/>
        <v>9</v>
      </c>
      <c r="M834" s="14">
        <f t="shared" si="270"/>
        <v>1.0013328800000001</v>
      </c>
      <c r="N834" s="14">
        <f t="shared" ca="1" si="271"/>
        <v>1.002006186</v>
      </c>
      <c r="O834" s="21">
        <f t="shared" si="282"/>
        <v>0</v>
      </c>
      <c r="P834" s="16">
        <f t="shared" ca="1" si="272"/>
        <v>14.3442299</v>
      </c>
      <c r="Q834" s="24">
        <f t="shared" si="273"/>
        <v>0</v>
      </c>
      <c r="R834" s="16">
        <f t="shared" si="274"/>
        <v>0</v>
      </c>
      <c r="S834" s="4" t="str">
        <f t="shared" si="283"/>
        <v>J=</v>
      </c>
      <c r="T834" s="34">
        <f t="shared" si="284"/>
        <v>44244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2"/>
      <c r="AI834" s="2"/>
      <c r="AJ834" s="2"/>
      <c r="AK834" s="2"/>
      <c r="AL834" s="2"/>
      <c r="AM834" s="34"/>
      <c r="AN834" s="34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42">
        <f t="shared" si="275"/>
        <v>44225</v>
      </c>
      <c r="B835" s="19">
        <f t="shared" ca="1" si="285"/>
        <v>7165.9398096000004</v>
      </c>
      <c r="C835" s="16">
        <f t="shared" si="276"/>
        <v>7150</v>
      </c>
      <c r="D835" s="15">
        <f ca="1">IF(A835&lt;$B$1,VLOOKUP(A835,[1]DI!$A$4:$B$15000,2,FALSE),0)</f>
        <v>1.9000000000000006E-2</v>
      </c>
      <c r="E835" s="16">
        <f t="shared" ca="1" si="268"/>
        <v>1.0000746899999999</v>
      </c>
      <c r="F835" s="16">
        <f ca="1">(TRUNC(PRODUCT($E$12:$E834),16))</f>
        <v>1.10196974895078</v>
      </c>
      <c r="G835" s="16">
        <f t="shared" ca="1" si="277"/>
        <v>1.1011470257537299</v>
      </c>
      <c r="H835" s="16">
        <f t="shared" ca="1" si="269"/>
        <v>1.00074715</v>
      </c>
      <c r="I835" s="15">
        <f t="shared" si="278"/>
        <v>3.7999999999999999E-2</v>
      </c>
      <c r="J835" s="34">
        <f t="shared" si="279"/>
        <v>44211</v>
      </c>
      <c r="K835" s="2">
        <f t="shared" si="280"/>
        <v>10</v>
      </c>
      <c r="L835" s="21">
        <f t="shared" si="281"/>
        <v>10</v>
      </c>
      <c r="M835" s="14">
        <f t="shared" si="270"/>
        <v>1.0014810869999999</v>
      </c>
      <c r="N835" s="14">
        <f t="shared" ca="1" si="271"/>
        <v>1.0022293440000001</v>
      </c>
      <c r="O835" s="21">
        <f t="shared" si="282"/>
        <v>0</v>
      </c>
      <c r="P835" s="16">
        <f t="shared" ca="1" si="272"/>
        <v>15.9398096</v>
      </c>
      <c r="Q835" s="24">
        <f t="shared" si="273"/>
        <v>0</v>
      </c>
      <c r="R835" s="16">
        <f t="shared" si="274"/>
        <v>0</v>
      </c>
      <c r="S835" s="4" t="str">
        <f t="shared" si="283"/>
        <v>J=</v>
      </c>
      <c r="T835" s="34">
        <f t="shared" si="284"/>
        <v>44244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2"/>
      <c r="AI835" s="2"/>
      <c r="AJ835" s="2"/>
      <c r="AK835" s="2"/>
      <c r="AL835" s="2"/>
      <c r="AM835" s="34"/>
      <c r="AN835" s="34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42">
        <f t="shared" si="275"/>
        <v>44226</v>
      </c>
      <c r="B836" s="19">
        <f t="shared" ca="1" si="285"/>
        <v>7167.5357753899998</v>
      </c>
      <c r="C836" s="16">
        <f t="shared" si="276"/>
        <v>7150</v>
      </c>
      <c r="D836" s="15">
        <f ca="1">IF(A836&lt;$B$1,VLOOKUP(A836,[1]DI!$A$4:$B$15000,2,FALSE),0)</f>
        <v>0</v>
      </c>
      <c r="E836" s="16">
        <f t="shared" ca="1" si="268"/>
        <v>1</v>
      </c>
      <c r="F836" s="16">
        <f ca="1">(TRUNC(PRODUCT($E$12:$E835),16))</f>
        <v>1.10205205507133</v>
      </c>
      <c r="G836" s="16">
        <f t="shared" ca="1" si="277"/>
        <v>1.1011470257537299</v>
      </c>
      <c r="H836" s="16">
        <f t="shared" ca="1" si="269"/>
        <v>1.0008219</v>
      </c>
      <c r="I836" s="15">
        <f t="shared" si="278"/>
        <v>3.7999999999999999E-2</v>
      </c>
      <c r="J836" s="34">
        <f t="shared" si="279"/>
        <v>44211</v>
      </c>
      <c r="K836" s="2">
        <f t="shared" si="280"/>
        <v>10</v>
      </c>
      <c r="L836" s="21">
        <f t="shared" si="281"/>
        <v>11</v>
      </c>
      <c r="M836" s="14">
        <f t="shared" si="270"/>
        <v>1.0016293169999999</v>
      </c>
      <c r="N836" s="14">
        <f t="shared" ca="1" si="271"/>
        <v>1.0024525559999999</v>
      </c>
      <c r="O836" s="21">
        <f t="shared" si="282"/>
        <v>0</v>
      </c>
      <c r="P836" s="16">
        <f t="shared" ca="1" si="272"/>
        <v>17.535775390000001</v>
      </c>
      <c r="Q836" s="24">
        <f t="shared" si="273"/>
        <v>0</v>
      </c>
      <c r="R836" s="16">
        <f t="shared" si="274"/>
        <v>0</v>
      </c>
      <c r="S836" s="4" t="str">
        <f t="shared" si="283"/>
        <v>J=</v>
      </c>
      <c r="T836" s="34">
        <f t="shared" si="284"/>
        <v>44244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2"/>
      <c r="AI836" s="2"/>
      <c r="AJ836" s="2"/>
      <c r="AK836" s="2"/>
      <c r="AL836" s="2"/>
      <c r="AM836" s="34"/>
      <c r="AN836" s="34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42">
        <f t="shared" si="275"/>
        <v>44227</v>
      </c>
      <c r="B837" s="19">
        <f t="shared" ca="1" si="285"/>
        <v>7167.5357753899998</v>
      </c>
      <c r="C837" s="16">
        <f t="shared" si="276"/>
        <v>7150</v>
      </c>
      <c r="D837" s="15">
        <f ca="1">IF(A837&lt;$B$1,VLOOKUP(A837,[1]DI!$A$4:$B$15000,2,FALSE),0)</f>
        <v>0</v>
      </c>
      <c r="E837" s="16">
        <f t="shared" ca="1" si="268"/>
        <v>1</v>
      </c>
      <c r="F837" s="16">
        <f ca="1">(TRUNC(PRODUCT($E$12:$E836),16))</f>
        <v>1.10205205507133</v>
      </c>
      <c r="G837" s="16">
        <f t="shared" ca="1" si="277"/>
        <v>1.1011470257537299</v>
      </c>
      <c r="H837" s="16">
        <f t="shared" ca="1" si="269"/>
        <v>1.0008219</v>
      </c>
      <c r="I837" s="15">
        <f t="shared" si="278"/>
        <v>3.7999999999999999E-2</v>
      </c>
      <c r="J837" s="34">
        <f t="shared" si="279"/>
        <v>44211</v>
      </c>
      <c r="K837" s="2">
        <f t="shared" si="280"/>
        <v>10</v>
      </c>
      <c r="L837" s="21">
        <f t="shared" si="281"/>
        <v>11</v>
      </c>
      <c r="M837" s="14">
        <f t="shared" si="270"/>
        <v>1.0016293169999999</v>
      </c>
      <c r="N837" s="14">
        <f t="shared" ca="1" si="271"/>
        <v>1.0024525559999999</v>
      </c>
      <c r="O837" s="21">
        <f t="shared" si="282"/>
        <v>0</v>
      </c>
      <c r="P837" s="16">
        <f t="shared" ca="1" si="272"/>
        <v>17.535775390000001</v>
      </c>
      <c r="Q837" s="24">
        <f t="shared" si="273"/>
        <v>0</v>
      </c>
      <c r="R837" s="16">
        <f t="shared" si="274"/>
        <v>0</v>
      </c>
      <c r="S837" s="4" t="str">
        <f t="shared" si="283"/>
        <v>J=</v>
      </c>
      <c r="T837" s="34">
        <f t="shared" si="284"/>
        <v>44244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2"/>
      <c r="AI837" s="2"/>
      <c r="AJ837" s="2"/>
      <c r="AK837" s="2"/>
      <c r="AL837" s="2"/>
      <c r="AM837" s="34"/>
      <c r="AN837" s="34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42">
        <f t="shared" si="275"/>
        <v>44228</v>
      </c>
      <c r="B838" s="19">
        <f t="shared" ca="1" si="285"/>
        <v>7167.5357753899998</v>
      </c>
      <c r="C838" s="16">
        <f t="shared" si="276"/>
        <v>7150</v>
      </c>
      <c r="D838" s="15">
        <f ca="1">IF(A838&lt;$B$1,VLOOKUP(A838,[1]DI!$A$4:$B$15000,2,FALSE),0)</f>
        <v>1.9000000000000006E-2</v>
      </c>
      <c r="E838" s="16">
        <f t="shared" ca="1" si="268"/>
        <v>1.0000746899999999</v>
      </c>
      <c r="F838" s="16">
        <f ca="1">(TRUNC(PRODUCT($E$12:$E837),16))</f>
        <v>1.10205205507133</v>
      </c>
      <c r="G838" s="16">
        <f t="shared" ca="1" si="277"/>
        <v>1.1011470257537299</v>
      </c>
      <c r="H838" s="16">
        <f t="shared" ca="1" si="269"/>
        <v>1.0008219</v>
      </c>
      <c r="I838" s="15">
        <f t="shared" si="278"/>
        <v>3.7999999999999999E-2</v>
      </c>
      <c r="J838" s="34">
        <f t="shared" si="279"/>
        <v>44211</v>
      </c>
      <c r="K838" s="2">
        <f t="shared" si="280"/>
        <v>11</v>
      </c>
      <c r="L838" s="21">
        <f t="shared" si="281"/>
        <v>11</v>
      </c>
      <c r="M838" s="14">
        <f t="shared" si="270"/>
        <v>1.0016293169999999</v>
      </c>
      <c r="N838" s="14">
        <f t="shared" ca="1" si="271"/>
        <v>1.0024525559999999</v>
      </c>
      <c r="O838" s="21">
        <f t="shared" si="282"/>
        <v>0</v>
      </c>
      <c r="P838" s="16">
        <f t="shared" ca="1" si="272"/>
        <v>17.535775390000001</v>
      </c>
      <c r="Q838" s="24">
        <f t="shared" si="273"/>
        <v>0</v>
      </c>
      <c r="R838" s="16">
        <f t="shared" si="274"/>
        <v>0</v>
      </c>
      <c r="S838" s="4" t="str">
        <f t="shared" si="283"/>
        <v>J=</v>
      </c>
      <c r="T838" s="34">
        <f t="shared" si="284"/>
        <v>44244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2"/>
      <c r="AI838" s="2"/>
      <c r="AJ838" s="2"/>
      <c r="AK838" s="2"/>
      <c r="AL838" s="2"/>
      <c r="AM838" s="34"/>
      <c r="AN838" s="34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42">
        <f t="shared" si="275"/>
        <v>44229</v>
      </c>
      <c r="B839" s="19">
        <f t="shared" ca="1" si="285"/>
        <v>7169.1320557999998</v>
      </c>
      <c r="C839" s="16">
        <f t="shared" si="276"/>
        <v>7150</v>
      </c>
      <c r="D839" s="15">
        <f ca="1">IF(A839&lt;$B$1,VLOOKUP(A839,[1]DI!$A$4:$B$15000,2,FALSE),0)</f>
        <v>1.9000000000000006E-2</v>
      </c>
      <c r="E839" s="16">
        <f t="shared" ca="1" si="268"/>
        <v>1.0000746899999999</v>
      </c>
      <c r="F839" s="16">
        <f ca="1">(TRUNC(PRODUCT($E$12:$E838),16))</f>
        <v>1.10213436733933</v>
      </c>
      <c r="G839" s="16">
        <f t="shared" ca="1" si="277"/>
        <v>1.1011470257537299</v>
      </c>
      <c r="H839" s="16">
        <f t="shared" ca="1" si="269"/>
        <v>1.0008966500000001</v>
      </c>
      <c r="I839" s="15">
        <f t="shared" si="278"/>
        <v>3.7999999999999999E-2</v>
      </c>
      <c r="J839" s="34">
        <f t="shared" si="279"/>
        <v>44211</v>
      </c>
      <c r="K839" s="2">
        <f t="shared" si="280"/>
        <v>12</v>
      </c>
      <c r="L839" s="21">
        <f t="shared" si="281"/>
        <v>12</v>
      </c>
      <c r="M839" s="14">
        <f t="shared" si="270"/>
        <v>1.0017775680000001</v>
      </c>
      <c r="N839" s="14">
        <f t="shared" ca="1" si="271"/>
        <v>1.0026758120000001</v>
      </c>
      <c r="O839" s="21">
        <f t="shared" si="282"/>
        <v>0</v>
      </c>
      <c r="P839" s="16">
        <f t="shared" ca="1" si="272"/>
        <v>19.1320558</v>
      </c>
      <c r="Q839" s="24">
        <f t="shared" si="273"/>
        <v>0</v>
      </c>
      <c r="R839" s="16">
        <f t="shared" si="274"/>
        <v>0</v>
      </c>
      <c r="S839" s="4" t="str">
        <f t="shared" si="283"/>
        <v>J=</v>
      </c>
      <c r="T839" s="34">
        <f t="shared" si="284"/>
        <v>44244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2"/>
      <c r="AI839" s="2"/>
      <c r="AJ839" s="2"/>
      <c r="AK839" s="2"/>
      <c r="AL839" s="2"/>
      <c r="AM839" s="34"/>
      <c r="AN839" s="34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42">
        <f t="shared" si="275"/>
        <v>44230</v>
      </c>
      <c r="B840" s="19">
        <f t="shared" ca="1" si="285"/>
        <v>7170.7287223000003</v>
      </c>
      <c r="C840" s="16">
        <f t="shared" si="276"/>
        <v>7150</v>
      </c>
      <c r="D840" s="15">
        <f ca="1">IF(A840&lt;$B$1,VLOOKUP(A840,[1]DI!$A$4:$B$15000,2,FALSE),0)</f>
        <v>1.9000000000000006E-2</v>
      </c>
      <c r="E840" s="16">
        <f t="shared" ca="1" si="268"/>
        <v>1.0000746899999999</v>
      </c>
      <c r="F840" s="16">
        <f ca="1">(TRUNC(PRODUCT($E$12:$E839),16))</f>
        <v>1.10221668575522</v>
      </c>
      <c r="G840" s="16">
        <f t="shared" ca="1" si="277"/>
        <v>1.1011470257537299</v>
      </c>
      <c r="H840" s="16">
        <f t="shared" ca="1" si="269"/>
        <v>1.00097141</v>
      </c>
      <c r="I840" s="15">
        <f t="shared" si="278"/>
        <v>3.7999999999999999E-2</v>
      </c>
      <c r="J840" s="34">
        <f t="shared" si="279"/>
        <v>44211</v>
      </c>
      <c r="K840" s="2">
        <f t="shared" si="280"/>
        <v>13</v>
      </c>
      <c r="L840" s="21">
        <f t="shared" si="281"/>
        <v>13</v>
      </c>
      <c r="M840" s="14">
        <f t="shared" si="270"/>
        <v>1.001925841</v>
      </c>
      <c r="N840" s="14">
        <f t="shared" ca="1" si="271"/>
        <v>1.0028991220000001</v>
      </c>
      <c r="O840" s="21">
        <f t="shared" si="282"/>
        <v>0</v>
      </c>
      <c r="P840" s="16">
        <f t="shared" ca="1" si="272"/>
        <v>20.728722300000001</v>
      </c>
      <c r="Q840" s="24">
        <f t="shared" si="273"/>
        <v>0</v>
      </c>
      <c r="R840" s="16">
        <f t="shared" si="274"/>
        <v>0</v>
      </c>
      <c r="S840" s="4" t="str">
        <f t="shared" si="283"/>
        <v>J=</v>
      </c>
      <c r="T840" s="34">
        <f t="shared" si="284"/>
        <v>44244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2"/>
      <c r="AI840" s="2"/>
      <c r="AJ840" s="2"/>
      <c r="AK840" s="2"/>
      <c r="AL840" s="2"/>
      <c r="AM840" s="34"/>
      <c r="AN840" s="34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42">
        <f t="shared" si="275"/>
        <v>44231</v>
      </c>
      <c r="B841" s="19">
        <f t="shared" ca="1" si="285"/>
        <v>7172.3257033899999</v>
      </c>
      <c r="C841" s="16">
        <f t="shared" si="276"/>
        <v>7150</v>
      </c>
      <c r="D841" s="15">
        <f ca="1">IF(A841&lt;$B$1,VLOOKUP(A841,[1]DI!$A$4:$B$15000,2,FALSE),0)</f>
        <v>1.9000000000000006E-2</v>
      </c>
      <c r="E841" s="16">
        <f t="shared" ca="1" si="268"/>
        <v>1.0000746899999999</v>
      </c>
      <c r="F841" s="16">
        <f ca="1">(TRUNC(PRODUCT($E$12:$E840),16))</f>
        <v>1.1022990103194801</v>
      </c>
      <c r="G841" s="16">
        <f t="shared" ca="1" si="277"/>
        <v>1.1011470257537299</v>
      </c>
      <c r="H841" s="16">
        <f t="shared" ca="1" si="269"/>
        <v>1.00104617</v>
      </c>
      <c r="I841" s="15">
        <f t="shared" si="278"/>
        <v>3.7999999999999999E-2</v>
      </c>
      <c r="J841" s="34">
        <f t="shared" si="279"/>
        <v>44211</v>
      </c>
      <c r="K841" s="2">
        <f t="shared" si="280"/>
        <v>14</v>
      </c>
      <c r="L841" s="21">
        <f t="shared" si="281"/>
        <v>14</v>
      </c>
      <c r="M841" s="14">
        <f t="shared" si="270"/>
        <v>1.0020741360000001</v>
      </c>
      <c r="N841" s="14">
        <f t="shared" ca="1" si="271"/>
        <v>1.0031224759999999</v>
      </c>
      <c r="O841" s="21">
        <f t="shared" si="282"/>
        <v>0</v>
      </c>
      <c r="P841" s="16">
        <f t="shared" ca="1" si="272"/>
        <v>22.325703390000001</v>
      </c>
      <c r="Q841" s="24">
        <f t="shared" si="273"/>
        <v>0</v>
      </c>
      <c r="R841" s="16">
        <f t="shared" si="274"/>
        <v>0</v>
      </c>
      <c r="S841" s="4" t="str">
        <f t="shared" si="283"/>
        <v>J=</v>
      </c>
      <c r="T841" s="34">
        <f t="shared" si="284"/>
        <v>44244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2"/>
      <c r="AI841" s="2"/>
      <c r="AJ841" s="2"/>
      <c r="AK841" s="2"/>
      <c r="AL841" s="2"/>
      <c r="AM841" s="34"/>
      <c r="AN841" s="34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42">
        <f t="shared" si="275"/>
        <v>44232</v>
      </c>
      <c r="B842" s="19">
        <f t="shared" ca="1" si="285"/>
        <v>7173.9230705999998</v>
      </c>
      <c r="C842" s="16">
        <f t="shared" si="276"/>
        <v>7150</v>
      </c>
      <c r="D842" s="15">
        <f ca="1">IF(A842&lt;$B$1,VLOOKUP(A842,[1]DI!$A$4:$B$15000,2,FALSE),0)</f>
        <v>1.9000000000000006E-2</v>
      </c>
      <c r="E842" s="16">
        <f t="shared" ca="1" si="268"/>
        <v>1.0000746899999999</v>
      </c>
      <c r="F842" s="16">
        <f ca="1">(TRUNC(PRODUCT($E$12:$E841),16))</f>
        <v>1.10238134103256</v>
      </c>
      <c r="G842" s="16">
        <f t="shared" ca="1" si="277"/>
        <v>1.1011470257537299</v>
      </c>
      <c r="H842" s="16">
        <f t="shared" ca="1" si="269"/>
        <v>1.0011209400000001</v>
      </c>
      <c r="I842" s="15">
        <f t="shared" si="278"/>
        <v>3.7999999999999999E-2</v>
      </c>
      <c r="J842" s="34">
        <f t="shared" si="279"/>
        <v>44211</v>
      </c>
      <c r="K842" s="2">
        <f t="shared" si="280"/>
        <v>15</v>
      </c>
      <c r="L842" s="21">
        <f t="shared" si="281"/>
        <v>15</v>
      </c>
      <c r="M842" s="14">
        <f t="shared" si="270"/>
        <v>1.0022224529999999</v>
      </c>
      <c r="N842" s="14">
        <f t="shared" ca="1" si="271"/>
        <v>1.003345884</v>
      </c>
      <c r="O842" s="21">
        <f t="shared" si="282"/>
        <v>0</v>
      </c>
      <c r="P842" s="16">
        <f t="shared" ca="1" si="272"/>
        <v>23.923070599999999</v>
      </c>
      <c r="Q842" s="24">
        <f t="shared" si="273"/>
        <v>0</v>
      </c>
      <c r="R842" s="16">
        <f t="shared" si="274"/>
        <v>0</v>
      </c>
      <c r="S842" s="4" t="str">
        <f t="shared" si="283"/>
        <v>J=</v>
      </c>
      <c r="T842" s="34">
        <f t="shared" si="284"/>
        <v>44244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2"/>
      <c r="AI842" s="2"/>
      <c r="AJ842" s="2"/>
      <c r="AK842" s="2"/>
      <c r="AL842" s="2"/>
      <c r="AM842" s="34"/>
      <c r="AN842" s="34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42">
        <f t="shared" si="275"/>
        <v>44233</v>
      </c>
      <c r="B843" s="19">
        <f t="shared" ca="1" si="285"/>
        <v>7175.5207595499996</v>
      </c>
      <c r="C843" s="16">
        <f t="shared" si="276"/>
        <v>7150</v>
      </c>
      <c r="D843" s="15">
        <f ca="1">IF(A843&lt;$B$1,VLOOKUP(A843,[1]DI!$A$4:$B$15000,2,FALSE),0)</f>
        <v>0</v>
      </c>
      <c r="E843" s="16">
        <f t="shared" ca="1" si="268"/>
        <v>1</v>
      </c>
      <c r="F843" s="16">
        <f ca="1">(TRUNC(PRODUCT($E$12:$E842),16))</f>
        <v>1.1024636778949199</v>
      </c>
      <c r="G843" s="16">
        <f t="shared" ca="1" si="277"/>
        <v>1.1011470257537299</v>
      </c>
      <c r="H843" s="16">
        <f t="shared" ca="1" si="269"/>
        <v>1.00119571</v>
      </c>
      <c r="I843" s="15">
        <f t="shared" si="278"/>
        <v>3.7999999999999999E-2</v>
      </c>
      <c r="J843" s="34">
        <f t="shared" si="279"/>
        <v>44211</v>
      </c>
      <c r="K843" s="2">
        <f t="shared" si="280"/>
        <v>15</v>
      </c>
      <c r="L843" s="21">
        <f t="shared" si="281"/>
        <v>16</v>
      </c>
      <c r="M843" s="14">
        <f t="shared" si="270"/>
        <v>1.002370792</v>
      </c>
      <c r="N843" s="14">
        <f t="shared" ca="1" si="271"/>
        <v>1.0035693370000001</v>
      </c>
      <c r="O843" s="21">
        <f t="shared" si="282"/>
        <v>0</v>
      </c>
      <c r="P843" s="16">
        <f t="shared" ca="1" si="272"/>
        <v>25.520759550000001</v>
      </c>
      <c r="Q843" s="24">
        <f t="shared" si="273"/>
        <v>0</v>
      </c>
      <c r="R843" s="16">
        <f t="shared" si="274"/>
        <v>0</v>
      </c>
      <c r="S843" s="4" t="str">
        <f t="shared" si="283"/>
        <v>J=</v>
      </c>
      <c r="T843" s="34">
        <f t="shared" si="284"/>
        <v>44244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2"/>
      <c r="AI843" s="2"/>
      <c r="AJ843" s="2"/>
      <c r="AK843" s="2"/>
      <c r="AL843" s="2"/>
      <c r="AM843" s="34"/>
      <c r="AN843" s="34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42">
        <f t="shared" si="275"/>
        <v>44234</v>
      </c>
      <c r="B844" s="19">
        <f t="shared" ca="1" si="285"/>
        <v>7175.5207595499996</v>
      </c>
      <c r="C844" s="16">
        <f t="shared" si="276"/>
        <v>7150</v>
      </c>
      <c r="D844" s="15">
        <f ca="1">IF(A844&lt;$B$1,VLOOKUP(A844,[1]DI!$A$4:$B$15000,2,FALSE),0)</f>
        <v>0</v>
      </c>
      <c r="E844" s="16">
        <f t="shared" ref="E844:E907" ca="1" si="286">ROUND(((1+D844)^(1/252)),8)</f>
        <v>1</v>
      </c>
      <c r="F844" s="16">
        <f ca="1">(TRUNC(PRODUCT($E$12:$E843),16))</f>
        <v>1.1024636778949199</v>
      </c>
      <c r="G844" s="16">
        <f t="shared" ca="1" si="277"/>
        <v>1.1011470257537299</v>
      </c>
      <c r="H844" s="16">
        <f t="shared" ref="H844:H907" ca="1" si="287">ROUND(F844/G844,8)</f>
        <v>1.00119571</v>
      </c>
      <c r="I844" s="15">
        <f t="shared" si="278"/>
        <v>3.7999999999999999E-2</v>
      </c>
      <c r="J844" s="34">
        <f t="shared" si="279"/>
        <v>44211</v>
      </c>
      <c r="K844" s="2">
        <f t="shared" si="280"/>
        <v>15</v>
      </c>
      <c r="L844" s="21">
        <f t="shared" si="281"/>
        <v>16</v>
      </c>
      <c r="M844" s="14">
        <f t="shared" ref="M844:M907" si="288">ROUND((I844+1)^(L844/252),9)</f>
        <v>1.002370792</v>
      </c>
      <c r="N844" s="14">
        <f t="shared" ref="N844:N907" ca="1" si="289">ROUND(H844*M844,9)</f>
        <v>1.0035693370000001</v>
      </c>
      <c r="O844" s="21">
        <f t="shared" si="282"/>
        <v>0</v>
      </c>
      <c r="P844" s="16">
        <f t="shared" ref="P844:P907" ca="1" si="290">TRUNC(((N844-1)*C844),8)</f>
        <v>25.520759550000001</v>
      </c>
      <c r="Q844" s="24">
        <f t="shared" ref="Q844:Q907" si="291">IF($O844&gt;0,VLOOKUP($O844,$W$12:$AC$150,7),0)</f>
        <v>0</v>
      </c>
      <c r="R844" s="16">
        <f t="shared" ref="R844:R907" si="292">IF(Q844&gt;0,TRUNC(Q844*C$12,8),0)</f>
        <v>0</v>
      </c>
      <c r="S844" s="4" t="str">
        <f t="shared" si="283"/>
        <v>J=</v>
      </c>
      <c r="T844" s="34">
        <f t="shared" si="284"/>
        <v>44244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2"/>
      <c r="AI844" s="2"/>
      <c r="AJ844" s="2"/>
      <c r="AK844" s="2"/>
      <c r="AL844" s="2"/>
      <c r="AM844" s="34"/>
      <c r="AN844" s="34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42">
        <f t="shared" ref="A845:A908" si="293">(A844+1)</f>
        <v>44235</v>
      </c>
      <c r="B845" s="19">
        <f t="shared" ca="1" si="285"/>
        <v>7175.5207595499996</v>
      </c>
      <c r="C845" s="16">
        <f t="shared" ref="C845:C908" si="294">(C844-R844)</f>
        <v>7150</v>
      </c>
      <c r="D845" s="15">
        <f ca="1">IF(A845&lt;$B$1,VLOOKUP(A845,[1]DI!$A$4:$B$15000,2,FALSE),0)</f>
        <v>1.9000000000000006E-2</v>
      </c>
      <c r="E845" s="16">
        <f t="shared" ca="1" si="286"/>
        <v>1.0000746899999999</v>
      </c>
      <c r="F845" s="16">
        <f ca="1">(TRUNC(PRODUCT($E$12:$E844),16))</f>
        <v>1.1024636778949199</v>
      </c>
      <c r="G845" s="16">
        <f t="shared" ref="G845:G908" ca="1" si="295">IF(O844&gt;0,F844,G844)</f>
        <v>1.1011470257537299</v>
      </c>
      <c r="H845" s="16">
        <f t="shared" ca="1" si="287"/>
        <v>1.00119571</v>
      </c>
      <c r="I845" s="15">
        <f t="shared" ref="I845:I908" si="296">I844</f>
        <v>3.7999999999999999E-2</v>
      </c>
      <c r="J845" s="34">
        <f t="shared" ref="J845:J908" si="297">IF(O844&gt;0,VLOOKUP(O844,W$12:AG$150,2),J844)</f>
        <v>44211</v>
      </c>
      <c r="K845" s="2">
        <f t="shared" ref="K845:K908" si="298">IF(A845&gt;J845,IF(NETWORKDAYS(J845,A845,$W$160:$W$544)-1=0,1,NETWORKDAYS(J845,A845,$W$160:$W$544)-1),0)</f>
        <v>16</v>
      </c>
      <c r="L845" s="21">
        <f t="shared" ref="L845:L908" si="299">IF(AND(K845=1,K844=1),1,IF(K845&gt;0,IF(K845=K844,K845+1,K845),0))</f>
        <v>16</v>
      </c>
      <c r="M845" s="14">
        <f t="shared" si="288"/>
        <v>1.002370792</v>
      </c>
      <c r="N845" s="14">
        <f t="shared" ca="1" si="289"/>
        <v>1.0035693370000001</v>
      </c>
      <c r="O845" s="21">
        <f t="shared" ref="O845:O908" si="300">IF(VLOOKUP(A845,X$12:AE$150,8)=VLOOKUP(A844,X$12:AE$150,8),0,VLOOKUP(A845,X$12:AE$150,8))</f>
        <v>0</v>
      </c>
      <c r="P845" s="16">
        <f t="shared" ca="1" si="290"/>
        <v>25.520759550000001</v>
      </c>
      <c r="Q845" s="24">
        <f t="shared" si="291"/>
        <v>0</v>
      </c>
      <c r="R845" s="16">
        <f t="shared" si="292"/>
        <v>0</v>
      </c>
      <c r="S845" s="4" t="str">
        <f t="shared" ref="S845:S908" si="301">IF(O844&gt;0,VLOOKUP(O844,W$12:AG$150,10),S844)</f>
        <v>J=</v>
      </c>
      <c r="T845" s="34">
        <f t="shared" ref="T845:T908" si="302">IF(O844&gt;0,VLOOKUP(O844,W$12:AG$150,11),T844)</f>
        <v>44244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2"/>
      <c r="AI845" s="2"/>
      <c r="AJ845" s="2"/>
      <c r="AK845" s="2"/>
      <c r="AL845" s="2"/>
      <c r="AM845" s="34"/>
      <c r="AN845" s="34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42">
        <f t="shared" si="293"/>
        <v>44236</v>
      </c>
      <c r="B846" s="19">
        <f t="shared" ref="B846:B909" ca="1" si="303">IF(A846&lt;=TODAY(),C846+P846,IF(AND(A846&gt;TODAY(),A846&lt;=$B$1),IF(VLOOKUP(TODAY(),$A$10:$D$5000,4,FALSE)=0,"n.d",C846+P846),"n.d"))</f>
        <v>7177.11883459</v>
      </c>
      <c r="C846" s="16">
        <f t="shared" si="294"/>
        <v>7150</v>
      </c>
      <c r="D846" s="15">
        <f ca="1">IF(A846&lt;$B$1,VLOOKUP(A846,[1]DI!$A$4:$B$15000,2,FALSE),0)</f>
        <v>1.9000000000000006E-2</v>
      </c>
      <c r="E846" s="16">
        <f t="shared" ca="1" si="286"/>
        <v>1.0000746899999999</v>
      </c>
      <c r="F846" s="16">
        <f ca="1">(TRUNC(PRODUCT($E$12:$E845),16))</f>
        <v>1.1025460209070299</v>
      </c>
      <c r="G846" s="16">
        <f t="shared" ca="1" si="295"/>
        <v>1.1011470257537299</v>
      </c>
      <c r="H846" s="16">
        <f t="shared" ca="1" si="287"/>
        <v>1.00127049</v>
      </c>
      <c r="I846" s="15">
        <f t="shared" si="296"/>
        <v>3.7999999999999999E-2</v>
      </c>
      <c r="J846" s="34">
        <f t="shared" si="297"/>
        <v>44211</v>
      </c>
      <c r="K846" s="2">
        <f t="shared" si="298"/>
        <v>17</v>
      </c>
      <c r="L846" s="21">
        <f t="shared" si="299"/>
        <v>17</v>
      </c>
      <c r="M846" s="14">
        <f t="shared" si="288"/>
        <v>1.0025191529999999</v>
      </c>
      <c r="N846" s="14">
        <f t="shared" ca="1" si="289"/>
        <v>1.0037928439999999</v>
      </c>
      <c r="O846" s="21">
        <f t="shared" si="300"/>
        <v>0</v>
      </c>
      <c r="P846" s="16">
        <f t="shared" ca="1" si="290"/>
        <v>27.118834589999999</v>
      </c>
      <c r="Q846" s="24">
        <f t="shared" si="291"/>
        <v>0</v>
      </c>
      <c r="R846" s="16">
        <f t="shared" si="292"/>
        <v>0</v>
      </c>
      <c r="S846" s="4" t="str">
        <f t="shared" si="301"/>
        <v>J=</v>
      </c>
      <c r="T846" s="34">
        <f t="shared" si="302"/>
        <v>44244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2"/>
      <c r="AI846" s="2"/>
      <c r="AJ846" s="2"/>
      <c r="AK846" s="2"/>
      <c r="AL846" s="2"/>
      <c r="AM846" s="34"/>
      <c r="AN846" s="34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42">
        <f t="shared" si="293"/>
        <v>44237</v>
      </c>
      <c r="B847" s="19">
        <f t="shared" ca="1" si="303"/>
        <v>7178.7172242500001</v>
      </c>
      <c r="C847" s="16">
        <f t="shared" si="294"/>
        <v>7150</v>
      </c>
      <c r="D847" s="15">
        <f ca="1">IF(A847&lt;$B$1,VLOOKUP(A847,[1]DI!$A$4:$B$15000,2,FALSE),0)</f>
        <v>1.9000000000000006E-2</v>
      </c>
      <c r="E847" s="16">
        <f t="shared" ca="1" si="286"/>
        <v>1.0000746899999999</v>
      </c>
      <c r="F847" s="16">
        <f ca="1">(TRUNC(PRODUCT($E$12:$E846),16))</f>
        <v>1.10262837006933</v>
      </c>
      <c r="G847" s="16">
        <f t="shared" ca="1" si="295"/>
        <v>1.1011470257537299</v>
      </c>
      <c r="H847" s="16">
        <f t="shared" ca="1" si="287"/>
        <v>1.0013452700000001</v>
      </c>
      <c r="I847" s="15">
        <f t="shared" si="296"/>
        <v>3.7999999999999999E-2</v>
      </c>
      <c r="J847" s="34">
        <f t="shared" si="297"/>
        <v>44211</v>
      </c>
      <c r="K847" s="2">
        <f t="shared" si="298"/>
        <v>18</v>
      </c>
      <c r="L847" s="21">
        <f t="shared" si="299"/>
        <v>18</v>
      </c>
      <c r="M847" s="14">
        <f t="shared" si="288"/>
        <v>1.0026675359999999</v>
      </c>
      <c r="N847" s="14">
        <f t="shared" ca="1" si="289"/>
        <v>1.0040163950000001</v>
      </c>
      <c r="O847" s="21">
        <f t="shared" si="300"/>
        <v>0</v>
      </c>
      <c r="P847" s="16">
        <f t="shared" ca="1" si="290"/>
        <v>28.717224250000001</v>
      </c>
      <c r="Q847" s="24">
        <f t="shared" si="291"/>
        <v>0</v>
      </c>
      <c r="R847" s="16">
        <f t="shared" si="292"/>
        <v>0</v>
      </c>
      <c r="S847" s="4" t="str">
        <f t="shared" si="301"/>
        <v>J=</v>
      </c>
      <c r="T847" s="34">
        <f t="shared" si="302"/>
        <v>44244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2"/>
      <c r="AI847" s="2"/>
      <c r="AJ847" s="2"/>
      <c r="AK847" s="2"/>
      <c r="AL847" s="2"/>
      <c r="AM847" s="34"/>
      <c r="AN847" s="34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42">
        <f t="shared" si="293"/>
        <v>44238</v>
      </c>
      <c r="B848" s="19">
        <f t="shared" ca="1" si="303"/>
        <v>7180.3159999999998</v>
      </c>
      <c r="C848" s="16">
        <f t="shared" si="294"/>
        <v>7150</v>
      </c>
      <c r="D848" s="15">
        <f ca="1">IF(A848&lt;$B$1,VLOOKUP(A848,[1]DI!$A$4:$B$15000,2,FALSE),0)</f>
        <v>1.9000000000000006E-2</v>
      </c>
      <c r="E848" s="16">
        <f t="shared" ca="1" si="286"/>
        <v>1.0000746899999999</v>
      </c>
      <c r="F848" s="16">
        <f ca="1">(TRUNC(PRODUCT($E$12:$E847),16))</f>
        <v>1.1027107253822901</v>
      </c>
      <c r="G848" s="16">
        <f t="shared" ca="1" si="295"/>
        <v>1.1011470257537299</v>
      </c>
      <c r="H848" s="16">
        <f t="shared" ca="1" si="287"/>
        <v>1.0014200600000001</v>
      </c>
      <c r="I848" s="15">
        <f t="shared" si="296"/>
        <v>3.7999999999999999E-2</v>
      </c>
      <c r="J848" s="34">
        <f t="shared" si="297"/>
        <v>44211</v>
      </c>
      <c r="K848" s="2">
        <f t="shared" si="298"/>
        <v>19</v>
      </c>
      <c r="L848" s="21">
        <f t="shared" si="299"/>
        <v>19</v>
      </c>
      <c r="M848" s="14">
        <f t="shared" si="288"/>
        <v>1.0028159409999999</v>
      </c>
      <c r="N848" s="14">
        <f t="shared" ca="1" si="289"/>
        <v>1.00424</v>
      </c>
      <c r="O848" s="21">
        <f t="shared" si="300"/>
        <v>0</v>
      </c>
      <c r="P848" s="16">
        <f t="shared" ca="1" si="290"/>
        <v>30.315999999999999</v>
      </c>
      <c r="Q848" s="24">
        <f t="shared" si="291"/>
        <v>0</v>
      </c>
      <c r="R848" s="16">
        <f t="shared" si="292"/>
        <v>0</v>
      </c>
      <c r="S848" s="4" t="str">
        <f t="shared" si="301"/>
        <v>J=</v>
      </c>
      <c r="T848" s="34">
        <f t="shared" si="302"/>
        <v>44244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2"/>
      <c r="AI848" s="2"/>
      <c r="AJ848" s="2"/>
      <c r="AK848" s="2"/>
      <c r="AL848" s="2"/>
      <c r="AM848" s="34"/>
      <c r="AN848" s="34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42">
        <f t="shared" si="293"/>
        <v>44239</v>
      </c>
      <c r="B849" s="19">
        <f t="shared" ca="1" si="303"/>
        <v>7181.91516185</v>
      </c>
      <c r="C849" s="16">
        <f t="shared" si="294"/>
        <v>7150</v>
      </c>
      <c r="D849" s="15">
        <f ca="1">IF(A849&lt;$B$1,VLOOKUP(A849,[1]DI!$A$4:$B$15000,2,FALSE),0)</f>
        <v>1.9000000000000006E-2</v>
      </c>
      <c r="E849" s="16">
        <f t="shared" ca="1" si="286"/>
        <v>1.0000746899999999</v>
      </c>
      <c r="F849" s="16">
        <f ca="1">(TRUNC(PRODUCT($E$12:$E848),16))</f>
        <v>1.10279308684637</v>
      </c>
      <c r="G849" s="16">
        <f t="shared" ca="1" si="295"/>
        <v>1.1011470257537299</v>
      </c>
      <c r="H849" s="16">
        <f t="shared" ca="1" si="287"/>
        <v>1.00149486</v>
      </c>
      <c r="I849" s="15">
        <f t="shared" si="296"/>
        <v>3.7999999999999999E-2</v>
      </c>
      <c r="J849" s="34">
        <f t="shared" si="297"/>
        <v>44211</v>
      </c>
      <c r="K849" s="2">
        <f t="shared" si="298"/>
        <v>20</v>
      </c>
      <c r="L849" s="21">
        <f t="shared" si="299"/>
        <v>20</v>
      </c>
      <c r="M849" s="14">
        <f t="shared" si="288"/>
        <v>1.002964368</v>
      </c>
      <c r="N849" s="14">
        <f t="shared" ca="1" si="289"/>
        <v>1.004463659</v>
      </c>
      <c r="O849" s="21">
        <f t="shared" si="300"/>
        <v>0</v>
      </c>
      <c r="P849" s="16">
        <f t="shared" ca="1" si="290"/>
        <v>31.91516185</v>
      </c>
      <c r="Q849" s="24">
        <f t="shared" si="291"/>
        <v>0</v>
      </c>
      <c r="R849" s="16">
        <f t="shared" si="292"/>
        <v>0</v>
      </c>
      <c r="S849" s="4" t="str">
        <f t="shared" si="301"/>
        <v>J=</v>
      </c>
      <c r="T849" s="34">
        <f t="shared" si="302"/>
        <v>44244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2"/>
      <c r="AI849" s="2"/>
      <c r="AJ849" s="2"/>
      <c r="AK849" s="2"/>
      <c r="AL849" s="2"/>
      <c r="AM849" s="34"/>
      <c r="AN849" s="34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42">
        <f t="shared" si="293"/>
        <v>44240</v>
      </c>
      <c r="B850" s="19">
        <f t="shared" ca="1" si="303"/>
        <v>7183.5146454400001</v>
      </c>
      <c r="C850" s="16">
        <f t="shared" si="294"/>
        <v>7150</v>
      </c>
      <c r="D850" s="15">
        <f ca="1">IF(A850&lt;$B$1,VLOOKUP(A850,[1]DI!$A$4:$B$15000,2,FALSE),0)</f>
        <v>0</v>
      </c>
      <c r="E850" s="16">
        <f t="shared" ca="1" si="286"/>
        <v>1</v>
      </c>
      <c r="F850" s="16">
        <f ca="1">(TRUNC(PRODUCT($E$12:$E849),16))</f>
        <v>1.1028754544620201</v>
      </c>
      <c r="G850" s="16">
        <f t="shared" ca="1" si="295"/>
        <v>1.1011470257537299</v>
      </c>
      <c r="H850" s="16">
        <f t="shared" ca="1" si="287"/>
        <v>1.0015696599999999</v>
      </c>
      <c r="I850" s="15">
        <f t="shared" si="296"/>
        <v>3.7999999999999999E-2</v>
      </c>
      <c r="J850" s="34">
        <f t="shared" si="297"/>
        <v>44211</v>
      </c>
      <c r="K850" s="2">
        <f t="shared" si="298"/>
        <v>20</v>
      </c>
      <c r="L850" s="21">
        <f t="shared" si="299"/>
        <v>21</v>
      </c>
      <c r="M850" s="14">
        <f t="shared" si="288"/>
        <v>1.0031128170000001</v>
      </c>
      <c r="N850" s="14">
        <f t="shared" ca="1" si="289"/>
        <v>1.0046873629999999</v>
      </c>
      <c r="O850" s="21">
        <f t="shared" si="300"/>
        <v>0</v>
      </c>
      <c r="P850" s="16">
        <f t="shared" ca="1" si="290"/>
        <v>33.514645440000002</v>
      </c>
      <c r="Q850" s="24">
        <f t="shared" si="291"/>
        <v>0</v>
      </c>
      <c r="R850" s="16">
        <f t="shared" si="292"/>
        <v>0</v>
      </c>
      <c r="S850" s="4" t="str">
        <f t="shared" si="301"/>
        <v>J=</v>
      </c>
      <c r="T850" s="34">
        <f t="shared" si="302"/>
        <v>44244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2"/>
      <c r="AI850" s="2"/>
      <c r="AJ850" s="2"/>
      <c r="AK850" s="2"/>
      <c r="AL850" s="2"/>
      <c r="AM850" s="34"/>
      <c r="AN850" s="34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42">
        <f t="shared" si="293"/>
        <v>44241</v>
      </c>
      <c r="B851" s="19">
        <f t="shared" ca="1" si="303"/>
        <v>7183.5146454400001</v>
      </c>
      <c r="C851" s="16">
        <f t="shared" si="294"/>
        <v>7150</v>
      </c>
      <c r="D851" s="15">
        <f ca="1">IF(A851&lt;$B$1,VLOOKUP(A851,[1]DI!$A$4:$B$15000,2,FALSE),0)</f>
        <v>0</v>
      </c>
      <c r="E851" s="16">
        <f t="shared" ca="1" si="286"/>
        <v>1</v>
      </c>
      <c r="F851" s="16">
        <f ca="1">(TRUNC(PRODUCT($E$12:$E850),16))</f>
        <v>1.1028754544620201</v>
      </c>
      <c r="G851" s="16">
        <f t="shared" ca="1" si="295"/>
        <v>1.1011470257537299</v>
      </c>
      <c r="H851" s="16">
        <f t="shared" ca="1" si="287"/>
        <v>1.0015696599999999</v>
      </c>
      <c r="I851" s="15">
        <f t="shared" si="296"/>
        <v>3.7999999999999999E-2</v>
      </c>
      <c r="J851" s="34">
        <f t="shared" si="297"/>
        <v>44211</v>
      </c>
      <c r="K851" s="2">
        <f t="shared" si="298"/>
        <v>20</v>
      </c>
      <c r="L851" s="21">
        <f t="shared" si="299"/>
        <v>21</v>
      </c>
      <c r="M851" s="14">
        <f t="shared" si="288"/>
        <v>1.0031128170000001</v>
      </c>
      <c r="N851" s="14">
        <f t="shared" ca="1" si="289"/>
        <v>1.0046873629999999</v>
      </c>
      <c r="O851" s="21">
        <f t="shared" si="300"/>
        <v>0</v>
      </c>
      <c r="P851" s="16">
        <f t="shared" ca="1" si="290"/>
        <v>33.514645440000002</v>
      </c>
      <c r="Q851" s="24">
        <f t="shared" si="291"/>
        <v>0</v>
      </c>
      <c r="R851" s="16">
        <f t="shared" si="292"/>
        <v>0</v>
      </c>
      <c r="S851" s="4" t="str">
        <f t="shared" si="301"/>
        <v>J=</v>
      </c>
      <c r="T851" s="34">
        <f t="shared" si="302"/>
        <v>44244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2"/>
      <c r="AI851" s="2"/>
      <c r="AJ851" s="2"/>
      <c r="AK851" s="2"/>
      <c r="AL851" s="2"/>
      <c r="AM851" s="34"/>
      <c r="AN851" s="34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42">
        <f t="shared" si="293"/>
        <v>44242</v>
      </c>
      <c r="B852" s="19">
        <f t="shared" ca="1" si="303"/>
        <v>7183.5146454400001</v>
      </c>
      <c r="C852" s="16">
        <f t="shared" si="294"/>
        <v>7150</v>
      </c>
      <c r="D852" s="15">
        <f ca="1">IF(A852&lt;$B$1,VLOOKUP(A852,[1]DI!$A$4:$B$15000,2,FALSE),0)</f>
        <v>0</v>
      </c>
      <c r="E852" s="16">
        <f t="shared" ca="1" si="286"/>
        <v>1</v>
      </c>
      <c r="F852" s="16">
        <f ca="1">(TRUNC(PRODUCT($E$12:$E851),16))</f>
        <v>1.1028754544620201</v>
      </c>
      <c r="G852" s="16">
        <f t="shared" ca="1" si="295"/>
        <v>1.1011470257537299</v>
      </c>
      <c r="H852" s="16">
        <f t="shared" ca="1" si="287"/>
        <v>1.0015696599999999</v>
      </c>
      <c r="I852" s="15">
        <f t="shared" si="296"/>
        <v>3.7999999999999999E-2</v>
      </c>
      <c r="J852" s="34">
        <f t="shared" si="297"/>
        <v>44211</v>
      </c>
      <c r="K852" s="2">
        <f t="shared" si="298"/>
        <v>20</v>
      </c>
      <c r="L852" s="21">
        <f t="shared" si="299"/>
        <v>21</v>
      </c>
      <c r="M852" s="14">
        <f t="shared" si="288"/>
        <v>1.0031128170000001</v>
      </c>
      <c r="N852" s="14">
        <f t="shared" ca="1" si="289"/>
        <v>1.0046873629999999</v>
      </c>
      <c r="O852" s="21">
        <f t="shared" si="300"/>
        <v>0</v>
      </c>
      <c r="P852" s="16">
        <f t="shared" ca="1" si="290"/>
        <v>33.514645440000002</v>
      </c>
      <c r="Q852" s="24">
        <f t="shared" si="291"/>
        <v>0</v>
      </c>
      <c r="R852" s="16">
        <f t="shared" si="292"/>
        <v>0</v>
      </c>
      <c r="S852" s="4" t="str">
        <f t="shared" si="301"/>
        <v>J=</v>
      </c>
      <c r="T852" s="34">
        <f t="shared" si="302"/>
        <v>44244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2"/>
      <c r="AI852" s="2"/>
      <c r="AJ852" s="2"/>
      <c r="AK852" s="2"/>
      <c r="AL852" s="2"/>
      <c r="AM852" s="34"/>
      <c r="AN852" s="34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42">
        <f t="shared" si="293"/>
        <v>44243</v>
      </c>
      <c r="B853" s="19">
        <f t="shared" ca="1" si="303"/>
        <v>7183.5146454400001</v>
      </c>
      <c r="C853" s="16">
        <f t="shared" si="294"/>
        <v>7150</v>
      </c>
      <c r="D853" s="15">
        <f ca="1">IF(A853&lt;$B$1,VLOOKUP(A853,[1]DI!$A$4:$B$15000,2,FALSE),0)</f>
        <v>0</v>
      </c>
      <c r="E853" s="16">
        <f t="shared" ca="1" si="286"/>
        <v>1</v>
      </c>
      <c r="F853" s="16">
        <f ca="1">(TRUNC(PRODUCT($E$12:$E852),16))</f>
        <v>1.1028754544620201</v>
      </c>
      <c r="G853" s="16">
        <f t="shared" ca="1" si="295"/>
        <v>1.1011470257537299</v>
      </c>
      <c r="H853" s="16">
        <f t="shared" ca="1" si="287"/>
        <v>1.0015696599999999</v>
      </c>
      <c r="I853" s="15">
        <f t="shared" si="296"/>
        <v>3.7999999999999999E-2</v>
      </c>
      <c r="J853" s="34">
        <f t="shared" si="297"/>
        <v>44211</v>
      </c>
      <c r="K853" s="2">
        <f t="shared" si="298"/>
        <v>20</v>
      </c>
      <c r="L853" s="21">
        <f t="shared" si="299"/>
        <v>21</v>
      </c>
      <c r="M853" s="14">
        <f t="shared" si="288"/>
        <v>1.0031128170000001</v>
      </c>
      <c r="N853" s="14">
        <f t="shared" ca="1" si="289"/>
        <v>1.0046873629999999</v>
      </c>
      <c r="O853" s="21">
        <f t="shared" si="300"/>
        <v>0</v>
      </c>
      <c r="P853" s="16">
        <f t="shared" ca="1" si="290"/>
        <v>33.514645440000002</v>
      </c>
      <c r="Q853" s="24">
        <f t="shared" si="291"/>
        <v>0</v>
      </c>
      <c r="R853" s="16">
        <f t="shared" si="292"/>
        <v>0</v>
      </c>
      <c r="S853" s="4" t="str">
        <f t="shared" si="301"/>
        <v>J=</v>
      </c>
      <c r="T853" s="34">
        <f t="shared" si="302"/>
        <v>44244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2"/>
      <c r="AI853" s="2"/>
      <c r="AJ853" s="2"/>
      <c r="AK853" s="2"/>
      <c r="AL853" s="2"/>
      <c r="AM853" s="34"/>
      <c r="AN853" s="34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42">
        <f t="shared" si="293"/>
        <v>44244</v>
      </c>
      <c r="B854" s="19">
        <f t="shared" ca="1" si="303"/>
        <v>7183.5146454400001</v>
      </c>
      <c r="C854" s="16">
        <f t="shared" si="294"/>
        <v>7150</v>
      </c>
      <c r="D854" s="15">
        <f ca="1">IF(A854&lt;$B$1,VLOOKUP(A854,[1]DI!$A$4:$B$15000,2,FALSE),0)</f>
        <v>1.9000000000000006E-2</v>
      </c>
      <c r="E854" s="16">
        <f t="shared" ca="1" si="286"/>
        <v>1.0000746899999999</v>
      </c>
      <c r="F854" s="16">
        <f ca="1">(TRUNC(PRODUCT($E$12:$E853),16))</f>
        <v>1.1028754544620201</v>
      </c>
      <c r="G854" s="16">
        <f t="shared" ca="1" si="295"/>
        <v>1.1011470257537299</v>
      </c>
      <c r="H854" s="16">
        <f t="shared" ca="1" si="287"/>
        <v>1.0015696599999999</v>
      </c>
      <c r="I854" s="15">
        <f t="shared" si="296"/>
        <v>3.7999999999999999E-2</v>
      </c>
      <c r="J854" s="34">
        <f t="shared" si="297"/>
        <v>44211</v>
      </c>
      <c r="K854" s="2">
        <f t="shared" si="298"/>
        <v>21</v>
      </c>
      <c r="L854" s="21">
        <f t="shared" si="299"/>
        <v>21</v>
      </c>
      <c r="M854" s="14">
        <f t="shared" si="288"/>
        <v>1.0031128170000001</v>
      </c>
      <c r="N854" s="14">
        <f t="shared" ca="1" si="289"/>
        <v>1.0046873629999999</v>
      </c>
      <c r="O854" s="21">
        <f t="shared" si="300"/>
        <v>28</v>
      </c>
      <c r="P854" s="16">
        <f t="shared" ca="1" si="290"/>
        <v>33.514645440000002</v>
      </c>
      <c r="Q854" s="24">
        <f t="shared" si="291"/>
        <v>0</v>
      </c>
      <c r="R854" s="16">
        <f t="shared" si="292"/>
        <v>0</v>
      </c>
      <c r="S854" s="4" t="str">
        <f t="shared" si="301"/>
        <v>J=</v>
      </c>
      <c r="T854" s="34">
        <f t="shared" si="302"/>
        <v>44244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2"/>
      <c r="AI854" s="2"/>
      <c r="AJ854" s="2"/>
      <c r="AK854" s="2"/>
      <c r="AL854" s="2"/>
      <c r="AM854" s="34"/>
      <c r="AN854" s="34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42">
        <f t="shared" si="293"/>
        <v>44245</v>
      </c>
      <c r="B855" s="19">
        <f t="shared" ca="1" si="303"/>
        <v>7151.5923836399998</v>
      </c>
      <c r="C855" s="16">
        <f t="shared" si="294"/>
        <v>7150</v>
      </c>
      <c r="D855" s="15">
        <f ca="1">IF(A855&lt;$B$1,VLOOKUP(A855,[1]DI!$A$4:$B$15000,2,FALSE),0)</f>
        <v>1.9000000000000006E-2</v>
      </c>
      <c r="E855" s="16">
        <f t="shared" ca="1" si="286"/>
        <v>1.0000746899999999</v>
      </c>
      <c r="F855" s="16">
        <f ca="1">(TRUNC(PRODUCT($E$12:$E854),16))</f>
        <v>1.1029578282297201</v>
      </c>
      <c r="G855" s="16">
        <f t="shared" ca="1" si="295"/>
        <v>1.1028754544620201</v>
      </c>
      <c r="H855" s="16">
        <f t="shared" ca="1" si="287"/>
        <v>1.0000746899999999</v>
      </c>
      <c r="I855" s="15">
        <f t="shared" si="296"/>
        <v>3.7999999999999999E-2</v>
      </c>
      <c r="J855" s="34">
        <f t="shared" si="297"/>
        <v>44244</v>
      </c>
      <c r="K855" s="2">
        <f t="shared" si="298"/>
        <v>1</v>
      </c>
      <c r="L855" s="21">
        <f t="shared" si="299"/>
        <v>1</v>
      </c>
      <c r="M855" s="14">
        <f t="shared" si="288"/>
        <v>1.00014801</v>
      </c>
      <c r="N855" s="14">
        <f t="shared" ca="1" si="289"/>
        <v>1.0002227109999999</v>
      </c>
      <c r="O855" s="21">
        <f t="shared" si="300"/>
        <v>0</v>
      </c>
      <c r="P855" s="16">
        <f t="shared" ca="1" si="290"/>
        <v>1.59238364</v>
      </c>
      <c r="Q855" s="24">
        <f t="shared" si="291"/>
        <v>0</v>
      </c>
      <c r="R855" s="16">
        <f t="shared" si="292"/>
        <v>0</v>
      </c>
      <c r="S855" s="4" t="str">
        <f t="shared" si="301"/>
        <v>J=</v>
      </c>
      <c r="T855" s="34">
        <f t="shared" si="302"/>
        <v>44270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2"/>
      <c r="AI855" s="2"/>
      <c r="AJ855" s="2"/>
      <c r="AK855" s="2"/>
      <c r="AL855" s="2"/>
      <c r="AM855" s="34"/>
      <c r="AN855" s="34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42">
        <f t="shared" si="293"/>
        <v>44246</v>
      </c>
      <c r="B856" s="19">
        <f t="shared" ca="1" si="303"/>
        <v>7153.1851533899999</v>
      </c>
      <c r="C856" s="16">
        <f t="shared" si="294"/>
        <v>7150</v>
      </c>
      <c r="D856" s="15">
        <f ca="1">IF(A856&lt;$B$1,VLOOKUP(A856,[1]DI!$A$4:$B$15000,2,FALSE),0)</f>
        <v>1.9000000000000006E-2</v>
      </c>
      <c r="E856" s="16">
        <f t="shared" ca="1" si="286"/>
        <v>1.0000746899999999</v>
      </c>
      <c r="F856" s="16">
        <f ca="1">(TRUNC(PRODUCT($E$12:$E855),16))</f>
        <v>1.10304020814991</v>
      </c>
      <c r="G856" s="16">
        <f t="shared" ca="1" si="295"/>
        <v>1.1028754544620201</v>
      </c>
      <c r="H856" s="16">
        <f t="shared" ca="1" si="287"/>
        <v>1.00014939</v>
      </c>
      <c r="I856" s="15">
        <f t="shared" si="296"/>
        <v>3.7999999999999999E-2</v>
      </c>
      <c r="J856" s="34">
        <f t="shared" si="297"/>
        <v>44244</v>
      </c>
      <c r="K856" s="2">
        <f t="shared" si="298"/>
        <v>2</v>
      </c>
      <c r="L856" s="21">
        <f t="shared" si="299"/>
        <v>2</v>
      </c>
      <c r="M856" s="14">
        <f t="shared" si="288"/>
        <v>1.000296042</v>
      </c>
      <c r="N856" s="14">
        <f t="shared" ca="1" si="289"/>
        <v>1.0004454759999999</v>
      </c>
      <c r="O856" s="21">
        <f t="shared" si="300"/>
        <v>0</v>
      </c>
      <c r="P856" s="16">
        <f t="shared" ca="1" si="290"/>
        <v>3.18515339</v>
      </c>
      <c r="Q856" s="24">
        <f t="shared" si="291"/>
        <v>0</v>
      </c>
      <c r="R856" s="16">
        <f t="shared" si="292"/>
        <v>0</v>
      </c>
      <c r="S856" s="4" t="str">
        <f t="shared" si="301"/>
        <v>J=</v>
      </c>
      <c r="T856" s="34">
        <f t="shared" si="302"/>
        <v>44270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2"/>
      <c r="AI856" s="2"/>
      <c r="AJ856" s="2"/>
      <c r="AK856" s="2"/>
      <c r="AL856" s="2"/>
      <c r="AM856" s="34"/>
      <c r="AN856" s="34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42">
        <f t="shared" si="293"/>
        <v>44247</v>
      </c>
      <c r="B857" s="19">
        <f t="shared" ca="1" si="303"/>
        <v>7154.7782448999997</v>
      </c>
      <c r="C857" s="16">
        <f t="shared" si="294"/>
        <v>7150</v>
      </c>
      <c r="D857" s="15">
        <f ca="1">IF(A857&lt;$B$1,VLOOKUP(A857,[1]DI!$A$4:$B$15000,2,FALSE),0)</f>
        <v>0</v>
      </c>
      <c r="E857" s="16">
        <f t="shared" ca="1" si="286"/>
        <v>1</v>
      </c>
      <c r="F857" s="16">
        <f ca="1">(TRUNC(PRODUCT($E$12:$E856),16))</f>
        <v>1.10312259422305</v>
      </c>
      <c r="G857" s="16">
        <f t="shared" ca="1" si="295"/>
        <v>1.1028754544620201</v>
      </c>
      <c r="H857" s="16">
        <f t="shared" ca="1" si="287"/>
        <v>1.0002240899999999</v>
      </c>
      <c r="I857" s="15">
        <f t="shared" si="296"/>
        <v>3.7999999999999999E-2</v>
      </c>
      <c r="J857" s="34">
        <f t="shared" si="297"/>
        <v>44244</v>
      </c>
      <c r="K857" s="2">
        <f t="shared" si="298"/>
        <v>2</v>
      </c>
      <c r="L857" s="21">
        <f t="shared" si="299"/>
        <v>3</v>
      </c>
      <c r="M857" s="14">
        <f t="shared" si="288"/>
        <v>1.0004440960000001</v>
      </c>
      <c r="N857" s="14">
        <f t="shared" ca="1" si="289"/>
        <v>1.000668286</v>
      </c>
      <c r="O857" s="21">
        <f t="shared" si="300"/>
        <v>0</v>
      </c>
      <c r="P857" s="16">
        <f t="shared" ca="1" si="290"/>
        <v>4.7782448999999998</v>
      </c>
      <c r="Q857" s="24">
        <f t="shared" si="291"/>
        <v>0</v>
      </c>
      <c r="R857" s="16">
        <f t="shared" si="292"/>
        <v>0</v>
      </c>
      <c r="S857" s="4" t="str">
        <f t="shared" si="301"/>
        <v>J=</v>
      </c>
      <c r="T857" s="34">
        <f t="shared" si="302"/>
        <v>44270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2"/>
      <c r="AI857" s="2"/>
      <c r="AJ857" s="2"/>
      <c r="AK857" s="2"/>
      <c r="AL857" s="2"/>
      <c r="AM857" s="34"/>
      <c r="AN857" s="34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42">
        <f t="shared" si="293"/>
        <v>44248</v>
      </c>
      <c r="B858" s="19">
        <f t="shared" ca="1" si="303"/>
        <v>7154.7782448999997</v>
      </c>
      <c r="C858" s="16">
        <f t="shared" si="294"/>
        <v>7150</v>
      </c>
      <c r="D858" s="15">
        <f ca="1">IF(A858&lt;$B$1,VLOOKUP(A858,[1]DI!$A$4:$B$15000,2,FALSE),0)</f>
        <v>0</v>
      </c>
      <c r="E858" s="16">
        <f t="shared" ca="1" si="286"/>
        <v>1</v>
      </c>
      <c r="F858" s="16">
        <f ca="1">(TRUNC(PRODUCT($E$12:$E857),16))</f>
        <v>1.10312259422305</v>
      </c>
      <c r="G858" s="16">
        <f t="shared" ca="1" si="295"/>
        <v>1.1028754544620201</v>
      </c>
      <c r="H858" s="16">
        <f t="shared" ca="1" si="287"/>
        <v>1.0002240899999999</v>
      </c>
      <c r="I858" s="15">
        <f t="shared" si="296"/>
        <v>3.7999999999999999E-2</v>
      </c>
      <c r="J858" s="34">
        <f t="shared" si="297"/>
        <v>44244</v>
      </c>
      <c r="K858" s="2">
        <f t="shared" si="298"/>
        <v>2</v>
      </c>
      <c r="L858" s="21">
        <f t="shared" si="299"/>
        <v>3</v>
      </c>
      <c r="M858" s="14">
        <f t="shared" si="288"/>
        <v>1.0004440960000001</v>
      </c>
      <c r="N858" s="14">
        <f t="shared" ca="1" si="289"/>
        <v>1.000668286</v>
      </c>
      <c r="O858" s="21">
        <f t="shared" si="300"/>
        <v>0</v>
      </c>
      <c r="P858" s="16">
        <f t="shared" ca="1" si="290"/>
        <v>4.7782448999999998</v>
      </c>
      <c r="Q858" s="24">
        <f t="shared" si="291"/>
        <v>0</v>
      </c>
      <c r="R858" s="16">
        <f t="shared" si="292"/>
        <v>0</v>
      </c>
      <c r="S858" s="4" t="str">
        <f t="shared" si="301"/>
        <v>J=</v>
      </c>
      <c r="T858" s="34">
        <f t="shared" si="302"/>
        <v>44270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2"/>
      <c r="AI858" s="2"/>
      <c r="AJ858" s="2"/>
      <c r="AK858" s="2"/>
      <c r="AL858" s="2"/>
      <c r="AM858" s="34"/>
      <c r="AN858" s="34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42">
        <f t="shared" si="293"/>
        <v>44249</v>
      </c>
      <c r="B859" s="19">
        <f t="shared" ca="1" si="303"/>
        <v>7154.7782448999997</v>
      </c>
      <c r="C859" s="16">
        <f t="shared" si="294"/>
        <v>7150</v>
      </c>
      <c r="D859" s="15">
        <f ca="1">IF(A859&lt;$B$1,VLOOKUP(A859,[1]DI!$A$4:$B$15000,2,FALSE),0)</f>
        <v>1.9000000000000006E-2</v>
      </c>
      <c r="E859" s="16">
        <f t="shared" ca="1" si="286"/>
        <v>1.0000746899999999</v>
      </c>
      <c r="F859" s="16">
        <f ca="1">(TRUNC(PRODUCT($E$12:$E858),16))</f>
        <v>1.10312259422305</v>
      </c>
      <c r="G859" s="16">
        <f t="shared" ca="1" si="295"/>
        <v>1.1028754544620201</v>
      </c>
      <c r="H859" s="16">
        <f t="shared" ca="1" si="287"/>
        <v>1.0002240899999999</v>
      </c>
      <c r="I859" s="15">
        <f t="shared" si="296"/>
        <v>3.7999999999999999E-2</v>
      </c>
      <c r="J859" s="34">
        <f t="shared" si="297"/>
        <v>44244</v>
      </c>
      <c r="K859" s="2">
        <f t="shared" si="298"/>
        <v>3</v>
      </c>
      <c r="L859" s="21">
        <f t="shared" si="299"/>
        <v>3</v>
      </c>
      <c r="M859" s="14">
        <f t="shared" si="288"/>
        <v>1.0004440960000001</v>
      </c>
      <c r="N859" s="14">
        <f t="shared" ca="1" si="289"/>
        <v>1.000668286</v>
      </c>
      <c r="O859" s="21">
        <f t="shared" si="300"/>
        <v>0</v>
      </c>
      <c r="P859" s="16">
        <f t="shared" ca="1" si="290"/>
        <v>4.7782448999999998</v>
      </c>
      <c r="Q859" s="24">
        <f t="shared" si="291"/>
        <v>0</v>
      </c>
      <c r="R859" s="16">
        <f t="shared" si="292"/>
        <v>0</v>
      </c>
      <c r="S859" s="4" t="str">
        <f t="shared" si="301"/>
        <v>J=</v>
      </c>
      <c r="T859" s="34">
        <f t="shared" si="302"/>
        <v>44270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2"/>
      <c r="AI859" s="2"/>
      <c r="AJ859" s="2"/>
      <c r="AK859" s="2"/>
      <c r="AL859" s="2"/>
      <c r="AM859" s="34"/>
      <c r="AN859" s="34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42">
        <f t="shared" si="293"/>
        <v>44250</v>
      </c>
      <c r="B860" s="19">
        <f t="shared" ca="1" si="303"/>
        <v>7156.3716438399997</v>
      </c>
      <c r="C860" s="16">
        <f t="shared" si="294"/>
        <v>7150</v>
      </c>
      <c r="D860" s="15">
        <f ca="1">IF(A860&lt;$B$1,VLOOKUP(A860,[1]DI!$A$4:$B$15000,2,FALSE),0)</f>
        <v>1.9000000000000006E-2</v>
      </c>
      <c r="E860" s="16">
        <f t="shared" ca="1" si="286"/>
        <v>1.0000746899999999</v>
      </c>
      <c r="F860" s="16">
        <f ca="1">(TRUNC(PRODUCT($E$12:$E859),16))</f>
        <v>1.1032049864496201</v>
      </c>
      <c r="G860" s="16">
        <f t="shared" ca="1" si="295"/>
        <v>1.1028754544620201</v>
      </c>
      <c r="H860" s="16">
        <f t="shared" ca="1" si="287"/>
        <v>1.00029879</v>
      </c>
      <c r="I860" s="15">
        <f t="shared" si="296"/>
        <v>3.7999999999999999E-2</v>
      </c>
      <c r="J860" s="34">
        <f t="shared" si="297"/>
        <v>44244</v>
      </c>
      <c r="K860" s="2">
        <f t="shared" si="298"/>
        <v>4</v>
      </c>
      <c r="L860" s="21">
        <f t="shared" si="299"/>
        <v>4</v>
      </c>
      <c r="M860" s="14">
        <f t="shared" si="288"/>
        <v>1.0005921719999999</v>
      </c>
      <c r="N860" s="14">
        <f t="shared" ca="1" si="289"/>
        <v>1.0008911389999999</v>
      </c>
      <c r="O860" s="21">
        <f t="shared" si="300"/>
        <v>0</v>
      </c>
      <c r="P860" s="16">
        <f t="shared" ca="1" si="290"/>
        <v>6.3716438399999999</v>
      </c>
      <c r="Q860" s="24">
        <f t="shared" si="291"/>
        <v>0</v>
      </c>
      <c r="R860" s="16">
        <f t="shared" si="292"/>
        <v>0</v>
      </c>
      <c r="S860" s="4" t="str">
        <f t="shared" si="301"/>
        <v>J=</v>
      </c>
      <c r="T860" s="34">
        <f t="shared" si="302"/>
        <v>44270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2"/>
      <c r="AI860" s="2"/>
      <c r="AJ860" s="2"/>
      <c r="AK860" s="2"/>
      <c r="AL860" s="2"/>
      <c r="AM860" s="34"/>
      <c r="AN860" s="34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42">
        <f t="shared" si="293"/>
        <v>44251</v>
      </c>
      <c r="B861" s="19">
        <f t="shared" ca="1" si="303"/>
        <v>7157.9655003999997</v>
      </c>
      <c r="C861" s="16">
        <f t="shared" si="294"/>
        <v>7150</v>
      </c>
      <c r="D861" s="15">
        <f ca="1">IF(A861&lt;$B$1,VLOOKUP(A861,[1]DI!$A$4:$B$15000,2,FALSE),0)</f>
        <v>1.9000000000000006E-2</v>
      </c>
      <c r="E861" s="16">
        <f t="shared" ca="1" si="286"/>
        <v>1.0000746899999999</v>
      </c>
      <c r="F861" s="16">
        <f ca="1">(TRUNC(PRODUCT($E$12:$E860),16))</f>
        <v>1.10328738483005</v>
      </c>
      <c r="G861" s="16">
        <f t="shared" ca="1" si="295"/>
        <v>1.1028754544620201</v>
      </c>
      <c r="H861" s="16">
        <f t="shared" ca="1" si="287"/>
        <v>1.00037351</v>
      </c>
      <c r="I861" s="15">
        <f t="shared" si="296"/>
        <v>3.7999999999999999E-2</v>
      </c>
      <c r="J861" s="34">
        <f t="shared" si="297"/>
        <v>44244</v>
      </c>
      <c r="K861" s="2">
        <f t="shared" si="298"/>
        <v>5</v>
      </c>
      <c r="L861" s="21">
        <f t="shared" si="299"/>
        <v>5</v>
      </c>
      <c r="M861" s="14">
        <f t="shared" si="288"/>
        <v>1.0007402700000001</v>
      </c>
      <c r="N861" s="14">
        <f t="shared" ca="1" si="289"/>
        <v>1.001114056</v>
      </c>
      <c r="O861" s="21">
        <f t="shared" si="300"/>
        <v>0</v>
      </c>
      <c r="P861" s="16">
        <f t="shared" ca="1" si="290"/>
        <v>7.9655003999999998</v>
      </c>
      <c r="Q861" s="24">
        <f t="shared" si="291"/>
        <v>0</v>
      </c>
      <c r="R861" s="16">
        <f t="shared" si="292"/>
        <v>0</v>
      </c>
      <c r="S861" s="4" t="str">
        <f t="shared" si="301"/>
        <v>J=</v>
      </c>
      <c r="T861" s="34">
        <f t="shared" si="302"/>
        <v>44270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2"/>
      <c r="AI861" s="2"/>
      <c r="AJ861" s="2"/>
      <c r="AK861" s="2"/>
      <c r="AL861" s="2"/>
      <c r="AM861" s="34"/>
      <c r="AN861" s="34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42">
        <f t="shared" si="293"/>
        <v>44252</v>
      </c>
      <c r="B862" s="19">
        <f t="shared" ca="1" si="303"/>
        <v>7159.55960005</v>
      </c>
      <c r="C862" s="16">
        <f t="shared" si="294"/>
        <v>7150</v>
      </c>
      <c r="D862" s="15">
        <f ca="1">IF(A862&lt;$B$1,VLOOKUP(A862,[1]DI!$A$4:$B$15000,2,FALSE),0)</f>
        <v>1.9000000000000006E-2</v>
      </c>
      <c r="E862" s="16">
        <f t="shared" ca="1" si="286"/>
        <v>1.0000746899999999</v>
      </c>
      <c r="F862" s="16">
        <f ca="1">(TRUNC(PRODUCT($E$12:$E861),16))</f>
        <v>1.10336978936483</v>
      </c>
      <c r="G862" s="16">
        <f t="shared" ca="1" si="295"/>
        <v>1.1028754544620201</v>
      </c>
      <c r="H862" s="16">
        <f t="shared" ca="1" si="287"/>
        <v>1.00044822</v>
      </c>
      <c r="I862" s="15">
        <f t="shared" si="296"/>
        <v>3.7999999999999999E-2</v>
      </c>
      <c r="J862" s="34">
        <f t="shared" si="297"/>
        <v>44244</v>
      </c>
      <c r="K862" s="2">
        <f t="shared" si="298"/>
        <v>6</v>
      </c>
      <c r="L862" s="21">
        <f t="shared" si="299"/>
        <v>6</v>
      </c>
      <c r="M862" s="14">
        <f t="shared" si="288"/>
        <v>1.000888389</v>
      </c>
      <c r="N862" s="14">
        <f t="shared" ca="1" si="289"/>
        <v>1.0013370070000001</v>
      </c>
      <c r="O862" s="21">
        <f t="shared" si="300"/>
        <v>0</v>
      </c>
      <c r="P862" s="16">
        <f t="shared" ca="1" si="290"/>
        <v>9.5596000500000002</v>
      </c>
      <c r="Q862" s="24">
        <f t="shared" si="291"/>
        <v>0</v>
      </c>
      <c r="R862" s="16">
        <f t="shared" si="292"/>
        <v>0</v>
      </c>
      <c r="S862" s="4" t="str">
        <f t="shared" si="301"/>
        <v>J=</v>
      </c>
      <c r="T862" s="34">
        <f t="shared" si="302"/>
        <v>44270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2"/>
      <c r="AI862" s="2"/>
      <c r="AJ862" s="2"/>
      <c r="AK862" s="2"/>
      <c r="AL862" s="2"/>
      <c r="AM862" s="34"/>
      <c r="AN862" s="34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42">
        <f t="shared" si="293"/>
        <v>44253</v>
      </c>
      <c r="B863" s="19">
        <f t="shared" ca="1" si="303"/>
        <v>7161.1541644400004</v>
      </c>
      <c r="C863" s="16">
        <f t="shared" si="294"/>
        <v>7150</v>
      </c>
      <c r="D863" s="15">
        <f ca="1">IF(A863&lt;$B$1,VLOOKUP(A863,[1]DI!$A$4:$B$15000,2,FALSE),0)</f>
        <v>1.9000000000000006E-2</v>
      </c>
      <c r="E863" s="16">
        <f t="shared" ca="1" si="286"/>
        <v>1.0000746899999999</v>
      </c>
      <c r="F863" s="16">
        <f ca="1">(TRUNC(PRODUCT($E$12:$E862),16))</f>
        <v>1.10345220005439</v>
      </c>
      <c r="G863" s="16">
        <f t="shared" ca="1" si="295"/>
        <v>1.1028754544620201</v>
      </c>
      <c r="H863" s="16">
        <f t="shared" ca="1" si="287"/>
        <v>1.0005229499999999</v>
      </c>
      <c r="I863" s="15">
        <f t="shared" si="296"/>
        <v>3.7999999999999999E-2</v>
      </c>
      <c r="J863" s="34">
        <f t="shared" si="297"/>
        <v>44244</v>
      </c>
      <c r="K863" s="2">
        <f t="shared" si="298"/>
        <v>7</v>
      </c>
      <c r="L863" s="21">
        <f t="shared" si="299"/>
        <v>7</v>
      </c>
      <c r="M863" s="14">
        <f t="shared" si="288"/>
        <v>1.001036531</v>
      </c>
      <c r="N863" s="14">
        <f t="shared" ca="1" si="289"/>
        <v>1.0015600229999999</v>
      </c>
      <c r="O863" s="21">
        <f t="shared" si="300"/>
        <v>0</v>
      </c>
      <c r="P863" s="16">
        <f t="shared" ca="1" si="290"/>
        <v>11.154164440000001</v>
      </c>
      <c r="Q863" s="24">
        <f t="shared" si="291"/>
        <v>0</v>
      </c>
      <c r="R863" s="16">
        <f t="shared" si="292"/>
        <v>0</v>
      </c>
      <c r="S863" s="4" t="str">
        <f t="shared" si="301"/>
        <v>J=</v>
      </c>
      <c r="T863" s="34">
        <f t="shared" si="302"/>
        <v>44270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2"/>
      <c r="AI863" s="2"/>
      <c r="AJ863" s="2"/>
      <c r="AK863" s="2"/>
      <c r="AL863" s="2"/>
      <c r="AM863" s="34"/>
      <c r="AN863" s="34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42">
        <f t="shared" si="293"/>
        <v>44254</v>
      </c>
      <c r="B864" s="19">
        <f t="shared" ca="1" si="303"/>
        <v>7162.7490362899998</v>
      </c>
      <c r="C864" s="16">
        <f t="shared" si="294"/>
        <v>7150</v>
      </c>
      <c r="D864" s="15">
        <f ca="1">IF(A864&lt;$B$1,VLOOKUP(A864,[1]DI!$A$4:$B$15000,2,FALSE),0)</f>
        <v>0</v>
      </c>
      <c r="E864" s="16">
        <f t="shared" ca="1" si="286"/>
        <v>1</v>
      </c>
      <c r="F864" s="16">
        <f ca="1">(TRUNC(PRODUCT($E$12:$E863),16))</f>
        <v>1.1035346168992199</v>
      </c>
      <c r="G864" s="16">
        <f t="shared" ca="1" si="295"/>
        <v>1.1028754544620201</v>
      </c>
      <c r="H864" s="16">
        <f t="shared" ca="1" si="287"/>
        <v>1.00059768</v>
      </c>
      <c r="I864" s="15">
        <f t="shared" si="296"/>
        <v>3.7999999999999999E-2</v>
      </c>
      <c r="J864" s="34">
        <f t="shared" si="297"/>
        <v>44244</v>
      </c>
      <c r="K864" s="2">
        <f t="shared" si="298"/>
        <v>7</v>
      </c>
      <c r="L864" s="21">
        <f t="shared" si="299"/>
        <v>8</v>
      </c>
      <c r="M864" s="14">
        <f t="shared" si="288"/>
        <v>1.001184694</v>
      </c>
      <c r="N864" s="14">
        <f t="shared" ca="1" si="289"/>
        <v>1.001783082</v>
      </c>
      <c r="O864" s="21">
        <f t="shared" si="300"/>
        <v>0</v>
      </c>
      <c r="P864" s="16">
        <f t="shared" ca="1" si="290"/>
        <v>12.749036289999999</v>
      </c>
      <c r="Q864" s="24">
        <f t="shared" si="291"/>
        <v>0</v>
      </c>
      <c r="R864" s="16">
        <f t="shared" si="292"/>
        <v>0</v>
      </c>
      <c r="S864" s="4" t="str">
        <f t="shared" si="301"/>
        <v>J=</v>
      </c>
      <c r="T864" s="34">
        <f t="shared" si="302"/>
        <v>44270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2"/>
      <c r="AI864" s="2"/>
      <c r="AJ864" s="2"/>
      <c r="AK864" s="2"/>
      <c r="AL864" s="2"/>
      <c r="AM864" s="34"/>
      <c r="AN864" s="34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42">
        <f t="shared" si="293"/>
        <v>44255</v>
      </c>
      <c r="B865" s="19">
        <f t="shared" ca="1" si="303"/>
        <v>7162.7490362899998</v>
      </c>
      <c r="C865" s="16">
        <f t="shared" si="294"/>
        <v>7150</v>
      </c>
      <c r="D865" s="15">
        <f ca="1">IF(A865&lt;$B$1,VLOOKUP(A865,[1]DI!$A$4:$B$15000,2,FALSE),0)</f>
        <v>0</v>
      </c>
      <c r="E865" s="16">
        <f t="shared" ca="1" si="286"/>
        <v>1</v>
      </c>
      <c r="F865" s="16">
        <f ca="1">(TRUNC(PRODUCT($E$12:$E864),16))</f>
        <v>1.1035346168992199</v>
      </c>
      <c r="G865" s="16">
        <f t="shared" ca="1" si="295"/>
        <v>1.1028754544620201</v>
      </c>
      <c r="H865" s="16">
        <f t="shared" ca="1" si="287"/>
        <v>1.00059768</v>
      </c>
      <c r="I865" s="15">
        <f t="shared" si="296"/>
        <v>3.7999999999999999E-2</v>
      </c>
      <c r="J865" s="34">
        <f t="shared" si="297"/>
        <v>44244</v>
      </c>
      <c r="K865" s="2">
        <f t="shared" si="298"/>
        <v>7</v>
      </c>
      <c r="L865" s="21">
        <f t="shared" si="299"/>
        <v>8</v>
      </c>
      <c r="M865" s="14">
        <f t="shared" si="288"/>
        <v>1.001184694</v>
      </c>
      <c r="N865" s="14">
        <f t="shared" ca="1" si="289"/>
        <v>1.001783082</v>
      </c>
      <c r="O865" s="21">
        <f t="shared" si="300"/>
        <v>0</v>
      </c>
      <c r="P865" s="16">
        <f t="shared" ca="1" si="290"/>
        <v>12.749036289999999</v>
      </c>
      <c r="Q865" s="24">
        <f t="shared" si="291"/>
        <v>0</v>
      </c>
      <c r="R865" s="16">
        <f t="shared" si="292"/>
        <v>0</v>
      </c>
      <c r="S865" s="4" t="str">
        <f t="shared" si="301"/>
        <v>J=</v>
      </c>
      <c r="T865" s="34">
        <f t="shared" si="302"/>
        <v>44270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2"/>
      <c r="AI865" s="2"/>
      <c r="AJ865" s="2"/>
      <c r="AK865" s="2"/>
      <c r="AL865" s="2"/>
      <c r="AM865" s="34"/>
      <c r="AN865" s="34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42">
        <f t="shared" si="293"/>
        <v>44256</v>
      </c>
      <c r="B866" s="19">
        <f t="shared" ca="1" si="303"/>
        <v>7162.7490362899998</v>
      </c>
      <c r="C866" s="16">
        <f t="shared" si="294"/>
        <v>7150</v>
      </c>
      <c r="D866" s="15">
        <f ca="1">IF(A866&lt;$B$1,VLOOKUP(A866,[1]DI!$A$4:$B$15000,2,FALSE),0)</f>
        <v>1.9000000000000006E-2</v>
      </c>
      <c r="E866" s="16">
        <f t="shared" ca="1" si="286"/>
        <v>1.0000746899999999</v>
      </c>
      <c r="F866" s="16">
        <f ca="1">(TRUNC(PRODUCT($E$12:$E865),16))</f>
        <v>1.1035346168992199</v>
      </c>
      <c r="G866" s="16">
        <f t="shared" ca="1" si="295"/>
        <v>1.1028754544620201</v>
      </c>
      <c r="H866" s="16">
        <f t="shared" ca="1" si="287"/>
        <v>1.00059768</v>
      </c>
      <c r="I866" s="15">
        <f t="shared" si="296"/>
        <v>3.7999999999999999E-2</v>
      </c>
      <c r="J866" s="34">
        <f t="shared" si="297"/>
        <v>44244</v>
      </c>
      <c r="K866" s="2">
        <f t="shared" si="298"/>
        <v>8</v>
      </c>
      <c r="L866" s="21">
        <f t="shared" si="299"/>
        <v>8</v>
      </c>
      <c r="M866" s="14">
        <f t="shared" si="288"/>
        <v>1.001184694</v>
      </c>
      <c r="N866" s="14">
        <f t="shared" ca="1" si="289"/>
        <v>1.001783082</v>
      </c>
      <c r="O866" s="21">
        <f t="shared" si="300"/>
        <v>0</v>
      </c>
      <c r="P866" s="16">
        <f t="shared" ca="1" si="290"/>
        <v>12.749036289999999</v>
      </c>
      <c r="Q866" s="24">
        <f t="shared" si="291"/>
        <v>0</v>
      </c>
      <c r="R866" s="16">
        <f t="shared" si="292"/>
        <v>0</v>
      </c>
      <c r="S866" s="4" t="str">
        <f t="shared" si="301"/>
        <v>J=</v>
      </c>
      <c r="T866" s="34">
        <f t="shared" si="302"/>
        <v>44270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2"/>
      <c r="AI866" s="2"/>
      <c r="AJ866" s="2"/>
      <c r="AK866" s="2"/>
      <c r="AL866" s="2"/>
      <c r="AM866" s="34"/>
      <c r="AN866" s="34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42">
        <f t="shared" si="293"/>
        <v>44257</v>
      </c>
      <c r="B867" s="19">
        <f t="shared" ca="1" si="303"/>
        <v>7164.3442298999998</v>
      </c>
      <c r="C867" s="16">
        <f t="shared" si="294"/>
        <v>7150</v>
      </c>
      <c r="D867" s="15">
        <f ca="1">IF(A867&lt;$B$1,VLOOKUP(A867,[1]DI!$A$4:$B$15000,2,FALSE),0)</f>
        <v>1.9000000000000006E-2</v>
      </c>
      <c r="E867" s="16">
        <f t="shared" ca="1" si="286"/>
        <v>1.0000746899999999</v>
      </c>
      <c r="F867" s="16">
        <f ca="1">(TRUNC(PRODUCT($E$12:$E866),16))</f>
        <v>1.10361703989975</v>
      </c>
      <c r="G867" s="16">
        <f t="shared" ca="1" si="295"/>
        <v>1.1028754544620201</v>
      </c>
      <c r="H867" s="16">
        <f t="shared" ca="1" si="287"/>
        <v>1.00067241</v>
      </c>
      <c r="I867" s="15">
        <f t="shared" si="296"/>
        <v>3.7999999999999999E-2</v>
      </c>
      <c r="J867" s="34">
        <f t="shared" si="297"/>
        <v>44244</v>
      </c>
      <c r="K867" s="2">
        <f t="shared" si="298"/>
        <v>9</v>
      </c>
      <c r="L867" s="21">
        <f t="shared" si="299"/>
        <v>9</v>
      </c>
      <c r="M867" s="14">
        <f t="shared" si="288"/>
        <v>1.0013328800000001</v>
      </c>
      <c r="N867" s="14">
        <f t="shared" ca="1" si="289"/>
        <v>1.002006186</v>
      </c>
      <c r="O867" s="21">
        <f t="shared" si="300"/>
        <v>0</v>
      </c>
      <c r="P867" s="16">
        <f t="shared" ca="1" si="290"/>
        <v>14.3442299</v>
      </c>
      <c r="Q867" s="24">
        <f t="shared" si="291"/>
        <v>0</v>
      </c>
      <c r="R867" s="16">
        <f t="shared" si="292"/>
        <v>0</v>
      </c>
      <c r="S867" s="4" t="str">
        <f t="shared" si="301"/>
        <v>J=</v>
      </c>
      <c r="T867" s="34">
        <f t="shared" si="302"/>
        <v>44270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2"/>
      <c r="AI867" s="2"/>
      <c r="AJ867" s="2"/>
      <c r="AK867" s="2"/>
      <c r="AL867" s="2"/>
      <c r="AM867" s="34"/>
      <c r="AN867" s="34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42">
        <f t="shared" si="293"/>
        <v>44258</v>
      </c>
      <c r="B868" s="19">
        <f t="shared" ca="1" si="303"/>
        <v>7165.9398096000004</v>
      </c>
      <c r="C868" s="16">
        <f t="shared" si="294"/>
        <v>7150</v>
      </c>
      <c r="D868" s="15">
        <f ca="1">IF(A868&lt;$B$1,VLOOKUP(A868,[1]DI!$A$4:$B$15000,2,FALSE),0)</f>
        <v>1.9000000000000006E-2</v>
      </c>
      <c r="E868" s="16">
        <f t="shared" ca="1" si="286"/>
        <v>1.0000746899999999</v>
      </c>
      <c r="F868" s="16">
        <f ca="1">(TRUNC(PRODUCT($E$12:$E867),16))</f>
        <v>1.1036994690564601</v>
      </c>
      <c r="G868" s="16">
        <f t="shared" ca="1" si="295"/>
        <v>1.1028754544620201</v>
      </c>
      <c r="H868" s="16">
        <f t="shared" ca="1" si="287"/>
        <v>1.00074715</v>
      </c>
      <c r="I868" s="15">
        <f t="shared" si="296"/>
        <v>3.7999999999999999E-2</v>
      </c>
      <c r="J868" s="34">
        <f t="shared" si="297"/>
        <v>44244</v>
      </c>
      <c r="K868" s="2">
        <f t="shared" si="298"/>
        <v>10</v>
      </c>
      <c r="L868" s="21">
        <f t="shared" si="299"/>
        <v>10</v>
      </c>
      <c r="M868" s="14">
        <f t="shared" si="288"/>
        <v>1.0014810869999999</v>
      </c>
      <c r="N868" s="14">
        <f t="shared" ca="1" si="289"/>
        <v>1.0022293440000001</v>
      </c>
      <c r="O868" s="21">
        <f t="shared" si="300"/>
        <v>0</v>
      </c>
      <c r="P868" s="16">
        <f t="shared" ca="1" si="290"/>
        <v>15.9398096</v>
      </c>
      <c r="Q868" s="24">
        <f t="shared" si="291"/>
        <v>0</v>
      </c>
      <c r="R868" s="16">
        <f t="shared" si="292"/>
        <v>0</v>
      </c>
      <c r="S868" s="4" t="str">
        <f t="shared" si="301"/>
        <v>J=</v>
      </c>
      <c r="T868" s="34">
        <f t="shared" si="302"/>
        <v>44270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2"/>
      <c r="AI868" s="2"/>
      <c r="AJ868" s="2"/>
      <c r="AK868" s="2"/>
      <c r="AL868" s="2"/>
      <c r="AM868" s="34"/>
      <c r="AN868" s="34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42">
        <f t="shared" si="293"/>
        <v>44259</v>
      </c>
      <c r="B869" s="19">
        <f t="shared" ca="1" si="303"/>
        <v>7167.5357753899998</v>
      </c>
      <c r="C869" s="16">
        <f t="shared" si="294"/>
        <v>7150</v>
      </c>
      <c r="D869" s="15">
        <f ca="1">IF(A869&lt;$B$1,VLOOKUP(A869,[1]DI!$A$4:$B$15000,2,FALSE),0)</f>
        <v>1.9000000000000006E-2</v>
      </c>
      <c r="E869" s="16">
        <f t="shared" ca="1" si="286"/>
        <v>1.0000746899999999</v>
      </c>
      <c r="F869" s="16">
        <f ca="1">(TRUNC(PRODUCT($E$12:$E868),16))</f>
        <v>1.1037819043698101</v>
      </c>
      <c r="G869" s="16">
        <f t="shared" ca="1" si="295"/>
        <v>1.1028754544620201</v>
      </c>
      <c r="H869" s="16">
        <f t="shared" ca="1" si="287"/>
        <v>1.0008219</v>
      </c>
      <c r="I869" s="15">
        <f t="shared" si="296"/>
        <v>3.7999999999999999E-2</v>
      </c>
      <c r="J869" s="34">
        <f t="shared" si="297"/>
        <v>44244</v>
      </c>
      <c r="K869" s="2">
        <f t="shared" si="298"/>
        <v>11</v>
      </c>
      <c r="L869" s="21">
        <f t="shared" si="299"/>
        <v>11</v>
      </c>
      <c r="M869" s="14">
        <f t="shared" si="288"/>
        <v>1.0016293169999999</v>
      </c>
      <c r="N869" s="14">
        <f t="shared" ca="1" si="289"/>
        <v>1.0024525559999999</v>
      </c>
      <c r="O869" s="21">
        <f t="shared" si="300"/>
        <v>0</v>
      </c>
      <c r="P869" s="16">
        <f t="shared" ca="1" si="290"/>
        <v>17.535775390000001</v>
      </c>
      <c r="Q869" s="24">
        <f t="shared" si="291"/>
        <v>0</v>
      </c>
      <c r="R869" s="16">
        <f t="shared" si="292"/>
        <v>0</v>
      </c>
      <c r="S869" s="4" t="str">
        <f t="shared" si="301"/>
        <v>J=</v>
      </c>
      <c r="T869" s="34">
        <f t="shared" si="302"/>
        <v>44270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2"/>
      <c r="AI869" s="2"/>
      <c r="AJ869" s="2"/>
      <c r="AK869" s="2"/>
      <c r="AL869" s="2"/>
      <c r="AM869" s="34"/>
      <c r="AN869" s="34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42">
        <f t="shared" si="293"/>
        <v>44260</v>
      </c>
      <c r="B870" s="19">
        <f t="shared" ca="1" si="303"/>
        <v>7169.1320557999998</v>
      </c>
      <c r="C870" s="16">
        <f t="shared" si="294"/>
        <v>7150</v>
      </c>
      <c r="D870" s="15">
        <f ca="1">IF(A870&lt;$B$1,VLOOKUP(A870,[1]DI!$A$4:$B$15000,2,FALSE),0)</f>
        <v>1.9000000000000006E-2</v>
      </c>
      <c r="E870" s="16">
        <f t="shared" ca="1" si="286"/>
        <v>1.0000746899999999</v>
      </c>
      <c r="F870" s="16">
        <f ca="1">(TRUNC(PRODUCT($E$12:$E869),16))</f>
        <v>1.10386434584024</v>
      </c>
      <c r="G870" s="16">
        <f t="shared" ca="1" si="295"/>
        <v>1.1028754544620201</v>
      </c>
      <c r="H870" s="16">
        <f t="shared" ca="1" si="287"/>
        <v>1.0008966500000001</v>
      </c>
      <c r="I870" s="15">
        <f t="shared" si="296"/>
        <v>3.7999999999999999E-2</v>
      </c>
      <c r="J870" s="34">
        <f t="shared" si="297"/>
        <v>44244</v>
      </c>
      <c r="K870" s="2">
        <f t="shared" si="298"/>
        <v>12</v>
      </c>
      <c r="L870" s="21">
        <f t="shared" si="299"/>
        <v>12</v>
      </c>
      <c r="M870" s="14">
        <f t="shared" si="288"/>
        <v>1.0017775680000001</v>
      </c>
      <c r="N870" s="14">
        <f t="shared" ca="1" si="289"/>
        <v>1.0026758120000001</v>
      </c>
      <c r="O870" s="21">
        <f t="shared" si="300"/>
        <v>0</v>
      </c>
      <c r="P870" s="16">
        <f t="shared" ca="1" si="290"/>
        <v>19.1320558</v>
      </c>
      <c r="Q870" s="24">
        <f t="shared" si="291"/>
        <v>0</v>
      </c>
      <c r="R870" s="16">
        <f t="shared" si="292"/>
        <v>0</v>
      </c>
      <c r="S870" s="4" t="str">
        <f t="shared" si="301"/>
        <v>J=</v>
      </c>
      <c r="T870" s="34">
        <f t="shared" si="302"/>
        <v>44270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2"/>
      <c r="AI870" s="2"/>
      <c r="AJ870" s="2"/>
      <c r="AK870" s="2"/>
      <c r="AL870" s="2"/>
      <c r="AM870" s="34"/>
      <c r="AN870" s="34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42">
        <f t="shared" si="293"/>
        <v>44261</v>
      </c>
      <c r="B871" s="19">
        <f t="shared" ca="1" si="303"/>
        <v>7170.7287223000003</v>
      </c>
      <c r="C871" s="16">
        <f t="shared" si="294"/>
        <v>7150</v>
      </c>
      <c r="D871" s="15">
        <f ca="1">IF(A871&lt;$B$1,VLOOKUP(A871,[1]DI!$A$4:$B$15000,2,FALSE),0)</f>
        <v>0</v>
      </c>
      <c r="E871" s="16">
        <f t="shared" ca="1" si="286"/>
        <v>1</v>
      </c>
      <c r="F871" s="16">
        <f ca="1">(TRUNC(PRODUCT($E$12:$E870),16))</f>
        <v>1.1039467934682301</v>
      </c>
      <c r="G871" s="16">
        <f t="shared" ca="1" si="295"/>
        <v>1.1028754544620201</v>
      </c>
      <c r="H871" s="16">
        <f t="shared" ca="1" si="287"/>
        <v>1.00097141</v>
      </c>
      <c r="I871" s="15">
        <f t="shared" si="296"/>
        <v>3.7999999999999999E-2</v>
      </c>
      <c r="J871" s="34">
        <f t="shared" si="297"/>
        <v>44244</v>
      </c>
      <c r="K871" s="2">
        <f t="shared" si="298"/>
        <v>12</v>
      </c>
      <c r="L871" s="21">
        <f t="shared" si="299"/>
        <v>13</v>
      </c>
      <c r="M871" s="14">
        <f t="shared" si="288"/>
        <v>1.001925841</v>
      </c>
      <c r="N871" s="14">
        <f t="shared" ca="1" si="289"/>
        <v>1.0028991220000001</v>
      </c>
      <c r="O871" s="21">
        <f t="shared" si="300"/>
        <v>0</v>
      </c>
      <c r="P871" s="16">
        <f t="shared" ca="1" si="290"/>
        <v>20.728722300000001</v>
      </c>
      <c r="Q871" s="24">
        <f t="shared" si="291"/>
        <v>0</v>
      </c>
      <c r="R871" s="16">
        <f t="shared" si="292"/>
        <v>0</v>
      </c>
      <c r="S871" s="4" t="str">
        <f t="shared" si="301"/>
        <v>J=</v>
      </c>
      <c r="T871" s="34">
        <f t="shared" si="302"/>
        <v>44270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2"/>
      <c r="AI871" s="2"/>
      <c r="AJ871" s="2"/>
      <c r="AK871" s="2"/>
      <c r="AL871" s="2"/>
      <c r="AM871" s="34"/>
      <c r="AN871" s="34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42">
        <f t="shared" si="293"/>
        <v>44262</v>
      </c>
      <c r="B872" s="19">
        <f t="shared" ca="1" si="303"/>
        <v>7170.7287223000003</v>
      </c>
      <c r="C872" s="16">
        <f t="shared" si="294"/>
        <v>7150</v>
      </c>
      <c r="D872" s="15">
        <f ca="1">IF(A872&lt;$B$1,VLOOKUP(A872,[1]DI!$A$4:$B$15000,2,FALSE),0)</f>
        <v>0</v>
      </c>
      <c r="E872" s="16">
        <f t="shared" ca="1" si="286"/>
        <v>1</v>
      </c>
      <c r="F872" s="16">
        <f ca="1">(TRUNC(PRODUCT($E$12:$E871),16))</f>
        <v>1.1039467934682301</v>
      </c>
      <c r="G872" s="16">
        <f t="shared" ca="1" si="295"/>
        <v>1.1028754544620201</v>
      </c>
      <c r="H872" s="16">
        <f t="shared" ca="1" si="287"/>
        <v>1.00097141</v>
      </c>
      <c r="I872" s="15">
        <f t="shared" si="296"/>
        <v>3.7999999999999999E-2</v>
      </c>
      <c r="J872" s="34">
        <f t="shared" si="297"/>
        <v>44244</v>
      </c>
      <c r="K872" s="2">
        <f t="shared" si="298"/>
        <v>12</v>
      </c>
      <c r="L872" s="21">
        <f t="shared" si="299"/>
        <v>13</v>
      </c>
      <c r="M872" s="14">
        <f t="shared" si="288"/>
        <v>1.001925841</v>
      </c>
      <c r="N872" s="14">
        <f t="shared" ca="1" si="289"/>
        <v>1.0028991220000001</v>
      </c>
      <c r="O872" s="21">
        <f t="shared" si="300"/>
        <v>0</v>
      </c>
      <c r="P872" s="16">
        <f t="shared" ca="1" si="290"/>
        <v>20.728722300000001</v>
      </c>
      <c r="Q872" s="24">
        <f t="shared" si="291"/>
        <v>0</v>
      </c>
      <c r="R872" s="16">
        <f t="shared" si="292"/>
        <v>0</v>
      </c>
      <c r="S872" s="4" t="str">
        <f t="shared" si="301"/>
        <v>J=</v>
      </c>
      <c r="T872" s="34">
        <f t="shared" si="302"/>
        <v>44270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2"/>
      <c r="AI872" s="2"/>
      <c r="AJ872" s="2"/>
      <c r="AK872" s="2"/>
      <c r="AL872" s="2"/>
      <c r="AM872" s="34"/>
      <c r="AN872" s="34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42">
        <f t="shared" si="293"/>
        <v>44263</v>
      </c>
      <c r="B873" s="19">
        <f t="shared" ca="1" si="303"/>
        <v>7170.7287223000003</v>
      </c>
      <c r="C873" s="16">
        <f t="shared" si="294"/>
        <v>7150</v>
      </c>
      <c r="D873" s="15">
        <f ca="1">IF(A873&lt;$B$1,VLOOKUP(A873,[1]DI!$A$4:$B$15000,2,FALSE),0)</f>
        <v>1.9000000000000006E-2</v>
      </c>
      <c r="E873" s="16">
        <f t="shared" ca="1" si="286"/>
        <v>1.0000746899999999</v>
      </c>
      <c r="F873" s="16">
        <f ca="1">(TRUNC(PRODUCT($E$12:$E872),16))</f>
        <v>1.1039467934682301</v>
      </c>
      <c r="G873" s="16">
        <f t="shared" ca="1" si="295"/>
        <v>1.1028754544620201</v>
      </c>
      <c r="H873" s="16">
        <f t="shared" ca="1" si="287"/>
        <v>1.00097141</v>
      </c>
      <c r="I873" s="15">
        <f t="shared" si="296"/>
        <v>3.7999999999999999E-2</v>
      </c>
      <c r="J873" s="34">
        <f t="shared" si="297"/>
        <v>44244</v>
      </c>
      <c r="K873" s="2">
        <f t="shared" si="298"/>
        <v>13</v>
      </c>
      <c r="L873" s="21">
        <f t="shared" si="299"/>
        <v>13</v>
      </c>
      <c r="M873" s="14">
        <f t="shared" si="288"/>
        <v>1.001925841</v>
      </c>
      <c r="N873" s="14">
        <f t="shared" ca="1" si="289"/>
        <v>1.0028991220000001</v>
      </c>
      <c r="O873" s="21">
        <f t="shared" si="300"/>
        <v>0</v>
      </c>
      <c r="P873" s="16">
        <f t="shared" ca="1" si="290"/>
        <v>20.728722300000001</v>
      </c>
      <c r="Q873" s="24">
        <f t="shared" si="291"/>
        <v>0</v>
      </c>
      <c r="R873" s="16">
        <f t="shared" si="292"/>
        <v>0</v>
      </c>
      <c r="S873" s="4" t="str">
        <f t="shared" si="301"/>
        <v>J=</v>
      </c>
      <c r="T873" s="34">
        <f t="shared" si="302"/>
        <v>44270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2"/>
      <c r="AI873" s="2"/>
      <c r="AJ873" s="2"/>
      <c r="AK873" s="2"/>
      <c r="AL873" s="2"/>
      <c r="AM873" s="34"/>
      <c r="AN873" s="34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42">
        <f t="shared" si="293"/>
        <v>44264</v>
      </c>
      <c r="B874" s="19">
        <f t="shared" ca="1" si="303"/>
        <v>7172.3257033899999</v>
      </c>
      <c r="C874" s="16">
        <f t="shared" si="294"/>
        <v>7150</v>
      </c>
      <c r="D874" s="15">
        <f ca="1">IF(A874&lt;$B$1,VLOOKUP(A874,[1]DI!$A$4:$B$15000,2,FALSE),0)</f>
        <v>1.9000000000000006E-2</v>
      </c>
      <c r="E874" s="16">
        <f t="shared" ca="1" si="286"/>
        <v>1.0000746899999999</v>
      </c>
      <c r="F874" s="16">
        <f ca="1">(TRUNC(PRODUCT($E$12:$E873),16))</f>
        <v>1.1040292472542399</v>
      </c>
      <c r="G874" s="16">
        <f t="shared" ca="1" si="295"/>
        <v>1.1028754544620201</v>
      </c>
      <c r="H874" s="16">
        <f t="shared" ca="1" si="287"/>
        <v>1.00104617</v>
      </c>
      <c r="I874" s="15">
        <f t="shared" si="296"/>
        <v>3.7999999999999999E-2</v>
      </c>
      <c r="J874" s="34">
        <f t="shared" si="297"/>
        <v>44244</v>
      </c>
      <c r="K874" s="2">
        <f t="shared" si="298"/>
        <v>14</v>
      </c>
      <c r="L874" s="21">
        <f t="shared" si="299"/>
        <v>14</v>
      </c>
      <c r="M874" s="14">
        <f t="shared" si="288"/>
        <v>1.0020741360000001</v>
      </c>
      <c r="N874" s="14">
        <f t="shared" ca="1" si="289"/>
        <v>1.0031224759999999</v>
      </c>
      <c r="O874" s="21">
        <f t="shared" si="300"/>
        <v>0</v>
      </c>
      <c r="P874" s="16">
        <f t="shared" ca="1" si="290"/>
        <v>22.325703390000001</v>
      </c>
      <c r="Q874" s="24">
        <f t="shared" si="291"/>
        <v>0</v>
      </c>
      <c r="R874" s="16">
        <f t="shared" si="292"/>
        <v>0</v>
      </c>
      <c r="S874" s="4" t="str">
        <f t="shared" si="301"/>
        <v>J=</v>
      </c>
      <c r="T874" s="34">
        <f t="shared" si="302"/>
        <v>44270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2"/>
      <c r="AI874" s="2"/>
      <c r="AJ874" s="2"/>
      <c r="AK874" s="2"/>
      <c r="AL874" s="2"/>
      <c r="AM874" s="34"/>
      <c r="AN874" s="34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42">
        <f t="shared" si="293"/>
        <v>44265</v>
      </c>
      <c r="B875" s="19">
        <f t="shared" ca="1" si="303"/>
        <v>7173.9230705999998</v>
      </c>
      <c r="C875" s="16">
        <f t="shared" si="294"/>
        <v>7150</v>
      </c>
      <c r="D875" s="15">
        <f ca="1">IF(A875&lt;$B$1,VLOOKUP(A875,[1]DI!$A$4:$B$15000,2,FALSE),0)</f>
        <v>1.9000000000000006E-2</v>
      </c>
      <c r="E875" s="16">
        <f t="shared" ca="1" si="286"/>
        <v>1.0000746899999999</v>
      </c>
      <c r="F875" s="16">
        <f ca="1">(TRUNC(PRODUCT($E$12:$E874),16))</f>
        <v>1.1041117071987101</v>
      </c>
      <c r="G875" s="16">
        <f t="shared" ca="1" si="295"/>
        <v>1.1028754544620201</v>
      </c>
      <c r="H875" s="16">
        <f t="shared" ca="1" si="287"/>
        <v>1.0011209400000001</v>
      </c>
      <c r="I875" s="15">
        <f t="shared" si="296"/>
        <v>3.7999999999999999E-2</v>
      </c>
      <c r="J875" s="34">
        <f t="shared" si="297"/>
        <v>44244</v>
      </c>
      <c r="K875" s="2">
        <f t="shared" si="298"/>
        <v>15</v>
      </c>
      <c r="L875" s="21">
        <f t="shared" si="299"/>
        <v>15</v>
      </c>
      <c r="M875" s="14">
        <f t="shared" si="288"/>
        <v>1.0022224529999999</v>
      </c>
      <c r="N875" s="14">
        <f t="shared" ca="1" si="289"/>
        <v>1.003345884</v>
      </c>
      <c r="O875" s="21">
        <f t="shared" si="300"/>
        <v>0</v>
      </c>
      <c r="P875" s="16">
        <f t="shared" ca="1" si="290"/>
        <v>23.923070599999999</v>
      </c>
      <c r="Q875" s="24">
        <f t="shared" si="291"/>
        <v>0</v>
      </c>
      <c r="R875" s="16">
        <f t="shared" si="292"/>
        <v>0</v>
      </c>
      <c r="S875" s="4" t="str">
        <f t="shared" si="301"/>
        <v>J=</v>
      </c>
      <c r="T875" s="34">
        <f t="shared" si="302"/>
        <v>44270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2"/>
      <c r="AI875" s="2"/>
      <c r="AJ875" s="2"/>
      <c r="AK875" s="2"/>
      <c r="AL875" s="2"/>
      <c r="AM875" s="34"/>
      <c r="AN875" s="34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42">
        <f t="shared" si="293"/>
        <v>44266</v>
      </c>
      <c r="B876" s="19">
        <f t="shared" ca="1" si="303"/>
        <v>7175.5207595499996</v>
      </c>
      <c r="C876" s="16">
        <f t="shared" si="294"/>
        <v>7150</v>
      </c>
      <c r="D876" s="15">
        <f ca="1">IF(A876&lt;$B$1,VLOOKUP(A876,[1]DI!$A$4:$B$15000,2,FALSE),0)</f>
        <v>1.9000000000000006E-2</v>
      </c>
      <c r="E876" s="16">
        <f t="shared" ca="1" si="286"/>
        <v>1.0000746899999999</v>
      </c>
      <c r="F876" s="16">
        <f ca="1">(TRUNC(PRODUCT($E$12:$E875),16))</f>
        <v>1.1041941733021301</v>
      </c>
      <c r="G876" s="16">
        <f t="shared" ca="1" si="295"/>
        <v>1.1028754544620201</v>
      </c>
      <c r="H876" s="16">
        <f t="shared" ca="1" si="287"/>
        <v>1.00119571</v>
      </c>
      <c r="I876" s="15">
        <f t="shared" si="296"/>
        <v>3.7999999999999999E-2</v>
      </c>
      <c r="J876" s="34">
        <f t="shared" si="297"/>
        <v>44244</v>
      </c>
      <c r="K876" s="2">
        <f t="shared" si="298"/>
        <v>16</v>
      </c>
      <c r="L876" s="21">
        <f t="shared" si="299"/>
        <v>16</v>
      </c>
      <c r="M876" s="14">
        <f t="shared" si="288"/>
        <v>1.002370792</v>
      </c>
      <c r="N876" s="14">
        <f t="shared" ca="1" si="289"/>
        <v>1.0035693370000001</v>
      </c>
      <c r="O876" s="21">
        <f t="shared" si="300"/>
        <v>0</v>
      </c>
      <c r="P876" s="16">
        <f t="shared" ca="1" si="290"/>
        <v>25.520759550000001</v>
      </c>
      <c r="Q876" s="24">
        <f t="shared" si="291"/>
        <v>0</v>
      </c>
      <c r="R876" s="16">
        <f t="shared" si="292"/>
        <v>0</v>
      </c>
      <c r="S876" s="4" t="str">
        <f t="shared" si="301"/>
        <v>J=</v>
      </c>
      <c r="T876" s="34">
        <f t="shared" si="302"/>
        <v>44270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2"/>
      <c r="AI876" s="2"/>
      <c r="AJ876" s="2"/>
      <c r="AK876" s="2"/>
      <c r="AL876" s="2"/>
      <c r="AM876" s="34"/>
      <c r="AN876" s="34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42">
        <f t="shared" si="293"/>
        <v>44267</v>
      </c>
      <c r="B877" s="19">
        <f t="shared" ca="1" si="303"/>
        <v>7177.11883459</v>
      </c>
      <c r="C877" s="16">
        <f t="shared" si="294"/>
        <v>7150</v>
      </c>
      <c r="D877" s="15">
        <f ca="1">IF(A877&lt;$B$1,VLOOKUP(A877,[1]DI!$A$4:$B$15000,2,FALSE),0)</f>
        <v>1.9000000000000006E-2</v>
      </c>
      <c r="E877" s="16">
        <f t="shared" ca="1" si="286"/>
        <v>1.0000746899999999</v>
      </c>
      <c r="F877" s="16">
        <f ca="1">(TRUNC(PRODUCT($E$12:$E876),16))</f>
        <v>1.10427664556493</v>
      </c>
      <c r="G877" s="16">
        <f t="shared" ca="1" si="295"/>
        <v>1.1028754544620201</v>
      </c>
      <c r="H877" s="16">
        <f t="shared" ca="1" si="287"/>
        <v>1.00127049</v>
      </c>
      <c r="I877" s="15">
        <f t="shared" si="296"/>
        <v>3.7999999999999999E-2</v>
      </c>
      <c r="J877" s="34">
        <f t="shared" si="297"/>
        <v>44244</v>
      </c>
      <c r="K877" s="2">
        <f t="shared" si="298"/>
        <v>17</v>
      </c>
      <c r="L877" s="21">
        <f t="shared" si="299"/>
        <v>17</v>
      </c>
      <c r="M877" s="14">
        <f t="shared" si="288"/>
        <v>1.0025191529999999</v>
      </c>
      <c r="N877" s="14">
        <f t="shared" ca="1" si="289"/>
        <v>1.0037928439999999</v>
      </c>
      <c r="O877" s="21">
        <f t="shared" si="300"/>
        <v>0</v>
      </c>
      <c r="P877" s="16">
        <f t="shared" ca="1" si="290"/>
        <v>27.118834589999999</v>
      </c>
      <c r="Q877" s="24">
        <f t="shared" si="291"/>
        <v>0</v>
      </c>
      <c r="R877" s="16">
        <f t="shared" si="292"/>
        <v>0</v>
      </c>
      <c r="S877" s="4" t="str">
        <f t="shared" si="301"/>
        <v>J=</v>
      </c>
      <c r="T877" s="34">
        <f t="shared" si="302"/>
        <v>44270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2"/>
      <c r="AI877" s="2"/>
      <c r="AJ877" s="2"/>
      <c r="AK877" s="2"/>
      <c r="AL877" s="2"/>
      <c r="AM877" s="34"/>
      <c r="AN877" s="34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42">
        <f t="shared" si="293"/>
        <v>44268</v>
      </c>
      <c r="B878" s="19">
        <f t="shared" ca="1" si="303"/>
        <v>7178.7172242500001</v>
      </c>
      <c r="C878" s="16">
        <f t="shared" si="294"/>
        <v>7150</v>
      </c>
      <c r="D878" s="15">
        <f ca="1">IF(A878&lt;$B$1,VLOOKUP(A878,[1]DI!$A$4:$B$15000,2,FALSE),0)</f>
        <v>0</v>
      </c>
      <c r="E878" s="16">
        <f t="shared" ca="1" si="286"/>
        <v>1</v>
      </c>
      <c r="F878" s="16">
        <f ca="1">(TRUNC(PRODUCT($E$12:$E877),16))</f>
        <v>1.1043591239875901</v>
      </c>
      <c r="G878" s="16">
        <f t="shared" ca="1" si="295"/>
        <v>1.1028754544620201</v>
      </c>
      <c r="H878" s="16">
        <f t="shared" ca="1" si="287"/>
        <v>1.0013452700000001</v>
      </c>
      <c r="I878" s="15">
        <f t="shared" si="296"/>
        <v>3.7999999999999999E-2</v>
      </c>
      <c r="J878" s="34">
        <f t="shared" si="297"/>
        <v>44244</v>
      </c>
      <c r="K878" s="2">
        <f t="shared" si="298"/>
        <v>17</v>
      </c>
      <c r="L878" s="21">
        <f t="shared" si="299"/>
        <v>18</v>
      </c>
      <c r="M878" s="14">
        <f t="shared" si="288"/>
        <v>1.0026675359999999</v>
      </c>
      <c r="N878" s="14">
        <f t="shared" ca="1" si="289"/>
        <v>1.0040163950000001</v>
      </c>
      <c r="O878" s="21">
        <f t="shared" si="300"/>
        <v>0</v>
      </c>
      <c r="P878" s="16">
        <f t="shared" ca="1" si="290"/>
        <v>28.717224250000001</v>
      </c>
      <c r="Q878" s="24">
        <f t="shared" si="291"/>
        <v>0</v>
      </c>
      <c r="R878" s="16">
        <f t="shared" si="292"/>
        <v>0</v>
      </c>
      <c r="S878" s="4" t="str">
        <f t="shared" si="301"/>
        <v>J=</v>
      </c>
      <c r="T878" s="34">
        <f t="shared" si="302"/>
        <v>44270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2"/>
      <c r="AI878" s="2"/>
      <c r="AJ878" s="2"/>
      <c r="AK878" s="2"/>
      <c r="AL878" s="2"/>
      <c r="AM878" s="34"/>
      <c r="AN878" s="34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42">
        <f t="shared" si="293"/>
        <v>44269</v>
      </c>
      <c r="B879" s="19">
        <f t="shared" ca="1" si="303"/>
        <v>7178.7172242500001</v>
      </c>
      <c r="C879" s="16">
        <f t="shared" si="294"/>
        <v>7150</v>
      </c>
      <c r="D879" s="15">
        <f ca="1">IF(A879&lt;$B$1,VLOOKUP(A879,[1]DI!$A$4:$B$15000,2,FALSE),0)</f>
        <v>0</v>
      </c>
      <c r="E879" s="16">
        <f t="shared" ca="1" si="286"/>
        <v>1</v>
      </c>
      <c r="F879" s="16">
        <f ca="1">(TRUNC(PRODUCT($E$12:$E878),16))</f>
        <v>1.1043591239875901</v>
      </c>
      <c r="G879" s="16">
        <f t="shared" ca="1" si="295"/>
        <v>1.1028754544620201</v>
      </c>
      <c r="H879" s="16">
        <f t="shared" ca="1" si="287"/>
        <v>1.0013452700000001</v>
      </c>
      <c r="I879" s="15">
        <f t="shared" si="296"/>
        <v>3.7999999999999999E-2</v>
      </c>
      <c r="J879" s="34">
        <f t="shared" si="297"/>
        <v>44244</v>
      </c>
      <c r="K879" s="2">
        <f t="shared" si="298"/>
        <v>17</v>
      </c>
      <c r="L879" s="21">
        <f t="shared" si="299"/>
        <v>18</v>
      </c>
      <c r="M879" s="14">
        <f t="shared" si="288"/>
        <v>1.0026675359999999</v>
      </c>
      <c r="N879" s="14">
        <f t="shared" ca="1" si="289"/>
        <v>1.0040163950000001</v>
      </c>
      <c r="O879" s="21">
        <f t="shared" si="300"/>
        <v>0</v>
      </c>
      <c r="P879" s="16">
        <f t="shared" ca="1" si="290"/>
        <v>28.717224250000001</v>
      </c>
      <c r="Q879" s="24">
        <f t="shared" si="291"/>
        <v>0</v>
      </c>
      <c r="R879" s="16">
        <f t="shared" si="292"/>
        <v>0</v>
      </c>
      <c r="S879" s="4" t="str">
        <f t="shared" si="301"/>
        <v>J=</v>
      </c>
      <c r="T879" s="34">
        <f t="shared" si="302"/>
        <v>44270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2"/>
      <c r="AI879" s="2"/>
      <c r="AJ879" s="2"/>
      <c r="AK879" s="2"/>
      <c r="AL879" s="2"/>
      <c r="AM879" s="34"/>
      <c r="AN879" s="34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42">
        <f t="shared" si="293"/>
        <v>44270</v>
      </c>
      <c r="B880" s="19">
        <f t="shared" ca="1" si="303"/>
        <v>7178.7172242500001</v>
      </c>
      <c r="C880" s="16">
        <f t="shared" si="294"/>
        <v>7150</v>
      </c>
      <c r="D880" s="15">
        <f ca="1">IF(A880&lt;$B$1,VLOOKUP(A880,[1]DI!$A$4:$B$15000,2,FALSE),0)</f>
        <v>1.9000000000000006E-2</v>
      </c>
      <c r="E880" s="16">
        <f t="shared" ca="1" si="286"/>
        <v>1.0000746899999999</v>
      </c>
      <c r="F880" s="16">
        <f ca="1">(TRUNC(PRODUCT($E$12:$E879),16))</f>
        <v>1.1043591239875901</v>
      </c>
      <c r="G880" s="16">
        <f t="shared" ca="1" si="295"/>
        <v>1.1028754544620201</v>
      </c>
      <c r="H880" s="16">
        <f t="shared" ca="1" si="287"/>
        <v>1.0013452700000001</v>
      </c>
      <c r="I880" s="15">
        <f t="shared" si="296"/>
        <v>3.7999999999999999E-2</v>
      </c>
      <c r="J880" s="34">
        <f t="shared" si="297"/>
        <v>44244</v>
      </c>
      <c r="K880" s="2">
        <f t="shared" si="298"/>
        <v>18</v>
      </c>
      <c r="L880" s="21">
        <f t="shared" si="299"/>
        <v>18</v>
      </c>
      <c r="M880" s="14">
        <f t="shared" si="288"/>
        <v>1.0026675359999999</v>
      </c>
      <c r="N880" s="14">
        <f t="shared" ca="1" si="289"/>
        <v>1.0040163950000001</v>
      </c>
      <c r="O880" s="21">
        <f t="shared" si="300"/>
        <v>29</v>
      </c>
      <c r="P880" s="16">
        <f t="shared" ca="1" si="290"/>
        <v>28.717224250000001</v>
      </c>
      <c r="Q880" s="24">
        <f t="shared" si="291"/>
        <v>0</v>
      </c>
      <c r="R880" s="16">
        <f t="shared" si="292"/>
        <v>0</v>
      </c>
      <c r="S880" s="4" t="str">
        <f t="shared" si="301"/>
        <v>J=</v>
      </c>
      <c r="T880" s="34">
        <f t="shared" si="302"/>
        <v>44270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2"/>
      <c r="AG880" s="3"/>
      <c r="AH880" s="2"/>
      <c r="AI880" s="2"/>
      <c r="AJ880" s="2"/>
      <c r="AK880" s="2"/>
      <c r="AL880" s="2"/>
      <c r="AM880" s="34"/>
      <c r="AN880" s="34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42">
        <f t="shared" si="293"/>
        <v>44271</v>
      </c>
      <c r="B881" s="19">
        <f t="shared" ca="1" si="303"/>
        <v>7151.5923836399998</v>
      </c>
      <c r="C881" s="16">
        <f t="shared" si="294"/>
        <v>7150</v>
      </c>
      <c r="D881" s="15">
        <f ca="1">IF(A881&lt;$B$1,VLOOKUP(A881,[1]DI!$A$4:$B$15000,2,FALSE),0)</f>
        <v>1.9000000000000006E-2</v>
      </c>
      <c r="E881" s="16">
        <f t="shared" ca="1" si="286"/>
        <v>1.0000746899999999</v>
      </c>
      <c r="F881" s="16">
        <f ca="1">(TRUNC(PRODUCT($E$12:$E880),16))</f>
        <v>1.10444160857056</v>
      </c>
      <c r="G881" s="16">
        <f t="shared" ca="1" si="295"/>
        <v>1.1043591239875901</v>
      </c>
      <c r="H881" s="16">
        <f t="shared" ca="1" si="287"/>
        <v>1.0000746899999999</v>
      </c>
      <c r="I881" s="15">
        <f t="shared" si="296"/>
        <v>3.7999999999999999E-2</v>
      </c>
      <c r="J881" s="34">
        <f t="shared" si="297"/>
        <v>44270</v>
      </c>
      <c r="K881" s="2">
        <f t="shared" si="298"/>
        <v>1</v>
      </c>
      <c r="L881" s="21">
        <f t="shared" si="299"/>
        <v>1</v>
      </c>
      <c r="M881" s="14">
        <f t="shared" si="288"/>
        <v>1.00014801</v>
      </c>
      <c r="N881" s="14">
        <f t="shared" ca="1" si="289"/>
        <v>1.0002227109999999</v>
      </c>
      <c r="O881" s="21">
        <f t="shared" si="300"/>
        <v>0</v>
      </c>
      <c r="P881" s="16">
        <f t="shared" ca="1" si="290"/>
        <v>1.59238364</v>
      </c>
      <c r="Q881" s="24">
        <f t="shared" si="291"/>
        <v>0</v>
      </c>
      <c r="R881" s="16">
        <f t="shared" si="292"/>
        <v>0</v>
      </c>
      <c r="S881" s="4" t="str">
        <f t="shared" si="301"/>
        <v>J=</v>
      </c>
      <c r="T881" s="34">
        <f t="shared" si="302"/>
        <v>44301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2"/>
      <c r="AG881" s="3"/>
      <c r="AH881" s="2"/>
      <c r="AI881" s="2"/>
      <c r="AJ881" s="2"/>
      <c r="AK881" s="2"/>
      <c r="AL881" s="2"/>
      <c r="AM881" s="34"/>
      <c r="AN881" s="34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42">
        <f t="shared" si="293"/>
        <v>44272</v>
      </c>
      <c r="B882" s="19">
        <f t="shared" ca="1" si="303"/>
        <v>7153.1851533899999</v>
      </c>
      <c r="C882" s="16">
        <f t="shared" si="294"/>
        <v>7150</v>
      </c>
      <c r="D882" s="15">
        <f ca="1">IF(A882&lt;$B$1,VLOOKUP(A882,[1]DI!$A$4:$B$15000,2,FALSE),0)</f>
        <v>1.9000000000000006E-2</v>
      </c>
      <c r="E882" s="16">
        <f t="shared" ca="1" si="286"/>
        <v>1.0000746899999999</v>
      </c>
      <c r="F882" s="16">
        <f ca="1">(TRUNC(PRODUCT($E$12:$E881),16))</f>
        <v>1.1045240993143</v>
      </c>
      <c r="G882" s="16">
        <f t="shared" ca="1" si="295"/>
        <v>1.1043591239875901</v>
      </c>
      <c r="H882" s="16">
        <f t="shared" ca="1" si="287"/>
        <v>1.00014939</v>
      </c>
      <c r="I882" s="15">
        <f t="shared" si="296"/>
        <v>3.7999999999999999E-2</v>
      </c>
      <c r="J882" s="34">
        <f t="shared" si="297"/>
        <v>44270</v>
      </c>
      <c r="K882" s="2">
        <f t="shared" si="298"/>
        <v>2</v>
      </c>
      <c r="L882" s="21">
        <f t="shared" si="299"/>
        <v>2</v>
      </c>
      <c r="M882" s="14">
        <f t="shared" si="288"/>
        <v>1.000296042</v>
      </c>
      <c r="N882" s="14">
        <f t="shared" ca="1" si="289"/>
        <v>1.0004454759999999</v>
      </c>
      <c r="O882" s="21">
        <f t="shared" si="300"/>
        <v>0</v>
      </c>
      <c r="P882" s="16">
        <f t="shared" ca="1" si="290"/>
        <v>3.18515339</v>
      </c>
      <c r="Q882" s="24">
        <f t="shared" si="291"/>
        <v>0</v>
      </c>
      <c r="R882" s="16">
        <f t="shared" si="292"/>
        <v>0</v>
      </c>
      <c r="S882" s="4" t="str">
        <f t="shared" si="301"/>
        <v>J=</v>
      </c>
      <c r="T882" s="34">
        <f t="shared" si="302"/>
        <v>44301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2"/>
      <c r="AG882" s="3"/>
      <c r="AH882" s="2"/>
      <c r="AI882" s="2"/>
      <c r="AJ882" s="2"/>
      <c r="AK882" s="2"/>
      <c r="AL882" s="2"/>
      <c r="AM882" s="34"/>
      <c r="AN882" s="34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42">
        <f t="shared" si="293"/>
        <v>44273</v>
      </c>
      <c r="B883" s="19">
        <f t="shared" ca="1" si="303"/>
        <v>7154.7782448999997</v>
      </c>
      <c r="C883" s="16">
        <f t="shared" si="294"/>
        <v>7150</v>
      </c>
      <c r="D883" s="15">
        <f ca="1">IF(A883&lt;$B$1,VLOOKUP(A883,[1]DI!$A$4:$B$15000,2,FALSE),0)</f>
        <v>2.6499999999999999E-2</v>
      </c>
      <c r="E883" s="16">
        <f t="shared" ca="1" si="286"/>
        <v>1.00010379</v>
      </c>
      <c r="F883" s="16">
        <f ca="1">(TRUNC(PRODUCT($E$12:$E882),16))</f>
        <v>1.1046065962192799</v>
      </c>
      <c r="G883" s="16">
        <f t="shared" ca="1" si="295"/>
        <v>1.1043591239875901</v>
      </c>
      <c r="H883" s="16">
        <f t="shared" ca="1" si="287"/>
        <v>1.0002240899999999</v>
      </c>
      <c r="I883" s="15">
        <f t="shared" si="296"/>
        <v>3.7999999999999999E-2</v>
      </c>
      <c r="J883" s="34">
        <f t="shared" si="297"/>
        <v>44270</v>
      </c>
      <c r="K883" s="2">
        <f t="shared" si="298"/>
        <v>3</v>
      </c>
      <c r="L883" s="21">
        <f t="shared" si="299"/>
        <v>3</v>
      </c>
      <c r="M883" s="14">
        <f t="shared" si="288"/>
        <v>1.0004440960000001</v>
      </c>
      <c r="N883" s="14">
        <f t="shared" ca="1" si="289"/>
        <v>1.000668286</v>
      </c>
      <c r="O883" s="21">
        <f t="shared" si="300"/>
        <v>0</v>
      </c>
      <c r="P883" s="16">
        <f t="shared" ca="1" si="290"/>
        <v>4.7782448999999998</v>
      </c>
      <c r="Q883" s="24">
        <f t="shared" si="291"/>
        <v>0</v>
      </c>
      <c r="R883" s="16">
        <f t="shared" si="292"/>
        <v>0</v>
      </c>
      <c r="S883" s="4" t="str">
        <f t="shared" si="301"/>
        <v>J=</v>
      </c>
      <c r="T883" s="34">
        <f t="shared" si="302"/>
        <v>44301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2"/>
      <c r="AG883" s="3"/>
      <c r="AH883" s="2"/>
      <c r="AI883" s="2"/>
      <c r="AJ883" s="2"/>
      <c r="AK883" s="2"/>
      <c r="AL883" s="2"/>
      <c r="AM883" s="34"/>
      <c r="AN883" s="34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42">
        <f t="shared" si="293"/>
        <v>44274</v>
      </c>
      <c r="B884" s="19">
        <f t="shared" ca="1" si="303"/>
        <v>7156.5799018999996</v>
      </c>
      <c r="C884" s="16">
        <f t="shared" si="294"/>
        <v>7150</v>
      </c>
      <c r="D884" s="15">
        <f ca="1">IF(A884&lt;$B$1,VLOOKUP(A884,[1]DI!$A$4:$B$15000,2,FALSE),0)</f>
        <v>2.6499999999999999E-2</v>
      </c>
      <c r="E884" s="16">
        <f t="shared" ca="1" si="286"/>
        <v>1.00010379</v>
      </c>
      <c r="F884" s="16">
        <f ca="1">(TRUNC(PRODUCT($E$12:$E883),16))</f>
        <v>1.1047212433378999</v>
      </c>
      <c r="G884" s="16">
        <f t="shared" ca="1" si="295"/>
        <v>1.1043591239875901</v>
      </c>
      <c r="H884" s="16">
        <f t="shared" ca="1" si="287"/>
        <v>1.0003279</v>
      </c>
      <c r="I884" s="15">
        <f t="shared" si="296"/>
        <v>3.7999999999999999E-2</v>
      </c>
      <c r="J884" s="34">
        <f t="shared" si="297"/>
        <v>44270</v>
      </c>
      <c r="K884" s="2">
        <f t="shared" si="298"/>
        <v>4</v>
      </c>
      <c r="L884" s="21">
        <f t="shared" si="299"/>
        <v>4</v>
      </c>
      <c r="M884" s="14">
        <f t="shared" si="288"/>
        <v>1.0005921719999999</v>
      </c>
      <c r="N884" s="14">
        <f t="shared" ca="1" si="289"/>
        <v>1.0009202660000001</v>
      </c>
      <c r="O884" s="21">
        <f t="shared" si="300"/>
        <v>0</v>
      </c>
      <c r="P884" s="16">
        <f t="shared" ca="1" si="290"/>
        <v>6.5799019000000003</v>
      </c>
      <c r="Q884" s="24">
        <f t="shared" si="291"/>
        <v>0</v>
      </c>
      <c r="R884" s="16">
        <f t="shared" si="292"/>
        <v>0</v>
      </c>
      <c r="S884" s="4" t="str">
        <f t="shared" si="301"/>
        <v>J=</v>
      </c>
      <c r="T884" s="34">
        <f t="shared" si="302"/>
        <v>44301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2"/>
      <c r="AG884" s="3"/>
      <c r="AH884" s="2"/>
      <c r="AI884" s="2"/>
      <c r="AJ884" s="2"/>
      <c r="AK884" s="2"/>
      <c r="AL884" s="2"/>
      <c r="AM884" s="34"/>
      <c r="AN884" s="34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42">
        <f t="shared" si="293"/>
        <v>44275</v>
      </c>
      <c r="B885" s="19">
        <f t="shared" ca="1" si="303"/>
        <v>7158.3820164999997</v>
      </c>
      <c r="C885" s="16">
        <f t="shared" si="294"/>
        <v>7150</v>
      </c>
      <c r="D885" s="15">
        <f ca="1">IF(A885&lt;$B$1,VLOOKUP(A885,[1]DI!$A$4:$B$15000,2,FALSE),0)</f>
        <v>0</v>
      </c>
      <c r="E885" s="16">
        <f t="shared" ca="1" si="286"/>
        <v>1</v>
      </c>
      <c r="F885" s="16">
        <f ca="1">(TRUNC(PRODUCT($E$12:$E884),16))</f>
        <v>1.1048359023557499</v>
      </c>
      <c r="G885" s="16">
        <f t="shared" ca="1" si="295"/>
        <v>1.1043591239875901</v>
      </c>
      <c r="H885" s="16">
        <f t="shared" ca="1" si="287"/>
        <v>1.0004317199999999</v>
      </c>
      <c r="I885" s="15">
        <f t="shared" si="296"/>
        <v>3.7999999999999999E-2</v>
      </c>
      <c r="J885" s="34">
        <f t="shared" si="297"/>
        <v>44270</v>
      </c>
      <c r="K885" s="2">
        <f t="shared" si="298"/>
        <v>4</v>
      </c>
      <c r="L885" s="21">
        <f t="shared" si="299"/>
        <v>5</v>
      </c>
      <c r="M885" s="14">
        <f t="shared" si="288"/>
        <v>1.0007402700000001</v>
      </c>
      <c r="N885" s="14">
        <f t="shared" ca="1" si="289"/>
        <v>1.0011723100000001</v>
      </c>
      <c r="O885" s="21">
        <f t="shared" si="300"/>
        <v>0</v>
      </c>
      <c r="P885" s="16">
        <f t="shared" ca="1" si="290"/>
        <v>8.3820165000000006</v>
      </c>
      <c r="Q885" s="24">
        <f t="shared" si="291"/>
        <v>0</v>
      </c>
      <c r="R885" s="16">
        <f t="shared" si="292"/>
        <v>0</v>
      </c>
      <c r="S885" s="4" t="str">
        <f t="shared" si="301"/>
        <v>J=</v>
      </c>
      <c r="T885" s="34">
        <f t="shared" si="302"/>
        <v>44301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2"/>
      <c r="AG885" s="3"/>
      <c r="AH885" s="2"/>
      <c r="AI885" s="2"/>
      <c r="AJ885" s="2"/>
      <c r="AK885" s="2"/>
      <c r="AL885" s="2"/>
      <c r="AM885" s="34"/>
      <c r="AN885" s="34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42">
        <f t="shared" si="293"/>
        <v>44276</v>
      </c>
      <c r="B886" s="19">
        <f t="shared" ca="1" si="303"/>
        <v>7158.3820164999997</v>
      </c>
      <c r="C886" s="16">
        <f t="shared" si="294"/>
        <v>7150</v>
      </c>
      <c r="D886" s="15">
        <f ca="1">IF(A886&lt;$B$1,VLOOKUP(A886,[1]DI!$A$4:$B$15000,2,FALSE),0)</f>
        <v>0</v>
      </c>
      <c r="E886" s="16">
        <f t="shared" ca="1" si="286"/>
        <v>1</v>
      </c>
      <c r="F886" s="16">
        <f ca="1">(TRUNC(PRODUCT($E$12:$E885),16))</f>
        <v>1.1048359023557499</v>
      </c>
      <c r="G886" s="16">
        <f t="shared" ca="1" si="295"/>
        <v>1.1043591239875901</v>
      </c>
      <c r="H886" s="16">
        <f t="shared" ca="1" si="287"/>
        <v>1.0004317199999999</v>
      </c>
      <c r="I886" s="15">
        <f t="shared" si="296"/>
        <v>3.7999999999999999E-2</v>
      </c>
      <c r="J886" s="34">
        <f t="shared" si="297"/>
        <v>44270</v>
      </c>
      <c r="K886" s="2">
        <f t="shared" si="298"/>
        <v>4</v>
      </c>
      <c r="L886" s="21">
        <f t="shared" si="299"/>
        <v>5</v>
      </c>
      <c r="M886" s="14">
        <f t="shared" si="288"/>
        <v>1.0007402700000001</v>
      </c>
      <c r="N886" s="14">
        <f t="shared" ca="1" si="289"/>
        <v>1.0011723100000001</v>
      </c>
      <c r="O886" s="21">
        <f t="shared" si="300"/>
        <v>0</v>
      </c>
      <c r="P886" s="16">
        <f t="shared" ca="1" si="290"/>
        <v>8.3820165000000006</v>
      </c>
      <c r="Q886" s="24">
        <f t="shared" si="291"/>
        <v>0</v>
      </c>
      <c r="R886" s="16">
        <f t="shared" si="292"/>
        <v>0</v>
      </c>
      <c r="S886" s="4" t="str">
        <f t="shared" si="301"/>
        <v>J=</v>
      </c>
      <c r="T886" s="34">
        <f t="shared" si="302"/>
        <v>44301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2"/>
      <c r="AG886" s="3"/>
      <c r="AH886" s="2"/>
      <c r="AI886" s="2"/>
      <c r="AJ886" s="2"/>
      <c r="AK886" s="2"/>
      <c r="AL886" s="2"/>
      <c r="AM886" s="34"/>
      <c r="AN886" s="34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42">
        <f t="shared" si="293"/>
        <v>44277</v>
      </c>
      <c r="B887" s="19">
        <f t="shared" ca="1" si="303"/>
        <v>7158.3820164999997</v>
      </c>
      <c r="C887" s="16">
        <f t="shared" si="294"/>
        <v>7150</v>
      </c>
      <c r="D887" s="15">
        <f ca="1">IF(A887&lt;$B$1,VLOOKUP(A887,[1]DI!$A$4:$B$15000,2,FALSE),0)</f>
        <v>2.6499999999999999E-2</v>
      </c>
      <c r="E887" s="16">
        <f t="shared" ca="1" si="286"/>
        <v>1.00010379</v>
      </c>
      <c r="F887" s="16">
        <f ca="1">(TRUNC(PRODUCT($E$12:$E886),16))</f>
        <v>1.1048359023557499</v>
      </c>
      <c r="G887" s="16">
        <f t="shared" ca="1" si="295"/>
        <v>1.1043591239875901</v>
      </c>
      <c r="H887" s="16">
        <f t="shared" ca="1" si="287"/>
        <v>1.0004317199999999</v>
      </c>
      <c r="I887" s="15">
        <f t="shared" si="296"/>
        <v>3.7999999999999999E-2</v>
      </c>
      <c r="J887" s="34">
        <f t="shared" si="297"/>
        <v>44270</v>
      </c>
      <c r="K887" s="2">
        <f t="shared" si="298"/>
        <v>5</v>
      </c>
      <c r="L887" s="21">
        <f t="shared" si="299"/>
        <v>5</v>
      </c>
      <c r="M887" s="14">
        <f t="shared" si="288"/>
        <v>1.0007402700000001</v>
      </c>
      <c r="N887" s="14">
        <f t="shared" ca="1" si="289"/>
        <v>1.0011723100000001</v>
      </c>
      <c r="O887" s="21">
        <f t="shared" si="300"/>
        <v>0</v>
      </c>
      <c r="P887" s="16">
        <f t="shared" ca="1" si="290"/>
        <v>8.3820165000000006</v>
      </c>
      <c r="Q887" s="24">
        <f t="shared" si="291"/>
        <v>0</v>
      </c>
      <c r="R887" s="16">
        <f t="shared" si="292"/>
        <v>0</v>
      </c>
      <c r="S887" s="4" t="str">
        <f t="shared" si="301"/>
        <v>J=</v>
      </c>
      <c r="T887" s="34">
        <f t="shared" si="302"/>
        <v>44301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2"/>
      <c r="AG887" s="3"/>
      <c r="AH887" s="2"/>
      <c r="AI887" s="2"/>
      <c r="AJ887" s="2"/>
      <c r="AK887" s="2"/>
      <c r="AL887" s="2"/>
      <c r="AM887" s="34"/>
      <c r="AN887" s="34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42">
        <f t="shared" si="293"/>
        <v>44278</v>
      </c>
      <c r="B888" s="19">
        <f t="shared" ca="1" si="303"/>
        <v>7160.1846387400001</v>
      </c>
      <c r="C888" s="16">
        <f t="shared" si="294"/>
        <v>7150</v>
      </c>
      <c r="D888" s="15">
        <f ca="1">IF(A888&lt;$B$1,VLOOKUP(A888,[1]DI!$A$4:$B$15000,2,FALSE),0)</f>
        <v>2.6499999999999999E-2</v>
      </c>
      <c r="E888" s="16">
        <f t="shared" ca="1" si="286"/>
        <v>1.00010379</v>
      </c>
      <c r="F888" s="16">
        <f ca="1">(TRUNC(PRODUCT($E$12:$E887),16))</f>
        <v>1.1049505732740501</v>
      </c>
      <c r="G888" s="16">
        <f t="shared" ca="1" si="295"/>
        <v>1.1043591239875901</v>
      </c>
      <c r="H888" s="16">
        <f t="shared" ca="1" si="287"/>
        <v>1.0005355600000001</v>
      </c>
      <c r="I888" s="15">
        <f t="shared" si="296"/>
        <v>3.7999999999999999E-2</v>
      </c>
      <c r="J888" s="34">
        <f t="shared" si="297"/>
        <v>44270</v>
      </c>
      <c r="K888" s="2">
        <f t="shared" si="298"/>
        <v>6</v>
      </c>
      <c r="L888" s="21">
        <f t="shared" si="299"/>
        <v>6</v>
      </c>
      <c r="M888" s="14">
        <f t="shared" si="288"/>
        <v>1.000888389</v>
      </c>
      <c r="N888" s="14">
        <f t="shared" ca="1" si="289"/>
        <v>1.001424425</v>
      </c>
      <c r="O888" s="21">
        <f t="shared" si="300"/>
        <v>0</v>
      </c>
      <c r="P888" s="16">
        <f t="shared" ca="1" si="290"/>
        <v>10.18463874</v>
      </c>
      <c r="Q888" s="24">
        <f t="shared" si="291"/>
        <v>0</v>
      </c>
      <c r="R888" s="16">
        <f t="shared" si="292"/>
        <v>0</v>
      </c>
      <c r="S888" s="4" t="str">
        <f t="shared" si="301"/>
        <v>J=</v>
      </c>
      <c r="T888" s="34">
        <f t="shared" si="302"/>
        <v>44301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2"/>
      <c r="AG888" s="3"/>
      <c r="AH888" s="2"/>
      <c r="AI888" s="2"/>
      <c r="AJ888" s="2"/>
      <c r="AK888" s="2"/>
      <c r="AL888" s="2"/>
      <c r="AM888" s="34"/>
      <c r="AN888" s="34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42">
        <f t="shared" si="293"/>
        <v>44279</v>
      </c>
      <c r="B889" s="19">
        <f t="shared" ca="1" si="303"/>
        <v>7161.9876470999998</v>
      </c>
      <c r="C889" s="16">
        <f t="shared" si="294"/>
        <v>7150</v>
      </c>
      <c r="D889" s="15">
        <f ca="1">IF(A889&lt;$B$1,VLOOKUP(A889,[1]DI!$A$4:$B$15000,2,FALSE),0)</f>
        <v>2.6499999999999999E-2</v>
      </c>
      <c r="E889" s="16">
        <f t="shared" ca="1" si="286"/>
        <v>1.00010379</v>
      </c>
      <c r="F889" s="16">
        <f ca="1">(TRUNC(PRODUCT($E$12:$E888),16))</f>
        <v>1.1050652560940499</v>
      </c>
      <c r="G889" s="16">
        <f t="shared" ca="1" si="295"/>
        <v>1.1043591239875901</v>
      </c>
      <c r="H889" s="16">
        <f t="shared" ca="1" si="287"/>
        <v>1.0006394000000001</v>
      </c>
      <c r="I889" s="15">
        <f t="shared" si="296"/>
        <v>3.7999999999999999E-2</v>
      </c>
      <c r="J889" s="34">
        <f t="shared" si="297"/>
        <v>44270</v>
      </c>
      <c r="K889" s="2">
        <f t="shared" si="298"/>
        <v>7</v>
      </c>
      <c r="L889" s="21">
        <f t="shared" si="299"/>
        <v>7</v>
      </c>
      <c r="M889" s="14">
        <f t="shared" si="288"/>
        <v>1.001036531</v>
      </c>
      <c r="N889" s="14">
        <f t="shared" ca="1" si="289"/>
        <v>1.0016765940000001</v>
      </c>
      <c r="O889" s="21">
        <f t="shared" si="300"/>
        <v>0</v>
      </c>
      <c r="P889" s="16">
        <f t="shared" ca="1" si="290"/>
        <v>11.9876471</v>
      </c>
      <c r="Q889" s="24">
        <f t="shared" si="291"/>
        <v>0</v>
      </c>
      <c r="R889" s="16">
        <f t="shared" si="292"/>
        <v>0</v>
      </c>
      <c r="S889" s="4" t="str">
        <f t="shared" si="301"/>
        <v>J=</v>
      </c>
      <c r="T889" s="34">
        <f t="shared" si="302"/>
        <v>44301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2"/>
      <c r="AG889" s="3"/>
      <c r="AH889" s="2"/>
      <c r="AI889" s="2"/>
      <c r="AJ889" s="2"/>
      <c r="AK889" s="2"/>
      <c r="AL889" s="2"/>
      <c r="AM889" s="34"/>
      <c r="AN889" s="34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42">
        <f t="shared" si="293"/>
        <v>44280</v>
      </c>
      <c r="B890" s="19">
        <f t="shared" ca="1" si="303"/>
        <v>7163.7911702399997</v>
      </c>
      <c r="C890" s="16">
        <f t="shared" si="294"/>
        <v>7150</v>
      </c>
      <c r="D890" s="15">
        <f ca="1">IF(A890&lt;$B$1,VLOOKUP(A890,[1]DI!$A$4:$B$15000,2,FALSE),0)</f>
        <v>2.6499999999999999E-2</v>
      </c>
      <c r="E890" s="16">
        <f t="shared" ca="1" si="286"/>
        <v>1.00010379</v>
      </c>
      <c r="F890" s="16">
        <f ca="1">(TRUNC(PRODUCT($E$12:$E889),16))</f>
        <v>1.10517995081698</v>
      </c>
      <c r="G890" s="16">
        <f t="shared" ca="1" si="295"/>
        <v>1.1043591239875901</v>
      </c>
      <c r="H890" s="16">
        <f t="shared" ca="1" si="287"/>
        <v>1.0007432599999999</v>
      </c>
      <c r="I890" s="15">
        <f t="shared" si="296"/>
        <v>3.7999999999999999E-2</v>
      </c>
      <c r="J890" s="34">
        <f t="shared" si="297"/>
        <v>44270</v>
      </c>
      <c r="K890" s="2">
        <f t="shared" si="298"/>
        <v>8</v>
      </c>
      <c r="L890" s="21">
        <f t="shared" si="299"/>
        <v>8</v>
      </c>
      <c r="M890" s="14">
        <f t="shared" si="288"/>
        <v>1.001184694</v>
      </c>
      <c r="N890" s="14">
        <f t="shared" ca="1" si="289"/>
        <v>1.001928835</v>
      </c>
      <c r="O890" s="21">
        <f t="shared" si="300"/>
        <v>0</v>
      </c>
      <c r="P890" s="16">
        <f t="shared" ca="1" si="290"/>
        <v>13.79117024</v>
      </c>
      <c r="Q890" s="24">
        <f t="shared" si="291"/>
        <v>0</v>
      </c>
      <c r="R890" s="16">
        <f t="shared" si="292"/>
        <v>0</v>
      </c>
      <c r="S890" s="4" t="str">
        <f t="shared" si="301"/>
        <v>J=</v>
      </c>
      <c r="T890" s="34">
        <f t="shared" si="302"/>
        <v>44301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2"/>
      <c r="AG890" s="3"/>
      <c r="AH890" s="2"/>
      <c r="AI890" s="2"/>
      <c r="AJ890" s="2"/>
      <c r="AK890" s="2"/>
      <c r="AL890" s="2"/>
      <c r="AM890" s="34"/>
      <c r="AN890" s="34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42">
        <f t="shared" si="293"/>
        <v>44281</v>
      </c>
      <c r="B891" s="19">
        <f t="shared" ca="1" si="303"/>
        <v>7165.5951438399998</v>
      </c>
      <c r="C891" s="16">
        <f t="shared" si="294"/>
        <v>7150</v>
      </c>
      <c r="D891" s="15">
        <f ca="1">IF(A891&lt;$B$1,VLOOKUP(A891,[1]DI!$A$4:$B$15000,2,FALSE),0)</f>
        <v>2.6499999999999999E-2</v>
      </c>
      <c r="E891" s="16">
        <f t="shared" ca="1" si="286"/>
        <v>1.00010379</v>
      </c>
      <c r="F891" s="16">
        <f ca="1">(TRUNC(PRODUCT($E$12:$E890),16))</f>
        <v>1.1052946574440801</v>
      </c>
      <c r="G891" s="16">
        <f t="shared" ca="1" si="295"/>
        <v>1.1043591239875901</v>
      </c>
      <c r="H891" s="16">
        <f t="shared" ca="1" si="287"/>
        <v>1.0008471299999999</v>
      </c>
      <c r="I891" s="15">
        <f t="shared" si="296"/>
        <v>3.7999999999999999E-2</v>
      </c>
      <c r="J891" s="34">
        <f t="shared" si="297"/>
        <v>44270</v>
      </c>
      <c r="K891" s="2">
        <f t="shared" si="298"/>
        <v>9</v>
      </c>
      <c r="L891" s="21">
        <f t="shared" si="299"/>
        <v>9</v>
      </c>
      <c r="M891" s="14">
        <f t="shared" si="288"/>
        <v>1.0013328800000001</v>
      </c>
      <c r="N891" s="14">
        <f t="shared" ca="1" si="289"/>
        <v>1.0021811389999999</v>
      </c>
      <c r="O891" s="21">
        <f t="shared" si="300"/>
        <v>0</v>
      </c>
      <c r="P891" s="16">
        <f t="shared" ca="1" si="290"/>
        <v>15.59514384</v>
      </c>
      <c r="Q891" s="24">
        <f t="shared" si="291"/>
        <v>0</v>
      </c>
      <c r="R891" s="16">
        <f t="shared" si="292"/>
        <v>0</v>
      </c>
      <c r="S891" s="4" t="str">
        <f t="shared" si="301"/>
        <v>J=</v>
      </c>
      <c r="T891" s="34">
        <f t="shared" si="302"/>
        <v>44301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2"/>
      <c r="AG891" s="3"/>
      <c r="AH891" s="2"/>
      <c r="AI891" s="2"/>
      <c r="AJ891" s="2"/>
      <c r="AK891" s="2"/>
      <c r="AL891" s="2"/>
      <c r="AM891" s="34"/>
      <c r="AN891" s="34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42">
        <f t="shared" si="293"/>
        <v>44282</v>
      </c>
      <c r="B892" s="19">
        <f t="shared" ca="1" si="303"/>
        <v>7167.3995679</v>
      </c>
      <c r="C892" s="16">
        <f t="shared" si="294"/>
        <v>7150</v>
      </c>
      <c r="D892" s="15">
        <f ca="1">IF(A892&lt;$B$1,VLOOKUP(A892,[1]DI!$A$4:$B$15000,2,FALSE),0)</f>
        <v>0</v>
      </c>
      <c r="E892" s="16">
        <f t="shared" ca="1" si="286"/>
        <v>1</v>
      </c>
      <c r="F892" s="16">
        <f ca="1">(TRUNC(PRODUCT($E$12:$E891),16))</f>
        <v>1.10540937597657</v>
      </c>
      <c r="G892" s="16">
        <f t="shared" ca="1" si="295"/>
        <v>1.1043591239875901</v>
      </c>
      <c r="H892" s="16">
        <f t="shared" ca="1" si="287"/>
        <v>1.0009510100000001</v>
      </c>
      <c r="I892" s="15">
        <f t="shared" si="296"/>
        <v>3.7999999999999999E-2</v>
      </c>
      <c r="J892" s="34">
        <f t="shared" si="297"/>
        <v>44270</v>
      </c>
      <c r="K892" s="2">
        <f t="shared" si="298"/>
        <v>9</v>
      </c>
      <c r="L892" s="21">
        <f t="shared" si="299"/>
        <v>10</v>
      </c>
      <c r="M892" s="14">
        <f t="shared" si="288"/>
        <v>1.0014810869999999</v>
      </c>
      <c r="N892" s="14">
        <f t="shared" ca="1" si="289"/>
        <v>1.002433506</v>
      </c>
      <c r="O892" s="21">
        <f t="shared" si="300"/>
        <v>0</v>
      </c>
      <c r="P892" s="16">
        <f t="shared" ca="1" si="290"/>
        <v>17.399567900000001</v>
      </c>
      <c r="Q892" s="24">
        <f t="shared" si="291"/>
        <v>0</v>
      </c>
      <c r="R892" s="16">
        <f t="shared" si="292"/>
        <v>0</v>
      </c>
      <c r="S892" s="4" t="str">
        <f t="shared" si="301"/>
        <v>J=</v>
      </c>
      <c r="T892" s="34">
        <f t="shared" si="302"/>
        <v>44301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2"/>
      <c r="AG892" s="3"/>
      <c r="AH892" s="2"/>
      <c r="AI892" s="2"/>
      <c r="AJ892" s="2"/>
      <c r="AK892" s="2"/>
      <c r="AL892" s="2"/>
      <c r="AM892" s="34"/>
      <c r="AN892" s="34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42">
        <f t="shared" si="293"/>
        <v>44283</v>
      </c>
      <c r="B893" s="19">
        <f t="shared" ca="1" si="303"/>
        <v>7167.3995679</v>
      </c>
      <c r="C893" s="16">
        <f t="shared" si="294"/>
        <v>7150</v>
      </c>
      <c r="D893" s="15">
        <f ca="1">IF(A893&lt;$B$1,VLOOKUP(A893,[1]DI!$A$4:$B$15000,2,FALSE),0)</f>
        <v>0</v>
      </c>
      <c r="E893" s="16">
        <f t="shared" ca="1" si="286"/>
        <v>1</v>
      </c>
      <c r="F893" s="16">
        <f ca="1">(TRUNC(PRODUCT($E$12:$E892),16))</f>
        <v>1.10540937597657</v>
      </c>
      <c r="G893" s="16">
        <f t="shared" ca="1" si="295"/>
        <v>1.1043591239875901</v>
      </c>
      <c r="H893" s="16">
        <f t="shared" ca="1" si="287"/>
        <v>1.0009510100000001</v>
      </c>
      <c r="I893" s="15">
        <f t="shared" si="296"/>
        <v>3.7999999999999999E-2</v>
      </c>
      <c r="J893" s="34">
        <f t="shared" si="297"/>
        <v>44270</v>
      </c>
      <c r="K893" s="2">
        <f t="shared" si="298"/>
        <v>9</v>
      </c>
      <c r="L893" s="21">
        <f t="shared" si="299"/>
        <v>10</v>
      </c>
      <c r="M893" s="14">
        <f t="shared" si="288"/>
        <v>1.0014810869999999</v>
      </c>
      <c r="N893" s="14">
        <f t="shared" ca="1" si="289"/>
        <v>1.002433506</v>
      </c>
      <c r="O893" s="21">
        <f t="shared" si="300"/>
        <v>0</v>
      </c>
      <c r="P893" s="16">
        <f t="shared" ca="1" si="290"/>
        <v>17.399567900000001</v>
      </c>
      <c r="Q893" s="24">
        <f t="shared" si="291"/>
        <v>0</v>
      </c>
      <c r="R893" s="16">
        <f t="shared" si="292"/>
        <v>0</v>
      </c>
      <c r="S893" s="4" t="str">
        <f t="shared" si="301"/>
        <v>J=</v>
      </c>
      <c r="T893" s="34">
        <f t="shared" si="302"/>
        <v>44301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2"/>
      <c r="AG893" s="3"/>
      <c r="AH893" s="2"/>
      <c r="AI893" s="2"/>
      <c r="AJ893" s="2"/>
      <c r="AK893" s="2"/>
      <c r="AL893" s="2"/>
      <c r="AM893" s="34"/>
      <c r="AN893" s="34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42">
        <f t="shared" si="293"/>
        <v>44284</v>
      </c>
      <c r="B894" s="19">
        <f t="shared" ca="1" si="303"/>
        <v>7167.3995679</v>
      </c>
      <c r="C894" s="16">
        <f t="shared" si="294"/>
        <v>7150</v>
      </c>
      <c r="D894" s="15">
        <f ca="1">IF(A894&lt;$B$1,VLOOKUP(A894,[1]DI!$A$4:$B$15000,2,FALSE),0)</f>
        <v>2.6499999999999999E-2</v>
      </c>
      <c r="E894" s="16">
        <f t="shared" ca="1" si="286"/>
        <v>1.00010379</v>
      </c>
      <c r="F894" s="16">
        <f ca="1">(TRUNC(PRODUCT($E$12:$E893),16))</f>
        <v>1.10540937597657</v>
      </c>
      <c r="G894" s="16">
        <f t="shared" ca="1" si="295"/>
        <v>1.1043591239875901</v>
      </c>
      <c r="H894" s="16">
        <f t="shared" ca="1" si="287"/>
        <v>1.0009510100000001</v>
      </c>
      <c r="I894" s="15">
        <f t="shared" si="296"/>
        <v>3.7999999999999999E-2</v>
      </c>
      <c r="J894" s="34">
        <f t="shared" si="297"/>
        <v>44270</v>
      </c>
      <c r="K894" s="2">
        <f t="shared" si="298"/>
        <v>10</v>
      </c>
      <c r="L894" s="21">
        <f t="shared" si="299"/>
        <v>10</v>
      </c>
      <c r="M894" s="14">
        <f t="shared" si="288"/>
        <v>1.0014810869999999</v>
      </c>
      <c r="N894" s="14">
        <f t="shared" ca="1" si="289"/>
        <v>1.002433506</v>
      </c>
      <c r="O894" s="21">
        <f t="shared" si="300"/>
        <v>0</v>
      </c>
      <c r="P894" s="16">
        <f t="shared" ca="1" si="290"/>
        <v>17.399567900000001</v>
      </c>
      <c r="Q894" s="24">
        <f t="shared" si="291"/>
        <v>0</v>
      </c>
      <c r="R894" s="16">
        <f t="shared" si="292"/>
        <v>0</v>
      </c>
      <c r="S894" s="4" t="str">
        <f t="shared" si="301"/>
        <v>J=</v>
      </c>
      <c r="T894" s="34">
        <f t="shared" si="302"/>
        <v>44301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2"/>
      <c r="AG894" s="3"/>
      <c r="AH894" s="2"/>
      <c r="AI894" s="2"/>
      <c r="AJ894" s="2"/>
      <c r="AK894" s="2"/>
      <c r="AL894" s="2"/>
      <c r="AM894" s="34"/>
      <c r="AN894" s="34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42">
        <f t="shared" si="293"/>
        <v>44285</v>
      </c>
      <c r="B895" s="19">
        <f t="shared" ca="1" si="303"/>
        <v>7169.2043709</v>
      </c>
      <c r="C895" s="16">
        <f t="shared" si="294"/>
        <v>7150</v>
      </c>
      <c r="D895" s="15">
        <f ca="1">IF(A895&lt;$B$1,VLOOKUP(A895,[1]DI!$A$4:$B$15000,2,FALSE),0)</f>
        <v>2.6499999999999999E-2</v>
      </c>
      <c r="E895" s="16">
        <f t="shared" ca="1" si="286"/>
        <v>1.00010379</v>
      </c>
      <c r="F895" s="16">
        <f ca="1">(TRUNC(PRODUCT($E$12:$E894),16))</f>
        <v>1.10552410641571</v>
      </c>
      <c r="G895" s="16">
        <f t="shared" ca="1" si="295"/>
        <v>1.1043591239875901</v>
      </c>
      <c r="H895" s="16">
        <f t="shared" ca="1" si="287"/>
        <v>1.00105489</v>
      </c>
      <c r="I895" s="15">
        <f t="shared" si="296"/>
        <v>3.7999999999999999E-2</v>
      </c>
      <c r="J895" s="34">
        <f t="shared" si="297"/>
        <v>44270</v>
      </c>
      <c r="K895" s="2">
        <f t="shared" si="298"/>
        <v>11</v>
      </c>
      <c r="L895" s="21">
        <f t="shared" si="299"/>
        <v>11</v>
      </c>
      <c r="M895" s="14">
        <f t="shared" si="288"/>
        <v>1.0016293169999999</v>
      </c>
      <c r="N895" s="14">
        <f t="shared" ca="1" si="289"/>
        <v>1.0026859260000001</v>
      </c>
      <c r="O895" s="21">
        <f t="shared" si="300"/>
        <v>0</v>
      </c>
      <c r="P895" s="16">
        <f t="shared" ca="1" si="290"/>
        <v>19.204370900000001</v>
      </c>
      <c r="Q895" s="24">
        <f t="shared" si="291"/>
        <v>0</v>
      </c>
      <c r="R895" s="16">
        <f t="shared" si="292"/>
        <v>0</v>
      </c>
      <c r="S895" s="4" t="str">
        <f t="shared" si="301"/>
        <v>J=</v>
      </c>
      <c r="T895" s="34">
        <f t="shared" si="302"/>
        <v>44301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2"/>
      <c r="AG895" s="3"/>
      <c r="AH895" s="2"/>
      <c r="AI895" s="2"/>
      <c r="AJ895" s="2"/>
      <c r="AK895" s="2"/>
      <c r="AL895" s="2"/>
      <c r="AM895" s="34"/>
      <c r="AN895" s="34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42">
        <f t="shared" si="293"/>
        <v>44286</v>
      </c>
      <c r="B896" s="19">
        <f t="shared" ca="1" si="303"/>
        <v>7171.0096887</v>
      </c>
      <c r="C896" s="16">
        <f t="shared" si="294"/>
        <v>7150</v>
      </c>
      <c r="D896" s="15">
        <f ca="1">IF(A896&lt;$B$1,VLOOKUP(A896,[1]DI!$A$4:$B$15000,2,FALSE),0)</f>
        <v>2.6499999999999999E-2</v>
      </c>
      <c r="E896" s="16">
        <f t="shared" ca="1" si="286"/>
        <v>1.00010379</v>
      </c>
      <c r="F896" s="16">
        <f ca="1">(TRUNC(PRODUCT($E$12:$E895),16))</f>
        <v>1.10563884876271</v>
      </c>
      <c r="G896" s="16">
        <f t="shared" ca="1" si="295"/>
        <v>1.1043591239875901</v>
      </c>
      <c r="H896" s="16">
        <f t="shared" ca="1" si="287"/>
        <v>1.0011587900000001</v>
      </c>
      <c r="I896" s="15">
        <f t="shared" si="296"/>
        <v>3.7999999999999999E-2</v>
      </c>
      <c r="J896" s="34">
        <f t="shared" si="297"/>
        <v>44270</v>
      </c>
      <c r="K896" s="2">
        <f t="shared" si="298"/>
        <v>12</v>
      </c>
      <c r="L896" s="21">
        <f t="shared" si="299"/>
        <v>12</v>
      </c>
      <c r="M896" s="14">
        <f t="shared" si="288"/>
        <v>1.0017775680000001</v>
      </c>
      <c r="N896" s="14">
        <f t="shared" ca="1" si="289"/>
        <v>1.0029384180000001</v>
      </c>
      <c r="O896" s="21">
        <f t="shared" si="300"/>
        <v>0</v>
      </c>
      <c r="P896" s="16">
        <f t="shared" ca="1" si="290"/>
        <v>21.009688700000002</v>
      </c>
      <c r="Q896" s="24">
        <f t="shared" si="291"/>
        <v>0</v>
      </c>
      <c r="R896" s="16">
        <f t="shared" si="292"/>
        <v>0</v>
      </c>
      <c r="S896" s="4" t="str">
        <f t="shared" si="301"/>
        <v>J=</v>
      </c>
      <c r="T896" s="34">
        <f t="shared" si="302"/>
        <v>44301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2"/>
      <c r="AG896" s="3"/>
      <c r="AH896" s="2"/>
      <c r="AI896" s="2"/>
      <c r="AJ896" s="2"/>
      <c r="AK896" s="2"/>
      <c r="AL896" s="2"/>
      <c r="AM896" s="34"/>
      <c r="AN896" s="34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42">
        <f t="shared" si="293"/>
        <v>44287</v>
      </c>
      <c r="B897" s="19">
        <f t="shared" ca="1" si="303"/>
        <v>7172.8154569400003</v>
      </c>
      <c r="C897" s="16">
        <f t="shared" si="294"/>
        <v>7150</v>
      </c>
      <c r="D897" s="15">
        <f ca="1">IF(A897&lt;$B$1,VLOOKUP(A897,[1]DI!$A$4:$B$15000,2,FALSE),0)</f>
        <v>2.6499999999999999E-2</v>
      </c>
      <c r="E897" s="16">
        <f t="shared" ca="1" si="286"/>
        <v>1.00010379</v>
      </c>
      <c r="F897" s="16">
        <f ca="1">(TRUNC(PRODUCT($E$12:$E896),16))</f>
        <v>1.10575360301882</v>
      </c>
      <c r="G897" s="16">
        <f t="shared" ca="1" si="295"/>
        <v>1.1043591239875901</v>
      </c>
      <c r="H897" s="16">
        <f t="shared" ca="1" si="287"/>
        <v>1.0012627000000001</v>
      </c>
      <c r="I897" s="15">
        <f t="shared" si="296"/>
        <v>3.7999999999999999E-2</v>
      </c>
      <c r="J897" s="34">
        <f t="shared" si="297"/>
        <v>44270</v>
      </c>
      <c r="K897" s="2">
        <f t="shared" si="298"/>
        <v>13</v>
      </c>
      <c r="L897" s="21">
        <f t="shared" si="299"/>
        <v>13</v>
      </c>
      <c r="M897" s="14">
        <f t="shared" si="288"/>
        <v>1.001925841</v>
      </c>
      <c r="N897" s="14">
        <f t="shared" ca="1" si="289"/>
        <v>1.0031909729999999</v>
      </c>
      <c r="O897" s="21">
        <f t="shared" si="300"/>
        <v>0</v>
      </c>
      <c r="P897" s="16">
        <f t="shared" ca="1" si="290"/>
        <v>22.815456940000001</v>
      </c>
      <c r="Q897" s="24">
        <f t="shared" si="291"/>
        <v>0</v>
      </c>
      <c r="R897" s="16">
        <f t="shared" si="292"/>
        <v>0</v>
      </c>
      <c r="S897" s="4" t="str">
        <f t="shared" si="301"/>
        <v>J=</v>
      </c>
      <c r="T897" s="34">
        <f t="shared" si="302"/>
        <v>44301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2"/>
      <c r="AG897" s="3"/>
      <c r="AH897" s="2"/>
      <c r="AI897" s="2"/>
      <c r="AJ897" s="2"/>
      <c r="AK897" s="2"/>
      <c r="AL897" s="2"/>
      <c r="AM897" s="34"/>
      <c r="AN897" s="34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42">
        <f t="shared" si="293"/>
        <v>44288</v>
      </c>
      <c r="B898" s="19">
        <f t="shared" ca="1" si="303"/>
        <v>7174.6217471500004</v>
      </c>
      <c r="C898" s="16">
        <f t="shared" si="294"/>
        <v>7150</v>
      </c>
      <c r="D898" s="15">
        <f ca="1">IF(A898&lt;$B$1,VLOOKUP(A898,[1]DI!$A$4:$B$15000,2,FALSE),0)</f>
        <v>0</v>
      </c>
      <c r="E898" s="16">
        <f t="shared" ca="1" si="286"/>
        <v>1</v>
      </c>
      <c r="F898" s="16">
        <f ca="1">(TRUNC(PRODUCT($E$12:$E897),16))</f>
        <v>1.10586836918528</v>
      </c>
      <c r="G898" s="16">
        <f t="shared" ca="1" si="295"/>
        <v>1.1043591239875901</v>
      </c>
      <c r="H898" s="16">
        <f t="shared" ca="1" si="287"/>
        <v>1.0013666299999999</v>
      </c>
      <c r="I898" s="15">
        <f t="shared" si="296"/>
        <v>3.7999999999999999E-2</v>
      </c>
      <c r="J898" s="34">
        <f t="shared" si="297"/>
        <v>44270</v>
      </c>
      <c r="K898" s="2">
        <f t="shared" si="298"/>
        <v>13</v>
      </c>
      <c r="L898" s="21">
        <f t="shared" si="299"/>
        <v>14</v>
      </c>
      <c r="M898" s="14">
        <f t="shared" si="288"/>
        <v>1.0020741360000001</v>
      </c>
      <c r="N898" s="14">
        <f t="shared" ca="1" si="289"/>
        <v>1.0034436010000001</v>
      </c>
      <c r="O898" s="21">
        <f t="shared" si="300"/>
        <v>0</v>
      </c>
      <c r="P898" s="16">
        <f t="shared" ca="1" si="290"/>
        <v>24.621747150000001</v>
      </c>
      <c r="Q898" s="24">
        <f t="shared" si="291"/>
        <v>0</v>
      </c>
      <c r="R898" s="16">
        <f t="shared" si="292"/>
        <v>0</v>
      </c>
      <c r="S898" s="4" t="str">
        <f t="shared" si="301"/>
        <v>J=</v>
      </c>
      <c r="T898" s="34">
        <f t="shared" si="302"/>
        <v>44301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2"/>
      <c r="AG898" s="3"/>
      <c r="AH898" s="2"/>
      <c r="AI898" s="2"/>
      <c r="AJ898" s="2"/>
      <c r="AK898" s="2"/>
      <c r="AL898" s="2"/>
      <c r="AM898" s="34"/>
      <c r="AN898" s="34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42">
        <f t="shared" si="293"/>
        <v>44289</v>
      </c>
      <c r="B899" s="19">
        <f t="shared" ca="1" si="303"/>
        <v>7174.6217471500004</v>
      </c>
      <c r="C899" s="16">
        <f t="shared" si="294"/>
        <v>7150</v>
      </c>
      <c r="D899" s="15">
        <f ca="1">IF(A899&lt;$B$1,VLOOKUP(A899,[1]DI!$A$4:$B$15000,2,FALSE),0)</f>
        <v>0</v>
      </c>
      <c r="E899" s="16">
        <f t="shared" ca="1" si="286"/>
        <v>1</v>
      </c>
      <c r="F899" s="16">
        <f ca="1">(TRUNC(PRODUCT($E$12:$E898),16))</f>
        <v>1.10586836918528</v>
      </c>
      <c r="G899" s="16">
        <f t="shared" ca="1" si="295"/>
        <v>1.1043591239875901</v>
      </c>
      <c r="H899" s="16">
        <f t="shared" ca="1" si="287"/>
        <v>1.0013666299999999</v>
      </c>
      <c r="I899" s="15">
        <f t="shared" si="296"/>
        <v>3.7999999999999999E-2</v>
      </c>
      <c r="J899" s="34">
        <f t="shared" si="297"/>
        <v>44270</v>
      </c>
      <c r="K899" s="2">
        <f t="shared" si="298"/>
        <v>13</v>
      </c>
      <c r="L899" s="21">
        <f t="shared" si="299"/>
        <v>14</v>
      </c>
      <c r="M899" s="14">
        <f t="shared" si="288"/>
        <v>1.0020741360000001</v>
      </c>
      <c r="N899" s="14">
        <f t="shared" ca="1" si="289"/>
        <v>1.0034436010000001</v>
      </c>
      <c r="O899" s="21">
        <f t="shared" si="300"/>
        <v>0</v>
      </c>
      <c r="P899" s="16">
        <f t="shared" ca="1" si="290"/>
        <v>24.621747150000001</v>
      </c>
      <c r="Q899" s="24">
        <f t="shared" si="291"/>
        <v>0</v>
      </c>
      <c r="R899" s="16">
        <f t="shared" si="292"/>
        <v>0</v>
      </c>
      <c r="S899" s="4" t="str">
        <f t="shared" si="301"/>
        <v>J=</v>
      </c>
      <c r="T899" s="34">
        <f t="shared" si="302"/>
        <v>44301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2"/>
      <c r="AG899" s="3"/>
      <c r="AH899" s="2"/>
      <c r="AI899" s="2"/>
      <c r="AJ899" s="2"/>
      <c r="AK899" s="2"/>
      <c r="AL899" s="2"/>
      <c r="AM899" s="34"/>
      <c r="AN899" s="34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42">
        <f t="shared" si="293"/>
        <v>44290</v>
      </c>
      <c r="B900" s="19">
        <f t="shared" ca="1" si="303"/>
        <v>7174.6217471500004</v>
      </c>
      <c r="C900" s="16">
        <f t="shared" si="294"/>
        <v>7150</v>
      </c>
      <c r="D900" s="15">
        <f ca="1">IF(A900&lt;$B$1,VLOOKUP(A900,[1]DI!$A$4:$B$15000,2,FALSE),0)</f>
        <v>0</v>
      </c>
      <c r="E900" s="16">
        <f t="shared" ca="1" si="286"/>
        <v>1</v>
      </c>
      <c r="F900" s="16">
        <f ca="1">(TRUNC(PRODUCT($E$12:$E899),16))</f>
        <v>1.10586836918528</v>
      </c>
      <c r="G900" s="16">
        <f t="shared" ca="1" si="295"/>
        <v>1.1043591239875901</v>
      </c>
      <c r="H900" s="16">
        <f t="shared" ca="1" si="287"/>
        <v>1.0013666299999999</v>
      </c>
      <c r="I900" s="15">
        <f t="shared" si="296"/>
        <v>3.7999999999999999E-2</v>
      </c>
      <c r="J900" s="34">
        <f t="shared" si="297"/>
        <v>44270</v>
      </c>
      <c r="K900" s="2">
        <f t="shared" si="298"/>
        <v>13</v>
      </c>
      <c r="L900" s="21">
        <f t="shared" si="299"/>
        <v>14</v>
      </c>
      <c r="M900" s="14">
        <f t="shared" si="288"/>
        <v>1.0020741360000001</v>
      </c>
      <c r="N900" s="14">
        <f t="shared" ca="1" si="289"/>
        <v>1.0034436010000001</v>
      </c>
      <c r="O900" s="21">
        <f t="shared" si="300"/>
        <v>0</v>
      </c>
      <c r="P900" s="16">
        <f t="shared" ca="1" si="290"/>
        <v>24.621747150000001</v>
      </c>
      <c r="Q900" s="24">
        <f t="shared" si="291"/>
        <v>0</v>
      </c>
      <c r="R900" s="16">
        <f t="shared" si="292"/>
        <v>0</v>
      </c>
      <c r="S900" s="4" t="str">
        <f t="shared" si="301"/>
        <v>J=</v>
      </c>
      <c r="T900" s="34">
        <f t="shared" si="302"/>
        <v>44301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2"/>
      <c r="AG900" s="3"/>
      <c r="AH900" s="2"/>
      <c r="AI900" s="2"/>
      <c r="AJ900" s="2"/>
      <c r="AK900" s="2"/>
      <c r="AL900" s="2"/>
      <c r="AM900" s="34"/>
      <c r="AN900" s="34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42">
        <f t="shared" si="293"/>
        <v>44291</v>
      </c>
      <c r="B901" s="19">
        <f t="shared" ca="1" si="303"/>
        <v>7174.6217471500004</v>
      </c>
      <c r="C901" s="16">
        <f t="shared" si="294"/>
        <v>7150</v>
      </c>
      <c r="D901" s="15">
        <f ca="1">IF(A901&lt;$B$1,VLOOKUP(A901,[1]DI!$A$4:$B$15000,2,FALSE),0)</f>
        <v>2.6499999999999999E-2</v>
      </c>
      <c r="E901" s="16">
        <f t="shared" ca="1" si="286"/>
        <v>1.00010379</v>
      </c>
      <c r="F901" s="16">
        <f ca="1">(TRUNC(PRODUCT($E$12:$E900),16))</f>
        <v>1.10586836918528</v>
      </c>
      <c r="G901" s="16">
        <f t="shared" ca="1" si="295"/>
        <v>1.1043591239875901</v>
      </c>
      <c r="H901" s="16">
        <f t="shared" ca="1" si="287"/>
        <v>1.0013666299999999</v>
      </c>
      <c r="I901" s="15">
        <f t="shared" si="296"/>
        <v>3.7999999999999999E-2</v>
      </c>
      <c r="J901" s="34">
        <f t="shared" si="297"/>
        <v>44270</v>
      </c>
      <c r="K901" s="2">
        <f t="shared" si="298"/>
        <v>14</v>
      </c>
      <c r="L901" s="21">
        <f t="shared" si="299"/>
        <v>14</v>
      </c>
      <c r="M901" s="14">
        <f t="shared" si="288"/>
        <v>1.0020741360000001</v>
      </c>
      <c r="N901" s="14">
        <f t="shared" ca="1" si="289"/>
        <v>1.0034436010000001</v>
      </c>
      <c r="O901" s="21">
        <f t="shared" si="300"/>
        <v>0</v>
      </c>
      <c r="P901" s="16">
        <f t="shared" ca="1" si="290"/>
        <v>24.621747150000001</v>
      </c>
      <c r="Q901" s="24">
        <f t="shared" si="291"/>
        <v>0</v>
      </c>
      <c r="R901" s="16">
        <f t="shared" si="292"/>
        <v>0</v>
      </c>
      <c r="S901" s="4" t="str">
        <f t="shared" si="301"/>
        <v>J=</v>
      </c>
      <c r="T901" s="34">
        <f t="shared" si="302"/>
        <v>44301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2"/>
      <c r="AG901" s="3"/>
      <c r="AH901" s="2"/>
      <c r="AI901" s="2"/>
      <c r="AJ901" s="2"/>
      <c r="AK901" s="2"/>
      <c r="AL901" s="2"/>
      <c r="AM901" s="34"/>
      <c r="AN901" s="34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42">
        <f t="shared" si="293"/>
        <v>44292</v>
      </c>
      <c r="B902" s="19">
        <f t="shared" ca="1" si="303"/>
        <v>7176.4284091500003</v>
      </c>
      <c r="C902" s="16">
        <f t="shared" si="294"/>
        <v>7150</v>
      </c>
      <c r="D902" s="15">
        <f ca="1">IF(A902&lt;$B$1,VLOOKUP(A902,[1]DI!$A$4:$B$15000,2,FALSE),0)</f>
        <v>2.6499999999999999E-2</v>
      </c>
      <c r="E902" s="16">
        <f t="shared" ca="1" si="286"/>
        <v>1.00010379</v>
      </c>
      <c r="F902" s="16">
        <f ca="1">(TRUNC(PRODUCT($E$12:$E901),16))</f>
        <v>1.1059831472633199</v>
      </c>
      <c r="G902" s="16">
        <f t="shared" ca="1" si="295"/>
        <v>1.1043591239875901</v>
      </c>
      <c r="H902" s="16">
        <f t="shared" ca="1" si="287"/>
        <v>1.00147056</v>
      </c>
      <c r="I902" s="15">
        <f t="shared" si="296"/>
        <v>3.7999999999999999E-2</v>
      </c>
      <c r="J902" s="34">
        <f t="shared" si="297"/>
        <v>44270</v>
      </c>
      <c r="K902" s="2">
        <f t="shared" si="298"/>
        <v>15</v>
      </c>
      <c r="L902" s="21">
        <f t="shared" si="299"/>
        <v>15</v>
      </c>
      <c r="M902" s="14">
        <f t="shared" si="288"/>
        <v>1.0022224529999999</v>
      </c>
      <c r="N902" s="14">
        <f t="shared" ca="1" si="289"/>
        <v>1.0036962810000001</v>
      </c>
      <c r="O902" s="21">
        <f t="shared" si="300"/>
        <v>0</v>
      </c>
      <c r="P902" s="16">
        <f t="shared" ca="1" si="290"/>
        <v>26.42840915</v>
      </c>
      <c r="Q902" s="24">
        <f t="shared" si="291"/>
        <v>0</v>
      </c>
      <c r="R902" s="16">
        <f t="shared" si="292"/>
        <v>0</v>
      </c>
      <c r="S902" s="4" t="str">
        <f t="shared" si="301"/>
        <v>J=</v>
      </c>
      <c r="T902" s="34">
        <f t="shared" si="302"/>
        <v>44301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2"/>
      <c r="AG902" s="3"/>
      <c r="AH902" s="2"/>
      <c r="AI902" s="2"/>
      <c r="AJ902" s="2"/>
      <c r="AK902" s="2"/>
      <c r="AL902" s="2"/>
      <c r="AM902" s="34"/>
      <c r="AN902" s="34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42">
        <f t="shared" si="293"/>
        <v>44293</v>
      </c>
      <c r="B903" s="19">
        <f t="shared" ca="1" si="303"/>
        <v>7178.2355287500004</v>
      </c>
      <c r="C903" s="16">
        <f t="shared" si="294"/>
        <v>7150</v>
      </c>
      <c r="D903" s="15">
        <f ca="1">IF(A903&lt;$B$1,VLOOKUP(A903,[1]DI!$A$4:$B$15000,2,FALSE),0)</f>
        <v>2.6499999999999999E-2</v>
      </c>
      <c r="E903" s="16">
        <f t="shared" ca="1" si="286"/>
        <v>1.00010379</v>
      </c>
      <c r="F903" s="16">
        <f ca="1">(TRUNC(PRODUCT($E$12:$E902),16))</f>
        <v>1.1060979372541699</v>
      </c>
      <c r="G903" s="16">
        <f t="shared" ca="1" si="295"/>
        <v>1.1043591239875901</v>
      </c>
      <c r="H903" s="16">
        <f t="shared" ca="1" si="287"/>
        <v>1.0015745</v>
      </c>
      <c r="I903" s="15">
        <f t="shared" si="296"/>
        <v>3.7999999999999999E-2</v>
      </c>
      <c r="J903" s="34">
        <f t="shared" si="297"/>
        <v>44270</v>
      </c>
      <c r="K903" s="2">
        <f t="shared" si="298"/>
        <v>16</v>
      </c>
      <c r="L903" s="21">
        <f t="shared" si="299"/>
        <v>16</v>
      </c>
      <c r="M903" s="14">
        <f t="shared" si="288"/>
        <v>1.002370792</v>
      </c>
      <c r="N903" s="14">
        <f t="shared" ca="1" si="289"/>
        <v>1.0039490250000001</v>
      </c>
      <c r="O903" s="21">
        <f t="shared" si="300"/>
        <v>0</v>
      </c>
      <c r="P903" s="16">
        <f t="shared" ca="1" si="290"/>
        <v>28.23552875</v>
      </c>
      <c r="Q903" s="24">
        <f t="shared" si="291"/>
        <v>0</v>
      </c>
      <c r="R903" s="16">
        <f t="shared" si="292"/>
        <v>0</v>
      </c>
      <c r="S903" s="4" t="str">
        <f t="shared" si="301"/>
        <v>J=</v>
      </c>
      <c r="T903" s="34">
        <f t="shared" si="302"/>
        <v>44301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2"/>
      <c r="AG903" s="3"/>
      <c r="AH903" s="2"/>
      <c r="AI903" s="2"/>
      <c r="AJ903" s="2"/>
      <c r="AK903" s="2"/>
      <c r="AL903" s="2"/>
      <c r="AM903" s="34"/>
      <c r="AN903" s="34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42">
        <f t="shared" si="293"/>
        <v>44294</v>
      </c>
      <c r="B904" s="19">
        <f t="shared" ca="1" si="303"/>
        <v>7180.04309165</v>
      </c>
      <c r="C904" s="16">
        <f t="shared" si="294"/>
        <v>7150</v>
      </c>
      <c r="D904" s="15">
        <f ca="1">IF(A904&lt;$B$1,VLOOKUP(A904,[1]DI!$A$4:$B$15000,2,FALSE),0)</f>
        <v>2.6499999999999999E-2</v>
      </c>
      <c r="E904" s="16">
        <f t="shared" ca="1" si="286"/>
        <v>1.00010379</v>
      </c>
      <c r="F904" s="16">
        <f ca="1">(TRUNC(PRODUCT($E$12:$E903),16))</f>
        <v>1.1062127391590799</v>
      </c>
      <c r="G904" s="16">
        <f t="shared" ca="1" si="295"/>
        <v>1.1043591239875901</v>
      </c>
      <c r="H904" s="16">
        <f t="shared" ca="1" si="287"/>
        <v>1.00167845</v>
      </c>
      <c r="I904" s="15">
        <f t="shared" si="296"/>
        <v>3.7999999999999999E-2</v>
      </c>
      <c r="J904" s="34">
        <f t="shared" si="297"/>
        <v>44270</v>
      </c>
      <c r="K904" s="2">
        <f t="shared" si="298"/>
        <v>17</v>
      </c>
      <c r="L904" s="21">
        <f t="shared" si="299"/>
        <v>17</v>
      </c>
      <c r="M904" s="14">
        <f t="shared" si="288"/>
        <v>1.0025191529999999</v>
      </c>
      <c r="N904" s="14">
        <f t="shared" ca="1" si="289"/>
        <v>1.004201831</v>
      </c>
      <c r="O904" s="21">
        <f t="shared" si="300"/>
        <v>0</v>
      </c>
      <c r="P904" s="16">
        <f t="shared" ca="1" si="290"/>
        <v>30.043091650000001</v>
      </c>
      <c r="Q904" s="24">
        <f t="shared" si="291"/>
        <v>0</v>
      </c>
      <c r="R904" s="16">
        <f t="shared" si="292"/>
        <v>0</v>
      </c>
      <c r="S904" s="4" t="str">
        <f t="shared" si="301"/>
        <v>J=</v>
      </c>
      <c r="T904" s="34">
        <f t="shared" si="302"/>
        <v>44301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2"/>
      <c r="AG904" s="3"/>
      <c r="AH904" s="2"/>
      <c r="AI904" s="2"/>
      <c r="AJ904" s="2"/>
      <c r="AK904" s="2"/>
      <c r="AL904" s="2"/>
      <c r="AM904" s="34"/>
      <c r="AN904" s="34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42">
        <f t="shared" si="293"/>
        <v>44295</v>
      </c>
      <c r="B905" s="19">
        <f t="shared" ca="1" si="303"/>
        <v>7181.8511836400003</v>
      </c>
      <c r="C905" s="16">
        <f t="shared" si="294"/>
        <v>7150</v>
      </c>
      <c r="D905" s="15">
        <f ca="1">IF(A905&lt;$B$1,VLOOKUP(A905,[1]DI!$A$4:$B$15000,2,FALSE),0)</f>
        <v>2.6499999999999999E-2</v>
      </c>
      <c r="E905" s="16">
        <f t="shared" ca="1" si="286"/>
        <v>1.00010379</v>
      </c>
      <c r="F905" s="16">
        <f ca="1">(TRUNC(PRODUCT($E$12:$E904),16))</f>
        <v>1.10632755297928</v>
      </c>
      <c r="G905" s="16">
        <f t="shared" ca="1" si="295"/>
        <v>1.1043591239875901</v>
      </c>
      <c r="H905" s="16">
        <f t="shared" ca="1" si="287"/>
        <v>1.0017824200000001</v>
      </c>
      <c r="I905" s="15">
        <f t="shared" si="296"/>
        <v>3.7999999999999999E-2</v>
      </c>
      <c r="J905" s="34">
        <f t="shared" si="297"/>
        <v>44270</v>
      </c>
      <c r="K905" s="2">
        <f t="shared" si="298"/>
        <v>18</v>
      </c>
      <c r="L905" s="21">
        <f t="shared" si="299"/>
        <v>18</v>
      </c>
      <c r="M905" s="14">
        <f t="shared" si="288"/>
        <v>1.0026675359999999</v>
      </c>
      <c r="N905" s="14">
        <f t="shared" ca="1" si="289"/>
        <v>1.0044547109999999</v>
      </c>
      <c r="O905" s="21">
        <f t="shared" si="300"/>
        <v>0</v>
      </c>
      <c r="P905" s="16">
        <f t="shared" ca="1" si="290"/>
        <v>31.851183639999999</v>
      </c>
      <c r="Q905" s="24">
        <f t="shared" si="291"/>
        <v>0</v>
      </c>
      <c r="R905" s="16">
        <f t="shared" si="292"/>
        <v>0</v>
      </c>
      <c r="S905" s="4" t="str">
        <f t="shared" si="301"/>
        <v>J=</v>
      </c>
      <c r="T905" s="34">
        <f t="shared" si="302"/>
        <v>44301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2"/>
      <c r="AG905" s="3"/>
      <c r="AH905" s="2"/>
      <c r="AI905" s="2"/>
      <c r="AJ905" s="2"/>
      <c r="AK905" s="2"/>
      <c r="AL905" s="2"/>
      <c r="AM905" s="34"/>
      <c r="AN905" s="34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42">
        <f t="shared" si="293"/>
        <v>44296</v>
      </c>
      <c r="B906" s="19">
        <f t="shared" ca="1" si="303"/>
        <v>7183.6596474400003</v>
      </c>
      <c r="C906" s="16">
        <f t="shared" si="294"/>
        <v>7150</v>
      </c>
      <c r="D906" s="15">
        <f ca="1">IF(A906&lt;$B$1,VLOOKUP(A906,[1]DI!$A$4:$B$15000,2,FALSE),0)</f>
        <v>0</v>
      </c>
      <c r="E906" s="16">
        <f t="shared" ca="1" si="286"/>
        <v>1</v>
      </c>
      <c r="F906" s="16">
        <f ca="1">(TRUNC(PRODUCT($E$12:$E905),16))</f>
        <v>1.106442378716</v>
      </c>
      <c r="G906" s="16">
        <f t="shared" ca="1" si="295"/>
        <v>1.1043591239875901</v>
      </c>
      <c r="H906" s="16">
        <f t="shared" ca="1" si="287"/>
        <v>1.0018863899999999</v>
      </c>
      <c r="I906" s="15">
        <f t="shared" si="296"/>
        <v>3.7999999999999999E-2</v>
      </c>
      <c r="J906" s="34">
        <f t="shared" si="297"/>
        <v>44270</v>
      </c>
      <c r="K906" s="2">
        <f t="shared" si="298"/>
        <v>18</v>
      </c>
      <c r="L906" s="21">
        <f t="shared" si="299"/>
        <v>19</v>
      </c>
      <c r="M906" s="14">
        <f t="shared" si="288"/>
        <v>1.0028159409999999</v>
      </c>
      <c r="N906" s="14">
        <f t="shared" ca="1" si="289"/>
        <v>1.0047076429999999</v>
      </c>
      <c r="O906" s="21">
        <f t="shared" si="300"/>
        <v>0</v>
      </c>
      <c r="P906" s="16">
        <f t="shared" ca="1" si="290"/>
        <v>33.659647440000001</v>
      </c>
      <c r="Q906" s="24">
        <f t="shared" si="291"/>
        <v>0</v>
      </c>
      <c r="R906" s="16">
        <f t="shared" si="292"/>
        <v>0</v>
      </c>
      <c r="S906" s="4" t="str">
        <f t="shared" si="301"/>
        <v>J=</v>
      </c>
      <c r="T906" s="34">
        <f t="shared" si="302"/>
        <v>44301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2"/>
      <c r="AG906" s="3"/>
      <c r="AH906" s="2"/>
      <c r="AI906" s="2"/>
      <c r="AJ906" s="2"/>
      <c r="AK906" s="2"/>
      <c r="AL906" s="2"/>
      <c r="AM906" s="34"/>
      <c r="AN906" s="34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42">
        <f t="shared" si="293"/>
        <v>44297</v>
      </c>
      <c r="B907" s="19">
        <f t="shared" ca="1" si="303"/>
        <v>7183.6596474400003</v>
      </c>
      <c r="C907" s="16">
        <f t="shared" si="294"/>
        <v>7150</v>
      </c>
      <c r="D907" s="15">
        <f ca="1">IF(A907&lt;$B$1,VLOOKUP(A907,[1]DI!$A$4:$B$15000,2,FALSE),0)</f>
        <v>0</v>
      </c>
      <c r="E907" s="16">
        <f t="shared" ca="1" si="286"/>
        <v>1</v>
      </c>
      <c r="F907" s="16">
        <f ca="1">(TRUNC(PRODUCT($E$12:$E906),16))</f>
        <v>1.106442378716</v>
      </c>
      <c r="G907" s="16">
        <f t="shared" ca="1" si="295"/>
        <v>1.1043591239875901</v>
      </c>
      <c r="H907" s="16">
        <f t="shared" ca="1" si="287"/>
        <v>1.0018863899999999</v>
      </c>
      <c r="I907" s="15">
        <f t="shared" si="296"/>
        <v>3.7999999999999999E-2</v>
      </c>
      <c r="J907" s="34">
        <f t="shared" si="297"/>
        <v>44270</v>
      </c>
      <c r="K907" s="2">
        <f t="shared" si="298"/>
        <v>18</v>
      </c>
      <c r="L907" s="21">
        <f t="shared" si="299"/>
        <v>19</v>
      </c>
      <c r="M907" s="14">
        <f t="shared" si="288"/>
        <v>1.0028159409999999</v>
      </c>
      <c r="N907" s="14">
        <f t="shared" ca="1" si="289"/>
        <v>1.0047076429999999</v>
      </c>
      <c r="O907" s="21">
        <f t="shared" si="300"/>
        <v>0</v>
      </c>
      <c r="P907" s="16">
        <f t="shared" ca="1" si="290"/>
        <v>33.659647440000001</v>
      </c>
      <c r="Q907" s="24">
        <f t="shared" si="291"/>
        <v>0</v>
      </c>
      <c r="R907" s="16">
        <f t="shared" si="292"/>
        <v>0</v>
      </c>
      <c r="S907" s="4" t="str">
        <f t="shared" si="301"/>
        <v>J=</v>
      </c>
      <c r="T907" s="34">
        <f t="shared" si="302"/>
        <v>44301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2"/>
      <c r="AG907" s="3"/>
      <c r="AH907" s="2"/>
      <c r="AI907" s="2"/>
      <c r="AJ907" s="2"/>
      <c r="AK907" s="2"/>
      <c r="AL907" s="2"/>
      <c r="AM907" s="34"/>
      <c r="AN907" s="34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42">
        <f t="shared" si="293"/>
        <v>44298</v>
      </c>
      <c r="B908" s="19">
        <f t="shared" ca="1" si="303"/>
        <v>7183.6596474400003</v>
      </c>
      <c r="C908" s="16">
        <f t="shared" si="294"/>
        <v>7150</v>
      </c>
      <c r="D908" s="15">
        <f ca="1">IF(A908&lt;$B$1,VLOOKUP(A908,[1]DI!$A$4:$B$15000,2,FALSE),0)</f>
        <v>2.6499999999999999E-2</v>
      </c>
      <c r="E908" s="16">
        <f t="shared" ref="E908:E971" ca="1" si="304">ROUND(((1+D908)^(1/252)),8)</f>
        <v>1.00010379</v>
      </c>
      <c r="F908" s="16">
        <f ca="1">(TRUNC(PRODUCT($E$12:$E907),16))</f>
        <v>1.106442378716</v>
      </c>
      <c r="G908" s="16">
        <f t="shared" ca="1" si="295"/>
        <v>1.1043591239875901</v>
      </c>
      <c r="H908" s="16">
        <f t="shared" ref="H908:H971" ca="1" si="305">ROUND(F908/G908,8)</f>
        <v>1.0018863899999999</v>
      </c>
      <c r="I908" s="15">
        <f t="shared" si="296"/>
        <v>3.7999999999999999E-2</v>
      </c>
      <c r="J908" s="34">
        <f t="shared" si="297"/>
        <v>44270</v>
      </c>
      <c r="K908" s="2">
        <f t="shared" si="298"/>
        <v>19</v>
      </c>
      <c r="L908" s="21">
        <f t="shared" si="299"/>
        <v>19</v>
      </c>
      <c r="M908" s="14">
        <f t="shared" ref="M908:M971" si="306">ROUND((I908+1)^(L908/252),9)</f>
        <v>1.0028159409999999</v>
      </c>
      <c r="N908" s="14">
        <f t="shared" ref="N908:N971" ca="1" si="307">ROUND(H908*M908,9)</f>
        <v>1.0047076429999999</v>
      </c>
      <c r="O908" s="21">
        <f t="shared" si="300"/>
        <v>0</v>
      </c>
      <c r="P908" s="16">
        <f t="shared" ref="P908:P971" ca="1" si="308">TRUNC(((N908-1)*C908),8)</f>
        <v>33.659647440000001</v>
      </c>
      <c r="Q908" s="24">
        <f t="shared" ref="Q908:Q971" si="309">IF($O908&gt;0,VLOOKUP($O908,$W$12:$AC$150,7),0)</f>
        <v>0</v>
      </c>
      <c r="R908" s="16">
        <f t="shared" ref="R908:R971" si="310">IF(Q908&gt;0,TRUNC(Q908*C$12,8),0)</f>
        <v>0</v>
      </c>
      <c r="S908" s="4" t="str">
        <f t="shared" si="301"/>
        <v>J=</v>
      </c>
      <c r="T908" s="34">
        <f t="shared" si="302"/>
        <v>44301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2"/>
      <c r="AG908" s="3"/>
      <c r="AH908" s="2"/>
      <c r="AI908" s="2"/>
      <c r="AJ908" s="2"/>
      <c r="AK908" s="2"/>
      <c r="AL908" s="2"/>
      <c r="AM908" s="34"/>
      <c r="AN908" s="34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42">
        <f t="shared" ref="A909:A972" si="311">(A908+1)</f>
        <v>44299</v>
      </c>
      <c r="B909" s="19">
        <f t="shared" ca="1" si="303"/>
        <v>7185.4686331900002</v>
      </c>
      <c r="C909" s="16">
        <f t="shared" ref="C909:C972" si="312">(C908-R908)</f>
        <v>7150</v>
      </c>
      <c r="D909" s="15">
        <f ca="1">IF(A909&lt;$B$1,VLOOKUP(A909,[1]DI!$A$4:$B$15000,2,FALSE),0)</f>
        <v>2.6499999999999999E-2</v>
      </c>
      <c r="E909" s="16">
        <f t="shared" ca="1" si="304"/>
        <v>1.00010379</v>
      </c>
      <c r="F909" s="16">
        <f ca="1">(TRUNC(PRODUCT($E$12:$E908),16))</f>
        <v>1.10655721637049</v>
      </c>
      <c r="G909" s="16">
        <f t="shared" ref="G909:G972" ca="1" si="313">IF(O908&gt;0,F908,G908)</f>
        <v>1.1043591239875901</v>
      </c>
      <c r="H909" s="16">
        <f t="shared" ca="1" si="305"/>
        <v>1.0019903800000001</v>
      </c>
      <c r="I909" s="15">
        <f t="shared" ref="I909:I972" si="314">I908</f>
        <v>3.7999999999999999E-2</v>
      </c>
      <c r="J909" s="34">
        <f t="shared" ref="J909:J972" si="315">IF(O908&gt;0,VLOOKUP(O908,W$12:AG$150,2),J908)</f>
        <v>44270</v>
      </c>
      <c r="K909" s="2">
        <f t="shared" ref="K909:K972" si="316">IF(A909&gt;J909,IF(NETWORKDAYS(J909,A909,$W$160:$W$544)-1=0,1,NETWORKDAYS(J909,A909,$W$160:$W$544)-1),0)</f>
        <v>20</v>
      </c>
      <c r="L909" s="21">
        <f t="shared" ref="L909:L972" si="317">IF(AND(K909=1,K908=1),1,IF(K909&gt;0,IF(K909=K908,K909+1,K909),0))</f>
        <v>20</v>
      </c>
      <c r="M909" s="14">
        <f t="shared" si="306"/>
        <v>1.002964368</v>
      </c>
      <c r="N909" s="14">
        <f t="shared" ca="1" si="307"/>
        <v>1.004960648</v>
      </c>
      <c r="O909" s="21">
        <f t="shared" ref="O909:O972" si="318">IF(VLOOKUP(A909,X$12:AE$150,8)=VLOOKUP(A908,X$12:AE$150,8),0,VLOOKUP(A909,X$12:AE$150,8))</f>
        <v>0</v>
      </c>
      <c r="P909" s="16">
        <f t="shared" ca="1" si="308"/>
        <v>35.468633189999998</v>
      </c>
      <c r="Q909" s="24">
        <f t="shared" si="309"/>
        <v>0</v>
      </c>
      <c r="R909" s="16">
        <f t="shared" si="310"/>
        <v>0</v>
      </c>
      <c r="S909" s="4" t="str">
        <f t="shared" ref="S909:S972" si="319">IF(O908&gt;0,VLOOKUP(O908,W$12:AG$150,10),S908)</f>
        <v>J=</v>
      </c>
      <c r="T909" s="34">
        <f t="shared" ref="T909:T972" si="320">IF(O908&gt;0,VLOOKUP(O908,W$12:AG$150,11),T908)</f>
        <v>44301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2"/>
      <c r="AG909" s="3"/>
      <c r="AH909" s="2"/>
      <c r="AI909" s="2"/>
      <c r="AJ909" s="2"/>
      <c r="AK909" s="2"/>
      <c r="AL909" s="2"/>
      <c r="AM909" s="34"/>
      <c r="AN909" s="34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42">
        <f t="shared" si="311"/>
        <v>44300</v>
      </c>
      <c r="B910" s="19">
        <f t="shared" ref="B910:B973" ca="1" si="321">IF(A910&lt;=TODAY(),C910+P910,IF(AND(A910&gt;TODAY(),A910&lt;=$B$1),IF(VLOOKUP(TODAY(),$A$10:$D$5000,4,FALSE)=0,"n.d",C910+P910),"n.d"))</f>
        <v>7187.2779978899998</v>
      </c>
      <c r="C910" s="16">
        <f t="shared" si="312"/>
        <v>7150</v>
      </c>
      <c r="D910" s="15">
        <f ca="1">IF(A910&lt;$B$1,VLOOKUP(A910,[1]DI!$A$4:$B$15000,2,FALSE),0)</f>
        <v>2.6499999999999999E-2</v>
      </c>
      <c r="E910" s="16">
        <f t="shared" ca="1" si="304"/>
        <v>1.00010379</v>
      </c>
      <c r="F910" s="16">
        <f ca="1">(TRUNC(PRODUCT($E$12:$E909),16))</f>
        <v>1.1066720659439799</v>
      </c>
      <c r="G910" s="16">
        <f t="shared" ca="1" si="313"/>
        <v>1.1043591239875901</v>
      </c>
      <c r="H910" s="16">
        <f t="shared" ca="1" si="305"/>
        <v>1.00209437</v>
      </c>
      <c r="I910" s="15">
        <f t="shared" si="314"/>
        <v>3.7999999999999999E-2</v>
      </c>
      <c r="J910" s="34">
        <f t="shared" si="315"/>
        <v>44270</v>
      </c>
      <c r="K910" s="2">
        <f t="shared" si="316"/>
        <v>21</v>
      </c>
      <c r="L910" s="21">
        <f t="shared" si="317"/>
        <v>21</v>
      </c>
      <c r="M910" s="14">
        <f t="shared" si="306"/>
        <v>1.0031128170000001</v>
      </c>
      <c r="N910" s="14">
        <f t="shared" ca="1" si="307"/>
        <v>1.0052137059999999</v>
      </c>
      <c r="O910" s="21">
        <f t="shared" si="318"/>
        <v>0</v>
      </c>
      <c r="P910" s="16">
        <f t="shared" ca="1" si="308"/>
        <v>37.277997890000002</v>
      </c>
      <c r="Q910" s="24">
        <f t="shared" si="309"/>
        <v>0</v>
      </c>
      <c r="R910" s="16">
        <f t="shared" si="310"/>
        <v>0</v>
      </c>
      <c r="S910" s="4" t="str">
        <f t="shared" si="319"/>
        <v>J=</v>
      </c>
      <c r="T910" s="34">
        <f t="shared" si="320"/>
        <v>44301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2"/>
      <c r="AG910" s="3"/>
      <c r="AH910" s="2"/>
      <c r="AI910" s="2"/>
      <c r="AJ910" s="2"/>
      <c r="AK910" s="2"/>
      <c r="AL910" s="2"/>
      <c r="AM910" s="34"/>
      <c r="AN910" s="34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42">
        <f t="shared" si="311"/>
        <v>44301</v>
      </c>
      <c r="B911" s="19">
        <f t="shared" ca="1" si="321"/>
        <v>7189.0878917</v>
      </c>
      <c r="C911" s="16">
        <f t="shared" si="312"/>
        <v>7150</v>
      </c>
      <c r="D911" s="15">
        <f ca="1">IF(A911&lt;$B$1,VLOOKUP(A911,[1]DI!$A$4:$B$15000,2,FALSE),0)</f>
        <v>2.6499999999999999E-2</v>
      </c>
      <c r="E911" s="16">
        <f t="shared" ca="1" si="304"/>
        <v>1.00010379</v>
      </c>
      <c r="F911" s="16">
        <f ca="1">(TRUNC(PRODUCT($E$12:$E910),16))</f>
        <v>1.1067869274377</v>
      </c>
      <c r="G911" s="16">
        <f t="shared" ca="1" si="313"/>
        <v>1.1043591239875901</v>
      </c>
      <c r="H911" s="16">
        <f t="shared" ca="1" si="305"/>
        <v>1.0021983800000001</v>
      </c>
      <c r="I911" s="15">
        <f t="shared" si="314"/>
        <v>3.7999999999999999E-2</v>
      </c>
      <c r="J911" s="34">
        <f t="shared" si="315"/>
        <v>44270</v>
      </c>
      <c r="K911" s="2">
        <f t="shared" si="316"/>
        <v>22</v>
      </c>
      <c r="L911" s="21">
        <f t="shared" si="317"/>
        <v>22</v>
      </c>
      <c r="M911" s="14">
        <f t="shared" si="306"/>
        <v>1.003261288</v>
      </c>
      <c r="N911" s="14">
        <f t="shared" ca="1" si="307"/>
        <v>1.005466838</v>
      </c>
      <c r="O911" s="21">
        <f t="shared" si="318"/>
        <v>30</v>
      </c>
      <c r="P911" s="16">
        <f t="shared" ca="1" si="308"/>
        <v>39.0878917</v>
      </c>
      <c r="Q911" s="24">
        <f t="shared" si="309"/>
        <v>0</v>
      </c>
      <c r="R911" s="16">
        <f t="shared" si="310"/>
        <v>0</v>
      </c>
      <c r="S911" s="4" t="str">
        <f t="shared" si="319"/>
        <v>J=</v>
      </c>
      <c r="T911" s="34">
        <f t="shared" si="320"/>
        <v>44301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2"/>
      <c r="AG911" s="3"/>
      <c r="AH911" s="2"/>
      <c r="AI911" s="2"/>
      <c r="AJ911" s="2"/>
      <c r="AK911" s="2"/>
      <c r="AL911" s="2"/>
      <c r="AM911" s="34"/>
      <c r="AN911" s="34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42">
        <f t="shared" si="311"/>
        <v>44302</v>
      </c>
      <c r="B912" s="19">
        <f t="shared" ca="1" si="321"/>
        <v>7151.80047724</v>
      </c>
      <c r="C912" s="16">
        <f t="shared" si="312"/>
        <v>7150</v>
      </c>
      <c r="D912" s="15">
        <f ca="1">IF(A912&lt;$B$1,VLOOKUP(A912,[1]DI!$A$4:$B$15000,2,FALSE),0)</f>
        <v>2.6499999999999999E-2</v>
      </c>
      <c r="E912" s="16">
        <f t="shared" ca="1" si="304"/>
        <v>1.00010379</v>
      </c>
      <c r="F912" s="16">
        <f ca="1">(TRUNC(PRODUCT($E$12:$E911),16))</f>
        <v>1.1069018008528999</v>
      </c>
      <c r="G912" s="16">
        <f t="shared" ca="1" si="313"/>
        <v>1.1067869274377</v>
      </c>
      <c r="H912" s="16">
        <f t="shared" ca="1" si="305"/>
        <v>1.00010379</v>
      </c>
      <c r="I912" s="15">
        <f t="shared" si="314"/>
        <v>3.7999999999999999E-2</v>
      </c>
      <c r="J912" s="34">
        <f t="shared" si="315"/>
        <v>44301</v>
      </c>
      <c r="K912" s="2">
        <f t="shared" si="316"/>
        <v>1</v>
      </c>
      <c r="L912" s="21">
        <f t="shared" si="317"/>
        <v>1</v>
      </c>
      <c r="M912" s="14">
        <f t="shared" si="306"/>
        <v>1.00014801</v>
      </c>
      <c r="N912" s="14">
        <f t="shared" ca="1" si="307"/>
        <v>1.0002518149999999</v>
      </c>
      <c r="O912" s="21">
        <f t="shared" si="318"/>
        <v>0</v>
      </c>
      <c r="P912" s="16">
        <f t="shared" ca="1" si="308"/>
        <v>1.80047724</v>
      </c>
      <c r="Q912" s="24">
        <f t="shared" si="309"/>
        <v>0</v>
      </c>
      <c r="R912" s="16">
        <f t="shared" si="310"/>
        <v>0</v>
      </c>
      <c r="S912" s="4" t="str">
        <f t="shared" si="319"/>
        <v>J=</v>
      </c>
      <c r="T912" s="34">
        <f t="shared" si="320"/>
        <v>44333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2"/>
      <c r="AG912" s="3"/>
      <c r="AH912" s="2"/>
      <c r="AI912" s="2"/>
      <c r="AJ912" s="2"/>
      <c r="AK912" s="2"/>
      <c r="AL912" s="2"/>
      <c r="AM912" s="34"/>
      <c r="AN912" s="34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42">
        <f t="shared" si="311"/>
        <v>44303</v>
      </c>
      <c r="B913" s="19">
        <f t="shared" ca="1" si="321"/>
        <v>7152.5427616400002</v>
      </c>
      <c r="C913" s="16">
        <f t="shared" si="312"/>
        <v>7150</v>
      </c>
      <c r="D913" s="15">
        <f ca="1">IF(A913&lt;$B$1,VLOOKUP(A913,[1]DI!$A$4:$B$15000,2,FALSE),0)</f>
        <v>0</v>
      </c>
      <c r="E913" s="16">
        <f t="shared" ca="1" si="304"/>
        <v>1</v>
      </c>
      <c r="F913" s="16">
        <f ca="1">(TRUNC(PRODUCT($E$12:$E912),16))</f>
        <v>1.10701668619081</v>
      </c>
      <c r="G913" s="16">
        <f t="shared" ca="1" si="313"/>
        <v>1.1067869274377</v>
      </c>
      <c r="H913" s="16">
        <f t="shared" ca="1" si="305"/>
        <v>1.00020759</v>
      </c>
      <c r="I913" s="15">
        <f t="shared" si="314"/>
        <v>3.7999999999999999E-2</v>
      </c>
      <c r="J913" s="34">
        <f t="shared" si="315"/>
        <v>44301</v>
      </c>
      <c r="K913" s="2">
        <f t="shared" si="316"/>
        <v>1</v>
      </c>
      <c r="L913" s="21">
        <f t="shared" si="317"/>
        <v>1</v>
      </c>
      <c r="M913" s="14">
        <f t="shared" si="306"/>
        <v>1.00014801</v>
      </c>
      <c r="N913" s="14">
        <f t="shared" ca="1" si="307"/>
        <v>1.0003556309999999</v>
      </c>
      <c r="O913" s="21">
        <f t="shared" si="318"/>
        <v>0</v>
      </c>
      <c r="P913" s="16">
        <f t="shared" ca="1" si="308"/>
        <v>2.5427616400000002</v>
      </c>
      <c r="Q913" s="24">
        <f t="shared" si="309"/>
        <v>0</v>
      </c>
      <c r="R913" s="16">
        <f t="shared" si="310"/>
        <v>0</v>
      </c>
      <c r="S913" s="4" t="str">
        <f t="shared" si="319"/>
        <v>J=</v>
      </c>
      <c r="T913" s="34">
        <f t="shared" si="320"/>
        <v>44333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2"/>
      <c r="AG913" s="3"/>
      <c r="AH913" s="2"/>
      <c r="AI913" s="2"/>
      <c r="AJ913" s="2"/>
      <c r="AK913" s="2"/>
      <c r="AL913" s="2"/>
      <c r="AM913" s="34"/>
      <c r="AN913" s="34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42">
        <f t="shared" si="311"/>
        <v>44304</v>
      </c>
      <c r="B914" s="19">
        <f t="shared" ca="1" si="321"/>
        <v>7152.5427616400002</v>
      </c>
      <c r="C914" s="16">
        <f t="shared" si="312"/>
        <v>7150</v>
      </c>
      <c r="D914" s="15">
        <f ca="1">IF(A914&lt;$B$1,VLOOKUP(A914,[1]DI!$A$4:$B$15000,2,FALSE),0)</f>
        <v>0</v>
      </c>
      <c r="E914" s="16">
        <f t="shared" ca="1" si="304"/>
        <v>1</v>
      </c>
      <c r="F914" s="16">
        <f ca="1">(TRUNC(PRODUCT($E$12:$E913),16))</f>
        <v>1.10701668619081</v>
      </c>
      <c r="G914" s="16">
        <f t="shared" ca="1" si="313"/>
        <v>1.1067869274377</v>
      </c>
      <c r="H914" s="16">
        <f t="shared" ca="1" si="305"/>
        <v>1.00020759</v>
      </c>
      <c r="I914" s="15">
        <f t="shared" si="314"/>
        <v>3.7999999999999999E-2</v>
      </c>
      <c r="J914" s="34">
        <f t="shared" si="315"/>
        <v>44301</v>
      </c>
      <c r="K914" s="2">
        <f t="shared" si="316"/>
        <v>1</v>
      </c>
      <c r="L914" s="21">
        <f t="shared" si="317"/>
        <v>1</v>
      </c>
      <c r="M914" s="14">
        <f t="shared" si="306"/>
        <v>1.00014801</v>
      </c>
      <c r="N914" s="14">
        <f t="shared" ca="1" si="307"/>
        <v>1.0003556309999999</v>
      </c>
      <c r="O914" s="21">
        <f t="shared" si="318"/>
        <v>0</v>
      </c>
      <c r="P914" s="16">
        <f t="shared" ca="1" si="308"/>
        <v>2.5427616400000002</v>
      </c>
      <c r="Q914" s="24">
        <f t="shared" si="309"/>
        <v>0</v>
      </c>
      <c r="R914" s="16">
        <f t="shared" si="310"/>
        <v>0</v>
      </c>
      <c r="S914" s="4" t="str">
        <f t="shared" si="319"/>
        <v>J=</v>
      </c>
      <c r="T914" s="34">
        <f t="shared" si="320"/>
        <v>44333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2"/>
      <c r="AG914" s="3"/>
      <c r="AH914" s="2"/>
      <c r="AI914" s="2"/>
      <c r="AJ914" s="2"/>
      <c r="AK914" s="2"/>
      <c r="AL914" s="2"/>
      <c r="AM914" s="34"/>
      <c r="AN914" s="34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42">
        <f t="shared" si="311"/>
        <v>44305</v>
      </c>
      <c r="B915" s="19">
        <f t="shared" ca="1" si="321"/>
        <v>7153.6014049400001</v>
      </c>
      <c r="C915" s="16">
        <f t="shared" si="312"/>
        <v>7150</v>
      </c>
      <c r="D915" s="15">
        <f ca="1">IF(A915&lt;$B$1,VLOOKUP(A915,[1]DI!$A$4:$B$15000,2,FALSE),0)</f>
        <v>2.6499999999999999E-2</v>
      </c>
      <c r="E915" s="16">
        <f t="shared" ca="1" si="304"/>
        <v>1.00010379</v>
      </c>
      <c r="F915" s="16">
        <f ca="1">(TRUNC(PRODUCT($E$12:$E914),16))</f>
        <v>1.10701668619081</v>
      </c>
      <c r="G915" s="16">
        <f t="shared" ca="1" si="313"/>
        <v>1.1067869274377</v>
      </c>
      <c r="H915" s="16">
        <f t="shared" ca="1" si="305"/>
        <v>1.00020759</v>
      </c>
      <c r="I915" s="15">
        <f t="shared" si="314"/>
        <v>3.7999999999999999E-2</v>
      </c>
      <c r="J915" s="34">
        <f t="shared" si="315"/>
        <v>44301</v>
      </c>
      <c r="K915" s="2">
        <f t="shared" si="316"/>
        <v>2</v>
      </c>
      <c r="L915" s="21">
        <f t="shared" si="317"/>
        <v>2</v>
      </c>
      <c r="M915" s="14">
        <f t="shared" si="306"/>
        <v>1.000296042</v>
      </c>
      <c r="N915" s="14">
        <f t="shared" ca="1" si="307"/>
        <v>1.000503693</v>
      </c>
      <c r="O915" s="21">
        <f t="shared" si="318"/>
        <v>0</v>
      </c>
      <c r="P915" s="16">
        <f t="shared" ca="1" si="308"/>
        <v>3.6014049400000001</v>
      </c>
      <c r="Q915" s="24">
        <f t="shared" si="309"/>
        <v>0</v>
      </c>
      <c r="R915" s="16">
        <f t="shared" si="310"/>
        <v>0</v>
      </c>
      <c r="S915" s="4" t="str">
        <f t="shared" si="319"/>
        <v>J=</v>
      </c>
      <c r="T915" s="34">
        <f t="shared" si="320"/>
        <v>44333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2"/>
      <c r="AG915" s="3"/>
      <c r="AH915" s="2"/>
      <c r="AI915" s="2"/>
      <c r="AJ915" s="2"/>
      <c r="AK915" s="2"/>
      <c r="AL915" s="2"/>
      <c r="AM915" s="34"/>
      <c r="AN915" s="34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42">
        <f t="shared" si="311"/>
        <v>44306</v>
      </c>
      <c r="B916" s="19">
        <f t="shared" ca="1" si="321"/>
        <v>7155.4027830900004</v>
      </c>
      <c r="C916" s="16">
        <f t="shared" si="312"/>
        <v>7150</v>
      </c>
      <c r="D916" s="15">
        <f ca="1">IF(A916&lt;$B$1,VLOOKUP(A916,[1]DI!$A$4:$B$15000,2,FALSE),0)</f>
        <v>2.6499999999999999E-2</v>
      </c>
      <c r="E916" s="16">
        <f t="shared" ca="1" si="304"/>
        <v>1.00010379</v>
      </c>
      <c r="F916" s="16">
        <f ca="1">(TRUNC(PRODUCT($E$12:$E915),16))</f>
        <v>1.10713158345267</v>
      </c>
      <c r="G916" s="16">
        <f t="shared" ca="1" si="313"/>
        <v>1.1067869274377</v>
      </c>
      <c r="H916" s="16">
        <f t="shared" ca="1" si="305"/>
        <v>1.0003114</v>
      </c>
      <c r="I916" s="15">
        <f t="shared" si="314"/>
        <v>3.7999999999999999E-2</v>
      </c>
      <c r="J916" s="34">
        <f t="shared" si="315"/>
        <v>44301</v>
      </c>
      <c r="K916" s="2">
        <f t="shared" si="316"/>
        <v>3</v>
      </c>
      <c r="L916" s="21">
        <f t="shared" si="317"/>
        <v>3</v>
      </c>
      <c r="M916" s="14">
        <f t="shared" si="306"/>
        <v>1.0004440960000001</v>
      </c>
      <c r="N916" s="14">
        <f t="shared" ca="1" si="307"/>
        <v>1.0007556339999999</v>
      </c>
      <c r="O916" s="21">
        <f t="shared" si="318"/>
        <v>0</v>
      </c>
      <c r="P916" s="16">
        <f t="shared" ca="1" si="308"/>
        <v>5.4027830899999998</v>
      </c>
      <c r="Q916" s="24">
        <f t="shared" si="309"/>
        <v>0</v>
      </c>
      <c r="R916" s="16">
        <f t="shared" si="310"/>
        <v>0</v>
      </c>
      <c r="S916" s="4" t="str">
        <f t="shared" si="319"/>
        <v>J=</v>
      </c>
      <c r="T916" s="34">
        <f t="shared" si="320"/>
        <v>44333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2"/>
      <c r="AG916" s="3"/>
      <c r="AH916" s="2"/>
      <c r="AI916" s="2"/>
      <c r="AJ916" s="2"/>
      <c r="AK916" s="2"/>
      <c r="AL916" s="2"/>
      <c r="AM916" s="34"/>
      <c r="AN916" s="34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42">
        <f t="shared" si="311"/>
        <v>44307</v>
      </c>
      <c r="B917" s="19">
        <f t="shared" ca="1" si="321"/>
        <v>7157.2046116900001</v>
      </c>
      <c r="C917" s="16">
        <f t="shared" si="312"/>
        <v>7150</v>
      </c>
      <c r="D917" s="15">
        <f ca="1">IF(A917&lt;$B$1,VLOOKUP(A917,[1]DI!$A$4:$B$15000,2,FALSE),0)</f>
        <v>0</v>
      </c>
      <c r="E917" s="16">
        <f t="shared" ca="1" si="304"/>
        <v>1</v>
      </c>
      <c r="F917" s="16">
        <f ca="1">(TRUNC(PRODUCT($E$12:$E916),16))</f>
        <v>1.1072464926397201</v>
      </c>
      <c r="G917" s="16">
        <f t="shared" ca="1" si="313"/>
        <v>1.1067869274377</v>
      </c>
      <c r="H917" s="16">
        <f t="shared" ca="1" si="305"/>
        <v>1.00041522</v>
      </c>
      <c r="I917" s="15">
        <f t="shared" si="314"/>
        <v>3.7999999999999999E-2</v>
      </c>
      <c r="J917" s="34">
        <f t="shared" si="315"/>
        <v>44301</v>
      </c>
      <c r="K917" s="2">
        <f t="shared" si="316"/>
        <v>3</v>
      </c>
      <c r="L917" s="21">
        <f t="shared" si="317"/>
        <v>4</v>
      </c>
      <c r="M917" s="14">
        <f t="shared" si="306"/>
        <v>1.0005921719999999</v>
      </c>
      <c r="N917" s="14">
        <f t="shared" ca="1" si="307"/>
        <v>1.0010076379999999</v>
      </c>
      <c r="O917" s="21">
        <f t="shared" si="318"/>
        <v>0</v>
      </c>
      <c r="P917" s="16">
        <f t="shared" ca="1" si="308"/>
        <v>7.2046116900000001</v>
      </c>
      <c r="Q917" s="24">
        <f t="shared" si="309"/>
        <v>0</v>
      </c>
      <c r="R917" s="16">
        <f t="shared" si="310"/>
        <v>0</v>
      </c>
      <c r="S917" s="4" t="str">
        <f t="shared" si="319"/>
        <v>J=</v>
      </c>
      <c r="T917" s="34">
        <f t="shared" si="320"/>
        <v>44333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2"/>
      <c r="AG917" s="3"/>
      <c r="AH917" s="2"/>
      <c r="AI917" s="2"/>
      <c r="AJ917" s="2"/>
      <c r="AK917" s="2"/>
      <c r="AL917" s="2"/>
      <c r="AM917" s="34"/>
      <c r="AN917" s="34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42">
        <f t="shared" si="311"/>
        <v>44308</v>
      </c>
      <c r="B918" s="19">
        <f t="shared" ca="1" si="321"/>
        <v>7157.2046116900001</v>
      </c>
      <c r="C918" s="16">
        <f t="shared" si="312"/>
        <v>7150</v>
      </c>
      <c r="D918" s="15">
        <f ca="1">IF(A918&lt;$B$1,VLOOKUP(A918,[1]DI!$A$4:$B$15000,2,FALSE),0)</f>
        <v>2.6499999999999999E-2</v>
      </c>
      <c r="E918" s="16">
        <f t="shared" ca="1" si="304"/>
        <v>1.00010379</v>
      </c>
      <c r="F918" s="16">
        <f ca="1">(TRUNC(PRODUCT($E$12:$E917),16))</f>
        <v>1.1072464926397201</v>
      </c>
      <c r="G918" s="16">
        <f t="shared" ca="1" si="313"/>
        <v>1.1067869274377</v>
      </c>
      <c r="H918" s="16">
        <f t="shared" ca="1" si="305"/>
        <v>1.00041522</v>
      </c>
      <c r="I918" s="15">
        <f t="shared" si="314"/>
        <v>3.7999999999999999E-2</v>
      </c>
      <c r="J918" s="34">
        <f t="shared" si="315"/>
        <v>44301</v>
      </c>
      <c r="K918" s="2">
        <f t="shared" si="316"/>
        <v>4</v>
      </c>
      <c r="L918" s="21">
        <f t="shared" si="317"/>
        <v>4</v>
      </c>
      <c r="M918" s="14">
        <f t="shared" si="306"/>
        <v>1.0005921719999999</v>
      </c>
      <c r="N918" s="14">
        <f t="shared" ca="1" si="307"/>
        <v>1.0010076379999999</v>
      </c>
      <c r="O918" s="21">
        <f t="shared" si="318"/>
        <v>0</v>
      </c>
      <c r="P918" s="16">
        <f t="shared" ca="1" si="308"/>
        <v>7.2046116900000001</v>
      </c>
      <c r="Q918" s="24">
        <f t="shared" si="309"/>
        <v>0</v>
      </c>
      <c r="R918" s="16">
        <f t="shared" si="310"/>
        <v>0</v>
      </c>
      <c r="S918" s="4" t="str">
        <f t="shared" si="319"/>
        <v>J=</v>
      </c>
      <c r="T918" s="34">
        <f t="shared" si="320"/>
        <v>44333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2"/>
      <c r="AG918" s="3"/>
      <c r="AH918" s="2"/>
      <c r="AI918" s="2"/>
      <c r="AJ918" s="2"/>
      <c r="AK918" s="2"/>
      <c r="AL918" s="2"/>
      <c r="AM918" s="34"/>
      <c r="AN918" s="34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42">
        <f t="shared" si="311"/>
        <v>44309</v>
      </c>
      <c r="B919" s="19">
        <f t="shared" ca="1" si="321"/>
        <v>7159.0069550899998</v>
      </c>
      <c r="C919" s="16">
        <f t="shared" si="312"/>
        <v>7150</v>
      </c>
      <c r="D919" s="15">
        <f ca="1">IF(A919&lt;$B$1,VLOOKUP(A919,[1]DI!$A$4:$B$15000,2,FALSE),0)</f>
        <v>2.6499999999999999E-2</v>
      </c>
      <c r="E919" s="16">
        <f t="shared" ca="1" si="304"/>
        <v>1.00010379</v>
      </c>
      <c r="F919" s="16">
        <f ca="1">(TRUNC(PRODUCT($E$12:$E918),16))</f>
        <v>1.10736141375319</v>
      </c>
      <c r="G919" s="16">
        <f t="shared" ca="1" si="313"/>
        <v>1.1067869274377</v>
      </c>
      <c r="H919" s="16">
        <f t="shared" ca="1" si="305"/>
        <v>1.00051906</v>
      </c>
      <c r="I919" s="15">
        <f t="shared" si="314"/>
        <v>3.7999999999999999E-2</v>
      </c>
      <c r="J919" s="34">
        <f t="shared" si="315"/>
        <v>44301</v>
      </c>
      <c r="K919" s="2">
        <f t="shared" si="316"/>
        <v>5</v>
      </c>
      <c r="L919" s="21">
        <f t="shared" si="317"/>
        <v>5</v>
      </c>
      <c r="M919" s="14">
        <f t="shared" si="306"/>
        <v>1.0007402700000001</v>
      </c>
      <c r="N919" s="14">
        <f t="shared" ca="1" si="307"/>
        <v>1.0012597139999999</v>
      </c>
      <c r="O919" s="21">
        <f t="shared" si="318"/>
        <v>0</v>
      </c>
      <c r="P919" s="16">
        <f t="shared" ca="1" si="308"/>
        <v>9.0069550899999999</v>
      </c>
      <c r="Q919" s="24">
        <f t="shared" si="309"/>
        <v>0</v>
      </c>
      <c r="R919" s="16">
        <f t="shared" si="310"/>
        <v>0</v>
      </c>
      <c r="S919" s="4" t="str">
        <f t="shared" si="319"/>
        <v>J=</v>
      </c>
      <c r="T919" s="34">
        <f t="shared" si="320"/>
        <v>44333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2"/>
      <c r="AG919" s="3"/>
      <c r="AH919" s="2"/>
      <c r="AI919" s="2"/>
      <c r="AJ919" s="2"/>
      <c r="AK919" s="2"/>
      <c r="AL919" s="2"/>
      <c r="AM919" s="34"/>
      <c r="AN919" s="34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42">
        <f t="shared" si="311"/>
        <v>44310</v>
      </c>
      <c r="B920" s="19">
        <f t="shared" ca="1" si="321"/>
        <v>7160.8096702900002</v>
      </c>
      <c r="C920" s="16">
        <f t="shared" si="312"/>
        <v>7150</v>
      </c>
      <c r="D920" s="15">
        <f ca="1">IF(A920&lt;$B$1,VLOOKUP(A920,[1]DI!$A$4:$B$15000,2,FALSE),0)</f>
        <v>0</v>
      </c>
      <c r="E920" s="16">
        <f t="shared" ca="1" si="304"/>
        <v>1</v>
      </c>
      <c r="F920" s="16">
        <f ca="1">(TRUNC(PRODUCT($E$12:$E919),16))</f>
        <v>1.1074763467943201</v>
      </c>
      <c r="G920" s="16">
        <f t="shared" ca="1" si="313"/>
        <v>1.1067869274377</v>
      </c>
      <c r="H920" s="16">
        <f t="shared" ca="1" si="305"/>
        <v>1.0006229</v>
      </c>
      <c r="I920" s="15">
        <f t="shared" si="314"/>
        <v>3.7999999999999999E-2</v>
      </c>
      <c r="J920" s="34">
        <f t="shared" si="315"/>
        <v>44301</v>
      </c>
      <c r="K920" s="2">
        <f t="shared" si="316"/>
        <v>5</v>
      </c>
      <c r="L920" s="21">
        <f t="shared" si="317"/>
        <v>6</v>
      </c>
      <c r="M920" s="14">
        <f t="shared" si="306"/>
        <v>1.000888389</v>
      </c>
      <c r="N920" s="14">
        <f t="shared" ca="1" si="307"/>
        <v>1.001511842</v>
      </c>
      <c r="O920" s="21">
        <f t="shared" si="318"/>
        <v>0</v>
      </c>
      <c r="P920" s="16">
        <f t="shared" ca="1" si="308"/>
        <v>10.80967029</v>
      </c>
      <c r="Q920" s="24">
        <f t="shared" si="309"/>
        <v>0</v>
      </c>
      <c r="R920" s="16">
        <f t="shared" si="310"/>
        <v>0</v>
      </c>
      <c r="S920" s="4" t="str">
        <f t="shared" si="319"/>
        <v>J=</v>
      </c>
      <c r="T920" s="34">
        <f t="shared" si="320"/>
        <v>44333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2"/>
      <c r="AG920" s="3"/>
      <c r="AH920" s="2"/>
      <c r="AI920" s="2"/>
      <c r="AJ920" s="2"/>
      <c r="AK920" s="2"/>
      <c r="AL920" s="2"/>
      <c r="AM920" s="34"/>
      <c r="AN920" s="34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42">
        <f t="shared" si="311"/>
        <v>44311</v>
      </c>
      <c r="B921" s="19">
        <f t="shared" ca="1" si="321"/>
        <v>7160.8096702900002</v>
      </c>
      <c r="C921" s="16">
        <f t="shared" si="312"/>
        <v>7150</v>
      </c>
      <c r="D921" s="15">
        <f ca="1">IF(A921&lt;$B$1,VLOOKUP(A921,[1]DI!$A$4:$B$15000,2,FALSE),0)</f>
        <v>0</v>
      </c>
      <c r="E921" s="16">
        <f t="shared" ca="1" si="304"/>
        <v>1</v>
      </c>
      <c r="F921" s="16">
        <f ca="1">(TRUNC(PRODUCT($E$12:$E920),16))</f>
        <v>1.1074763467943201</v>
      </c>
      <c r="G921" s="16">
        <f t="shared" ca="1" si="313"/>
        <v>1.1067869274377</v>
      </c>
      <c r="H921" s="16">
        <f t="shared" ca="1" si="305"/>
        <v>1.0006229</v>
      </c>
      <c r="I921" s="15">
        <f t="shared" si="314"/>
        <v>3.7999999999999999E-2</v>
      </c>
      <c r="J921" s="34">
        <f t="shared" si="315"/>
        <v>44301</v>
      </c>
      <c r="K921" s="2">
        <f t="shared" si="316"/>
        <v>5</v>
      </c>
      <c r="L921" s="21">
        <f t="shared" si="317"/>
        <v>6</v>
      </c>
      <c r="M921" s="14">
        <f t="shared" si="306"/>
        <v>1.000888389</v>
      </c>
      <c r="N921" s="14">
        <f t="shared" ca="1" si="307"/>
        <v>1.001511842</v>
      </c>
      <c r="O921" s="21">
        <f t="shared" si="318"/>
        <v>0</v>
      </c>
      <c r="P921" s="16">
        <f t="shared" ca="1" si="308"/>
        <v>10.80967029</v>
      </c>
      <c r="Q921" s="24">
        <f t="shared" si="309"/>
        <v>0</v>
      </c>
      <c r="R921" s="16">
        <f t="shared" si="310"/>
        <v>0</v>
      </c>
      <c r="S921" s="4" t="str">
        <f t="shared" si="319"/>
        <v>J=</v>
      </c>
      <c r="T921" s="34">
        <f t="shared" si="320"/>
        <v>44333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2"/>
      <c r="AG921" s="3"/>
      <c r="AH921" s="2"/>
      <c r="AI921" s="2"/>
      <c r="AJ921" s="2"/>
      <c r="AK921" s="2"/>
      <c r="AL921" s="2"/>
      <c r="AM921" s="34"/>
      <c r="AN921" s="34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42">
        <f t="shared" si="311"/>
        <v>44312</v>
      </c>
      <c r="B922" s="19">
        <f t="shared" ca="1" si="321"/>
        <v>7160.8096702900002</v>
      </c>
      <c r="C922" s="16">
        <f t="shared" si="312"/>
        <v>7150</v>
      </c>
      <c r="D922" s="15">
        <f ca="1">IF(A922&lt;$B$1,VLOOKUP(A922,[1]DI!$A$4:$B$15000,2,FALSE),0)</f>
        <v>2.6499999999999999E-2</v>
      </c>
      <c r="E922" s="16">
        <f t="shared" ca="1" si="304"/>
        <v>1.00010379</v>
      </c>
      <c r="F922" s="16">
        <f ca="1">(TRUNC(PRODUCT($E$12:$E921),16))</f>
        <v>1.1074763467943201</v>
      </c>
      <c r="G922" s="16">
        <f t="shared" ca="1" si="313"/>
        <v>1.1067869274377</v>
      </c>
      <c r="H922" s="16">
        <f t="shared" ca="1" si="305"/>
        <v>1.0006229</v>
      </c>
      <c r="I922" s="15">
        <f t="shared" si="314"/>
        <v>3.7999999999999999E-2</v>
      </c>
      <c r="J922" s="34">
        <f t="shared" si="315"/>
        <v>44301</v>
      </c>
      <c r="K922" s="2">
        <f t="shared" si="316"/>
        <v>6</v>
      </c>
      <c r="L922" s="21">
        <f t="shared" si="317"/>
        <v>6</v>
      </c>
      <c r="M922" s="14">
        <f t="shared" si="306"/>
        <v>1.000888389</v>
      </c>
      <c r="N922" s="14">
        <f t="shared" ca="1" si="307"/>
        <v>1.001511842</v>
      </c>
      <c r="O922" s="21">
        <f t="shared" si="318"/>
        <v>0</v>
      </c>
      <c r="P922" s="16">
        <f t="shared" ca="1" si="308"/>
        <v>10.80967029</v>
      </c>
      <c r="Q922" s="24">
        <f t="shared" si="309"/>
        <v>0</v>
      </c>
      <c r="R922" s="16">
        <f t="shared" si="310"/>
        <v>0</v>
      </c>
      <c r="S922" s="4" t="str">
        <f t="shared" si="319"/>
        <v>J=</v>
      </c>
      <c r="T922" s="34">
        <f t="shared" si="320"/>
        <v>44333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2"/>
      <c r="AG922" s="3"/>
      <c r="AH922" s="2"/>
      <c r="AI922" s="2"/>
      <c r="AJ922" s="2"/>
      <c r="AK922" s="2"/>
      <c r="AL922" s="2"/>
      <c r="AM922" s="34"/>
      <c r="AN922" s="34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42">
        <f t="shared" si="311"/>
        <v>44313</v>
      </c>
      <c r="B923" s="19">
        <f t="shared" ca="1" si="321"/>
        <v>7162.6129145900004</v>
      </c>
      <c r="C923" s="16">
        <f t="shared" si="312"/>
        <v>7150</v>
      </c>
      <c r="D923" s="15">
        <f ca="1">IF(A923&lt;$B$1,VLOOKUP(A923,[1]DI!$A$4:$B$15000,2,FALSE),0)</f>
        <v>2.6499999999999999E-2</v>
      </c>
      <c r="E923" s="16">
        <f t="shared" ca="1" si="304"/>
        <v>1.00010379</v>
      </c>
      <c r="F923" s="16">
        <f ca="1">(TRUNC(PRODUCT($E$12:$E922),16))</f>
        <v>1.10759129176436</v>
      </c>
      <c r="G923" s="16">
        <f t="shared" ca="1" si="313"/>
        <v>1.1067869274377</v>
      </c>
      <c r="H923" s="16">
        <f t="shared" ca="1" si="305"/>
        <v>1.00072676</v>
      </c>
      <c r="I923" s="15">
        <f t="shared" si="314"/>
        <v>3.7999999999999999E-2</v>
      </c>
      <c r="J923" s="34">
        <f t="shared" si="315"/>
        <v>44301</v>
      </c>
      <c r="K923" s="2">
        <f t="shared" si="316"/>
        <v>7</v>
      </c>
      <c r="L923" s="21">
        <f t="shared" si="317"/>
        <v>7</v>
      </c>
      <c r="M923" s="14">
        <f t="shared" si="306"/>
        <v>1.001036531</v>
      </c>
      <c r="N923" s="14">
        <f t="shared" ca="1" si="307"/>
        <v>1.001764044</v>
      </c>
      <c r="O923" s="21">
        <f t="shared" si="318"/>
        <v>0</v>
      </c>
      <c r="P923" s="16">
        <f t="shared" ca="1" si="308"/>
        <v>12.612914590000001</v>
      </c>
      <c r="Q923" s="24">
        <f t="shared" si="309"/>
        <v>0</v>
      </c>
      <c r="R923" s="16">
        <f t="shared" si="310"/>
        <v>0</v>
      </c>
      <c r="S923" s="4" t="str">
        <f t="shared" si="319"/>
        <v>J=</v>
      </c>
      <c r="T923" s="34">
        <f t="shared" si="320"/>
        <v>44333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2"/>
      <c r="AG923" s="3"/>
      <c r="AH923" s="2"/>
      <c r="AI923" s="2"/>
      <c r="AJ923" s="2"/>
      <c r="AK923" s="2"/>
      <c r="AL923" s="2"/>
      <c r="AM923" s="34"/>
      <c r="AN923" s="34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42">
        <f t="shared" si="311"/>
        <v>44314</v>
      </c>
      <c r="B924" s="19">
        <f t="shared" ca="1" si="321"/>
        <v>7164.4165307000003</v>
      </c>
      <c r="C924" s="16">
        <f t="shared" si="312"/>
        <v>7150</v>
      </c>
      <c r="D924" s="15">
        <f ca="1">IF(A924&lt;$B$1,VLOOKUP(A924,[1]DI!$A$4:$B$15000,2,FALSE),0)</f>
        <v>2.6499999999999999E-2</v>
      </c>
      <c r="E924" s="16">
        <f t="shared" ca="1" si="304"/>
        <v>1.00010379</v>
      </c>
      <c r="F924" s="16">
        <f ca="1">(TRUNC(PRODUCT($E$12:$E923),16))</f>
        <v>1.1077062486645299</v>
      </c>
      <c r="G924" s="16">
        <f t="shared" ca="1" si="313"/>
        <v>1.1067869274377</v>
      </c>
      <c r="H924" s="16">
        <f t="shared" ca="1" si="305"/>
        <v>1.0008306199999999</v>
      </c>
      <c r="I924" s="15">
        <f t="shared" si="314"/>
        <v>3.7999999999999999E-2</v>
      </c>
      <c r="J924" s="34">
        <f t="shared" si="315"/>
        <v>44301</v>
      </c>
      <c r="K924" s="2">
        <f t="shared" si="316"/>
        <v>8</v>
      </c>
      <c r="L924" s="21">
        <f t="shared" si="317"/>
        <v>8</v>
      </c>
      <c r="M924" s="14">
        <f t="shared" si="306"/>
        <v>1.001184694</v>
      </c>
      <c r="N924" s="14">
        <f t="shared" ca="1" si="307"/>
        <v>1.002016298</v>
      </c>
      <c r="O924" s="21">
        <f t="shared" si="318"/>
        <v>0</v>
      </c>
      <c r="P924" s="16">
        <f t="shared" ca="1" si="308"/>
        <v>14.416530699999999</v>
      </c>
      <c r="Q924" s="24">
        <f t="shared" si="309"/>
        <v>0</v>
      </c>
      <c r="R924" s="16">
        <f t="shared" si="310"/>
        <v>0</v>
      </c>
      <c r="S924" s="4" t="str">
        <f t="shared" si="319"/>
        <v>J=</v>
      </c>
      <c r="T924" s="34">
        <f t="shared" si="320"/>
        <v>44333</v>
      </c>
      <c r="U924" s="25"/>
      <c r="V924" s="25"/>
      <c r="W924" s="25"/>
      <c r="X924" s="33"/>
      <c r="Y924" s="25"/>
      <c r="Z924" s="28"/>
      <c r="AA924" s="25"/>
      <c r="AB924" s="25"/>
      <c r="AC924" s="25"/>
      <c r="AD924" s="25"/>
      <c r="AE924" s="25"/>
      <c r="AF924" s="26"/>
      <c r="AG924" s="25"/>
      <c r="AH924" s="27"/>
      <c r="AI924" s="27"/>
      <c r="AJ924" s="27"/>
      <c r="AK924" s="27"/>
      <c r="AL924" s="27"/>
      <c r="AM924" s="33"/>
      <c r="AN924" s="33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</row>
    <row r="925" spans="1:145" x14ac:dyDescent="0.15">
      <c r="A925" s="42">
        <f t="shared" si="311"/>
        <v>44315</v>
      </c>
      <c r="B925" s="19">
        <f t="shared" ca="1" si="321"/>
        <v>7166.2206759000001</v>
      </c>
      <c r="C925" s="16">
        <f t="shared" si="312"/>
        <v>7150</v>
      </c>
      <c r="D925" s="15">
        <f ca="1">IF(A925&lt;$B$1,VLOOKUP(A925,[1]DI!$A$4:$B$15000,2,FALSE),0)</f>
        <v>2.6499999999999999E-2</v>
      </c>
      <c r="E925" s="16">
        <f t="shared" ca="1" si="304"/>
        <v>1.00010379</v>
      </c>
      <c r="F925" s="16">
        <f ca="1">(TRUNC(PRODUCT($E$12:$E924),16))</f>
        <v>1.10782121749608</v>
      </c>
      <c r="G925" s="16">
        <f t="shared" ca="1" si="313"/>
        <v>1.1067869274377</v>
      </c>
      <c r="H925" s="16">
        <f t="shared" ca="1" si="305"/>
        <v>1.0009345000000001</v>
      </c>
      <c r="I925" s="15">
        <f t="shared" si="314"/>
        <v>3.7999999999999999E-2</v>
      </c>
      <c r="J925" s="34">
        <f t="shared" si="315"/>
        <v>44301</v>
      </c>
      <c r="K925" s="2">
        <f t="shared" si="316"/>
        <v>9</v>
      </c>
      <c r="L925" s="21">
        <f t="shared" si="317"/>
        <v>9</v>
      </c>
      <c r="M925" s="14">
        <f t="shared" si="306"/>
        <v>1.0013328800000001</v>
      </c>
      <c r="N925" s="14">
        <f t="shared" ca="1" si="307"/>
        <v>1.002268626</v>
      </c>
      <c r="O925" s="21">
        <f t="shared" si="318"/>
        <v>0</v>
      </c>
      <c r="P925" s="16">
        <f t="shared" ca="1" si="308"/>
        <v>16.2206759</v>
      </c>
      <c r="Q925" s="24">
        <f t="shared" si="309"/>
        <v>0</v>
      </c>
      <c r="R925" s="16">
        <f t="shared" si="310"/>
        <v>0</v>
      </c>
      <c r="S925" s="4" t="str">
        <f t="shared" si="319"/>
        <v>J=</v>
      </c>
      <c r="T925" s="34">
        <f t="shared" si="320"/>
        <v>44333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2"/>
      <c r="AG925" s="3"/>
      <c r="AH925" s="2"/>
      <c r="AI925" s="2"/>
      <c r="AJ925" s="2"/>
      <c r="AK925" s="2"/>
      <c r="AL925" s="2"/>
      <c r="AM925" s="34"/>
      <c r="AN925" s="34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42">
        <f t="shared" si="311"/>
        <v>44316</v>
      </c>
      <c r="B926" s="19">
        <f t="shared" ca="1" si="321"/>
        <v>7168.0251857399999</v>
      </c>
      <c r="C926" s="16">
        <f t="shared" si="312"/>
        <v>7150</v>
      </c>
      <c r="D926" s="15">
        <f ca="1">IF(A926&lt;$B$1,VLOOKUP(A926,[1]DI!$A$4:$B$15000,2,FALSE),0)</f>
        <v>2.6499999999999999E-2</v>
      </c>
      <c r="E926" s="16">
        <f t="shared" ca="1" si="304"/>
        <v>1.00010379</v>
      </c>
      <c r="F926" s="16">
        <f ca="1">(TRUNC(PRODUCT($E$12:$E925),16))</f>
        <v>1.10793619826024</v>
      </c>
      <c r="G926" s="16">
        <f t="shared" ca="1" si="313"/>
        <v>1.1067869274377</v>
      </c>
      <c r="H926" s="16">
        <f t="shared" ca="1" si="305"/>
        <v>1.00103838</v>
      </c>
      <c r="I926" s="15">
        <f t="shared" si="314"/>
        <v>3.7999999999999999E-2</v>
      </c>
      <c r="J926" s="34">
        <f t="shared" si="315"/>
        <v>44301</v>
      </c>
      <c r="K926" s="2">
        <f t="shared" si="316"/>
        <v>10</v>
      </c>
      <c r="L926" s="21">
        <f t="shared" si="317"/>
        <v>10</v>
      </c>
      <c r="M926" s="14">
        <f t="shared" si="306"/>
        <v>1.0014810869999999</v>
      </c>
      <c r="N926" s="14">
        <f t="shared" ca="1" si="307"/>
        <v>1.002521005</v>
      </c>
      <c r="O926" s="21">
        <f t="shared" si="318"/>
        <v>0</v>
      </c>
      <c r="P926" s="16">
        <f t="shared" ca="1" si="308"/>
        <v>18.025185740000001</v>
      </c>
      <c r="Q926" s="24">
        <f t="shared" si="309"/>
        <v>0</v>
      </c>
      <c r="R926" s="16">
        <f t="shared" si="310"/>
        <v>0</v>
      </c>
      <c r="S926" s="4" t="str">
        <f t="shared" si="319"/>
        <v>J=</v>
      </c>
      <c r="T926" s="34">
        <f t="shared" si="320"/>
        <v>44333</v>
      </c>
      <c r="U926" s="25"/>
      <c r="V926" s="25"/>
      <c r="W926" s="25"/>
      <c r="X926" s="33"/>
      <c r="Y926" s="25"/>
      <c r="Z926" s="28"/>
      <c r="AA926" s="25"/>
      <c r="AB926" s="25"/>
      <c r="AC926" s="25"/>
      <c r="AD926" s="25"/>
      <c r="AE926" s="25"/>
      <c r="AF926" s="26"/>
      <c r="AG926" s="25"/>
      <c r="AH926" s="27"/>
      <c r="AI926" s="27"/>
      <c r="AJ926" s="27"/>
      <c r="AK926" s="27"/>
      <c r="AL926" s="27"/>
      <c r="AM926" s="33"/>
      <c r="AN926" s="33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</row>
    <row r="927" spans="1:145" x14ac:dyDescent="0.15">
      <c r="A927" s="42">
        <f t="shared" si="311"/>
        <v>44317</v>
      </c>
      <c r="B927" s="19">
        <f t="shared" ca="1" si="321"/>
        <v>7169.8302247000001</v>
      </c>
      <c r="C927" s="16">
        <f t="shared" si="312"/>
        <v>7150</v>
      </c>
      <c r="D927" s="15">
        <f ca="1">IF(A927&lt;$B$1,VLOOKUP(A927,[1]DI!$A$4:$B$15000,2,FALSE),0)</f>
        <v>0</v>
      </c>
      <c r="E927" s="16">
        <f t="shared" ca="1" si="304"/>
        <v>1</v>
      </c>
      <c r="F927" s="16">
        <f ca="1">(TRUNC(PRODUCT($E$12:$E926),16))</f>
        <v>1.10805119095826</v>
      </c>
      <c r="G927" s="16">
        <f t="shared" ca="1" si="313"/>
        <v>1.1067869274377</v>
      </c>
      <c r="H927" s="16">
        <f t="shared" ca="1" si="305"/>
        <v>1.0011422800000001</v>
      </c>
      <c r="I927" s="15">
        <f t="shared" si="314"/>
        <v>3.7999999999999999E-2</v>
      </c>
      <c r="J927" s="34">
        <f t="shared" si="315"/>
        <v>44301</v>
      </c>
      <c r="K927" s="2">
        <f t="shared" si="316"/>
        <v>10</v>
      </c>
      <c r="L927" s="21">
        <f t="shared" si="317"/>
        <v>11</v>
      </c>
      <c r="M927" s="14">
        <f t="shared" si="306"/>
        <v>1.0016293169999999</v>
      </c>
      <c r="N927" s="14">
        <f t="shared" ca="1" si="307"/>
        <v>1.0027734580000001</v>
      </c>
      <c r="O927" s="21">
        <f t="shared" si="318"/>
        <v>0</v>
      </c>
      <c r="P927" s="16">
        <f t="shared" ca="1" si="308"/>
        <v>19.830224699999999</v>
      </c>
      <c r="Q927" s="24">
        <f t="shared" si="309"/>
        <v>0</v>
      </c>
      <c r="R927" s="16">
        <f t="shared" si="310"/>
        <v>0</v>
      </c>
      <c r="S927" s="4" t="str">
        <f t="shared" si="319"/>
        <v>J=</v>
      </c>
      <c r="T927" s="34">
        <f t="shared" si="320"/>
        <v>44333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2"/>
      <c r="AG927" s="3"/>
      <c r="AH927" s="2"/>
      <c r="AI927" s="2"/>
      <c r="AJ927" s="2"/>
      <c r="AK927" s="2"/>
      <c r="AL927" s="2"/>
      <c r="AM927" s="34"/>
      <c r="AN927" s="34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42">
        <f t="shared" si="311"/>
        <v>44318</v>
      </c>
      <c r="B928" s="19">
        <f t="shared" ca="1" si="321"/>
        <v>7169.8302247000001</v>
      </c>
      <c r="C928" s="16">
        <f t="shared" si="312"/>
        <v>7150</v>
      </c>
      <c r="D928" s="15">
        <f ca="1">IF(A928&lt;$B$1,VLOOKUP(A928,[1]DI!$A$4:$B$15000,2,FALSE),0)</f>
        <v>0</v>
      </c>
      <c r="E928" s="16">
        <f t="shared" ca="1" si="304"/>
        <v>1</v>
      </c>
      <c r="F928" s="16">
        <f ca="1">(TRUNC(PRODUCT($E$12:$E927),16))</f>
        <v>1.10805119095826</v>
      </c>
      <c r="G928" s="16">
        <f t="shared" ca="1" si="313"/>
        <v>1.1067869274377</v>
      </c>
      <c r="H928" s="16">
        <f t="shared" ca="1" si="305"/>
        <v>1.0011422800000001</v>
      </c>
      <c r="I928" s="15">
        <f t="shared" si="314"/>
        <v>3.7999999999999999E-2</v>
      </c>
      <c r="J928" s="34">
        <f t="shared" si="315"/>
        <v>44301</v>
      </c>
      <c r="K928" s="2">
        <f t="shared" si="316"/>
        <v>10</v>
      </c>
      <c r="L928" s="21">
        <f t="shared" si="317"/>
        <v>11</v>
      </c>
      <c r="M928" s="14">
        <f t="shared" si="306"/>
        <v>1.0016293169999999</v>
      </c>
      <c r="N928" s="14">
        <f t="shared" ca="1" si="307"/>
        <v>1.0027734580000001</v>
      </c>
      <c r="O928" s="21">
        <f t="shared" si="318"/>
        <v>0</v>
      </c>
      <c r="P928" s="16">
        <f t="shared" ca="1" si="308"/>
        <v>19.830224699999999</v>
      </c>
      <c r="Q928" s="24">
        <f t="shared" si="309"/>
        <v>0</v>
      </c>
      <c r="R928" s="16">
        <f t="shared" si="310"/>
        <v>0</v>
      </c>
      <c r="S928" s="4" t="str">
        <f t="shared" si="319"/>
        <v>J=</v>
      </c>
      <c r="T928" s="34">
        <f t="shared" si="320"/>
        <v>44333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2"/>
      <c r="AG928" s="3"/>
      <c r="AH928" s="2"/>
      <c r="AI928" s="2"/>
      <c r="AJ928" s="2"/>
      <c r="AK928" s="2"/>
      <c r="AL928" s="2"/>
      <c r="AM928" s="34"/>
      <c r="AN928" s="34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42">
        <f t="shared" si="311"/>
        <v>44319</v>
      </c>
      <c r="B929" s="19">
        <f t="shared" ca="1" si="321"/>
        <v>7169.8302247000001</v>
      </c>
      <c r="C929" s="16">
        <f t="shared" si="312"/>
        <v>7150</v>
      </c>
      <c r="D929" s="15">
        <f ca="1">IF(A929&lt;$B$1,VLOOKUP(A929,[1]DI!$A$4:$B$15000,2,FALSE),0)</f>
        <v>2.6499999999999999E-2</v>
      </c>
      <c r="E929" s="16">
        <f t="shared" ca="1" si="304"/>
        <v>1.00010379</v>
      </c>
      <c r="F929" s="16">
        <f ca="1">(TRUNC(PRODUCT($E$12:$E928),16))</f>
        <v>1.10805119095826</v>
      </c>
      <c r="G929" s="16">
        <f t="shared" ca="1" si="313"/>
        <v>1.1067869274377</v>
      </c>
      <c r="H929" s="16">
        <f t="shared" ca="1" si="305"/>
        <v>1.0011422800000001</v>
      </c>
      <c r="I929" s="15">
        <f t="shared" si="314"/>
        <v>3.7999999999999999E-2</v>
      </c>
      <c r="J929" s="34">
        <f t="shared" si="315"/>
        <v>44301</v>
      </c>
      <c r="K929" s="2">
        <f t="shared" si="316"/>
        <v>11</v>
      </c>
      <c r="L929" s="21">
        <f t="shared" si="317"/>
        <v>11</v>
      </c>
      <c r="M929" s="14">
        <f t="shared" si="306"/>
        <v>1.0016293169999999</v>
      </c>
      <c r="N929" s="14">
        <f t="shared" ca="1" si="307"/>
        <v>1.0027734580000001</v>
      </c>
      <c r="O929" s="21">
        <f t="shared" si="318"/>
        <v>0</v>
      </c>
      <c r="P929" s="16">
        <f t="shared" ca="1" si="308"/>
        <v>19.830224699999999</v>
      </c>
      <c r="Q929" s="24">
        <f t="shared" si="309"/>
        <v>0</v>
      </c>
      <c r="R929" s="16">
        <f t="shared" si="310"/>
        <v>0</v>
      </c>
      <c r="S929" s="4" t="str">
        <f t="shared" si="319"/>
        <v>J=</v>
      </c>
      <c r="T929" s="34">
        <f t="shared" si="320"/>
        <v>44333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2"/>
      <c r="AG929" s="3"/>
      <c r="AH929" s="2"/>
      <c r="AI929" s="2"/>
      <c r="AJ929" s="2"/>
      <c r="AK929" s="2"/>
      <c r="AL929" s="2"/>
      <c r="AM929" s="34"/>
      <c r="AN929" s="34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42">
        <f t="shared" si="311"/>
        <v>44320</v>
      </c>
      <c r="B930" s="19">
        <f t="shared" ca="1" si="321"/>
        <v>7171.6357069400001</v>
      </c>
      <c r="C930" s="16">
        <f t="shared" si="312"/>
        <v>7150</v>
      </c>
      <c r="D930" s="15">
        <f ca="1">IF(A930&lt;$B$1,VLOOKUP(A930,[1]DI!$A$4:$B$15000,2,FALSE),0)</f>
        <v>2.6499999999999999E-2</v>
      </c>
      <c r="E930" s="16">
        <f t="shared" ca="1" si="304"/>
        <v>1.00010379</v>
      </c>
      <c r="F930" s="16">
        <f ca="1">(TRUNC(PRODUCT($E$12:$E929),16))</f>
        <v>1.10816619559137</v>
      </c>
      <c r="G930" s="16">
        <f t="shared" ca="1" si="313"/>
        <v>1.1067869274377</v>
      </c>
      <c r="H930" s="16">
        <f t="shared" ca="1" si="305"/>
        <v>1.00124619</v>
      </c>
      <c r="I930" s="15">
        <f t="shared" si="314"/>
        <v>3.7999999999999999E-2</v>
      </c>
      <c r="J930" s="34">
        <f t="shared" si="315"/>
        <v>44301</v>
      </c>
      <c r="K930" s="2">
        <f t="shared" si="316"/>
        <v>12</v>
      </c>
      <c r="L930" s="21">
        <f t="shared" si="317"/>
        <v>12</v>
      </c>
      <c r="M930" s="14">
        <f t="shared" si="306"/>
        <v>1.0017775680000001</v>
      </c>
      <c r="N930" s="14">
        <f t="shared" ca="1" si="307"/>
        <v>1.003025973</v>
      </c>
      <c r="O930" s="21">
        <f t="shared" si="318"/>
        <v>0</v>
      </c>
      <c r="P930" s="16">
        <f t="shared" ca="1" si="308"/>
        <v>21.635706939999999</v>
      </c>
      <c r="Q930" s="24">
        <f t="shared" si="309"/>
        <v>0</v>
      </c>
      <c r="R930" s="16">
        <f t="shared" si="310"/>
        <v>0</v>
      </c>
      <c r="S930" s="4" t="str">
        <f t="shared" si="319"/>
        <v>J=</v>
      </c>
      <c r="T930" s="34">
        <f t="shared" si="320"/>
        <v>44333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2"/>
      <c r="AG930" s="3"/>
      <c r="AH930" s="2"/>
      <c r="AI930" s="2"/>
      <c r="AJ930" s="2"/>
      <c r="AK930" s="2"/>
      <c r="AL930" s="2"/>
      <c r="AM930" s="34"/>
      <c r="AN930" s="34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42">
        <f t="shared" si="311"/>
        <v>44321</v>
      </c>
      <c r="B931" s="19">
        <f t="shared" ca="1" si="321"/>
        <v>7173.4416396400002</v>
      </c>
      <c r="C931" s="16">
        <f t="shared" si="312"/>
        <v>7150</v>
      </c>
      <c r="D931" s="15">
        <f ca="1">IF(A931&lt;$B$1,VLOOKUP(A931,[1]DI!$A$4:$B$15000,2,FALSE),0)</f>
        <v>2.6499999999999999E-2</v>
      </c>
      <c r="E931" s="16">
        <f t="shared" ca="1" si="304"/>
        <v>1.00010379</v>
      </c>
      <c r="F931" s="16">
        <f ca="1">(TRUNC(PRODUCT($E$12:$E930),16))</f>
        <v>1.1082812121608101</v>
      </c>
      <c r="G931" s="16">
        <f t="shared" ca="1" si="313"/>
        <v>1.1067869274377</v>
      </c>
      <c r="H931" s="16">
        <f t="shared" ca="1" si="305"/>
        <v>1.00135011</v>
      </c>
      <c r="I931" s="15">
        <f t="shared" si="314"/>
        <v>3.7999999999999999E-2</v>
      </c>
      <c r="J931" s="34">
        <f t="shared" si="315"/>
        <v>44301</v>
      </c>
      <c r="K931" s="2">
        <f t="shared" si="316"/>
        <v>13</v>
      </c>
      <c r="L931" s="21">
        <f t="shared" si="317"/>
        <v>13</v>
      </c>
      <c r="M931" s="14">
        <f t="shared" si="306"/>
        <v>1.001925841</v>
      </c>
      <c r="N931" s="14">
        <f t="shared" ca="1" si="307"/>
        <v>1.003278551</v>
      </c>
      <c r="O931" s="21">
        <f t="shared" si="318"/>
        <v>0</v>
      </c>
      <c r="P931" s="16">
        <f t="shared" ca="1" si="308"/>
        <v>23.441639639999998</v>
      </c>
      <c r="Q931" s="24">
        <f t="shared" si="309"/>
        <v>0</v>
      </c>
      <c r="R931" s="16">
        <f t="shared" si="310"/>
        <v>0</v>
      </c>
      <c r="S931" s="4" t="str">
        <f t="shared" si="319"/>
        <v>J=</v>
      </c>
      <c r="T931" s="34">
        <f t="shared" si="320"/>
        <v>44333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2"/>
      <c r="AG931" s="3"/>
      <c r="AH931" s="2"/>
      <c r="AI931" s="2"/>
      <c r="AJ931" s="2"/>
      <c r="AK931" s="2"/>
      <c r="AL931" s="2"/>
      <c r="AM931" s="34"/>
      <c r="AN931" s="34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42">
        <f t="shared" si="311"/>
        <v>44322</v>
      </c>
      <c r="B932" s="19">
        <f t="shared" ca="1" si="321"/>
        <v>7175.2480228000004</v>
      </c>
      <c r="C932" s="16">
        <f t="shared" si="312"/>
        <v>7150</v>
      </c>
      <c r="D932" s="15">
        <f ca="1">IF(A932&lt;$B$1,VLOOKUP(A932,[1]DI!$A$4:$B$15000,2,FALSE),0)</f>
        <v>3.4000000000000002E-2</v>
      </c>
      <c r="E932" s="16">
        <f t="shared" ca="1" si="304"/>
        <v>1.00013269</v>
      </c>
      <c r="F932" s="16">
        <f ca="1">(TRUNC(PRODUCT($E$12:$E931),16))</f>
        <v>1.1083962406678201</v>
      </c>
      <c r="G932" s="16">
        <f t="shared" ca="1" si="313"/>
        <v>1.1067869274377</v>
      </c>
      <c r="H932" s="16">
        <f t="shared" ca="1" si="305"/>
        <v>1.00145404</v>
      </c>
      <c r="I932" s="15">
        <f t="shared" si="314"/>
        <v>3.7999999999999999E-2</v>
      </c>
      <c r="J932" s="34">
        <f t="shared" si="315"/>
        <v>44301</v>
      </c>
      <c r="K932" s="2">
        <f t="shared" si="316"/>
        <v>14</v>
      </c>
      <c r="L932" s="21">
        <f t="shared" si="317"/>
        <v>14</v>
      </c>
      <c r="M932" s="14">
        <f t="shared" si="306"/>
        <v>1.0020741360000001</v>
      </c>
      <c r="N932" s="14">
        <f t="shared" ca="1" si="307"/>
        <v>1.0035311920000001</v>
      </c>
      <c r="O932" s="21">
        <f t="shared" si="318"/>
        <v>0</v>
      </c>
      <c r="P932" s="16">
        <f t="shared" ca="1" si="308"/>
        <v>25.248022800000001</v>
      </c>
      <c r="Q932" s="24">
        <f t="shared" si="309"/>
        <v>0</v>
      </c>
      <c r="R932" s="16">
        <f t="shared" si="310"/>
        <v>0</v>
      </c>
      <c r="S932" s="4" t="str">
        <f t="shared" si="319"/>
        <v>J=</v>
      </c>
      <c r="T932" s="34">
        <f t="shared" si="320"/>
        <v>44333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2"/>
      <c r="AG932" s="3"/>
      <c r="AH932" s="2"/>
      <c r="AI932" s="2"/>
      <c r="AJ932" s="2"/>
      <c r="AK932" s="2"/>
      <c r="AL932" s="2"/>
      <c r="AM932" s="34"/>
      <c r="AN932" s="34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42">
        <f t="shared" si="311"/>
        <v>44323</v>
      </c>
      <c r="B933" s="19">
        <f t="shared" ca="1" si="321"/>
        <v>7177.2622350000001</v>
      </c>
      <c r="C933" s="16">
        <f t="shared" si="312"/>
        <v>7150</v>
      </c>
      <c r="D933" s="15">
        <f ca="1">IF(A933&lt;$B$1,VLOOKUP(A933,[1]DI!$A$4:$B$15000,2,FALSE),0)</f>
        <v>3.4000000000000002E-2</v>
      </c>
      <c r="E933" s="16">
        <f t="shared" ca="1" si="304"/>
        <v>1.00013269</v>
      </c>
      <c r="F933" s="16">
        <f ca="1">(TRUNC(PRODUCT($E$12:$E932),16))</f>
        <v>1.10854331376499</v>
      </c>
      <c r="G933" s="16">
        <f t="shared" ca="1" si="313"/>
        <v>1.1067869274377</v>
      </c>
      <c r="H933" s="16">
        <f t="shared" ca="1" si="305"/>
        <v>1.00158692</v>
      </c>
      <c r="I933" s="15">
        <f t="shared" si="314"/>
        <v>3.7999999999999999E-2</v>
      </c>
      <c r="J933" s="34">
        <f t="shared" si="315"/>
        <v>44301</v>
      </c>
      <c r="K933" s="2">
        <f t="shared" si="316"/>
        <v>15</v>
      </c>
      <c r="L933" s="21">
        <f t="shared" si="317"/>
        <v>15</v>
      </c>
      <c r="M933" s="14">
        <f t="shared" si="306"/>
        <v>1.0022224529999999</v>
      </c>
      <c r="N933" s="14">
        <f t="shared" ca="1" si="307"/>
        <v>1.0038129</v>
      </c>
      <c r="O933" s="21">
        <f t="shared" si="318"/>
        <v>0</v>
      </c>
      <c r="P933" s="16">
        <f t="shared" ca="1" si="308"/>
        <v>27.262235</v>
      </c>
      <c r="Q933" s="24">
        <f t="shared" si="309"/>
        <v>0</v>
      </c>
      <c r="R933" s="16">
        <f t="shared" si="310"/>
        <v>0</v>
      </c>
      <c r="S933" s="4" t="str">
        <f t="shared" si="319"/>
        <v>J=</v>
      </c>
      <c r="T933" s="34">
        <f t="shared" si="320"/>
        <v>44333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2"/>
      <c r="AG933" s="3"/>
      <c r="AH933" s="2"/>
      <c r="AI933" s="2"/>
      <c r="AJ933" s="2"/>
      <c r="AK933" s="2"/>
      <c r="AL933" s="2"/>
      <c r="AM933" s="34"/>
      <c r="AN933" s="34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42">
        <f t="shared" si="311"/>
        <v>44324</v>
      </c>
      <c r="B934" s="19">
        <f t="shared" ca="1" si="321"/>
        <v>7179.2770263399998</v>
      </c>
      <c r="C934" s="16">
        <f t="shared" si="312"/>
        <v>7150</v>
      </c>
      <c r="D934" s="15">
        <f ca="1">IF(A934&lt;$B$1,VLOOKUP(A934,[1]DI!$A$4:$B$15000,2,FALSE),0)</f>
        <v>0</v>
      </c>
      <c r="E934" s="16">
        <f t="shared" ca="1" si="304"/>
        <v>1</v>
      </c>
      <c r="F934" s="16">
        <f ca="1">(TRUNC(PRODUCT($E$12:$E933),16))</f>
        <v>1.1086904063773</v>
      </c>
      <c r="G934" s="16">
        <f t="shared" ca="1" si="313"/>
        <v>1.1067869274377</v>
      </c>
      <c r="H934" s="16">
        <f t="shared" ca="1" si="305"/>
        <v>1.0017198199999999</v>
      </c>
      <c r="I934" s="15">
        <f t="shared" si="314"/>
        <v>3.7999999999999999E-2</v>
      </c>
      <c r="J934" s="34">
        <f t="shared" si="315"/>
        <v>44301</v>
      </c>
      <c r="K934" s="2">
        <f t="shared" si="316"/>
        <v>15</v>
      </c>
      <c r="L934" s="21">
        <f t="shared" si="317"/>
        <v>16</v>
      </c>
      <c r="M934" s="14">
        <f t="shared" si="306"/>
        <v>1.002370792</v>
      </c>
      <c r="N934" s="14">
        <f t="shared" ca="1" si="307"/>
        <v>1.004094689</v>
      </c>
      <c r="O934" s="21">
        <f t="shared" si="318"/>
        <v>0</v>
      </c>
      <c r="P934" s="16">
        <f t="shared" ca="1" si="308"/>
        <v>29.277026339999999</v>
      </c>
      <c r="Q934" s="24">
        <f t="shared" si="309"/>
        <v>0</v>
      </c>
      <c r="R934" s="16">
        <f t="shared" si="310"/>
        <v>0</v>
      </c>
      <c r="S934" s="4" t="str">
        <f t="shared" si="319"/>
        <v>J=</v>
      </c>
      <c r="T934" s="34">
        <f t="shared" si="320"/>
        <v>44333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2"/>
      <c r="AG934" s="3"/>
      <c r="AH934" s="2"/>
      <c r="AI934" s="2"/>
      <c r="AJ934" s="2"/>
      <c r="AK934" s="2"/>
      <c r="AL934" s="2"/>
      <c r="AM934" s="34"/>
      <c r="AN934" s="34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42">
        <f t="shared" si="311"/>
        <v>44325</v>
      </c>
      <c r="B935" s="19">
        <f t="shared" ca="1" si="321"/>
        <v>7179.2770263399998</v>
      </c>
      <c r="C935" s="16">
        <f t="shared" si="312"/>
        <v>7150</v>
      </c>
      <c r="D935" s="15">
        <f ca="1">IF(A935&lt;$B$1,VLOOKUP(A935,[1]DI!$A$4:$B$15000,2,FALSE),0)</f>
        <v>0</v>
      </c>
      <c r="E935" s="16">
        <f t="shared" ca="1" si="304"/>
        <v>1</v>
      </c>
      <c r="F935" s="16">
        <f ca="1">(TRUNC(PRODUCT($E$12:$E934),16))</f>
        <v>1.1086904063773</v>
      </c>
      <c r="G935" s="16">
        <f t="shared" ca="1" si="313"/>
        <v>1.1067869274377</v>
      </c>
      <c r="H935" s="16">
        <f t="shared" ca="1" si="305"/>
        <v>1.0017198199999999</v>
      </c>
      <c r="I935" s="15">
        <f t="shared" si="314"/>
        <v>3.7999999999999999E-2</v>
      </c>
      <c r="J935" s="34">
        <f t="shared" si="315"/>
        <v>44301</v>
      </c>
      <c r="K935" s="2">
        <f t="shared" si="316"/>
        <v>15</v>
      </c>
      <c r="L935" s="21">
        <f t="shared" si="317"/>
        <v>16</v>
      </c>
      <c r="M935" s="14">
        <f t="shared" si="306"/>
        <v>1.002370792</v>
      </c>
      <c r="N935" s="14">
        <f t="shared" ca="1" si="307"/>
        <v>1.004094689</v>
      </c>
      <c r="O935" s="21">
        <f t="shared" si="318"/>
        <v>0</v>
      </c>
      <c r="P935" s="16">
        <f t="shared" ca="1" si="308"/>
        <v>29.277026339999999</v>
      </c>
      <c r="Q935" s="24">
        <f t="shared" si="309"/>
        <v>0</v>
      </c>
      <c r="R935" s="16">
        <f t="shared" si="310"/>
        <v>0</v>
      </c>
      <c r="S935" s="4" t="str">
        <f t="shared" si="319"/>
        <v>J=</v>
      </c>
      <c r="T935" s="34">
        <f t="shared" si="320"/>
        <v>44333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2"/>
      <c r="AG935" s="3"/>
      <c r="AH935" s="2"/>
      <c r="AI935" s="2"/>
      <c r="AJ935" s="2"/>
      <c r="AK935" s="2"/>
      <c r="AL935" s="2"/>
      <c r="AM935" s="34"/>
      <c r="AN935" s="34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42">
        <f t="shared" si="311"/>
        <v>44326</v>
      </c>
      <c r="B936" s="19">
        <f t="shared" ca="1" si="321"/>
        <v>7179.2770263399998</v>
      </c>
      <c r="C936" s="16">
        <f t="shared" si="312"/>
        <v>7150</v>
      </c>
      <c r="D936" s="15">
        <f ca="1">IF(A936&lt;$B$1,VLOOKUP(A936,[1]DI!$A$4:$B$15000,2,FALSE),0)</f>
        <v>3.4000000000000002E-2</v>
      </c>
      <c r="E936" s="16">
        <f t="shared" ca="1" si="304"/>
        <v>1.00013269</v>
      </c>
      <c r="F936" s="16">
        <f ca="1">(TRUNC(PRODUCT($E$12:$E935),16))</f>
        <v>1.1086904063773</v>
      </c>
      <c r="G936" s="16">
        <f t="shared" ca="1" si="313"/>
        <v>1.1067869274377</v>
      </c>
      <c r="H936" s="16">
        <f t="shared" ca="1" si="305"/>
        <v>1.0017198199999999</v>
      </c>
      <c r="I936" s="15">
        <f t="shared" si="314"/>
        <v>3.7999999999999999E-2</v>
      </c>
      <c r="J936" s="34">
        <f t="shared" si="315"/>
        <v>44301</v>
      </c>
      <c r="K936" s="2">
        <f t="shared" si="316"/>
        <v>16</v>
      </c>
      <c r="L936" s="21">
        <f t="shared" si="317"/>
        <v>16</v>
      </c>
      <c r="M936" s="14">
        <f t="shared" si="306"/>
        <v>1.002370792</v>
      </c>
      <c r="N936" s="14">
        <f t="shared" ca="1" si="307"/>
        <v>1.004094689</v>
      </c>
      <c r="O936" s="21">
        <f t="shared" si="318"/>
        <v>0</v>
      </c>
      <c r="P936" s="16">
        <f t="shared" ca="1" si="308"/>
        <v>29.277026339999999</v>
      </c>
      <c r="Q936" s="24">
        <f t="shared" si="309"/>
        <v>0</v>
      </c>
      <c r="R936" s="16">
        <f t="shared" si="310"/>
        <v>0</v>
      </c>
      <c r="S936" s="4" t="str">
        <f t="shared" si="319"/>
        <v>J=</v>
      </c>
      <c r="T936" s="34">
        <f t="shared" si="320"/>
        <v>44333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2"/>
      <c r="AG936" s="3"/>
      <c r="AH936" s="2"/>
      <c r="AI936" s="2"/>
      <c r="AJ936" s="2"/>
      <c r="AK936" s="2"/>
      <c r="AL936" s="2"/>
      <c r="AM936" s="34"/>
      <c r="AN936" s="34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42">
        <f t="shared" si="311"/>
        <v>44327</v>
      </c>
      <c r="B937" s="19">
        <f t="shared" ca="1" si="321"/>
        <v>7181.2924039999998</v>
      </c>
      <c r="C937" s="16">
        <f t="shared" si="312"/>
        <v>7150</v>
      </c>
      <c r="D937" s="15">
        <f ca="1">IF(A937&lt;$B$1,VLOOKUP(A937,[1]DI!$A$4:$B$15000,2,FALSE),0)</f>
        <v>3.4000000000000002E-2</v>
      </c>
      <c r="E937" s="16">
        <f t="shared" ca="1" si="304"/>
        <v>1.00013269</v>
      </c>
      <c r="F937" s="16">
        <f ca="1">(TRUNC(PRODUCT($E$12:$E936),16))</f>
        <v>1.10883751850732</v>
      </c>
      <c r="G937" s="16">
        <f t="shared" ca="1" si="313"/>
        <v>1.1067869274377</v>
      </c>
      <c r="H937" s="16">
        <f t="shared" ca="1" si="305"/>
        <v>1.0018527399999999</v>
      </c>
      <c r="I937" s="15">
        <f t="shared" si="314"/>
        <v>3.7999999999999999E-2</v>
      </c>
      <c r="J937" s="34">
        <f t="shared" si="315"/>
        <v>44301</v>
      </c>
      <c r="K937" s="2">
        <f t="shared" si="316"/>
        <v>17</v>
      </c>
      <c r="L937" s="21">
        <f t="shared" si="317"/>
        <v>17</v>
      </c>
      <c r="M937" s="14">
        <f t="shared" si="306"/>
        <v>1.0025191529999999</v>
      </c>
      <c r="N937" s="14">
        <f t="shared" ca="1" si="307"/>
        <v>1.0043765600000001</v>
      </c>
      <c r="O937" s="21">
        <f t="shared" si="318"/>
        <v>0</v>
      </c>
      <c r="P937" s="16">
        <f t="shared" ca="1" si="308"/>
        <v>31.292404000000001</v>
      </c>
      <c r="Q937" s="24">
        <f t="shared" si="309"/>
        <v>0</v>
      </c>
      <c r="R937" s="16">
        <f t="shared" si="310"/>
        <v>0</v>
      </c>
      <c r="S937" s="4" t="str">
        <f t="shared" si="319"/>
        <v>J=</v>
      </c>
      <c r="T937" s="34">
        <f t="shared" si="320"/>
        <v>44333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2"/>
      <c r="AG937" s="3"/>
      <c r="AH937" s="2"/>
      <c r="AI937" s="2"/>
      <c r="AJ937" s="2"/>
      <c r="AK937" s="2"/>
      <c r="AL937" s="2"/>
      <c r="AM937" s="34"/>
      <c r="AN937" s="34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42">
        <f t="shared" si="311"/>
        <v>44328</v>
      </c>
      <c r="B938" s="19">
        <f t="shared" ca="1" si="321"/>
        <v>7183.3083679499996</v>
      </c>
      <c r="C938" s="16">
        <f t="shared" si="312"/>
        <v>7150</v>
      </c>
      <c r="D938" s="15">
        <f ca="1">IF(A938&lt;$B$1,VLOOKUP(A938,[1]DI!$A$4:$B$15000,2,FALSE),0)</f>
        <v>3.4000000000000002E-2</v>
      </c>
      <c r="E938" s="16">
        <f t="shared" ca="1" si="304"/>
        <v>1.00013269</v>
      </c>
      <c r="F938" s="16">
        <f ca="1">(TRUNC(PRODUCT($E$12:$E937),16))</f>
        <v>1.1089846501576499</v>
      </c>
      <c r="G938" s="16">
        <f t="shared" ca="1" si="313"/>
        <v>1.1067869274377</v>
      </c>
      <c r="H938" s="16">
        <f t="shared" ca="1" si="305"/>
        <v>1.00198568</v>
      </c>
      <c r="I938" s="15">
        <f t="shared" si="314"/>
        <v>3.7999999999999999E-2</v>
      </c>
      <c r="J938" s="34">
        <f t="shared" si="315"/>
        <v>44301</v>
      </c>
      <c r="K938" s="2">
        <f t="shared" si="316"/>
        <v>18</v>
      </c>
      <c r="L938" s="21">
        <f t="shared" si="317"/>
        <v>18</v>
      </c>
      <c r="M938" s="14">
        <f t="shared" si="306"/>
        <v>1.0026675359999999</v>
      </c>
      <c r="N938" s="14">
        <f t="shared" ca="1" si="307"/>
        <v>1.0046585130000001</v>
      </c>
      <c r="O938" s="21">
        <f t="shared" si="318"/>
        <v>0</v>
      </c>
      <c r="P938" s="16">
        <f t="shared" ca="1" si="308"/>
        <v>33.308367949999997</v>
      </c>
      <c r="Q938" s="24">
        <f t="shared" si="309"/>
        <v>0</v>
      </c>
      <c r="R938" s="16">
        <f t="shared" si="310"/>
        <v>0</v>
      </c>
      <c r="S938" s="4" t="str">
        <f t="shared" si="319"/>
        <v>J=</v>
      </c>
      <c r="T938" s="34">
        <f t="shared" si="320"/>
        <v>44333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2"/>
      <c r="AG938" s="3"/>
      <c r="AH938" s="2"/>
      <c r="AI938" s="2"/>
      <c r="AJ938" s="2"/>
      <c r="AK938" s="2"/>
      <c r="AL938" s="2"/>
      <c r="AM938" s="34"/>
      <c r="AN938" s="34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42">
        <f t="shared" si="311"/>
        <v>44329</v>
      </c>
      <c r="B939" s="19">
        <f t="shared" ca="1" si="321"/>
        <v>7185.3248395399996</v>
      </c>
      <c r="C939" s="16">
        <f t="shared" si="312"/>
        <v>7150</v>
      </c>
      <c r="D939" s="15">
        <f ca="1">IF(A939&lt;$B$1,VLOOKUP(A939,[1]DI!$A$4:$B$15000,2,FALSE),0)</f>
        <v>3.4000000000000002E-2</v>
      </c>
      <c r="E939" s="16">
        <f t="shared" ca="1" si="304"/>
        <v>1.00013269</v>
      </c>
      <c r="F939" s="16">
        <f ca="1">(TRUNC(PRODUCT($E$12:$E938),16))</f>
        <v>1.10913180133088</v>
      </c>
      <c r="G939" s="16">
        <f t="shared" ca="1" si="313"/>
        <v>1.1067869274377</v>
      </c>
      <c r="H939" s="16">
        <f t="shared" ca="1" si="305"/>
        <v>1.00211863</v>
      </c>
      <c r="I939" s="15">
        <f t="shared" si="314"/>
        <v>3.7999999999999999E-2</v>
      </c>
      <c r="J939" s="34">
        <f t="shared" si="315"/>
        <v>44301</v>
      </c>
      <c r="K939" s="2">
        <f t="shared" si="316"/>
        <v>19</v>
      </c>
      <c r="L939" s="21">
        <f t="shared" si="317"/>
        <v>19</v>
      </c>
      <c r="M939" s="14">
        <f t="shared" si="306"/>
        <v>1.0028159409999999</v>
      </c>
      <c r="N939" s="14">
        <f t="shared" ca="1" si="307"/>
        <v>1.004940537</v>
      </c>
      <c r="O939" s="21">
        <f t="shared" si="318"/>
        <v>0</v>
      </c>
      <c r="P939" s="16">
        <f t="shared" ca="1" si="308"/>
        <v>35.324839539999999</v>
      </c>
      <c r="Q939" s="24">
        <f t="shared" si="309"/>
        <v>0</v>
      </c>
      <c r="R939" s="16">
        <f t="shared" si="310"/>
        <v>0</v>
      </c>
      <c r="S939" s="4" t="str">
        <f t="shared" si="319"/>
        <v>J=</v>
      </c>
      <c r="T939" s="34">
        <f t="shared" si="320"/>
        <v>44333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2"/>
      <c r="AG939" s="3"/>
      <c r="AH939" s="2"/>
      <c r="AI939" s="2"/>
      <c r="AJ939" s="2"/>
      <c r="AK939" s="2"/>
      <c r="AL939" s="2"/>
      <c r="AM939" s="34"/>
      <c r="AN939" s="34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42">
        <f t="shared" si="311"/>
        <v>44330</v>
      </c>
      <c r="B940" s="19">
        <f t="shared" ca="1" si="321"/>
        <v>7187.3418974400001</v>
      </c>
      <c r="C940" s="16">
        <f t="shared" si="312"/>
        <v>7150</v>
      </c>
      <c r="D940" s="15">
        <f ca="1">IF(A940&lt;$B$1,VLOOKUP(A940,[1]DI!$A$4:$B$15000,2,FALSE),0)</f>
        <v>3.4000000000000002E-2</v>
      </c>
      <c r="E940" s="16">
        <f t="shared" ca="1" si="304"/>
        <v>1.00013269</v>
      </c>
      <c r="F940" s="16">
        <f ca="1">(TRUNC(PRODUCT($E$12:$E939),16))</f>
        <v>1.1092789720295999</v>
      </c>
      <c r="G940" s="16">
        <f t="shared" ca="1" si="313"/>
        <v>1.1067869274377</v>
      </c>
      <c r="H940" s="16">
        <f t="shared" ca="1" si="305"/>
        <v>1.0022515999999999</v>
      </c>
      <c r="I940" s="15">
        <f t="shared" si="314"/>
        <v>3.7999999999999999E-2</v>
      </c>
      <c r="J940" s="34">
        <f t="shared" si="315"/>
        <v>44301</v>
      </c>
      <c r="K940" s="2">
        <f t="shared" si="316"/>
        <v>20</v>
      </c>
      <c r="L940" s="21">
        <f t="shared" si="317"/>
        <v>20</v>
      </c>
      <c r="M940" s="14">
        <f t="shared" si="306"/>
        <v>1.002964368</v>
      </c>
      <c r="N940" s="14">
        <f t="shared" ca="1" si="307"/>
        <v>1.005222643</v>
      </c>
      <c r="O940" s="21">
        <f t="shared" si="318"/>
        <v>0</v>
      </c>
      <c r="P940" s="16">
        <f t="shared" ca="1" si="308"/>
        <v>37.341897439999997</v>
      </c>
      <c r="Q940" s="24">
        <f t="shared" si="309"/>
        <v>0</v>
      </c>
      <c r="R940" s="16">
        <f t="shared" si="310"/>
        <v>0</v>
      </c>
      <c r="S940" s="4" t="str">
        <f t="shared" si="319"/>
        <v>J=</v>
      </c>
      <c r="T940" s="34">
        <f t="shared" si="320"/>
        <v>44333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2"/>
      <c r="AG940" s="3"/>
      <c r="AH940" s="2"/>
      <c r="AI940" s="2"/>
      <c r="AJ940" s="2"/>
      <c r="AK940" s="2"/>
      <c r="AL940" s="2"/>
      <c r="AM940" s="34"/>
      <c r="AN940" s="34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42">
        <f t="shared" si="311"/>
        <v>44331</v>
      </c>
      <c r="B941" s="19">
        <f t="shared" ca="1" si="321"/>
        <v>7189.3595345000003</v>
      </c>
      <c r="C941" s="16">
        <f t="shared" si="312"/>
        <v>7150</v>
      </c>
      <c r="D941" s="15">
        <f ca="1">IF(A941&lt;$B$1,VLOOKUP(A941,[1]DI!$A$4:$B$15000,2,FALSE),0)</f>
        <v>0</v>
      </c>
      <c r="E941" s="16">
        <f t="shared" ca="1" si="304"/>
        <v>1</v>
      </c>
      <c r="F941" s="16">
        <f ca="1">(TRUNC(PRODUCT($E$12:$E940),16))</f>
        <v>1.1094261622563999</v>
      </c>
      <c r="G941" s="16">
        <f t="shared" ca="1" si="313"/>
        <v>1.1067869274377</v>
      </c>
      <c r="H941" s="16">
        <f t="shared" ca="1" si="305"/>
        <v>1.0023845899999999</v>
      </c>
      <c r="I941" s="15">
        <f t="shared" si="314"/>
        <v>3.7999999999999999E-2</v>
      </c>
      <c r="J941" s="34">
        <f t="shared" si="315"/>
        <v>44301</v>
      </c>
      <c r="K941" s="2">
        <f t="shared" si="316"/>
        <v>20</v>
      </c>
      <c r="L941" s="21">
        <f t="shared" si="317"/>
        <v>21</v>
      </c>
      <c r="M941" s="14">
        <f t="shared" si="306"/>
        <v>1.0031128170000001</v>
      </c>
      <c r="N941" s="14">
        <f t="shared" ca="1" si="307"/>
        <v>1.00550483</v>
      </c>
      <c r="O941" s="21">
        <f t="shared" si="318"/>
        <v>0</v>
      </c>
      <c r="P941" s="16">
        <f t="shared" ca="1" si="308"/>
        <v>39.359534500000002</v>
      </c>
      <c r="Q941" s="24">
        <f t="shared" si="309"/>
        <v>0</v>
      </c>
      <c r="R941" s="16">
        <f t="shared" si="310"/>
        <v>0</v>
      </c>
      <c r="S941" s="4" t="str">
        <f t="shared" si="319"/>
        <v>J=</v>
      </c>
      <c r="T941" s="34">
        <f t="shared" si="320"/>
        <v>44333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2"/>
      <c r="AG941" s="3"/>
      <c r="AH941" s="2"/>
      <c r="AI941" s="2"/>
      <c r="AJ941" s="2"/>
      <c r="AK941" s="2"/>
      <c r="AL941" s="2"/>
      <c r="AM941" s="34"/>
      <c r="AN941" s="34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42">
        <f t="shared" si="311"/>
        <v>44332</v>
      </c>
      <c r="B942" s="19">
        <f t="shared" ca="1" si="321"/>
        <v>7189.3595345000003</v>
      </c>
      <c r="C942" s="16">
        <f t="shared" si="312"/>
        <v>7150</v>
      </c>
      <c r="D942" s="15">
        <f ca="1">IF(A942&lt;$B$1,VLOOKUP(A942,[1]DI!$A$4:$B$15000,2,FALSE),0)</f>
        <v>0</v>
      </c>
      <c r="E942" s="16">
        <f t="shared" ca="1" si="304"/>
        <v>1</v>
      </c>
      <c r="F942" s="16">
        <f ca="1">(TRUNC(PRODUCT($E$12:$E941),16))</f>
        <v>1.1094261622563999</v>
      </c>
      <c r="G942" s="16">
        <f t="shared" ca="1" si="313"/>
        <v>1.1067869274377</v>
      </c>
      <c r="H942" s="16">
        <f t="shared" ca="1" si="305"/>
        <v>1.0023845899999999</v>
      </c>
      <c r="I942" s="15">
        <f t="shared" si="314"/>
        <v>3.7999999999999999E-2</v>
      </c>
      <c r="J942" s="34">
        <f t="shared" si="315"/>
        <v>44301</v>
      </c>
      <c r="K942" s="2">
        <f t="shared" si="316"/>
        <v>20</v>
      </c>
      <c r="L942" s="21">
        <f t="shared" si="317"/>
        <v>21</v>
      </c>
      <c r="M942" s="14">
        <f t="shared" si="306"/>
        <v>1.0031128170000001</v>
      </c>
      <c r="N942" s="14">
        <f t="shared" ca="1" si="307"/>
        <v>1.00550483</v>
      </c>
      <c r="O942" s="21">
        <f t="shared" si="318"/>
        <v>0</v>
      </c>
      <c r="P942" s="16">
        <f t="shared" ca="1" si="308"/>
        <v>39.359534500000002</v>
      </c>
      <c r="Q942" s="24">
        <f t="shared" si="309"/>
        <v>0</v>
      </c>
      <c r="R942" s="16">
        <f t="shared" si="310"/>
        <v>0</v>
      </c>
      <c r="S942" s="4" t="str">
        <f t="shared" si="319"/>
        <v>J=</v>
      </c>
      <c r="T942" s="34">
        <f t="shared" si="320"/>
        <v>44333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2"/>
      <c r="AG942" s="3"/>
      <c r="AH942" s="2"/>
      <c r="AI942" s="2"/>
      <c r="AJ942" s="2"/>
      <c r="AK942" s="2"/>
      <c r="AL942" s="2"/>
      <c r="AM942" s="34"/>
      <c r="AN942" s="34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42">
        <f t="shared" si="311"/>
        <v>44333</v>
      </c>
      <c r="B943" s="19">
        <f t="shared" ca="1" si="321"/>
        <v>7189.3595345000003</v>
      </c>
      <c r="C943" s="16">
        <f t="shared" si="312"/>
        <v>7150</v>
      </c>
      <c r="D943" s="15">
        <f ca="1">IF(A943&lt;$B$1,VLOOKUP(A943,[1]DI!$A$4:$B$15000,2,FALSE),0)</f>
        <v>3.4000000000000002E-2</v>
      </c>
      <c r="E943" s="16">
        <f t="shared" ca="1" si="304"/>
        <v>1.00013269</v>
      </c>
      <c r="F943" s="16">
        <f ca="1">(TRUNC(PRODUCT($E$12:$E942),16))</f>
        <v>1.1094261622563999</v>
      </c>
      <c r="G943" s="16">
        <f t="shared" ca="1" si="313"/>
        <v>1.1067869274377</v>
      </c>
      <c r="H943" s="16">
        <f t="shared" ca="1" si="305"/>
        <v>1.0023845899999999</v>
      </c>
      <c r="I943" s="15">
        <f t="shared" si="314"/>
        <v>3.7999999999999999E-2</v>
      </c>
      <c r="J943" s="34">
        <f t="shared" si="315"/>
        <v>44301</v>
      </c>
      <c r="K943" s="2">
        <f t="shared" si="316"/>
        <v>21</v>
      </c>
      <c r="L943" s="21">
        <f t="shared" si="317"/>
        <v>21</v>
      </c>
      <c r="M943" s="14">
        <f t="shared" si="306"/>
        <v>1.0031128170000001</v>
      </c>
      <c r="N943" s="14">
        <f t="shared" ca="1" si="307"/>
        <v>1.00550483</v>
      </c>
      <c r="O943" s="21">
        <f t="shared" si="318"/>
        <v>31</v>
      </c>
      <c r="P943" s="16">
        <f t="shared" ca="1" si="308"/>
        <v>39.359534500000002</v>
      </c>
      <c r="Q943" s="24">
        <f t="shared" si="309"/>
        <v>0</v>
      </c>
      <c r="R943" s="16">
        <f t="shared" si="310"/>
        <v>0</v>
      </c>
      <c r="S943" s="4" t="str">
        <f t="shared" si="319"/>
        <v>J=</v>
      </c>
      <c r="T943" s="34">
        <f t="shared" si="320"/>
        <v>44333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2"/>
      <c r="AG943" s="3"/>
      <c r="AH943" s="2"/>
      <c r="AI943" s="2"/>
      <c r="AJ943" s="2"/>
      <c r="AK943" s="2"/>
      <c r="AL943" s="2"/>
      <c r="AM943" s="34"/>
      <c r="AN943" s="34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42">
        <f t="shared" si="311"/>
        <v>44334</v>
      </c>
      <c r="B944" s="19">
        <f t="shared" ca="1" si="321"/>
        <v>7152.0071479899998</v>
      </c>
      <c r="C944" s="16">
        <f t="shared" si="312"/>
        <v>7150</v>
      </c>
      <c r="D944" s="15">
        <f ca="1">IF(A944&lt;$B$1,VLOOKUP(A944,[1]DI!$A$4:$B$15000,2,FALSE),0)</f>
        <v>3.4000000000000002E-2</v>
      </c>
      <c r="E944" s="16">
        <f t="shared" ca="1" si="304"/>
        <v>1.00013269</v>
      </c>
      <c r="F944" s="16">
        <f ca="1">(TRUNC(PRODUCT($E$12:$E943),16))</f>
        <v>1.1095733720138701</v>
      </c>
      <c r="G944" s="16">
        <f t="shared" ca="1" si="313"/>
        <v>1.1094261622563999</v>
      </c>
      <c r="H944" s="16">
        <f t="shared" ca="1" si="305"/>
        <v>1.00013269</v>
      </c>
      <c r="I944" s="15">
        <f t="shared" si="314"/>
        <v>3.7999999999999999E-2</v>
      </c>
      <c r="J944" s="34">
        <f t="shared" si="315"/>
        <v>44333</v>
      </c>
      <c r="K944" s="2">
        <f t="shared" si="316"/>
        <v>1</v>
      </c>
      <c r="L944" s="21">
        <f t="shared" si="317"/>
        <v>1</v>
      </c>
      <c r="M944" s="14">
        <f t="shared" si="306"/>
        <v>1.00014801</v>
      </c>
      <c r="N944" s="14">
        <f t="shared" ca="1" si="307"/>
        <v>1.0002807199999999</v>
      </c>
      <c r="O944" s="21">
        <f t="shared" si="318"/>
        <v>0</v>
      </c>
      <c r="P944" s="16">
        <f t="shared" ca="1" si="308"/>
        <v>2.00714799</v>
      </c>
      <c r="Q944" s="24">
        <f t="shared" si="309"/>
        <v>0</v>
      </c>
      <c r="R944" s="16">
        <f t="shared" si="310"/>
        <v>0</v>
      </c>
      <c r="S944" s="4" t="str">
        <f t="shared" si="319"/>
        <v>A+J=</v>
      </c>
      <c r="T944" s="34">
        <f t="shared" si="320"/>
        <v>44362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2"/>
      <c r="AG944" s="3"/>
      <c r="AH944" s="2"/>
      <c r="AI944" s="2"/>
      <c r="AJ944" s="2"/>
      <c r="AK944" s="2"/>
      <c r="AL944" s="2"/>
      <c r="AM944" s="34"/>
      <c r="AN944" s="34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42">
        <f t="shared" si="311"/>
        <v>44335</v>
      </c>
      <c r="B945" s="19">
        <f t="shared" ca="1" si="321"/>
        <v>7154.0148751500001</v>
      </c>
      <c r="C945" s="16">
        <f t="shared" si="312"/>
        <v>7150</v>
      </c>
      <c r="D945" s="15">
        <f ca="1">IF(A945&lt;$B$1,VLOOKUP(A945,[1]DI!$A$4:$B$15000,2,FALSE),0)</f>
        <v>3.4000000000000002E-2</v>
      </c>
      <c r="E945" s="16">
        <f t="shared" ca="1" si="304"/>
        <v>1.00013269</v>
      </c>
      <c r="F945" s="16">
        <f ca="1">(TRUNC(PRODUCT($E$12:$E944),16))</f>
        <v>1.1097206013045999</v>
      </c>
      <c r="G945" s="16">
        <f t="shared" ca="1" si="313"/>
        <v>1.1094261622563999</v>
      </c>
      <c r="H945" s="16">
        <f t="shared" ca="1" si="305"/>
        <v>1.0002654</v>
      </c>
      <c r="I945" s="15">
        <f t="shared" si="314"/>
        <v>3.7999999999999999E-2</v>
      </c>
      <c r="J945" s="34">
        <f t="shared" si="315"/>
        <v>44333</v>
      </c>
      <c r="K945" s="2">
        <f t="shared" si="316"/>
        <v>2</v>
      </c>
      <c r="L945" s="21">
        <f t="shared" si="317"/>
        <v>2</v>
      </c>
      <c r="M945" s="14">
        <f t="shared" si="306"/>
        <v>1.000296042</v>
      </c>
      <c r="N945" s="14">
        <f t="shared" ca="1" si="307"/>
        <v>1.0005615210000001</v>
      </c>
      <c r="O945" s="21">
        <f t="shared" si="318"/>
        <v>0</v>
      </c>
      <c r="P945" s="16">
        <f t="shared" ca="1" si="308"/>
        <v>4.0148751499999999</v>
      </c>
      <c r="Q945" s="24">
        <f t="shared" si="309"/>
        <v>0</v>
      </c>
      <c r="R945" s="16">
        <f t="shared" si="310"/>
        <v>0</v>
      </c>
      <c r="S945" s="4" t="str">
        <f t="shared" si="319"/>
        <v>A+J=</v>
      </c>
      <c r="T945" s="34">
        <f t="shared" si="320"/>
        <v>44362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2"/>
      <c r="AG945" s="3"/>
      <c r="AH945" s="2"/>
      <c r="AI945" s="2"/>
      <c r="AJ945" s="2"/>
      <c r="AK945" s="2"/>
      <c r="AL945" s="2"/>
      <c r="AM945" s="34"/>
      <c r="AN945" s="34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42">
        <f t="shared" si="311"/>
        <v>44336</v>
      </c>
      <c r="B946" s="19">
        <f t="shared" ca="1" si="321"/>
        <v>7156.0231099499997</v>
      </c>
      <c r="C946" s="16">
        <f t="shared" si="312"/>
        <v>7150</v>
      </c>
      <c r="D946" s="15">
        <f ca="1">IF(A946&lt;$B$1,VLOOKUP(A946,[1]DI!$A$4:$B$15000,2,FALSE),0)</f>
        <v>3.4000000000000002E-2</v>
      </c>
      <c r="E946" s="16">
        <f t="shared" ca="1" si="304"/>
        <v>1.00013269</v>
      </c>
      <c r="F946" s="16">
        <f ca="1">(TRUNC(PRODUCT($E$12:$E945),16))</f>
        <v>1.10986785013119</v>
      </c>
      <c r="G946" s="16">
        <f t="shared" ca="1" si="313"/>
        <v>1.1094261622563999</v>
      </c>
      <c r="H946" s="16">
        <f t="shared" ca="1" si="305"/>
        <v>1.0003981200000001</v>
      </c>
      <c r="I946" s="15">
        <f t="shared" si="314"/>
        <v>3.7999999999999999E-2</v>
      </c>
      <c r="J946" s="34">
        <f t="shared" si="315"/>
        <v>44333</v>
      </c>
      <c r="K946" s="2">
        <f t="shared" si="316"/>
        <v>3</v>
      </c>
      <c r="L946" s="21">
        <f t="shared" si="317"/>
        <v>3</v>
      </c>
      <c r="M946" s="14">
        <f t="shared" si="306"/>
        <v>1.0004440960000001</v>
      </c>
      <c r="N946" s="14">
        <f t="shared" ca="1" si="307"/>
        <v>1.0008423930000001</v>
      </c>
      <c r="O946" s="21">
        <f t="shared" si="318"/>
        <v>0</v>
      </c>
      <c r="P946" s="16">
        <f t="shared" ca="1" si="308"/>
        <v>6.0231099500000003</v>
      </c>
      <c r="Q946" s="24">
        <f t="shared" si="309"/>
        <v>0</v>
      </c>
      <c r="R946" s="16">
        <f t="shared" si="310"/>
        <v>0</v>
      </c>
      <c r="S946" s="4" t="str">
        <f t="shared" si="319"/>
        <v>A+J=</v>
      </c>
      <c r="T946" s="34">
        <f t="shared" si="320"/>
        <v>44362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2"/>
      <c r="AG946" s="3"/>
      <c r="AH946" s="2"/>
      <c r="AI946" s="2"/>
      <c r="AJ946" s="2"/>
      <c r="AK946" s="2"/>
      <c r="AL946" s="2"/>
      <c r="AM946" s="34"/>
      <c r="AN946" s="34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42">
        <f t="shared" si="311"/>
        <v>44337</v>
      </c>
      <c r="B947" s="19">
        <f t="shared" ca="1" si="321"/>
        <v>7158.0319953899998</v>
      </c>
      <c r="C947" s="16">
        <f t="shared" si="312"/>
        <v>7150</v>
      </c>
      <c r="D947" s="15">
        <f ca="1">IF(A947&lt;$B$1,VLOOKUP(A947,[1]DI!$A$4:$B$15000,2,FALSE),0)</f>
        <v>3.4000000000000002E-2</v>
      </c>
      <c r="E947" s="16">
        <f t="shared" ca="1" si="304"/>
        <v>1.00013269</v>
      </c>
      <c r="F947" s="16">
        <f ca="1">(TRUNC(PRODUCT($E$12:$E946),16))</f>
        <v>1.1100151184962199</v>
      </c>
      <c r="G947" s="16">
        <f t="shared" ca="1" si="313"/>
        <v>1.1094261622563999</v>
      </c>
      <c r="H947" s="16">
        <f t="shared" ca="1" si="305"/>
        <v>1.00053087</v>
      </c>
      <c r="I947" s="15">
        <f t="shared" si="314"/>
        <v>3.7999999999999999E-2</v>
      </c>
      <c r="J947" s="34">
        <f t="shared" si="315"/>
        <v>44333</v>
      </c>
      <c r="K947" s="2">
        <f t="shared" si="316"/>
        <v>4</v>
      </c>
      <c r="L947" s="21">
        <f t="shared" si="317"/>
        <v>4</v>
      </c>
      <c r="M947" s="14">
        <f t="shared" si="306"/>
        <v>1.0005921719999999</v>
      </c>
      <c r="N947" s="14">
        <f t="shared" ca="1" si="307"/>
        <v>1.0011233559999999</v>
      </c>
      <c r="O947" s="21">
        <f t="shared" si="318"/>
        <v>0</v>
      </c>
      <c r="P947" s="16">
        <f t="shared" ca="1" si="308"/>
        <v>8.0319953900000005</v>
      </c>
      <c r="Q947" s="24">
        <f t="shared" si="309"/>
        <v>0</v>
      </c>
      <c r="R947" s="16">
        <f t="shared" si="310"/>
        <v>0</v>
      </c>
      <c r="S947" s="4" t="str">
        <f t="shared" si="319"/>
        <v>A+J=</v>
      </c>
      <c r="T947" s="34">
        <f t="shared" si="320"/>
        <v>44362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2"/>
      <c r="AG947" s="3"/>
      <c r="AH947" s="2"/>
      <c r="AI947" s="2"/>
      <c r="AJ947" s="2"/>
      <c r="AK947" s="2"/>
      <c r="AL947" s="2"/>
      <c r="AM947" s="34"/>
      <c r="AN947" s="34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42">
        <f t="shared" si="311"/>
        <v>44338</v>
      </c>
      <c r="B948" s="19">
        <f t="shared" ca="1" si="321"/>
        <v>7160.0413956399998</v>
      </c>
      <c r="C948" s="16">
        <f t="shared" si="312"/>
        <v>7150</v>
      </c>
      <c r="D948" s="15">
        <f ca="1">IF(A948&lt;$B$1,VLOOKUP(A948,[1]DI!$A$4:$B$15000,2,FALSE),0)</f>
        <v>0</v>
      </c>
      <c r="E948" s="16">
        <f t="shared" ca="1" si="304"/>
        <v>1</v>
      </c>
      <c r="F948" s="16">
        <f ca="1">(TRUNC(PRODUCT($E$12:$E947),16))</f>
        <v>1.1101624064022899</v>
      </c>
      <c r="G948" s="16">
        <f t="shared" ca="1" si="313"/>
        <v>1.1094261622563999</v>
      </c>
      <c r="H948" s="16">
        <f t="shared" ca="1" si="305"/>
        <v>1.00066363</v>
      </c>
      <c r="I948" s="15">
        <f t="shared" si="314"/>
        <v>3.7999999999999999E-2</v>
      </c>
      <c r="J948" s="34">
        <f t="shared" si="315"/>
        <v>44333</v>
      </c>
      <c r="K948" s="2">
        <f t="shared" si="316"/>
        <v>4</v>
      </c>
      <c r="L948" s="21">
        <f t="shared" si="317"/>
        <v>5</v>
      </c>
      <c r="M948" s="14">
        <f t="shared" si="306"/>
        <v>1.0007402700000001</v>
      </c>
      <c r="N948" s="14">
        <f t="shared" ca="1" si="307"/>
        <v>1.0014043909999999</v>
      </c>
      <c r="O948" s="21">
        <f t="shared" si="318"/>
        <v>0</v>
      </c>
      <c r="P948" s="16">
        <f t="shared" ca="1" si="308"/>
        <v>10.041395639999999</v>
      </c>
      <c r="Q948" s="24">
        <f t="shared" si="309"/>
        <v>0</v>
      </c>
      <c r="R948" s="16">
        <f t="shared" si="310"/>
        <v>0</v>
      </c>
      <c r="S948" s="4" t="str">
        <f t="shared" si="319"/>
        <v>A+J=</v>
      </c>
      <c r="T948" s="34">
        <f t="shared" si="320"/>
        <v>44362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2"/>
      <c r="AG948" s="3"/>
      <c r="AH948" s="2"/>
      <c r="AI948" s="2"/>
      <c r="AJ948" s="2"/>
      <c r="AK948" s="2"/>
      <c r="AL948" s="2"/>
      <c r="AM948" s="34"/>
      <c r="AN948" s="34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42">
        <f t="shared" si="311"/>
        <v>44339</v>
      </c>
      <c r="B949" s="19">
        <f t="shared" ca="1" si="321"/>
        <v>7160.0413956399998</v>
      </c>
      <c r="C949" s="16">
        <f t="shared" si="312"/>
        <v>7150</v>
      </c>
      <c r="D949" s="15">
        <f ca="1">IF(A949&lt;$B$1,VLOOKUP(A949,[1]DI!$A$4:$B$15000,2,FALSE),0)</f>
        <v>0</v>
      </c>
      <c r="E949" s="16">
        <f t="shared" ca="1" si="304"/>
        <v>1</v>
      </c>
      <c r="F949" s="16">
        <f ca="1">(TRUNC(PRODUCT($E$12:$E948),16))</f>
        <v>1.1101624064022899</v>
      </c>
      <c r="G949" s="16">
        <f t="shared" ca="1" si="313"/>
        <v>1.1094261622563999</v>
      </c>
      <c r="H949" s="16">
        <f t="shared" ca="1" si="305"/>
        <v>1.00066363</v>
      </c>
      <c r="I949" s="15">
        <f t="shared" si="314"/>
        <v>3.7999999999999999E-2</v>
      </c>
      <c r="J949" s="34">
        <f t="shared" si="315"/>
        <v>44333</v>
      </c>
      <c r="K949" s="2">
        <f t="shared" si="316"/>
        <v>4</v>
      </c>
      <c r="L949" s="21">
        <f t="shared" si="317"/>
        <v>5</v>
      </c>
      <c r="M949" s="14">
        <f t="shared" si="306"/>
        <v>1.0007402700000001</v>
      </c>
      <c r="N949" s="14">
        <f t="shared" ca="1" si="307"/>
        <v>1.0014043909999999</v>
      </c>
      <c r="O949" s="21">
        <f t="shared" si="318"/>
        <v>0</v>
      </c>
      <c r="P949" s="16">
        <f t="shared" ca="1" si="308"/>
        <v>10.041395639999999</v>
      </c>
      <c r="Q949" s="24">
        <f t="shared" si="309"/>
        <v>0</v>
      </c>
      <c r="R949" s="16">
        <f t="shared" si="310"/>
        <v>0</v>
      </c>
      <c r="S949" s="4" t="str">
        <f t="shared" si="319"/>
        <v>A+J=</v>
      </c>
      <c r="T949" s="34">
        <f t="shared" si="320"/>
        <v>44362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2"/>
      <c r="AG949" s="3"/>
      <c r="AH949" s="2"/>
      <c r="AI949" s="2"/>
      <c r="AJ949" s="2"/>
      <c r="AK949" s="2"/>
      <c r="AL949" s="2"/>
      <c r="AM949" s="34"/>
      <c r="AN949" s="34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42">
        <f t="shared" si="311"/>
        <v>44340</v>
      </c>
      <c r="B950" s="19">
        <f t="shared" ca="1" si="321"/>
        <v>7160.0413956399998</v>
      </c>
      <c r="C950" s="16">
        <f t="shared" si="312"/>
        <v>7150</v>
      </c>
      <c r="D950" s="15">
        <f ca="1">IF(A950&lt;$B$1,VLOOKUP(A950,[1]DI!$A$4:$B$15000,2,FALSE),0)</f>
        <v>3.4000000000000002E-2</v>
      </c>
      <c r="E950" s="16">
        <f t="shared" ca="1" si="304"/>
        <v>1.00013269</v>
      </c>
      <c r="F950" s="16">
        <f ca="1">(TRUNC(PRODUCT($E$12:$E949),16))</f>
        <v>1.1101624064022899</v>
      </c>
      <c r="G950" s="16">
        <f t="shared" ca="1" si="313"/>
        <v>1.1094261622563999</v>
      </c>
      <c r="H950" s="16">
        <f t="shared" ca="1" si="305"/>
        <v>1.00066363</v>
      </c>
      <c r="I950" s="15">
        <f t="shared" si="314"/>
        <v>3.7999999999999999E-2</v>
      </c>
      <c r="J950" s="34">
        <f t="shared" si="315"/>
        <v>44333</v>
      </c>
      <c r="K950" s="2">
        <f t="shared" si="316"/>
        <v>5</v>
      </c>
      <c r="L950" s="21">
        <f t="shared" si="317"/>
        <v>5</v>
      </c>
      <c r="M950" s="14">
        <f t="shared" si="306"/>
        <v>1.0007402700000001</v>
      </c>
      <c r="N950" s="14">
        <f t="shared" ca="1" si="307"/>
        <v>1.0014043909999999</v>
      </c>
      <c r="O950" s="21">
        <f t="shared" si="318"/>
        <v>0</v>
      </c>
      <c r="P950" s="16">
        <f t="shared" ca="1" si="308"/>
        <v>10.041395639999999</v>
      </c>
      <c r="Q950" s="24">
        <f t="shared" si="309"/>
        <v>0</v>
      </c>
      <c r="R950" s="16">
        <f t="shared" si="310"/>
        <v>0</v>
      </c>
      <c r="S950" s="4" t="str">
        <f t="shared" si="319"/>
        <v>A+J=</v>
      </c>
      <c r="T950" s="34">
        <f t="shared" si="320"/>
        <v>44362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2"/>
      <c r="AG950" s="3"/>
      <c r="AH950" s="2"/>
      <c r="AI950" s="2"/>
      <c r="AJ950" s="2"/>
      <c r="AK950" s="2"/>
      <c r="AL950" s="2"/>
      <c r="AM950" s="34"/>
      <c r="AN950" s="34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42">
        <f t="shared" si="311"/>
        <v>44341</v>
      </c>
      <c r="B951" s="19">
        <f t="shared" ca="1" si="321"/>
        <v>7162.0513035399999</v>
      </c>
      <c r="C951" s="16">
        <f t="shared" si="312"/>
        <v>7150</v>
      </c>
      <c r="D951" s="15">
        <f ca="1">IF(A951&lt;$B$1,VLOOKUP(A951,[1]DI!$A$4:$B$15000,2,FALSE),0)</f>
        <v>3.4000000000000002E-2</v>
      </c>
      <c r="E951" s="16">
        <f t="shared" ca="1" si="304"/>
        <v>1.00013269</v>
      </c>
      <c r="F951" s="16">
        <f ca="1">(TRUNC(PRODUCT($E$12:$E950),16))</f>
        <v>1.1103097138519999</v>
      </c>
      <c r="G951" s="16">
        <f t="shared" ca="1" si="313"/>
        <v>1.1094261622563999</v>
      </c>
      <c r="H951" s="16">
        <f t="shared" ca="1" si="305"/>
        <v>1.0007964</v>
      </c>
      <c r="I951" s="15">
        <f t="shared" si="314"/>
        <v>3.7999999999999999E-2</v>
      </c>
      <c r="J951" s="34">
        <f t="shared" si="315"/>
        <v>44333</v>
      </c>
      <c r="K951" s="2">
        <f t="shared" si="316"/>
        <v>6</v>
      </c>
      <c r="L951" s="21">
        <f t="shared" si="317"/>
        <v>6</v>
      </c>
      <c r="M951" s="14">
        <f t="shared" si="306"/>
        <v>1.000888389</v>
      </c>
      <c r="N951" s="14">
        <f t="shared" ca="1" si="307"/>
        <v>1.001685497</v>
      </c>
      <c r="O951" s="21">
        <f t="shared" si="318"/>
        <v>0</v>
      </c>
      <c r="P951" s="16">
        <f t="shared" ca="1" si="308"/>
        <v>12.051303539999999</v>
      </c>
      <c r="Q951" s="24">
        <f t="shared" si="309"/>
        <v>0</v>
      </c>
      <c r="R951" s="16">
        <f t="shared" si="310"/>
        <v>0</v>
      </c>
      <c r="S951" s="4" t="str">
        <f t="shared" si="319"/>
        <v>A+J=</v>
      </c>
      <c r="T951" s="34">
        <f t="shared" si="320"/>
        <v>44362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2"/>
      <c r="AG951" s="3"/>
      <c r="AH951" s="2"/>
      <c r="AI951" s="2"/>
      <c r="AJ951" s="2"/>
      <c r="AK951" s="2"/>
      <c r="AL951" s="2"/>
      <c r="AM951" s="34"/>
      <c r="AN951" s="34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42">
        <f t="shared" si="311"/>
        <v>44342</v>
      </c>
      <c r="B952" s="19">
        <f t="shared" ca="1" si="321"/>
        <v>7164.0618621000003</v>
      </c>
      <c r="C952" s="16">
        <f t="shared" si="312"/>
        <v>7150</v>
      </c>
      <c r="D952" s="15">
        <f ca="1">IF(A952&lt;$B$1,VLOOKUP(A952,[1]DI!$A$4:$B$15000,2,FALSE),0)</f>
        <v>3.4000000000000002E-2</v>
      </c>
      <c r="E952" s="16">
        <f t="shared" ca="1" si="304"/>
        <v>1.00013269</v>
      </c>
      <c r="F952" s="16">
        <f ca="1">(TRUNC(PRODUCT($E$12:$E951),16))</f>
        <v>1.11045704084793</v>
      </c>
      <c r="G952" s="16">
        <f t="shared" ca="1" si="313"/>
        <v>1.1094261622563999</v>
      </c>
      <c r="H952" s="16">
        <f t="shared" ca="1" si="305"/>
        <v>1.0009292000000001</v>
      </c>
      <c r="I952" s="15">
        <f t="shared" si="314"/>
        <v>3.7999999999999999E-2</v>
      </c>
      <c r="J952" s="34">
        <f t="shared" si="315"/>
        <v>44333</v>
      </c>
      <c r="K952" s="2">
        <f t="shared" si="316"/>
        <v>7</v>
      </c>
      <c r="L952" s="21">
        <f t="shared" si="317"/>
        <v>7</v>
      </c>
      <c r="M952" s="14">
        <f t="shared" si="306"/>
        <v>1.001036531</v>
      </c>
      <c r="N952" s="14">
        <f t="shared" ca="1" si="307"/>
        <v>1.001966694</v>
      </c>
      <c r="O952" s="21">
        <f t="shared" si="318"/>
        <v>0</v>
      </c>
      <c r="P952" s="16">
        <f t="shared" ca="1" si="308"/>
        <v>14.061862100000001</v>
      </c>
      <c r="Q952" s="24">
        <f t="shared" si="309"/>
        <v>0</v>
      </c>
      <c r="R952" s="16">
        <f t="shared" si="310"/>
        <v>0</v>
      </c>
      <c r="S952" s="4" t="str">
        <f t="shared" si="319"/>
        <v>A+J=</v>
      </c>
      <c r="T952" s="34">
        <f t="shared" si="320"/>
        <v>44362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2"/>
      <c r="AG952" s="3"/>
      <c r="AH952" s="2"/>
      <c r="AI952" s="2"/>
      <c r="AJ952" s="2"/>
      <c r="AK952" s="2"/>
      <c r="AL952" s="2"/>
      <c r="AM952" s="34"/>
      <c r="AN952" s="34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42">
        <f t="shared" si="311"/>
        <v>44343</v>
      </c>
      <c r="B953" s="19">
        <f t="shared" ca="1" si="321"/>
        <v>7166.0729282900002</v>
      </c>
      <c r="C953" s="16">
        <f t="shared" si="312"/>
        <v>7150</v>
      </c>
      <c r="D953" s="15">
        <f ca="1">IF(A953&lt;$B$1,VLOOKUP(A953,[1]DI!$A$4:$B$15000,2,FALSE),0)</f>
        <v>3.4000000000000002E-2</v>
      </c>
      <c r="E953" s="16">
        <f t="shared" ca="1" si="304"/>
        <v>1.00013269</v>
      </c>
      <c r="F953" s="16">
        <f ca="1">(TRUNC(PRODUCT($E$12:$E952),16))</f>
        <v>1.1106043873926801</v>
      </c>
      <c r="G953" s="16">
        <f t="shared" ca="1" si="313"/>
        <v>1.1094261622563999</v>
      </c>
      <c r="H953" s="16">
        <f t="shared" ca="1" si="305"/>
        <v>1.0010620100000001</v>
      </c>
      <c r="I953" s="15">
        <f t="shared" si="314"/>
        <v>3.7999999999999999E-2</v>
      </c>
      <c r="J953" s="34">
        <f t="shared" si="315"/>
        <v>44333</v>
      </c>
      <c r="K953" s="2">
        <f t="shared" si="316"/>
        <v>8</v>
      </c>
      <c r="L953" s="21">
        <f t="shared" si="317"/>
        <v>8</v>
      </c>
      <c r="M953" s="14">
        <f t="shared" si="306"/>
        <v>1.001184694</v>
      </c>
      <c r="N953" s="14">
        <f t="shared" ca="1" si="307"/>
        <v>1.002247962</v>
      </c>
      <c r="O953" s="21">
        <f t="shared" si="318"/>
        <v>0</v>
      </c>
      <c r="P953" s="16">
        <f t="shared" ca="1" si="308"/>
        <v>16.07292829</v>
      </c>
      <c r="Q953" s="24">
        <f t="shared" si="309"/>
        <v>0</v>
      </c>
      <c r="R953" s="16">
        <f t="shared" si="310"/>
        <v>0</v>
      </c>
      <c r="S953" s="4" t="str">
        <f t="shared" si="319"/>
        <v>A+J=</v>
      </c>
      <c r="T953" s="34">
        <f t="shared" si="320"/>
        <v>44362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2"/>
      <c r="AG953" s="3"/>
      <c r="AH953" s="2"/>
      <c r="AI953" s="2"/>
      <c r="AJ953" s="2"/>
      <c r="AK953" s="2"/>
      <c r="AL953" s="2"/>
      <c r="AM953" s="34"/>
      <c r="AN953" s="34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42">
        <f t="shared" si="311"/>
        <v>44344</v>
      </c>
      <c r="B954" s="19">
        <f t="shared" ca="1" si="321"/>
        <v>7168.0845879400003</v>
      </c>
      <c r="C954" s="16">
        <f t="shared" si="312"/>
        <v>7150</v>
      </c>
      <c r="D954" s="15">
        <f ca="1">IF(A954&lt;$B$1,VLOOKUP(A954,[1]DI!$A$4:$B$15000,2,FALSE),0)</f>
        <v>3.4000000000000002E-2</v>
      </c>
      <c r="E954" s="16">
        <f t="shared" ca="1" si="304"/>
        <v>1.00013269</v>
      </c>
      <c r="F954" s="16">
        <f ca="1">(TRUNC(PRODUCT($E$12:$E953),16))</f>
        <v>1.11075175348884</v>
      </c>
      <c r="G954" s="16">
        <f t="shared" ca="1" si="313"/>
        <v>1.1094261622563999</v>
      </c>
      <c r="H954" s="16">
        <f t="shared" ca="1" si="305"/>
        <v>1.0011948399999999</v>
      </c>
      <c r="I954" s="15">
        <f t="shared" si="314"/>
        <v>3.7999999999999999E-2</v>
      </c>
      <c r="J954" s="34">
        <f t="shared" si="315"/>
        <v>44333</v>
      </c>
      <c r="K954" s="2">
        <f t="shared" si="316"/>
        <v>9</v>
      </c>
      <c r="L954" s="21">
        <f t="shared" si="317"/>
        <v>9</v>
      </c>
      <c r="M954" s="14">
        <f t="shared" si="306"/>
        <v>1.0013328800000001</v>
      </c>
      <c r="N954" s="14">
        <f t="shared" ca="1" si="307"/>
        <v>1.0025293129999999</v>
      </c>
      <c r="O954" s="21">
        <f t="shared" si="318"/>
        <v>0</v>
      </c>
      <c r="P954" s="16">
        <f t="shared" ca="1" si="308"/>
        <v>18.084587939999999</v>
      </c>
      <c r="Q954" s="24">
        <f t="shared" si="309"/>
        <v>0</v>
      </c>
      <c r="R954" s="16">
        <f t="shared" si="310"/>
        <v>0</v>
      </c>
      <c r="S954" s="4" t="str">
        <f t="shared" si="319"/>
        <v>A+J=</v>
      </c>
      <c r="T954" s="34">
        <f t="shared" si="320"/>
        <v>44362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2"/>
      <c r="AG954" s="3"/>
      <c r="AH954" s="2"/>
      <c r="AI954" s="2"/>
      <c r="AJ954" s="2"/>
      <c r="AK954" s="2"/>
      <c r="AL954" s="2"/>
      <c r="AM954" s="34"/>
      <c r="AN954" s="34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42">
        <f t="shared" si="311"/>
        <v>44345</v>
      </c>
      <c r="B955" s="19">
        <f t="shared" ca="1" si="321"/>
        <v>7170.0968124399997</v>
      </c>
      <c r="C955" s="16">
        <f t="shared" si="312"/>
        <v>7150</v>
      </c>
      <c r="D955" s="15">
        <f ca="1">IF(A955&lt;$B$1,VLOOKUP(A955,[1]DI!$A$4:$B$15000,2,FALSE),0)</f>
        <v>0</v>
      </c>
      <c r="E955" s="16">
        <f t="shared" ca="1" si="304"/>
        <v>1</v>
      </c>
      <c r="F955" s="16">
        <f ca="1">(TRUNC(PRODUCT($E$12:$E954),16))</f>
        <v>1.11089913913901</v>
      </c>
      <c r="G955" s="16">
        <f t="shared" ca="1" si="313"/>
        <v>1.1094261622563999</v>
      </c>
      <c r="H955" s="16">
        <f t="shared" ca="1" si="305"/>
        <v>1.0013276900000001</v>
      </c>
      <c r="I955" s="15">
        <f t="shared" si="314"/>
        <v>3.7999999999999999E-2</v>
      </c>
      <c r="J955" s="34">
        <f t="shared" si="315"/>
        <v>44333</v>
      </c>
      <c r="K955" s="2">
        <f t="shared" si="316"/>
        <v>9</v>
      </c>
      <c r="L955" s="21">
        <f t="shared" si="317"/>
        <v>10</v>
      </c>
      <c r="M955" s="14">
        <f t="shared" si="306"/>
        <v>1.0014810869999999</v>
      </c>
      <c r="N955" s="14">
        <f t="shared" ca="1" si="307"/>
        <v>1.0028107429999999</v>
      </c>
      <c r="O955" s="21">
        <f t="shared" si="318"/>
        <v>0</v>
      </c>
      <c r="P955" s="16">
        <f t="shared" ca="1" si="308"/>
        <v>20.096812440000001</v>
      </c>
      <c r="Q955" s="24">
        <f t="shared" si="309"/>
        <v>0</v>
      </c>
      <c r="R955" s="16">
        <f t="shared" si="310"/>
        <v>0</v>
      </c>
      <c r="S955" s="4" t="str">
        <f t="shared" si="319"/>
        <v>A+J=</v>
      </c>
      <c r="T955" s="34">
        <f t="shared" si="320"/>
        <v>44362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2"/>
      <c r="AG955" s="3"/>
      <c r="AH955" s="2"/>
      <c r="AI955" s="2"/>
      <c r="AJ955" s="2"/>
      <c r="AK955" s="2"/>
      <c r="AL955" s="2"/>
      <c r="AM955" s="34"/>
      <c r="AN955" s="34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42">
        <f t="shared" si="311"/>
        <v>44346</v>
      </c>
      <c r="B956" s="19">
        <f t="shared" ca="1" si="321"/>
        <v>7170.0968124399997</v>
      </c>
      <c r="C956" s="16">
        <f t="shared" si="312"/>
        <v>7150</v>
      </c>
      <c r="D956" s="15">
        <f ca="1">IF(A956&lt;$B$1,VLOOKUP(A956,[1]DI!$A$4:$B$15000,2,FALSE),0)</f>
        <v>0</v>
      </c>
      <c r="E956" s="16">
        <f t="shared" ca="1" si="304"/>
        <v>1</v>
      </c>
      <c r="F956" s="16">
        <f ca="1">(TRUNC(PRODUCT($E$12:$E955),16))</f>
        <v>1.11089913913901</v>
      </c>
      <c r="G956" s="16">
        <f t="shared" ca="1" si="313"/>
        <v>1.1094261622563999</v>
      </c>
      <c r="H956" s="16">
        <f t="shared" ca="1" si="305"/>
        <v>1.0013276900000001</v>
      </c>
      <c r="I956" s="15">
        <f t="shared" si="314"/>
        <v>3.7999999999999999E-2</v>
      </c>
      <c r="J956" s="34">
        <f t="shared" si="315"/>
        <v>44333</v>
      </c>
      <c r="K956" s="2">
        <f t="shared" si="316"/>
        <v>9</v>
      </c>
      <c r="L956" s="21">
        <f t="shared" si="317"/>
        <v>10</v>
      </c>
      <c r="M956" s="14">
        <f t="shared" si="306"/>
        <v>1.0014810869999999</v>
      </c>
      <c r="N956" s="14">
        <f t="shared" ca="1" si="307"/>
        <v>1.0028107429999999</v>
      </c>
      <c r="O956" s="21">
        <f t="shared" si="318"/>
        <v>0</v>
      </c>
      <c r="P956" s="16">
        <f t="shared" ca="1" si="308"/>
        <v>20.096812440000001</v>
      </c>
      <c r="Q956" s="24">
        <f t="shared" si="309"/>
        <v>0</v>
      </c>
      <c r="R956" s="16">
        <f t="shared" si="310"/>
        <v>0</v>
      </c>
      <c r="S956" s="4" t="str">
        <f t="shared" si="319"/>
        <v>A+J=</v>
      </c>
      <c r="T956" s="34">
        <f t="shared" si="320"/>
        <v>44362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2"/>
      <c r="AG956" s="3"/>
      <c r="AH956" s="2"/>
      <c r="AI956" s="2"/>
      <c r="AJ956" s="2"/>
      <c r="AK956" s="2"/>
      <c r="AL956" s="2"/>
      <c r="AM956" s="34"/>
      <c r="AN956" s="34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42">
        <f t="shared" si="311"/>
        <v>44347</v>
      </c>
      <c r="B957" s="19">
        <f t="shared" ca="1" si="321"/>
        <v>7170.0968124399997</v>
      </c>
      <c r="C957" s="16">
        <f t="shared" si="312"/>
        <v>7150</v>
      </c>
      <c r="D957" s="15">
        <f ca="1">IF(A957&lt;$B$1,VLOOKUP(A957,[1]DI!$A$4:$B$15000,2,FALSE),0)</f>
        <v>3.4000000000000002E-2</v>
      </c>
      <c r="E957" s="16">
        <f t="shared" ca="1" si="304"/>
        <v>1.00013269</v>
      </c>
      <c r="F957" s="16">
        <f ca="1">(TRUNC(PRODUCT($E$12:$E956),16))</f>
        <v>1.11089913913901</v>
      </c>
      <c r="G957" s="16">
        <f t="shared" ca="1" si="313"/>
        <v>1.1094261622563999</v>
      </c>
      <c r="H957" s="16">
        <f t="shared" ca="1" si="305"/>
        <v>1.0013276900000001</v>
      </c>
      <c r="I957" s="15">
        <f t="shared" si="314"/>
        <v>3.7999999999999999E-2</v>
      </c>
      <c r="J957" s="34">
        <f t="shared" si="315"/>
        <v>44333</v>
      </c>
      <c r="K957" s="2">
        <f t="shared" si="316"/>
        <v>10</v>
      </c>
      <c r="L957" s="21">
        <f t="shared" si="317"/>
        <v>10</v>
      </c>
      <c r="M957" s="14">
        <f t="shared" si="306"/>
        <v>1.0014810869999999</v>
      </c>
      <c r="N957" s="14">
        <f t="shared" ca="1" si="307"/>
        <v>1.0028107429999999</v>
      </c>
      <c r="O957" s="21">
        <f t="shared" si="318"/>
        <v>0</v>
      </c>
      <c r="P957" s="16">
        <f t="shared" ca="1" si="308"/>
        <v>20.096812440000001</v>
      </c>
      <c r="Q957" s="24">
        <f t="shared" si="309"/>
        <v>0</v>
      </c>
      <c r="R957" s="16">
        <f t="shared" si="310"/>
        <v>0</v>
      </c>
      <c r="S957" s="4" t="str">
        <f t="shared" si="319"/>
        <v>A+J=</v>
      </c>
      <c r="T957" s="34">
        <f t="shared" si="320"/>
        <v>44362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2"/>
      <c r="AG957" s="3"/>
      <c r="AH957" s="2"/>
      <c r="AI957" s="2"/>
      <c r="AJ957" s="2"/>
      <c r="AK957" s="2"/>
      <c r="AL957" s="2"/>
      <c r="AM957" s="34"/>
      <c r="AN957" s="34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42">
        <f t="shared" si="311"/>
        <v>44348</v>
      </c>
      <c r="B958" s="19">
        <f t="shared" ca="1" si="321"/>
        <v>7172.1096375500001</v>
      </c>
      <c r="C958" s="16">
        <f t="shared" si="312"/>
        <v>7150</v>
      </c>
      <c r="D958" s="15">
        <f ca="1">IF(A958&lt;$B$1,VLOOKUP(A958,[1]DI!$A$4:$B$15000,2,FALSE),0)</f>
        <v>3.4000000000000002E-2</v>
      </c>
      <c r="E958" s="16">
        <f t="shared" ca="1" si="304"/>
        <v>1.00013269</v>
      </c>
      <c r="F958" s="16">
        <f ca="1">(TRUNC(PRODUCT($E$12:$E957),16))</f>
        <v>1.11104654434579</v>
      </c>
      <c r="G958" s="16">
        <f t="shared" ca="1" si="313"/>
        <v>1.1094261622563999</v>
      </c>
      <c r="H958" s="16">
        <f t="shared" ca="1" si="305"/>
        <v>1.0014605599999999</v>
      </c>
      <c r="I958" s="15">
        <f t="shared" si="314"/>
        <v>3.7999999999999999E-2</v>
      </c>
      <c r="J958" s="34">
        <f t="shared" si="315"/>
        <v>44333</v>
      </c>
      <c r="K958" s="2">
        <f t="shared" si="316"/>
        <v>11</v>
      </c>
      <c r="L958" s="21">
        <f t="shared" si="317"/>
        <v>11</v>
      </c>
      <c r="M958" s="14">
        <f t="shared" si="306"/>
        <v>1.0016293169999999</v>
      </c>
      <c r="N958" s="14">
        <f t="shared" ca="1" si="307"/>
        <v>1.003092257</v>
      </c>
      <c r="O958" s="21">
        <f t="shared" si="318"/>
        <v>0</v>
      </c>
      <c r="P958" s="16">
        <f t="shared" ca="1" si="308"/>
        <v>22.109637549999999</v>
      </c>
      <c r="Q958" s="24">
        <f t="shared" si="309"/>
        <v>0</v>
      </c>
      <c r="R958" s="16">
        <f t="shared" si="310"/>
        <v>0</v>
      </c>
      <c r="S958" s="4" t="str">
        <f t="shared" si="319"/>
        <v>A+J=</v>
      </c>
      <c r="T958" s="34">
        <f t="shared" si="320"/>
        <v>44362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2"/>
      <c r="AG958" s="3"/>
      <c r="AH958" s="2"/>
      <c r="AI958" s="2"/>
      <c r="AJ958" s="2"/>
      <c r="AK958" s="2"/>
      <c r="AL958" s="2"/>
      <c r="AM958" s="34"/>
      <c r="AN958" s="34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42">
        <f t="shared" si="311"/>
        <v>44349</v>
      </c>
      <c r="B959" s="19">
        <f t="shared" ca="1" si="321"/>
        <v>7174.1229560000002</v>
      </c>
      <c r="C959" s="16">
        <f t="shared" si="312"/>
        <v>7150</v>
      </c>
      <c r="D959" s="15">
        <f ca="1">IF(A959&lt;$B$1,VLOOKUP(A959,[1]DI!$A$4:$B$15000,2,FALSE),0)</f>
        <v>3.4000000000000002E-2</v>
      </c>
      <c r="E959" s="16">
        <f t="shared" ca="1" si="304"/>
        <v>1.00013269</v>
      </c>
      <c r="F959" s="16">
        <f ca="1">(TRUNC(PRODUCT($E$12:$E958),16))</f>
        <v>1.11119396911176</v>
      </c>
      <c r="G959" s="16">
        <f t="shared" ca="1" si="313"/>
        <v>1.1094261622563999</v>
      </c>
      <c r="H959" s="16">
        <f t="shared" ca="1" si="305"/>
        <v>1.0015934399999999</v>
      </c>
      <c r="I959" s="15">
        <f t="shared" si="314"/>
        <v>3.7999999999999999E-2</v>
      </c>
      <c r="J959" s="34">
        <f t="shared" si="315"/>
        <v>44333</v>
      </c>
      <c r="K959" s="2">
        <f t="shared" si="316"/>
        <v>12</v>
      </c>
      <c r="L959" s="21">
        <f t="shared" si="317"/>
        <v>12</v>
      </c>
      <c r="M959" s="14">
        <f t="shared" si="306"/>
        <v>1.0017775680000001</v>
      </c>
      <c r="N959" s="14">
        <f t="shared" ca="1" si="307"/>
        <v>1.0033738400000001</v>
      </c>
      <c r="O959" s="21">
        <f t="shared" si="318"/>
        <v>0</v>
      </c>
      <c r="P959" s="16">
        <f t="shared" ca="1" si="308"/>
        <v>24.122955999999999</v>
      </c>
      <c r="Q959" s="24">
        <f t="shared" si="309"/>
        <v>0</v>
      </c>
      <c r="R959" s="16">
        <f t="shared" si="310"/>
        <v>0</v>
      </c>
      <c r="S959" s="4" t="str">
        <f t="shared" si="319"/>
        <v>A+J=</v>
      </c>
      <c r="T959" s="34">
        <f t="shared" si="320"/>
        <v>44362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2"/>
      <c r="AG959" s="3"/>
      <c r="AH959" s="2"/>
      <c r="AI959" s="2"/>
      <c r="AJ959" s="2"/>
      <c r="AK959" s="2"/>
      <c r="AL959" s="2"/>
      <c r="AM959" s="34"/>
      <c r="AN959" s="34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42">
        <f t="shared" si="311"/>
        <v>44350</v>
      </c>
      <c r="B960" s="19">
        <f t="shared" ca="1" si="321"/>
        <v>7176.1368678999997</v>
      </c>
      <c r="C960" s="16">
        <f t="shared" si="312"/>
        <v>7150</v>
      </c>
      <c r="D960" s="15">
        <f ca="1">IF(A960&lt;$B$1,VLOOKUP(A960,[1]DI!$A$4:$B$15000,2,FALSE),0)</f>
        <v>0</v>
      </c>
      <c r="E960" s="16">
        <f t="shared" ca="1" si="304"/>
        <v>1</v>
      </c>
      <c r="F960" s="16">
        <f ca="1">(TRUNC(PRODUCT($E$12:$E959),16))</f>
        <v>1.1113414134395201</v>
      </c>
      <c r="G960" s="16">
        <f t="shared" ca="1" si="313"/>
        <v>1.1094261622563999</v>
      </c>
      <c r="H960" s="16">
        <f t="shared" ca="1" si="305"/>
        <v>1.00172634</v>
      </c>
      <c r="I960" s="15">
        <f t="shared" si="314"/>
        <v>3.7999999999999999E-2</v>
      </c>
      <c r="J960" s="34">
        <f t="shared" si="315"/>
        <v>44333</v>
      </c>
      <c r="K960" s="2">
        <f t="shared" si="316"/>
        <v>12</v>
      </c>
      <c r="L960" s="21">
        <f t="shared" si="317"/>
        <v>13</v>
      </c>
      <c r="M960" s="14">
        <f t="shared" si="306"/>
        <v>1.001925841</v>
      </c>
      <c r="N960" s="14">
        <f t="shared" ca="1" si="307"/>
        <v>1.0036555060000001</v>
      </c>
      <c r="O960" s="21">
        <f t="shared" si="318"/>
        <v>0</v>
      </c>
      <c r="P960" s="16">
        <f t="shared" ca="1" si="308"/>
        <v>26.136867899999999</v>
      </c>
      <c r="Q960" s="24">
        <f t="shared" si="309"/>
        <v>0</v>
      </c>
      <c r="R960" s="16">
        <f t="shared" si="310"/>
        <v>0</v>
      </c>
      <c r="S960" s="4" t="str">
        <f t="shared" si="319"/>
        <v>A+J=</v>
      </c>
      <c r="T960" s="34">
        <f t="shared" si="320"/>
        <v>44362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2"/>
      <c r="AG960" s="3"/>
      <c r="AH960" s="2"/>
      <c r="AI960" s="2"/>
      <c r="AJ960" s="2"/>
      <c r="AK960" s="2"/>
      <c r="AL960" s="2"/>
      <c r="AM960" s="34"/>
      <c r="AN960" s="34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42">
        <f t="shared" si="311"/>
        <v>44351</v>
      </c>
      <c r="B961" s="19">
        <f t="shared" ca="1" si="321"/>
        <v>7176.1368678999997</v>
      </c>
      <c r="C961" s="16">
        <f t="shared" si="312"/>
        <v>7150</v>
      </c>
      <c r="D961" s="15">
        <f ca="1">IF(A961&lt;$B$1,VLOOKUP(A961,[1]DI!$A$4:$B$15000,2,FALSE),0)</f>
        <v>3.4000000000000002E-2</v>
      </c>
      <c r="E961" s="16">
        <f t="shared" ca="1" si="304"/>
        <v>1.00013269</v>
      </c>
      <c r="F961" s="16">
        <f ca="1">(TRUNC(PRODUCT($E$12:$E960),16))</f>
        <v>1.1113414134395201</v>
      </c>
      <c r="G961" s="16">
        <f t="shared" ca="1" si="313"/>
        <v>1.1094261622563999</v>
      </c>
      <c r="H961" s="16">
        <f t="shared" ca="1" si="305"/>
        <v>1.00172634</v>
      </c>
      <c r="I961" s="15">
        <f t="shared" si="314"/>
        <v>3.7999999999999999E-2</v>
      </c>
      <c r="J961" s="34">
        <f t="shared" si="315"/>
        <v>44333</v>
      </c>
      <c r="K961" s="2">
        <f t="shared" si="316"/>
        <v>13</v>
      </c>
      <c r="L961" s="21">
        <f t="shared" si="317"/>
        <v>13</v>
      </c>
      <c r="M961" s="14">
        <f t="shared" si="306"/>
        <v>1.001925841</v>
      </c>
      <c r="N961" s="14">
        <f t="shared" ca="1" si="307"/>
        <v>1.0036555060000001</v>
      </c>
      <c r="O961" s="21">
        <f t="shared" si="318"/>
        <v>0</v>
      </c>
      <c r="P961" s="16">
        <f t="shared" ca="1" si="308"/>
        <v>26.136867899999999</v>
      </c>
      <c r="Q961" s="24">
        <f t="shared" si="309"/>
        <v>0</v>
      </c>
      <c r="R961" s="16">
        <f t="shared" si="310"/>
        <v>0</v>
      </c>
      <c r="S961" s="4" t="str">
        <f t="shared" si="319"/>
        <v>A+J=</v>
      </c>
      <c r="T961" s="34">
        <f t="shared" si="320"/>
        <v>44362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2"/>
      <c r="AG961" s="3"/>
      <c r="AH961" s="2"/>
      <c r="AI961" s="2"/>
      <c r="AJ961" s="2"/>
      <c r="AK961" s="2"/>
      <c r="AL961" s="2"/>
      <c r="AM961" s="34"/>
      <c r="AN961" s="34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42">
        <f t="shared" si="311"/>
        <v>44352</v>
      </c>
      <c r="B962" s="19">
        <f t="shared" ca="1" si="321"/>
        <v>7178.1513518000002</v>
      </c>
      <c r="C962" s="16">
        <f t="shared" si="312"/>
        <v>7150</v>
      </c>
      <c r="D962" s="15">
        <f ca="1">IF(A962&lt;$B$1,VLOOKUP(A962,[1]DI!$A$4:$B$15000,2,FALSE),0)</f>
        <v>0</v>
      </c>
      <c r="E962" s="16">
        <f t="shared" ca="1" si="304"/>
        <v>1</v>
      </c>
      <c r="F962" s="16">
        <f ca="1">(TRUNC(PRODUCT($E$12:$E961),16))</f>
        <v>1.11148887733167</v>
      </c>
      <c r="G962" s="16">
        <f t="shared" ca="1" si="313"/>
        <v>1.1094261622563999</v>
      </c>
      <c r="H962" s="16">
        <f t="shared" ca="1" si="305"/>
        <v>1.00185926</v>
      </c>
      <c r="I962" s="15">
        <f t="shared" si="314"/>
        <v>3.7999999999999999E-2</v>
      </c>
      <c r="J962" s="34">
        <f t="shared" si="315"/>
        <v>44333</v>
      </c>
      <c r="K962" s="2">
        <f t="shared" si="316"/>
        <v>13</v>
      </c>
      <c r="L962" s="21">
        <f t="shared" si="317"/>
        <v>14</v>
      </c>
      <c r="M962" s="14">
        <f t="shared" si="306"/>
        <v>1.0020741360000001</v>
      </c>
      <c r="N962" s="14">
        <f t="shared" ca="1" si="307"/>
        <v>1.0039372520000001</v>
      </c>
      <c r="O962" s="21">
        <f t="shared" si="318"/>
        <v>0</v>
      </c>
      <c r="P962" s="16">
        <f t="shared" ca="1" si="308"/>
        <v>28.1513518</v>
      </c>
      <c r="Q962" s="24">
        <f t="shared" si="309"/>
        <v>0</v>
      </c>
      <c r="R962" s="16">
        <f t="shared" si="310"/>
        <v>0</v>
      </c>
      <c r="S962" s="4" t="str">
        <f t="shared" si="319"/>
        <v>A+J=</v>
      </c>
      <c r="T962" s="34">
        <f t="shared" si="320"/>
        <v>44362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2"/>
      <c r="AG962" s="3"/>
      <c r="AH962" s="2"/>
      <c r="AI962" s="2"/>
      <c r="AJ962" s="2"/>
      <c r="AK962" s="2"/>
      <c r="AL962" s="2"/>
      <c r="AM962" s="34"/>
      <c r="AN962" s="34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42">
        <f t="shared" si="311"/>
        <v>44353</v>
      </c>
      <c r="B963" s="19">
        <f t="shared" ca="1" si="321"/>
        <v>7178.1513518000002</v>
      </c>
      <c r="C963" s="16">
        <f t="shared" si="312"/>
        <v>7150</v>
      </c>
      <c r="D963" s="15">
        <f ca="1">IF(A963&lt;$B$1,VLOOKUP(A963,[1]DI!$A$4:$B$15000,2,FALSE),0)</f>
        <v>0</v>
      </c>
      <c r="E963" s="16">
        <f t="shared" ca="1" si="304"/>
        <v>1</v>
      </c>
      <c r="F963" s="16">
        <f ca="1">(TRUNC(PRODUCT($E$12:$E962),16))</f>
        <v>1.11148887733167</v>
      </c>
      <c r="G963" s="16">
        <f t="shared" ca="1" si="313"/>
        <v>1.1094261622563999</v>
      </c>
      <c r="H963" s="16">
        <f t="shared" ca="1" si="305"/>
        <v>1.00185926</v>
      </c>
      <c r="I963" s="15">
        <f t="shared" si="314"/>
        <v>3.7999999999999999E-2</v>
      </c>
      <c r="J963" s="34">
        <f t="shared" si="315"/>
        <v>44333</v>
      </c>
      <c r="K963" s="2">
        <f t="shared" si="316"/>
        <v>13</v>
      </c>
      <c r="L963" s="21">
        <f t="shared" si="317"/>
        <v>14</v>
      </c>
      <c r="M963" s="14">
        <f t="shared" si="306"/>
        <v>1.0020741360000001</v>
      </c>
      <c r="N963" s="14">
        <f t="shared" ca="1" si="307"/>
        <v>1.0039372520000001</v>
      </c>
      <c r="O963" s="21">
        <f t="shared" si="318"/>
        <v>0</v>
      </c>
      <c r="P963" s="16">
        <f t="shared" ca="1" si="308"/>
        <v>28.1513518</v>
      </c>
      <c r="Q963" s="24">
        <f t="shared" si="309"/>
        <v>0</v>
      </c>
      <c r="R963" s="16">
        <f t="shared" si="310"/>
        <v>0</v>
      </c>
      <c r="S963" s="4" t="str">
        <f t="shared" si="319"/>
        <v>A+J=</v>
      </c>
      <c r="T963" s="34">
        <f t="shared" si="320"/>
        <v>44362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2"/>
      <c r="AG963" s="3"/>
      <c r="AH963" s="2"/>
      <c r="AI963" s="2"/>
      <c r="AJ963" s="2"/>
      <c r="AK963" s="2"/>
      <c r="AL963" s="2"/>
      <c r="AM963" s="34"/>
      <c r="AN963" s="34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42">
        <f t="shared" si="311"/>
        <v>44354</v>
      </c>
      <c r="B964" s="19">
        <f t="shared" ca="1" si="321"/>
        <v>7178.1513518000002</v>
      </c>
      <c r="C964" s="16">
        <f t="shared" si="312"/>
        <v>7150</v>
      </c>
      <c r="D964" s="15">
        <f ca="1">IF(A964&lt;$B$1,VLOOKUP(A964,[1]DI!$A$4:$B$15000,2,FALSE),0)</f>
        <v>3.4000000000000002E-2</v>
      </c>
      <c r="E964" s="16">
        <f t="shared" ca="1" si="304"/>
        <v>1.00013269</v>
      </c>
      <c r="F964" s="16">
        <f ca="1">(TRUNC(PRODUCT($E$12:$E963),16))</f>
        <v>1.11148887733167</v>
      </c>
      <c r="G964" s="16">
        <f t="shared" ca="1" si="313"/>
        <v>1.1094261622563999</v>
      </c>
      <c r="H964" s="16">
        <f t="shared" ca="1" si="305"/>
        <v>1.00185926</v>
      </c>
      <c r="I964" s="15">
        <f t="shared" si="314"/>
        <v>3.7999999999999999E-2</v>
      </c>
      <c r="J964" s="34">
        <f t="shared" si="315"/>
        <v>44333</v>
      </c>
      <c r="K964" s="2">
        <f t="shared" si="316"/>
        <v>14</v>
      </c>
      <c r="L964" s="21">
        <f t="shared" si="317"/>
        <v>14</v>
      </c>
      <c r="M964" s="14">
        <f t="shared" si="306"/>
        <v>1.0020741360000001</v>
      </c>
      <c r="N964" s="14">
        <f t="shared" ca="1" si="307"/>
        <v>1.0039372520000001</v>
      </c>
      <c r="O964" s="21">
        <f t="shared" si="318"/>
        <v>0</v>
      </c>
      <c r="P964" s="16">
        <f t="shared" ca="1" si="308"/>
        <v>28.1513518</v>
      </c>
      <c r="Q964" s="24">
        <f t="shared" si="309"/>
        <v>0</v>
      </c>
      <c r="R964" s="16">
        <f t="shared" si="310"/>
        <v>0</v>
      </c>
      <c r="S964" s="4" t="str">
        <f t="shared" si="319"/>
        <v>A+J=</v>
      </c>
      <c r="T964" s="34">
        <f t="shared" si="320"/>
        <v>44362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2"/>
      <c r="AG964" s="3"/>
      <c r="AH964" s="2"/>
      <c r="AI964" s="2"/>
      <c r="AJ964" s="2"/>
      <c r="AK964" s="2"/>
      <c r="AL964" s="2"/>
      <c r="AM964" s="34"/>
      <c r="AN964" s="34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42">
        <f t="shared" si="311"/>
        <v>44355</v>
      </c>
      <c r="B965" s="19">
        <f t="shared" ca="1" si="321"/>
        <v>7180.1664291500001</v>
      </c>
      <c r="C965" s="16">
        <f t="shared" si="312"/>
        <v>7150</v>
      </c>
      <c r="D965" s="15">
        <f ca="1">IF(A965&lt;$B$1,VLOOKUP(A965,[1]DI!$A$4:$B$15000,2,FALSE),0)</f>
        <v>3.4000000000000002E-2</v>
      </c>
      <c r="E965" s="16">
        <f t="shared" ca="1" si="304"/>
        <v>1.00013269</v>
      </c>
      <c r="F965" s="16">
        <f ca="1">(TRUNC(PRODUCT($E$12:$E964),16))</f>
        <v>1.1116363607908</v>
      </c>
      <c r="G965" s="16">
        <f t="shared" ca="1" si="313"/>
        <v>1.1094261622563999</v>
      </c>
      <c r="H965" s="16">
        <f t="shared" ca="1" si="305"/>
        <v>1.0019922000000001</v>
      </c>
      <c r="I965" s="15">
        <f t="shared" si="314"/>
        <v>3.7999999999999999E-2</v>
      </c>
      <c r="J965" s="34">
        <f t="shared" si="315"/>
        <v>44333</v>
      </c>
      <c r="K965" s="2">
        <f t="shared" si="316"/>
        <v>15</v>
      </c>
      <c r="L965" s="21">
        <f t="shared" si="317"/>
        <v>15</v>
      </c>
      <c r="M965" s="14">
        <f t="shared" si="306"/>
        <v>1.0022224529999999</v>
      </c>
      <c r="N965" s="14">
        <f t="shared" ca="1" si="307"/>
        <v>1.004219081</v>
      </c>
      <c r="O965" s="21">
        <f t="shared" si="318"/>
        <v>0</v>
      </c>
      <c r="P965" s="16">
        <f t="shared" ca="1" si="308"/>
        <v>30.166429149999999</v>
      </c>
      <c r="Q965" s="24">
        <f t="shared" si="309"/>
        <v>0</v>
      </c>
      <c r="R965" s="16">
        <f t="shared" si="310"/>
        <v>0</v>
      </c>
      <c r="S965" s="4" t="str">
        <f t="shared" si="319"/>
        <v>A+J=</v>
      </c>
      <c r="T965" s="34">
        <f t="shared" si="320"/>
        <v>44362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2"/>
      <c r="AG965" s="3"/>
      <c r="AH965" s="2"/>
      <c r="AI965" s="2"/>
      <c r="AJ965" s="2"/>
      <c r="AK965" s="2"/>
      <c r="AL965" s="2"/>
      <c r="AM965" s="34"/>
      <c r="AN965" s="34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42">
        <f t="shared" si="311"/>
        <v>44356</v>
      </c>
      <c r="B966" s="19">
        <f t="shared" ca="1" si="321"/>
        <v>7182.1820069900004</v>
      </c>
      <c r="C966" s="16">
        <f t="shared" si="312"/>
        <v>7150</v>
      </c>
      <c r="D966" s="15">
        <f ca="1">IF(A966&lt;$B$1,VLOOKUP(A966,[1]DI!$A$4:$B$15000,2,FALSE),0)</f>
        <v>3.4000000000000002E-2</v>
      </c>
      <c r="E966" s="16">
        <f t="shared" ca="1" si="304"/>
        <v>1.00013269</v>
      </c>
      <c r="F966" s="16">
        <f ca="1">(TRUNC(PRODUCT($E$12:$E965),16))</f>
        <v>1.1117838638195101</v>
      </c>
      <c r="G966" s="16">
        <f t="shared" ca="1" si="313"/>
        <v>1.1094261622563999</v>
      </c>
      <c r="H966" s="16">
        <f t="shared" ca="1" si="305"/>
        <v>1.0021251499999999</v>
      </c>
      <c r="I966" s="15">
        <f t="shared" si="314"/>
        <v>3.7999999999999999E-2</v>
      </c>
      <c r="J966" s="34">
        <f t="shared" si="315"/>
        <v>44333</v>
      </c>
      <c r="K966" s="2">
        <f t="shared" si="316"/>
        <v>16</v>
      </c>
      <c r="L966" s="21">
        <f t="shared" si="317"/>
        <v>16</v>
      </c>
      <c r="M966" s="14">
        <f t="shared" si="306"/>
        <v>1.002370792</v>
      </c>
      <c r="N966" s="14">
        <f t="shared" ca="1" si="307"/>
        <v>1.00450098</v>
      </c>
      <c r="O966" s="21">
        <f t="shared" si="318"/>
        <v>0</v>
      </c>
      <c r="P966" s="16">
        <f t="shared" ca="1" si="308"/>
        <v>32.182006989999998</v>
      </c>
      <c r="Q966" s="24">
        <f t="shared" si="309"/>
        <v>0</v>
      </c>
      <c r="R966" s="16">
        <f t="shared" si="310"/>
        <v>0</v>
      </c>
      <c r="S966" s="4" t="str">
        <f t="shared" si="319"/>
        <v>A+J=</v>
      </c>
      <c r="T966" s="34">
        <f t="shared" si="320"/>
        <v>44362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2"/>
      <c r="AG966" s="3"/>
      <c r="AH966" s="2"/>
      <c r="AI966" s="2"/>
      <c r="AJ966" s="2"/>
      <c r="AK966" s="2"/>
      <c r="AL966" s="2"/>
      <c r="AM966" s="34"/>
      <c r="AN966" s="34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42">
        <f t="shared" si="311"/>
        <v>44357</v>
      </c>
      <c r="B967" s="19">
        <f t="shared" ca="1" si="321"/>
        <v>7184.1982497999998</v>
      </c>
      <c r="C967" s="16">
        <f t="shared" si="312"/>
        <v>7150</v>
      </c>
      <c r="D967" s="15">
        <f ca="1">IF(A967&lt;$B$1,VLOOKUP(A967,[1]DI!$A$4:$B$15000,2,FALSE),0)</f>
        <v>3.4000000000000002E-2</v>
      </c>
      <c r="E967" s="16">
        <f t="shared" ca="1" si="304"/>
        <v>1.00013269</v>
      </c>
      <c r="F967" s="16">
        <f ca="1">(TRUNC(PRODUCT($E$12:$E966),16))</f>
        <v>1.1119313864203999</v>
      </c>
      <c r="G967" s="16">
        <f t="shared" ca="1" si="313"/>
        <v>1.1094261622563999</v>
      </c>
      <c r="H967" s="16">
        <f t="shared" ca="1" si="305"/>
        <v>1.00225813</v>
      </c>
      <c r="I967" s="15">
        <f t="shared" si="314"/>
        <v>3.7999999999999999E-2</v>
      </c>
      <c r="J967" s="34">
        <f t="shared" si="315"/>
        <v>44333</v>
      </c>
      <c r="K967" s="2">
        <f t="shared" si="316"/>
        <v>17</v>
      </c>
      <c r="L967" s="21">
        <f t="shared" si="317"/>
        <v>17</v>
      </c>
      <c r="M967" s="14">
        <f t="shared" si="306"/>
        <v>1.0025191529999999</v>
      </c>
      <c r="N967" s="14">
        <f t="shared" ca="1" si="307"/>
        <v>1.0047829720000001</v>
      </c>
      <c r="O967" s="21">
        <f t="shared" si="318"/>
        <v>0</v>
      </c>
      <c r="P967" s="16">
        <f t="shared" ca="1" si="308"/>
        <v>34.198249799999999</v>
      </c>
      <c r="Q967" s="24">
        <f t="shared" si="309"/>
        <v>0</v>
      </c>
      <c r="R967" s="16">
        <f t="shared" si="310"/>
        <v>0</v>
      </c>
      <c r="S967" s="4" t="str">
        <f t="shared" si="319"/>
        <v>A+J=</v>
      </c>
      <c r="T967" s="34">
        <f t="shared" si="320"/>
        <v>44362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2"/>
      <c r="AG967" s="3"/>
      <c r="AH967" s="2"/>
      <c r="AI967" s="2"/>
      <c r="AJ967" s="2"/>
      <c r="AK967" s="2"/>
      <c r="AL967" s="2"/>
      <c r="AM967" s="34"/>
      <c r="AN967" s="34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42">
        <f t="shared" si="311"/>
        <v>44358</v>
      </c>
      <c r="B968" s="19">
        <f t="shared" ca="1" si="321"/>
        <v>7186.2149931000004</v>
      </c>
      <c r="C968" s="16">
        <f t="shared" si="312"/>
        <v>7150</v>
      </c>
      <c r="D968" s="15">
        <f ca="1">IF(A968&lt;$B$1,VLOOKUP(A968,[1]DI!$A$4:$B$15000,2,FALSE),0)</f>
        <v>3.4000000000000002E-2</v>
      </c>
      <c r="E968" s="16">
        <f t="shared" ca="1" si="304"/>
        <v>1.00013269</v>
      </c>
      <c r="F968" s="16">
        <f ca="1">(TRUNC(PRODUCT($E$12:$E967),16))</f>
        <v>1.1120789285960699</v>
      </c>
      <c r="G968" s="16">
        <f t="shared" ca="1" si="313"/>
        <v>1.1094261622563999</v>
      </c>
      <c r="H968" s="16">
        <f t="shared" ca="1" si="305"/>
        <v>1.00239112</v>
      </c>
      <c r="I968" s="15">
        <f t="shared" si="314"/>
        <v>3.7999999999999999E-2</v>
      </c>
      <c r="J968" s="34">
        <f t="shared" si="315"/>
        <v>44333</v>
      </c>
      <c r="K968" s="2">
        <f t="shared" si="316"/>
        <v>18</v>
      </c>
      <c r="L968" s="21">
        <f t="shared" si="317"/>
        <v>18</v>
      </c>
      <c r="M968" s="14">
        <f t="shared" si="306"/>
        <v>1.0026675359999999</v>
      </c>
      <c r="N968" s="14">
        <f t="shared" ca="1" si="307"/>
        <v>1.005065034</v>
      </c>
      <c r="O968" s="21">
        <f t="shared" si="318"/>
        <v>0</v>
      </c>
      <c r="P968" s="16">
        <f t="shared" ca="1" si="308"/>
        <v>36.214993100000001</v>
      </c>
      <c r="Q968" s="24">
        <f t="shared" si="309"/>
        <v>0</v>
      </c>
      <c r="R968" s="16">
        <f t="shared" si="310"/>
        <v>0</v>
      </c>
      <c r="S968" s="4" t="str">
        <f t="shared" si="319"/>
        <v>A+J=</v>
      </c>
      <c r="T968" s="34">
        <f t="shared" si="320"/>
        <v>44362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2"/>
      <c r="AG968" s="3"/>
      <c r="AH968" s="2"/>
      <c r="AI968" s="2"/>
      <c r="AJ968" s="2"/>
      <c r="AK968" s="2"/>
      <c r="AL968" s="2"/>
      <c r="AM968" s="34"/>
      <c r="AN968" s="34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42">
        <f t="shared" si="311"/>
        <v>44359</v>
      </c>
      <c r="B969" s="19">
        <f t="shared" ca="1" si="321"/>
        <v>7188.23225834</v>
      </c>
      <c r="C969" s="16">
        <f t="shared" si="312"/>
        <v>7150</v>
      </c>
      <c r="D969" s="15">
        <f ca="1">IF(A969&lt;$B$1,VLOOKUP(A969,[1]DI!$A$4:$B$15000,2,FALSE),0)</f>
        <v>0</v>
      </c>
      <c r="E969" s="16">
        <f t="shared" ca="1" si="304"/>
        <v>1</v>
      </c>
      <c r="F969" s="16">
        <f ca="1">(TRUNC(PRODUCT($E$12:$E968),16))</f>
        <v>1.1122264903490999</v>
      </c>
      <c r="G969" s="16">
        <f t="shared" ca="1" si="313"/>
        <v>1.1094261622563999</v>
      </c>
      <c r="H969" s="16">
        <f t="shared" ca="1" si="305"/>
        <v>1.0025241199999999</v>
      </c>
      <c r="I969" s="15">
        <f t="shared" si="314"/>
        <v>3.7999999999999999E-2</v>
      </c>
      <c r="J969" s="34">
        <f t="shared" si="315"/>
        <v>44333</v>
      </c>
      <c r="K969" s="2">
        <f t="shared" si="316"/>
        <v>18</v>
      </c>
      <c r="L969" s="21">
        <f t="shared" si="317"/>
        <v>19</v>
      </c>
      <c r="M969" s="14">
        <f t="shared" si="306"/>
        <v>1.0028159409999999</v>
      </c>
      <c r="N969" s="14">
        <f t="shared" ca="1" si="307"/>
        <v>1.005347169</v>
      </c>
      <c r="O969" s="21">
        <f t="shared" si="318"/>
        <v>0</v>
      </c>
      <c r="P969" s="16">
        <f t="shared" ca="1" si="308"/>
        <v>38.232258340000001</v>
      </c>
      <c r="Q969" s="24">
        <f t="shared" si="309"/>
        <v>0</v>
      </c>
      <c r="R969" s="16">
        <f t="shared" si="310"/>
        <v>0</v>
      </c>
      <c r="S969" s="4" t="str">
        <f t="shared" si="319"/>
        <v>A+J=</v>
      </c>
      <c r="T969" s="34">
        <f t="shared" si="320"/>
        <v>44362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2"/>
      <c r="AG969" s="3"/>
      <c r="AH969" s="2"/>
      <c r="AI969" s="2"/>
      <c r="AJ969" s="2"/>
      <c r="AK969" s="2"/>
      <c r="AL969" s="2"/>
      <c r="AM969" s="34"/>
      <c r="AN969" s="34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42">
        <f t="shared" si="311"/>
        <v>44360</v>
      </c>
      <c r="B970" s="19">
        <f t="shared" ca="1" si="321"/>
        <v>7188.23225834</v>
      </c>
      <c r="C970" s="16">
        <f t="shared" si="312"/>
        <v>7150</v>
      </c>
      <c r="D970" s="15">
        <f ca="1">IF(A970&lt;$B$1,VLOOKUP(A970,[1]DI!$A$4:$B$15000,2,FALSE),0)</f>
        <v>0</v>
      </c>
      <c r="E970" s="16">
        <f t="shared" ca="1" si="304"/>
        <v>1</v>
      </c>
      <c r="F970" s="16">
        <f ca="1">(TRUNC(PRODUCT($E$12:$E969),16))</f>
        <v>1.1122264903490999</v>
      </c>
      <c r="G970" s="16">
        <f t="shared" ca="1" si="313"/>
        <v>1.1094261622563999</v>
      </c>
      <c r="H970" s="16">
        <f t="shared" ca="1" si="305"/>
        <v>1.0025241199999999</v>
      </c>
      <c r="I970" s="15">
        <f t="shared" si="314"/>
        <v>3.7999999999999999E-2</v>
      </c>
      <c r="J970" s="34">
        <f t="shared" si="315"/>
        <v>44333</v>
      </c>
      <c r="K970" s="2">
        <f t="shared" si="316"/>
        <v>18</v>
      </c>
      <c r="L970" s="21">
        <f t="shared" si="317"/>
        <v>19</v>
      </c>
      <c r="M970" s="14">
        <f t="shared" si="306"/>
        <v>1.0028159409999999</v>
      </c>
      <c r="N970" s="14">
        <f t="shared" ca="1" si="307"/>
        <v>1.005347169</v>
      </c>
      <c r="O970" s="21">
        <f t="shared" si="318"/>
        <v>0</v>
      </c>
      <c r="P970" s="16">
        <f t="shared" ca="1" si="308"/>
        <v>38.232258340000001</v>
      </c>
      <c r="Q970" s="24">
        <f t="shared" si="309"/>
        <v>0</v>
      </c>
      <c r="R970" s="16">
        <f t="shared" si="310"/>
        <v>0</v>
      </c>
      <c r="S970" s="4" t="str">
        <f t="shared" si="319"/>
        <v>A+J=</v>
      </c>
      <c r="T970" s="34">
        <f t="shared" si="320"/>
        <v>44362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2"/>
      <c r="AG970" s="3"/>
      <c r="AH970" s="2"/>
      <c r="AI970" s="2"/>
      <c r="AJ970" s="2"/>
      <c r="AK970" s="2"/>
      <c r="AL970" s="2"/>
      <c r="AM970" s="34"/>
      <c r="AN970" s="34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42">
        <f t="shared" si="311"/>
        <v>44361</v>
      </c>
      <c r="B971" s="19">
        <f t="shared" ca="1" si="321"/>
        <v>7188.23225834</v>
      </c>
      <c r="C971" s="16">
        <f t="shared" si="312"/>
        <v>7150</v>
      </c>
      <c r="D971" s="15">
        <f ca="1">IF(A971&lt;$B$1,VLOOKUP(A971,[1]DI!$A$4:$B$15000,2,FALSE),0)</f>
        <v>3.4000000000000002E-2</v>
      </c>
      <c r="E971" s="16">
        <f t="shared" ca="1" si="304"/>
        <v>1.00013269</v>
      </c>
      <c r="F971" s="16">
        <f ca="1">(TRUNC(PRODUCT($E$12:$E970),16))</f>
        <v>1.1122264903490999</v>
      </c>
      <c r="G971" s="16">
        <f t="shared" ca="1" si="313"/>
        <v>1.1094261622563999</v>
      </c>
      <c r="H971" s="16">
        <f t="shared" ca="1" si="305"/>
        <v>1.0025241199999999</v>
      </c>
      <c r="I971" s="15">
        <f t="shared" si="314"/>
        <v>3.7999999999999999E-2</v>
      </c>
      <c r="J971" s="34">
        <f t="shared" si="315"/>
        <v>44333</v>
      </c>
      <c r="K971" s="2">
        <f t="shared" si="316"/>
        <v>19</v>
      </c>
      <c r="L971" s="21">
        <f t="shared" si="317"/>
        <v>19</v>
      </c>
      <c r="M971" s="14">
        <f t="shared" si="306"/>
        <v>1.0028159409999999</v>
      </c>
      <c r="N971" s="14">
        <f t="shared" ca="1" si="307"/>
        <v>1.005347169</v>
      </c>
      <c r="O971" s="21">
        <f t="shared" si="318"/>
        <v>0</v>
      </c>
      <c r="P971" s="16">
        <f t="shared" ca="1" si="308"/>
        <v>38.232258340000001</v>
      </c>
      <c r="Q971" s="24">
        <f t="shared" si="309"/>
        <v>0</v>
      </c>
      <c r="R971" s="16">
        <f t="shared" si="310"/>
        <v>0</v>
      </c>
      <c r="S971" s="4" t="str">
        <f t="shared" si="319"/>
        <v>A+J=</v>
      </c>
      <c r="T971" s="34">
        <f t="shared" si="320"/>
        <v>44362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2"/>
      <c r="AG971" s="3"/>
      <c r="AH971" s="2"/>
      <c r="AI971" s="2"/>
      <c r="AJ971" s="2"/>
      <c r="AK971" s="2"/>
      <c r="AL971" s="2"/>
      <c r="AM971" s="34"/>
      <c r="AN971" s="34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42">
        <f t="shared" si="311"/>
        <v>44362</v>
      </c>
      <c r="B972" s="19">
        <f t="shared" ca="1" si="321"/>
        <v>7190.25017424</v>
      </c>
      <c r="C972" s="16">
        <f t="shared" si="312"/>
        <v>7150</v>
      </c>
      <c r="D972" s="15">
        <f ca="1">IF(A972&lt;$B$1,VLOOKUP(A972,[1]DI!$A$4:$B$15000,2,FALSE),0)</f>
        <v>3.4000000000000002E-2</v>
      </c>
      <c r="E972" s="16">
        <f t="shared" ref="E972:E1035" ca="1" si="322">ROUND(((1+D972)^(1/252)),8)</f>
        <v>1.00013269</v>
      </c>
      <c r="F972" s="16">
        <f ca="1">(TRUNC(PRODUCT($E$12:$E971),16))</f>
        <v>1.11237407168211</v>
      </c>
      <c r="G972" s="16">
        <f t="shared" ca="1" si="313"/>
        <v>1.1094261622563999</v>
      </c>
      <c r="H972" s="16">
        <f t="shared" ref="H972:H1035" ca="1" si="323">ROUND(F972/G972,8)</f>
        <v>1.0026571500000001</v>
      </c>
      <c r="I972" s="15">
        <f t="shared" si="314"/>
        <v>3.7999999999999999E-2</v>
      </c>
      <c r="J972" s="34">
        <f t="shared" si="315"/>
        <v>44333</v>
      </c>
      <c r="K972" s="2">
        <f t="shared" si="316"/>
        <v>20</v>
      </c>
      <c r="L972" s="21">
        <f t="shared" si="317"/>
        <v>20</v>
      </c>
      <c r="M972" s="14">
        <f t="shared" ref="M972:M1035" si="324">ROUND((I972+1)^(L972/252),9)</f>
        <v>1.002964368</v>
      </c>
      <c r="N972" s="14">
        <f t="shared" ref="N972:N1035" ca="1" si="325">ROUND(H972*M972,9)</f>
        <v>1.0056293949999999</v>
      </c>
      <c r="O972" s="21">
        <f t="shared" si="318"/>
        <v>32</v>
      </c>
      <c r="P972" s="16">
        <f t="shared" ref="P972:P1035" ca="1" si="326">TRUNC(((N972-1)*C972),8)</f>
        <v>40.25017424</v>
      </c>
      <c r="Q972" s="24">
        <f t="shared" ref="Q972:Q1035" si="327">IF($O972&gt;0,VLOOKUP($O972,$W$12:$AC$150,7),0)</f>
        <v>2.145E-2</v>
      </c>
      <c r="R972" s="16">
        <f t="shared" ref="R972:R1035" si="328">IF(Q972&gt;0,TRUNC(Q972*C$12,8),0)</f>
        <v>214.5</v>
      </c>
      <c r="S972" s="4" t="str">
        <f t="shared" si="319"/>
        <v>A+J=</v>
      </c>
      <c r="T972" s="34">
        <f t="shared" si="320"/>
        <v>44362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2"/>
      <c r="AG972" s="3"/>
      <c r="AH972" s="2"/>
      <c r="AI972" s="2"/>
      <c r="AJ972" s="2"/>
      <c r="AK972" s="2"/>
      <c r="AL972" s="2"/>
      <c r="AM972" s="34"/>
      <c r="AN972" s="34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ht="18.75" x14ac:dyDescent="0.3">
      <c r="A973" s="42">
        <f t="shared" ref="A973:A1036" si="329">(A972+1)</f>
        <v>44363</v>
      </c>
      <c r="B973" s="19">
        <f t="shared" ca="1" si="321"/>
        <v>6938.28286243</v>
      </c>
      <c r="C973" s="16">
        <f t="shared" ref="C973:C1036" si="330">(C972-R972)</f>
        <v>6935.5</v>
      </c>
      <c r="D973" s="15">
        <f ca="1">IF(A973&lt;$B$1,VLOOKUP(A973,[1]DI!$A$4:$B$15000,2,FALSE),0)</f>
        <v>3.4000000000000002E-2</v>
      </c>
      <c r="E973" s="16">
        <f t="shared" ca="1" si="322"/>
        <v>1.00013269</v>
      </c>
      <c r="F973" s="16">
        <f ca="1">(TRUNC(PRODUCT($E$12:$E972),16))</f>
        <v>1.1125216725976801</v>
      </c>
      <c r="G973" s="16">
        <f t="shared" ref="G973:G1036" ca="1" si="331">IF(O972&gt;0,F972,G972)</f>
        <v>1.11237407168211</v>
      </c>
      <c r="H973" s="16">
        <f t="shared" ca="1" si="323"/>
        <v>1.00013269</v>
      </c>
      <c r="I973" s="94">
        <v>7.0000000000000007E-2</v>
      </c>
      <c r="J973" s="34">
        <f t="shared" ref="J973:J1036" si="332">IF(O972&gt;0,VLOOKUP(O972,W$12:AG$150,2),J972)</f>
        <v>44362</v>
      </c>
      <c r="K973" s="2">
        <f t="shared" ref="K973:K1036" si="333">IF(A973&gt;J973,IF(NETWORKDAYS(J973,A973,$W$160:$W$544)-1=0,1,NETWORKDAYS(J973,A973,$W$160:$W$544)-1),0)</f>
        <v>1</v>
      </c>
      <c r="L973" s="21">
        <f t="shared" ref="L973:L1036" si="334">IF(AND(K973=1,K972=1),1,IF(K973&gt;0,IF(K973=K972,K973+1,K973),0))</f>
        <v>1</v>
      </c>
      <c r="M973" s="14">
        <f t="shared" si="324"/>
        <v>1.0002685229999999</v>
      </c>
      <c r="N973" s="14">
        <f t="shared" ca="1" si="325"/>
        <v>1.000401249</v>
      </c>
      <c r="O973" s="21">
        <f t="shared" ref="O973:O1036" si="335">IF(VLOOKUP(A973,X$12:AE$150,8)=VLOOKUP(A972,X$12:AE$150,8),0,VLOOKUP(A973,X$12:AE$150,8))</f>
        <v>0</v>
      </c>
      <c r="P973" s="16">
        <f t="shared" ca="1" si="326"/>
        <v>2.7828624300000002</v>
      </c>
      <c r="Q973" s="24">
        <f t="shared" si="327"/>
        <v>0</v>
      </c>
      <c r="R973" s="16">
        <f t="shared" si="328"/>
        <v>0</v>
      </c>
      <c r="S973" s="4" t="str">
        <f t="shared" ref="S973:S1036" si="336">IF(O972&gt;0,VLOOKUP(O972,W$12:AG$150,10),S972)</f>
        <v>J=</v>
      </c>
      <c r="T973" s="34">
        <f t="shared" ref="T973:T1036" si="337">IF(O972&gt;0,VLOOKUP(O972,W$12:AG$150,11),T972)</f>
        <v>44392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2"/>
      <c r="AG973" s="3"/>
      <c r="AH973" s="2"/>
      <c r="AI973" s="2"/>
      <c r="AJ973" s="2"/>
      <c r="AK973" s="2"/>
      <c r="AL973" s="2"/>
      <c r="AM973" s="34"/>
      <c r="AN973" s="34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42">
        <f t="shared" si="329"/>
        <v>44364</v>
      </c>
      <c r="B974" s="19">
        <f t="shared" ref="B974:B1037" ca="1" si="338">IF(A974&lt;=TODAY(),C974+P974,IF(AND(A974&gt;TODAY(),A974&lt;=$B$1),IF(VLOOKUP(TODAY(),$A$10:$D$5000,4,FALSE)=0,"n.d",C974+P974),"n.d"))</f>
        <v>6941.0668553599999</v>
      </c>
      <c r="C974" s="16">
        <f t="shared" si="330"/>
        <v>6935.5</v>
      </c>
      <c r="D974" s="15">
        <f ca="1">IF(A974&lt;$B$1,VLOOKUP(A974,[1]DI!$A$4:$B$15000,2,FALSE),0)</f>
        <v>4.1500000000000002E-2</v>
      </c>
      <c r="E974" s="16">
        <f t="shared" ca="1" si="322"/>
        <v>1.00016137</v>
      </c>
      <c r="F974" s="16">
        <f ca="1">(TRUNC(PRODUCT($E$12:$E973),16))</f>
        <v>1.1126692930984201</v>
      </c>
      <c r="G974" s="16">
        <f t="shared" ca="1" si="331"/>
        <v>1.11237407168211</v>
      </c>
      <c r="H974" s="16">
        <f t="shared" ca="1" si="323"/>
        <v>1.0002654</v>
      </c>
      <c r="I974" s="15">
        <f t="shared" ref="I974:I1036" si="339">I973</f>
        <v>7.0000000000000007E-2</v>
      </c>
      <c r="J974" s="34">
        <f t="shared" si="332"/>
        <v>44362</v>
      </c>
      <c r="K974" s="2">
        <f t="shared" si="333"/>
        <v>2</v>
      </c>
      <c r="L974" s="21">
        <f t="shared" si="334"/>
        <v>2</v>
      </c>
      <c r="M974" s="14">
        <f t="shared" si="324"/>
        <v>1.000537118</v>
      </c>
      <c r="N974" s="14">
        <f t="shared" ca="1" si="325"/>
        <v>1.000802661</v>
      </c>
      <c r="O974" s="21">
        <f t="shared" si="335"/>
        <v>0</v>
      </c>
      <c r="P974" s="16">
        <f t="shared" ca="1" si="326"/>
        <v>5.5668553599999999</v>
      </c>
      <c r="Q974" s="24">
        <f t="shared" si="327"/>
        <v>0</v>
      </c>
      <c r="R974" s="16">
        <f t="shared" si="328"/>
        <v>0</v>
      </c>
      <c r="S974" s="4" t="str">
        <f t="shared" si="336"/>
        <v>J=</v>
      </c>
      <c r="T974" s="34">
        <f t="shared" si="337"/>
        <v>44392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2"/>
      <c r="AG974" s="3"/>
      <c r="AH974" s="2"/>
      <c r="AI974" s="2"/>
      <c r="AJ974" s="2"/>
      <c r="AK974" s="2"/>
      <c r="AL974" s="2"/>
      <c r="AM974" s="34"/>
      <c r="AN974" s="34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42">
        <f t="shared" si="329"/>
        <v>44365</v>
      </c>
      <c r="B975" s="19">
        <f t="shared" ca="1" si="338"/>
        <v>6944.0510484300003</v>
      </c>
      <c r="C975" s="16">
        <f t="shared" si="330"/>
        <v>6935.5</v>
      </c>
      <c r="D975" s="15">
        <f ca="1">IF(A975&lt;$B$1,VLOOKUP(A975,[1]DI!$A$4:$B$15000,2,FALSE),0)</f>
        <v>4.1500000000000002E-2</v>
      </c>
      <c r="E975" s="16">
        <f t="shared" ca="1" si="322"/>
        <v>1.00016137</v>
      </c>
      <c r="F975" s="16">
        <f ca="1">(TRUNC(PRODUCT($E$12:$E974),16))</f>
        <v>1.11284884454224</v>
      </c>
      <c r="G975" s="16">
        <f t="shared" ca="1" si="331"/>
        <v>1.11237407168211</v>
      </c>
      <c r="H975" s="16">
        <f t="shared" ca="1" si="323"/>
        <v>1.00042681</v>
      </c>
      <c r="I975" s="15">
        <f t="shared" si="339"/>
        <v>7.0000000000000007E-2</v>
      </c>
      <c r="J975" s="34">
        <f t="shared" si="332"/>
        <v>44362</v>
      </c>
      <c r="K975" s="2">
        <f t="shared" si="333"/>
        <v>3</v>
      </c>
      <c r="L975" s="21">
        <f t="shared" si="334"/>
        <v>3</v>
      </c>
      <c r="M975" s="14">
        <f t="shared" si="324"/>
        <v>1.0008057850000001</v>
      </c>
      <c r="N975" s="14">
        <f t="shared" ca="1" si="325"/>
        <v>1.0012329390000001</v>
      </c>
      <c r="O975" s="21">
        <f t="shared" si="335"/>
        <v>0</v>
      </c>
      <c r="P975" s="16">
        <f t="shared" ca="1" si="326"/>
        <v>8.5510484299999998</v>
      </c>
      <c r="Q975" s="24">
        <f t="shared" si="327"/>
        <v>0</v>
      </c>
      <c r="R975" s="16">
        <f t="shared" si="328"/>
        <v>0</v>
      </c>
      <c r="S975" s="4" t="str">
        <f t="shared" si="336"/>
        <v>J=</v>
      </c>
      <c r="T975" s="34">
        <f t="shared" si="337"/>
        <v>44392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2"/>
      <c r="AG975" s="3"/>
      <c r="AH975" s="2"/>
      <c r="AI975" s="2"/>
      <c r="AJ975" s="2"/>
      <c r="AK975" s="2"/>
      <c r="AL975" s="2"/>
      <c r="AM975" s="34"/>
      <c r="AN975" s="34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42">
        <f t="shared" si="329"/>
        <v>44366</v>
      </c>
      <c r="B976" s="19">
        <f t="shared" ca="1" si="338"/>
        <v>6947.0365523099999</v>
      </c>
      <c r="C976" s="16">
        <f t="shared" si="330"/>
        <v>6935.5</v>
      </c>
      <c r="D976" s="15">
        <f ca="1">IF(A976&lt;$B$1,VLOOKUP(A976,[1]DI!$A$4:$B$15000,2,FALSE),0)</f>
        <v>0</v>
      </c>
      <c r="E976" s="16">
        <f t="shared" ca="1" si="322"/>
        <v>1</v>
      </c>
      <c r="F976" s="16">
        <f ca="1">(TRUNC(PRODUCT($E$12:$E975),16))</f>
        <v>1.11302842496029</v>
      </c>
      <c r="G976" s="16">
        <f t="shared" ca="1" si="331"/>
        <v>1.11237407168211</v>
      </c>
      <c r="H976" s="16">
        <f t="shared" ca="1" si="323"/>
        <v>1.0005882500000001</v>
      </c>
      <c r="I976" s="15">
        <f t="shared" si="339"/>
        <v>7.0000000000000007E-2</v>
      </c>
      <c r="J976" s="34">
        <f t="shared" si="332"/>
        <v>44362</v>
      </c>
      <c r="K976" s="2">
        <f t="shared" si="333"/>
        <v>3</v>
      </c>
      <c r="L976" s="21">
        <f t="shared" si="334"/>
        <v>4</v>
      </c>
      <c r="M976" s="14">
        <f t="shared" si="324"/>
        <v>1.0010745240000001</v>
      </c>
      <c r="N976" s="14">
        <f t="shared" ca="1" si="325"/>
        <v>1.001663406</v>
      </c>
      <c r="O976" s="21">
        <f t="shared" si="335"/>
        <v>0</v>
      </c>
      <c r="P976" s="16">
        <f t="shared" ca="1" si="326"/>
        <v>11.536552309999999</v>
      </c>
      <c r="Q976" s="24">
        <f t="shared" si="327"/>
        <v>0</v>
      </c>
      <c r="R976" s="16">
        <f t="shared" si="328"/>
        <v>0</v>
      </c>
      <c r="S976" s="4" t="str">
        <f t="shared" si="336"/>
        <v>J=</v>
      </c>
      <c r="T976" s="34">
        <f t="shared" si="337"/>
        <v>44392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2"/>
      <c r="AG976" s="3"/>
      <c r="AH976" s="2"/>
      <c r="AI976" s="2"/>
      <c r="AJ976" s="2"/>
      <c r="AK976" s="2"/>
      <c r="AL976" s="2"/>
      <c r="AM976" s="34"/>
      <c r="AN976" s="34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42">
        <f t="shared" si="329"/>
        <v>44367</v>
      </c>
      <c r="B977" s="19">
        <f t="shared" ca="1" si="338"/>
        <v>6947.0365523099999</v>
      </c>
      <c r="C977" s="16">
        <f t="shared" si="330"/>
        <v>6935.5</v>
      </c>
      <c r="D977" s="15">
        <f ca="1">IF(A977&lt;$B$1,VLOOKUP(A977,[1]DI!$A$4:$B$15000,2,FALSE),0)</f>
        <v>0</v>
      </c>
      <c r="E977" s="16">
        <f t="shared" ca="1" si="322"/>
        <v>1</v>
      </c>
      <c r="F977" s="16">
        <f ca="1">(TRUNC(PRODUCT($E$12:$E976),16))</f>
        <v>1.11302842496029</v>
      </c>
      <c r="G977" s="16">
        <f t="shared" ca="1" si="331"/>
        <v>1.11237407168211</v>
      </c>
      <c r="H977" s="16">
        <f t="shared" ca="1" si="323"/>
        <v>1.0005882500000001</v>
      </c>
      <c r="I977" s="15">
        <f t="shared" si="339"/>
        <v>7.0000000000000007E-2</v>
      </c>
      <c r="J977" s="34">
        <f t="shared" si="332"/>
        <v>44362</v>
      </c>
      <c r="K977" s="2">
        <f t="shared" si="333"/>
        <v>3</v>
      </c>
      <c r="L977" s="21">
        <f t="shared" si="334"/>
        <v>4</v>
      </c>
      <c r="M977" s="14">
        <f t="shared" si="324"/>
        <v>1.0010745240000001</v>
      </c>
      <c r="N977" s="14">
        <f t="shared" ca="1" si="325"/>
        <v>1.001663406</v>
      </c>
      <c r="O977" s="21">
        <f t="shared" si="335"/>
        <v>0</v>
      </c>
      <c r="P977" s="16">
        <f t="shared" ca="1" si="326"/>
        <v>11.536552309999999</v>
      </c>
      <c r="Q977" s="24">
        <f t="shared" si="327"/>
        <v>0</v>
      </c>
      <c r="R977" s="16">
        <f t="shared" si="328"/>
        <v>0</v>
      </c>
      <c r="S977" s="4" t="str">
        <f t="shared" si="336"/>
        <v>J=</v>
      </c>
      <c r="T977" s="34">
        <f t="shared" si="337"/>
        <v>44392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2"/>
      <c r="AG977" s="3"/>
      <c r="AH977" s="2"/>
      <c r="AI977" s="2"/>
      <c r="AJ977" s="2"/>
      <c r="AK977" s="2"/>
      <c r="AL977" s="2"/>
      <c r="AM977" s="34"/>
      <c r="AN977" s="34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42">
        <f t="shared" si="329"/>
        <v>44368</v>
      </c>
      <c r="B978" s="19">
        <f t="shared" ca="1" si="338"/>
        <v>6947.0365523099999</v>
      </c>
      <c r="C978" s="16">
        <f t="shared" si="330"/>
        <v>6935.5</v>
      </c>
      <c r="D978" s="15">
        <f ca="1">IF(A978&lt;$B$1,VLOOKUP(A978,[1]DI!$A$4:$B$15000,2,FALSE),0)</f>
        <v>4.1500000000000002E-2</v>
      </c>
      <c r="E978" s="16">
        <f t="shared" ca="1" si="322"/>
        <v>1.00016137</v>
      </c>
      <c r="F978" s="16">
        <f ca="1">(TRUNC(PRODUCT($E$12:$E977),16))</f>
        <v>1.11302842496029</v>
      </c>
      <c r="G978" s="16">
        <f t="shared" ca="1" si="331"/>
        <v>1.11237407168211</v>
      </c>
      <c r="H978" s="16">
        <f t="shared" ca="1" si="323"/>
        <v>1.0005882500000001</v>
      </c>
      <c r="I978" s="15">
        <f t="shared" si="339"/>
        <v>7.0000000000000007E-2</v>
      </c>
      <c r="J978" s="34">
        <f t="shared" si="332"/>
        <v>44362</v>
      </c>
      <c r="K978" s="2">
        <f t="shared" si="333"/>
        <v>4</v>
      </c>
      <c r="L978" s="21">
        <f t="shared" si="334"/>
        <v>4</v>
      </c>
      <c r="M978" s="14">
        <f t="shared" si="324"/>
        <v>1.0010745240000001</v>
      </c>
      <c r="N978" s="14">
        <f t="shared" ca="1" si="325"/>
        <v>1.001663406</v>
      </c>
      <c r="O978" s="21">
        <f t="shared" si="335"/>
        <v>0</v>
      </c>
      <c r="P978" s="16">
        <f t="shared" ca="1" si="326"/>
        <v>11.536552309999999</v>
      </c>
      <c r="Q978" s="24">
        <f t="shared" si="327"/>
        <v>0</v>
      </c>
      <c r="R978" s="16">
        <f t="shared" si="328"/>
        <v>0</v>
      </c>
      <c r="S978" s="4" t="str">
        <f t="shared" si="336"/>
        <v>J=</v>
      </c>
      <c r="T978" s="34">
        <f t="shared" si="337"/>
        <v>44392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2"/>
      <c r="AG978" s="3"/>
      <c r="AH978" s="2"/>
      <c r="AI978" s="2"/>
      <c r="AJ978" s="2"/>
      <c r="AK978" s="2"/>
      <c r="AL978" s="2"/>
      <c r="AM978" s="34"/>
      <c r="AN978" s="34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42">
        <f t="shared" si="329"/>
        <v>44369</v>
      </c>
      <c r="B979" s="19">
        <f t="shared" ca="1" si="338"/>
        <v>6950.0232976400002</v>
      </c>
      <c r="C979" s="16">
        <f t="shared" si="330"/>
        <v>6935.5</v>
      </c>
      <c r="D979" s="15">
        <f ca="1">IF(A979&lt;$B$1,VLOOKUP(A979,[1]DI!$A$4:$B$15000,2,FALSE),0)</f>
        <v>4.1500000000000002E-2</v>
      </c>
      <c r="E979" s="16">
        <f t="shared" ca="1" si="322"/>
        <v>1.00016137</v>
      </c>
      <c r="F979" s="16">
        <f ca="1">(TRUNC(PRODUCT($E$12:$E978),16))</f>
        <v>1.1132080343572199</v>
      </c>
      <c r="G979" s="16">
        <f t="shared" ca="1" si="331"/>
        <v>1.11237407168211</v>
      </c>
      <c r="H979" s="16">
        <f t="shared" ca="1" si="323"/>
        <v>1.00074971</v>
      </c>
      <c r="I979" s="15">
        <f t="shared" si="339"/>
        <v>7.0000000000000007E-2</v>
      </c>
      <c r="J979" s="34">
        <f t="shared" si="332"/>
        <v>44362</v>
      </c>
      <c r="K979" s="2">
        <f t="shared" si="333"/>
        <v>5</v>
      </c>
      <c r="L979" s="21">
        <f t="shared" si="334"/>
        <v>5</v>
      </c>
      <c r="M979" s="14">
        <f t="shared" si="324"/>
        <v>1.0013433350000001</v>
      </c>
      <c r="N979" s="14">
        <f t="shared" ca="1" si="325"/>
        <v>1.0020940519999999</v>
      </c>
      <c r="O979" s="21">
        <f t="shared" si="335"/>
        <v>0</v>
      </c>
      <c r="P979" s="16">
        <f t="shared" ca="1" si="326"/>
        <v>14.523297639999999</v>
      </c>
      <c r="Q979" s="24">
        <f t="shared" si="327"/>
        <v>0</v>
      </c>
      <c r="R979" s="16">
        <f t="shared" si="328"/>
        <v>0</v>
      </c>
      <c r="S979" s="4" t="str">
        <f t="shared" si="336"/>
        <v>J=</v>
      </c>
      <c r="T979" s="34">
        <f t="shared" si="337"/>
        <v>44392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2"/>
      <c r="AG979" s="3"/>
      <c r="AH979" s="2"/>
      <c r="AI979" s="2"/>
      <c r="AJ979" s="2"/>
      <c r="AK979" s="2"/>
      <c r="AL979" s="2"/>
      <c r="AM979" s="34"/>
      <c r="AN979" s="34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42">
        <f t="shared" si="329"/>
        <v>44370</v>
      </c>
      <c r="B980" s="19">
        <f t="shared" ca="1" si="338"/>
        <v>6953.0114231400003</v>
      </c>
      <c r="C980" s="16">
        <f t="shared" si="330"/>
        <v>6935.5</v>
      </c>
      <c r="D980" s="15">
        <f ca="1">IF(A980&lt;$B$1,VLOOKUP(A980,[1]DI!$A$4:$B$15000,2,FALSE),0)</f>
        <v>4.1500000000000002E-2</v>
      </c>
      <c r="E980" s="16">
        <f t="shared" ca="1" si="322"/>
        <v>1.00016137</v>
      </c>
      <c r="F980" s="16">
        <f ca="1">(TRUNC(PRODUCT($E$12:$E979),16))</f>
        <v>1.1133876727377301</v>
      </c>
      <c r="G980" s="16">
        <f t="shared" ca="1" si="331"/>
        <v>1.11237407168211</v>
      </c>
      <c r="H980" s="16">
        <f t="shared" ca="1" si="323"/>
        <v>1.0009112099999999</v>
      </c>
      <c r="I980" s="15">
        <f t="shared" si="339"/>
        <v>7.0000000000000007E-2</v>
      </c>
      <c r="J980" s="34">
        <f t="shared" si="332"/>
        <v>44362</v>
      </c>
      <c r="K980" s="2">
        <f t="shared" si="333"/>
        <v>6</v>
      </c>
      <c r="L980" s="21">
        <f t="shared" si="334"/>
        <v>6</v>
      </c>
      <c r="M980" s="14">
        <f t="shared" si="324"/>
        <v>1.001612218</v>
      </c>
      <c r="N980" s="14">
        <f t="shared" ca="1" si="325"/>
        <v>1.002524897</v>
      </c>
      <c r="O980" s="21">
        <f t="shared" si="335"/>
        <v>0</v>
      </c>
      <c r="P980" s="16">
        <f t="shared" ca="1" si="326"/>
        <v>17.511423140000002</v>
      </c>
      <c r="Q980" s="24">
        <f t="shared" si="327"/>
        <v>0</v>
      </c>
      <c r="R980" s="16">
        <f t="shared" si="328"/>
        <v>0</v>
      </c>
      <c r="S980" s="4" t="str">
        <f t="shared" si="336"/>
        <v>J=</v>
      </c>
      <c r="T980" s="34">
        <f t="shared" si="337"/>
        <v>44392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2"/>
      <c r="AG980" s="3"/>
      <c r="AH980" s="2"/>
      <c r="AI980" s="2"/>
      <c r="AJ980" s="2"/>
      <c r="AK980" s="2"/>
      <c r="AL980" s="2"/>
      <c r="AM980" s="34"/>
      <c r="AN980" s="34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42">
        <f t="shared" si="329"/>
        <v>44371</v>
      </c>
      <c r="B981" s="19">
        <f t="shared" ca="1" si="338"/>
        <v>6956.0007276699998</v>
      </c>
      <c r="C981" s="16">
        <f t="shared" si="330"/>
        <v>6935.5</v>
      </c>
      <c r="D981" s="15">
        <f ca="1">IF(A981&lt;$B$1,VLOOKUP(A981,[1]DI!$A$4:$B$15000,2,FALSE),0)</f>
        <v>4.1500000000000002E-2</v>
      </c>
      <c r="E981" s="16">
        <f t="shared" ca="1" si="322"/>
        <v>1.00016137</v>
      </c>
      <c r="F981" s="16">
        <f ca="1">(TRUNC(PRODUCT($E$12:$E980),16))</f>
        <v>1.1135673401064801</v>
      </c>
      <c r="G981" s="16">
        <f t="shared" ca="1" si="331"/>
        <v>1.11237407168211</v>
      </c>
      <c r="H981" s="16">
        <f t="shared" ca="1" si="323"/>
        <v>1.00107272</v>
      </c>
      <c r="I981" s="15">
        <f t="shared" si="339"/>
        <v>7.0000000000000007E-2</v>
      </c>
      <c r="J981" s="34">
        <f t="shared" si="332"/>
        <v>44362</v>
      </c>
      <c r="K981" s="2">
        <f t="shared" si="333"/>
        <v>7</v>
      </c>
      <c r="L981" s="21">
        <f t="shared" si="334"/>
        <v>7</v>
      </c>
      <c r="M981" s="14">
        <f t="shared" si="324"/>
        <v>1.001881174</v>
      </c>
      <c r="N981" s="14">
        <f t="shared" ca="1" si="325"/>
        <v>1.002955912</v>
      </c>
      <c r="O981" s="21">
        <f t="shared" si="335"/>
        <v>0</v>
      </c>
      <c r="P981" s="16">
        <f t="shared" ca="1" si="326"/>
        <v>20.50072767</v>
      </c>
      <c r="Q981" s="24">
        <f t="shared" si="327"/>
        <v>0</v>
      </c>
      <c r="R981" s="16">
        <f t="shared" si="328"/>
        <v>0</v>
      </c>
      <c r="S981" s="4" t="str">
        <f t="shared" si="336"/>
        <v>J=</v>
      </c>
      <c r="T981" s="34">
        <f t="shared" si="337"/>
        <v>44392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2"/>
      <c r="AG981" s="3"/>
      <c r="AH981" s="2"/>
      <c r="AI981" s="2"/>
      <c r="AJ981" s="2"/>
      <c r="AK981" s="2"/>
      <c r="AL981" s="2"/>
      <c r="AM981" s="34"/>
      <c r="AN981" s="34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42">
        <f t="shared" si="329"/>
        <v>44372</v>
      </c>
      <c r="B982" s="19">
        <f t="shared" ca="1" si="338"/>
        <v>6958.99141237</v>
      </c>
      <c r="C982" s="16">
        <f t="shared" si="330"/>
        <v>6935.5</v>
      </c>
      <c r="D982" s="15">
        <f ca="1">IF(A982&lt;$B$1,VLOOKUP(A982,[1]DI!$A$4:$B$15000,2,FALSE),0)</f>
        <v>4.1500000000000002E-2</v>
      </c>
      <c r="E982" s="16">
        <f t="shared" ca="1" si="322"/>
        <v>1.00016137</v>
      </c>
      <c r="F982" s="16">
        <f ca="1">(TRUNC(PRODUCT($E$12:$E981),16))</f>
        <v>1.1137470364681501</v>
      </c>
      <c r="G982" s="16">
        <f t="shared" ca="1" si="331"/>
        <v>1.11237407168211</v>
      </c>
      <c r="H982" s="16">
        <f t="shared" ca="1" si="323"/>
        <v>1.0012342700000001</v>
      </c>
      <c r="I982" s="15">
        <f t="shared" si="339"/>
        <v>7.0000000000000007E-2</v>
      </c>
      <c r="J982" s="34">
        <f t="shared" si="332"/>
        <v>44362</v>
      </c>
      <c r="K982" s="2">
        <f t="shared" si="333"/>
        <v>8</v>
      </c>
      <c r="L982" s="21">
        <f t="shared" si="334"/>
        <v>8</v>
      </c>
      <c r="M982" s="14">
        <f t="shared" si="324"/>
        <v>1.0021502019999999</v>
      </c>
      <c r="N982" s="14">
        <f t="shared" ca="1" si="325"/>
        <v>1.003387126</v>
      </c>
      <c r="O982" s="21">
        <f t="shared" si="335"/>
        <v>0</v>
      </c>
      <c r="P982" s="16">
        <f t="shared" ca="1" si="326"/>
        <v>23.491412369999999</v>
      </c>
      <c r="Q982" s="24">
        <f t="shared" si="327"/>
        <v>0</v>
      </c>
      <c r="R982" s="16">
        <f t="shared" si="328"/>
        <v>0</v>
      </c>
      <c r="S982" s="4" t="str">
        <f t="shared" si="336"/>
        <v>J=</v>
      </c>
      <c r="T982" s="34">
        <f t="shared" si="337"/>
        <v>44392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2"/>
      <c r="AG982" s="3"/>
      <c r="AH982" s="2"/>
      <c r="AI982" s="2"/>
      <c r="AJ982" s="2"/>
      <c r="AK982" s="2"/>
      <c r="AL982" s="2"/>
      <c r="AM982" s="34"/>
      <c r="AN982" s="34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42">
        <f t="shared" si="329"/>
        <v>44373</v>
      </c>
      <c r="B983" s="19">
        <f t="shared" ca="1" si="338"/>
        <v>6961.9832691600004</v>
      </c>
      <c r="C983" s="16">
        <f t="shared" si="330"/>
        <v>6935.5</v>
      </c>
      <c r="D983" s="15">
        <f ca="1">IF(A983&lt;$B$1,VLOOKUP(A983,[1]DI!$A$4:$B$15000,2,FALSE),0)</f>
        <v>0</v>
      </c>
      <c r="E983" s="16">
        <f t="shared" ca="1" si="322"/>
        <v>1</v>
      </c>
      <c r="F983" s="16">
        <f ca="1">(TRUNC(PRODUCT($E$12:$E982),16))</f>
        <v>1.11392676182743</v>
      </c>
      <c r="G983" s="16">
        <f t="shared" ca="1" si="331"/>
        <v>1.11237407168211</v>
      </c>
      <c r="H983" s="16">
        <f t="shared" ca="1" si="323"/>
        <v>1.0013958300000001</v>
      </c>
      <c r="I983" s="15">
        <f t="shared" si="339"/>
        <v>7.0000000000000007E-2</v>
      </c>
      <c r="J983" s="34">
        <f t="shared" si="332"/>
        <v>44362</v>
      </c>
      <c r="K983" s="2">
        <f t="shared" si="333"/>
        <v>8</v>
      </c>
      <c r="L983" s="21">
        <f t="shared" si="334"/>
        <v>9</v>
      </c>
      <c r="M983" s="14">
        <f t="shared" si="324"/>
        <v>1.0024193020000001</v>
      </c>
      <c r="N983" s="14">
        <f t="shared" ca="1" si="325"/>
        <v>1.003818509</v>
      </c>
      <c r="O983" s="21">
        <f t="shared" si="335"/>
        <v>0</v>
      </c>
      <c r="P983" s="16">
        <f t="shared" ca="1" si="326"/>
        <v>26.483269159999999</v>
      </c>
      <c r="Q983" s="24">
        <f t="shared" si="327"/>
        <v>0</v>
      </c>
      <c r="R983" s="16">
        <f t="shared" si="328"/>
        <v>0</v>
      </c>
      <c r="S983" s="4" t="str">
        <f t="shared" si="336"/>
        <v>J=</v>
      </c>
      <c r="T983" s="34">
        <f t="shared" si="337"/>
        <v>44392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2"/>
      <c r="AG983" s="3"/>
      <c r="AH983" s="2"/>
      <c r="AI983" s="2"/>
      <c r="AJ983" s="2"/>
      <c r="AK983" s="2"/>
      <c r="AL983" s="2"/>
      <c r="AM983" s="34"/>
      <c r="AN983" s="34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42">
        <f t="shared" si="329"/>
        <v>44374</v>
      </c>
      <c r="B984" s="19">
        <f t="shared" ca="1" si="338"/>
        <v>6961.9832691600004</v>
      </c>
      <c r="C984" s="16">
        <f t="shared" si="330"/>
        <v>6935.5</v>
      </c>
      <c r="D984" s="15">
        <f ca="1">IF(A984&lt;$B$1,VLOOKUP(A984,[1]DI!$A$4:$B$15000,2,FALSE),0)</f>
        <v>0</v>
      </c>
      <c r="E984" s="16">
        <f t="shared" ca="1" si="322"/>
        <v>1</v>
      </c>
      <c r="F984" s="16">
        <f ca="1">(TRUNC(PRODUCT($E$12:$E983),16))</f>
        <v>1.11392676182743</v>
      </c>
      <c r="G984" s="16">
        <f t="shared" ca="1" si="331"/>
        <v>1.11237407168211</v>
      </c>
      <c r="H984" s="16">
        <f t="shared" ca="1" si="323"/>
        <v>1.0013958300000001</v>
      </c>
      <c r="I984" s="15">
        <f t="shared" si="339"/>
        <v>7.0000000000000007E-2</v>
      </c>
      <c r="J984" s="34">
        <f t="shared" si="332"/>
        <v>44362</v>
      </c>
      <c r="K984" s="2">
        <f t="shared" si="333"/>
        <v>8</v>
      </c>
      <c r="L984" s="21">
        <f t="shared" si="334"/>
        <v>9</v>
      </c>
      <c r="M984" s="14">
        <f t="shared" si="324"/>
        <v>1.0024193020000001</v>
      </c>
      <c r="N984" s="14">
        <f t="shared" ca="1" si="325"/>
        <v>1.003818509</v>
      </c>
      <c r="O984" s="21">
        <f t="shared" si="335"/>
        <v>0</v>
      </c>
      <c r="P984" s="16">
        <f t="shared" ca="1" si="326"/>
        <v>26.483269159999999</v>
      </c>
      <c r="Q984" s="24">
        <f t="shared" si="327"/>
        <v>0</v>
      </c>
      <c r="R984" s="16">
        <f t="shared" si="328"/>
        <v>0</v>
      </c>
      <c r="S984" s="4" t="str">
        <f t="shared" si="336"/>
        <v>J=</v>
      </c>
      <c r="T984" s="34">
        <f t="shared" si="337"/>
        <v>44392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2"/>
      <c r="AG984" s="3"/>
      <c r="AH984" s="2"/>
      <c r="AI984" s="2"/>
      <c r="AJ984" s="2"/>
      <c r="AK984" s="2"/>
      <c r="AL984" s="2"/>
      <c r="AM984" s="34"/>
      <c r="AN984" s="34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42">
        <f t="shared" si="329"/>
        <v>44375</v>
      </c>
      <c r="B985" s="19">
        <f t="shared" ca="1" si="338"/>
        <v>6961.9832691600004</v>
      </c>
      <c r="C985" s="16">
        <f t="shared" si="330"/>
        <v>6935.5</v>
      </c>
      <c r="D985" s="15">
        <f ca="1">IF(A985&lt;$B$1,VLOOKUP(A985,[1]DI!$A$4:$B$15000,2,FALSE),0)</f>
        <v>4.1500000000000002E-2</v>
      </c>
      <c r="E985" s="16">
        <f t="shared" ca="1" si="322"/>
        <v>1.00016137</v>
      </c>
      <c r="F985" s="16">
        <f ca="1">(TRUNC(PRODUCT($E$12:$E984),16))</f>
        <v>1.11392676182743</v>
      </c>
      <c r="G985" s="16">
        <f t="shared" ca="1" si="331"/>
        <v>1.11237407168211</v>
      </c>
      <c r="H985" s="16">
        <f t="shared" ca="1" si="323"/>
        <v>1.0013958300000001</v>
      </c>
      <c r="I985" s="15">
        <f t="shared" si="339"/>
        <v>7.0000000000000007E-2</v>
      </c>
      <c r="J985" s="34">
        <f t="shared" si="332"/>
        <v>44362</v>
      </c>
      <c r="K985" s="2">
        <f t="shared" si="333"/>
        <v>9</v>
      </c>
      <c r="L985" s="21">
        <f t="shared" si="334"/>
        <v>9</v>
      </c>
      <c r="M985" s="14">
        <f t="shared" si="324"/>
        <v>1.0024193020000001</v>
      </c>
      <c r="N985" s="14">
        <f t="shared" ca="1" si="325"/>
        <v>1.003818509</v>
      </c>
      <c r="O985" s="21">
        <f t="shared" si="335"/>
        <v>0</v>
      </c>
      <c r="P985" s="16">
        <f t="shared" ca="1" si="326"/>
        <v>26.483269159999999</v>
      </c>
      <c r="Q985" s="24">
        <f t="shared" si="327"/>
        <v>0</v>
      </c>
      <c r="R985" s="16">
        <f t="shared" si="328"/>
        <v>0</v>
      </c>
      <c r="S985" s="4" t="str">
        <f t="shared" si="336"/>
        <v>J=</v>
      </c>
      <c r="T985" s="34">
        <f t="shared" si="337"/>
        <v>44392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2"/>
      <c r="AG985" s="3"/>
      <c r="AH985" s="2"/>
      <c r="AI985" s="2"/>
      <c r="AJ985" s="2"/>
      <c r="AK985" s="2"/>
      <c r="AL985" s="2"/>
      <c r="AM985" s="34"/>
      <c r="AN985" s="34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42">
        <f t="shared" si="329"/>
        <v>44376</v>
      </c>
      <c r="B986" s="19">
        <f t="shared" ca="1" si="338"/>
        <v>6964.9765061300004</v>
      </c>
      <c r="C986" s="16">
        <f t="shared" si="330"/>
        <v>6935.5</v>
      </c>
      <c r="D986" s="15">
        <f ca="1">IF(A986&lt;$B$1,VLOOKUP(A986,[1]DI!$A$4:$B$15000,2,FALSE),0)</f>
        <v>4.1500000000000002E-2</v>
      </c>
      <c r="E986" s="16">
        <f t="shared" ca="1" si="322"/>
        <v>1.00016137</v>
      </c>
      <c r="F986" s="16">
        <f ca="1">(TRUNC(PRODUCT($E$12:$E985),16))</f>
        <v>1.11410651618898</v>
      </c>
      <c r="G986" s="16">
        <f t="shared" ca="1" si="331"/>
        <v>1.11237407168211</v>
      </c>
      <c r="H986" s="16">
        <f t="shared" ca="1" si="323"/>
        <v>1.0015574300000001</v>
      </c>
      <c r="I986" s="15">
        <f t="shared" si="339"/>
        <v>7.0000000000000007E-2</v>
      </c>
      <c r="J986" s="34">
        <f t="shared" si="332"/>
        <v>44362</v>
      </c>
      <c r="K986" s="2">
        <f t="shared" si="333"/>
        <v>10</v>
      </c>
      <c r="L986" s="21">
        <f t="shared" si="334"/>
        <v>10</v>
      </c>
      <c r="M986" s="14">
        <f t="shared" si="324"/>
        <v>1.0026884739999999</v>
      </c>
      <c r="N986" s="14">
        <f t="shared" ca="1" si="325"/>
        <v>1.0042500910000001</v>
      </c>
      <c r="O986" s="21">
        <f t="shared" si="335"/>
        <v>0</v>
      </c>
      <c r="P986" s="16">
        <f t="shared" ca="1" si="326"/>
        <v>29.476506130000001</v>
      </c>
      <c r="Q986" s="24">
        <f t="shared" si="327"/>
        <v>0</v>
      </c>
      <c r="R986" s="16">
        <f t="shared" si="328"/>
        <v>0</v>
      </c>
      <c r="S986" s="4" t="str">
        <f t="shared" si="336"/>
        <v>J=</v>
      </c>
      <c r="T986" s="34">
        <f t="shared" si="337"/>
        <v>44392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2"/>
      <c r="AG986" s="3"/>
      <c r="AH986" s="2"/>
      <c r="AI986" s="2"/>
      <c r="AJ986" s="2"/>
      <c r="AK986" s="2"/>
      <c r="AL986" s="2"/>
      <c r="AM986" s="34"/>
      <c r="AN986" s="34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42">
        <f t="shared" si="329"/>
        <v>44377</v>
      </c>
      <c r="B987" s="19">
        <f t="shared" ca="1" si="338"/>
        <v>6967.9709914799996</v>
      </c>
      <c r="C987" s="16">
        <f t="shared" si="330"/>
        <v>6935.5</v>
      </c>
      <c r="D987" s="15">
        <f ca="1">IF(A987&lt;$B$1,VLOOKUP(A987,[1]DI!$A$4:$B$15000,2,FALSE),0)</f>
        <v>4.1500000000000002E-2</v>
      </c>
      <c r="E987" s="16">
        <f t="shared" ca="1" si="322"/>
        <v>1.00016137</v>
      </c>
      <c r="F987" s="16">
        <f ca="1">(TRUNC(PRODUCT($E$12:$E986),16))</f>
        <v>1.1142862995575</v>
      </c>
      <c r="G987" s="16">
        <f t="shared" ca="1" si="331"/>
        <v>1.11237407168211</v>
      </c>
      <c r="H987" s="16">
        <f t="shared" ca="1" si="323"/>
        <v>1.0017190499999999</v>
      </c>
      <c r="I987" s="15">
        <f t="shared" si="339"/>
        <v>7.0000000000000007E-2</v>
      </c>
      <c r="J987" s="34">
        <f t="shared" si="332"/>
        <v>44362</v>
      </c>
      <c r="K987" s="2">
        <f t="shared" si="333"/>
        <v>11</v>
      </c>
      <c r="L987" s="21">
        <f t="shared" si="334"/>
        <v>11</v>
      </c>
      <c r="M987" s="14">
        <f t="shared" si="324"/>
        <v>1.0029577190000001</v>
      </c>
      <c r="N987" s="14">
        <f t="shared" ca="1" si="325"/>
        <v>1.0046818529999999</v>
      </c>
      <c r="O987" s="21">
        <f t="shared" si="335"/>
        <v>0</v>
      </c>
      <c r="P987" s="16">
        <f t="shared" ca="1" si="326"/>
        <v>32.470991480000002</v>
      </c>
      <c r="Q987" s="24">
        <f t="shared" si="327"/>
        <v>0</v>
      </c>
      <c r="R987" s="16">
        <f t="shared" si="328"/>
        <v>0</v>
      </c>
      <c r="S987" s="4" t="str">
        <f t="shared" si="336"/>
        <v>J=</v>
      </c>
      <c r="T987" s="34">
        <f t="shared" si="337"/>
        <v>44392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2"/>
      <c r="AG987" s="3"/>
      <c r="AH987" s="2"/>
      <c r="AI987" s="2"/>
      <c r="AJ987" s="2"/>
      <c r="AK987" s="2"/>
      <c r="AL987" s="2"/>
      <c r="AM987" s="34"/>
      <c r="AN987" s="34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42">
        <f t="shared" si="329"/>
        <v>44378</v>
      </c>
      <c r="B988" s="19">
        <f t="shared" ca="1" si="338"/>
        <v>6970.9667945700003</v>
      </c>
      <c r="C988" s="16">
        <f t="shared" si="330"/>
        <v>6935.5</v>
      </c>
      <c r="D988" s="15">
        <f ca="1">IF(A988&lt;$B$1,VLOOKUP(A988,[1]DI!$A$4:$B$15000,2,FALSE),0)</f>
        <v>4.1500000000000002E-2</v>
      </c>
      <c r="E988" s="16">
        <f t="shared" ca="1" si="322"/>
        <v>1.00016137</v>
      </c>
      <c r="F988" s="16">
        <f ca="1">(TRUNC(PRODUCT($E$12:$E987),16))</f>
        <v>1.11446611193766</v>
      </c>
      <c r="G988" s="16">
        <f t="shared" ca="1" si="331"/>
        <v>1.11237407168211</v>
      </c>
      <c r="H988" s="16">
        <f t="shared" ca="1" si="323"/>
        <v>1.0018807000000001</v>
      </c>
      <c r="I988" s="15">
        <f t="shared" si="339"/>
        <v>7.0000000000000007E-2</v>
      </c>
      <c r="J988" s="34">
        <f t="shared" si="332"/>
        <v>44362</v>
      </c>
      <c r="K988" s="2">
        <f t="shared" si="333"/>
        <v>12</v>
      </c>
      <c r="L988" s="21">
        <f t="shared" si="334"/>
        <v>12</v>
      </c>
      <c r="M988" s="14">
        <f t="shared" si="324"/>
        <v>1.003227036</v>
      </c>
      <c r="N988" s="14">
        <f t="shared" ca="1" si="325"/>
        <v>1.0051138049999999</v>
      </c>
      <c r="O988" s="21">
        <f t="shared" si="335"/>
        <v>0</v>
      </c>
      <c r="P988" s="16">
        <f t="shared" ca="1" si="326"/>
        <v>35.466794569999998</v>
      </c>
      <c r="Q988" s="24">
        <f t="shared" si="327"/>
        <v>0</v>
      </c>
      <c r="R988" s="16">
        <f t="shared" si="328"/>
        <v>0</v>
      </c>
      <c r="S988" s="4" t="str">
        <f t="shared" si="336"/>
        <v>J=</v>
      </c>
      <c r="T988" s="34">
        <f t="shared" si="337"/>
        <v>44392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2"/>
      <c r="AG988" s="3"/>
      <c r="AH988" s="2"/>
      <c r="AI988" s="2"/>
      <c r="AJ988" s="2"/>
      <c r="AK988" s="2"/>
      <c r="AL988" s="2"/>
      <c r="AM988" s="34"/>
      <c r="AN988" s="34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42">
        <f t="shared" si="329"/>
        <v>44379</v>
      </c>
      <c r="B989" s="19">
        <f t="shared" ca="1" si="338"/>
        <v>6973.9638391199996</v>
      </c>
      <c r="C989" s="16">
        <f t="shared" si="330"/>
        <v>6935.5</v>
      </c>
      <c r="D989" s="15">
        <f ca="1">IF(A989&lt;$B$1,VLOOKUP(A989,[1]DI!$A$4:$B$15000,2,FALSE),0)</f>
        <v>4.1500000000000002E-2</v>
      </c>
      <c r="E989" s="16">
        <f t="shared" ca="1" si="322"/>
        <v>1.00016137</v>
      </c>
      <c r="F989" s="16">
        <f ca="1">(TRUNC(PRODUCT($E$12:$E988),16))</f>
        <v>1.11464595333414</v>
      </c>
      <c r="G989" s="16">
        <f t="shared" ca="1" si="331"/>
        <v>1.11237407168211</v>
      </c>
      <c r="H989" s="16">
        <f t="shared" ca="1" si="323"/>
        <v>1.0020423700000001</v>
      </c>
      <c r="I989" s="15">
        <f t="shared" si="339"/>
        <v>7.0000000000000007E-2</v>
      </c>
      <c r="J989" s="34">
        <f t="shared" si="332"/>
        <v>44362</v>
      </c>
      <c r="K989" s="2">
        <f t="shared" si="333"/>
        <v>13</v>
      </c>
      <c r="L989" s="21">
        <f t="shared" si="334"/>
        <v>13</v>
      </c>
      <c r="M989" s="14">
        <f t="shared" si="324"/>
        <v>1.003496425</v>
      </c>
      <c r="N989" s="14">
        <f t="shared" ca="1" si="325"/>
        <v>1.0055459360000001</v>
      </c>
      <c r="O989" s="21">
        <f t="shared" si="335"/>
        <v>0</v>
      </c>
      <c r="P989" s="16">
        <f t="shared" ca="1" si="326"/>
        <v>38.463839120000003</v>
      </c>
      <c r="Q989" s="24">
        <f t="shared" si="327"/>
        <v>0</v>
      </c>
      <c r="R989" s="16">
        <f t="shared" si="328"/>
        <v>0</v>
      </c>
      <c r="S989" s="4" t="str">
        <f t="shared" si="336"/>
        <v>J=</v>
      </c>
      <c r="T989" s="34">
        <f t="shared" si="337"/>
        <v>44392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2"/>
      <c r="AG989" s="3"/>
      <c r="AH989" s="2"/>
      <c r="AI989" s="2"/>
      <c r="AJ989" s="2"/>
      <c r="AK989" s="2"/>
      <c r="AL989" s="2"/>
      <c r="AM989" s="34"/>
      <c r="AN989" s="34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42">
        <f t="shared" si="329"/>
        <v>44380</v>
      </c>
      <c r="B990" s="19">
        <f t="shared" ca="1" si="338"/>
        <v>6976.9622014200004</v>
      </c>
      <c r="C990" s="16">
        <f t="shared" si="330"/>
        <v>6935.5</v>
      </c>
      <c r="D990" s="15">
        <f ca="1">IF(A990&lt;$B$1,VLOOKUP(A990,[1]DI!$A$4:$B$15000,2,FALSE),0)</f>
        <v>0</v>
      </c>
      <c r="E990" s="16">
        <f t="shared" ca="1" si="322"/>
        <v>1</v>
      </c>
      <c r="F990" s="16">
        <f ca="1">(TRUNC(PRODUCT($E$12:$E989),16))</f>
        <v>1.11482582375163</v>
      </c>
      <c r="G990" s="16">
        <f t="shared" ca="1" si="331"/>
        <v>1.11237407168211</v>
      </c>
      <c r="H990" s="16">
        <f t="shared" ca="1" si="323"/>
        <v>1.0022040699999999</v>
      </c>
      <c r="I990" s="15">
        <f t="shared" si="339"/>
        <v>7.0000000000000007E-2</v>
      </c>
      <c r="J990" s="34">
        <f t="shared" si="332"/>
        <v>44362</v>
      </c>
      <c r="K990" s="2">
        <f t="shared" si="333"/>
        <v>13</v>
      </c>
      <c r="L990" s="21">
        <f t="shared" si="334"/>
        <v>14</v>
      </c>
      <c r="M990" s="14">
        <f t="shared" si="324"/>
        <v>1.0037658869999999</v>
      </c>
      <c r="N990" s="14">
        <f t="shared" ca="1" si="325"/>
        <v>1.005978257</v>
      </c>
      <c r="O990" s="21">
        <f t="shared" si="335"/>
        <v>0</v>
      </c>
      <c r="P990" s="16">
        <f t="shared" ca="1" si="326"/>
        <v>41.46220142</v>
      </c>
      <c r="Q990" s="24">
        <f t="shared" si="327"/>
        <v>0</v>
      </c>
      <c r="R990" s="16">
        <f t="shared" si="328"/>
        <v>0</v>
      </c>
      <c r="S990" s="4" t="str">
        <f t="shared" si="336"/>
        <v>J=</v>
      </c>
      <c r="T990" s="34">
        <f t="shared" si="337"/>
        <v>44392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2"/>
      <c r="AG990" s="3"/>
      <c r="AH990" s="2"/>
      <c r="AI990" s="2"/>
      <c r="AJ990" s="2"/>
      <c r="AK990" s="2"/>
      <c r="AL990" s="2"/>
      <c r="AM990" s="34"/>
      <c r="AN990" s="34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42">
        <f t="shared" si="329"/>
        <v>44381</v>
      </c>
      <c r="B991" s="19">
        <f t="shared" ca="1" si="338"/>
        <v>6976.9622014200004</v>
      </c>
      <c r="C991" s="16">
        <f t="shared" si="330"/>
        <v>6935.5</v>
      </c>
      <c r="D991" s="15">
        <f ca="1">IF(A991&lt;$B$1,VLOOKUP(A991,[1]DI!$A$4:$B$15000,2,FALSE),0)</f>
        <v>0</v>
      </c>
      <c r="E991" s="16">
        <f t="shared" ca="1" si="322"/>
        <v>1</v>
      </c>
      <c r="F991" s="16">
        <f ca="1">(TRUNC(PRODUCT($E$12:$E990),16))</f>
        <v>1.11482582375163</v>
      </c>
      <c r="G991" s="16">
        <f t="shared" ca="1" si="331"/>
        <v>1.11237407168211</v>
      </c>
      <c r="H991" s="16">
        <f t="shared" ca="1" si="323"/>
        <v>1.0022040699999999</v>
      </c>
      <c r="I991" s="15">
        <f t="shared" si="339"/>
        <v>7.0000000000000007E-2</v>
      </c>
      <c r="J991" s="34">
        <f t="shared" si="332"/>
        <v>44362</v>
      </c>
      <c r="K991" s="2">
        <f t="shared" si="333"/>
        <v>13</v>
      </c>
      <c r="L991" s="21">
        <f t="shared" si="334"/>
        <v>14</v>
      </c>
      <c r="M991" s="14">
        <f t="shared" si="324"/>
        <v>1.0037658869999999</v>
      </c>
      <c r="N991" s="14">
        <f t="shared" ca="1" si="325"/>
        <v>1.005978257</v>
      </c>
      <c r="O991" s="21">
        <f t="shared" si="335"/>
        <v>0</v>
      </c>
      <c r="P991" s="16">
        <f t="shared" ca="1" si="326"/>
        <v>41.46220142</v>
      </c>
      <c r="Q991" s="24">
        <f t="shared" si="327"/>
        <v>0</v>
      </c>
      <c r="R991" s="16">
        <f t="shared" si="328"/>
        <v>0</v>
      </c>
      <c r="S991" s="4" t="str">
        <f t="shared" si="336"/>
        <v>J=</v>
      </c>
      <c r="T991" s="34">
        <f t="shared" si="337"/>
        <v>44392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2"/>
      <c r="AG991" s="3"/>
      <c r="AH991" s="2"/>
      <c r="AI991" s="2"/>
      <c r="AJ991" s="2"/>
      <c r="AK991" s="2"/>
      <c r="AL991" s="2"/>
      <c r="AM991" s="34"/>
      <c r="AN991" s="34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42">
        <f t="shared" si="329"/>
        <v>44382</v>
      </c>
      <c r="B992" s="19">
        <f t="shared" ca="1" si="338"/>
        <v>6976.9622014200004</v>
      </c>
      <c r="C992" s="16">
        <f t="shared" si="330"/>
        <v>6935.5</v>
      </c>
      <c r="D992" s="15">
        <f ca="1">IF(A992&lt;$B$1,VLOOKUP(A992,[1]DI!$A$4:$B$15000,2,FALSE),0)</f>
        <v>4.1500000000000002E-2</v>
      </c>
      <c r="E992" s="16">
        <f t="shared" ca="1" si="322"/>
        <v>1.00016137</v>
      </c>
      <c r="F992" s="16">
        <f ca="1">(TRUNC(PRODUCT($E$12:$E991),16))</f>
        <v>1.11482582375163</v>
      </c>
      <c r="G992" s="16">
        <f t="shared" ca="1" si="331"/>
        <v>1.11237407168211</v>
      </c>
      <c r="H992" s="16">
        <f t="shared" ca="1" si="323"/>
        <v>1.0022040699999999</v>
      </c>
      <c r="I992" s="15">
        <f t="shared" si="339"/>
        <v>7.0000000000000007E-2</v>
      </c>
      <c r="J992" s="34">
        <f t="shared" si="332"/>
        <v>44362</v>
      </c>
      <c r="K992" s="2">
        <f t="shared" si="333"/>
        <v>14</v>
      </c>
      <c r="L992" s="21">
        <f t="shared" si="334"/>
        <v>14</v>
      </c>
      <c r="M992" s="14">
        <f t="shared" si="324"/>
        <v>1.0037658869999999</v>
      </c>
      <c r="N992" s="14">
        <f t="shared" ca="1" si="325"/>
        <v>1.005978257</v>
      </c>
      <c r="O992" s="21">
        <f t="shared" si="335"/>
        <v>0</v>
      </c>
      <c r="P992" s="16">
        <f t="shared" ca="1" si="326"/>
        <v>41.46220142</v>
      </c>
      <c r="Q992" s="24">
        <f t="shared" si="327"/>
        <v>0</v>
      </c>
      <c r="R992" s="16">
        <f t="shared" si="328"/>
        <v>0</v>
      </c>
      <c r="S992" s="4" t="str">
        <f t="shared" si="336"/>
        <v>J=</v>
      </c>
      <c r="T992" s="34">
        <f t="shared" si="337"/>
        <v>44392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2"/>
      <c r="AG992" s="3"/>
      <c r="AH992" s="2"/>
      <c r="AI992" s="2"/>
      <c r="AJ992" s="2"/>
      <c r="AK992" s="2"/>
      <c r="AL992" s="2"/>
      <c r="AM992" s="34"/>
      <c r="AN992" s="34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42">
        <f t="shared" si="329"/>
        <v>44383</v>
      </c>
      <c r="B993" s="19">
        <f t="shared" ca="1" si="338"/>
        <v>6979.9618814599999</v>
      </c>
      <c r="C993" s="16">
        <f t="shared" si="330"/>
        <v>6935.5</v>
      </c>
      <c r="D993" s="15">
        <f ca="1">IF(A993&lt;$B$1,VLOOKUP(A993,[1]DI!$A$4:$B$15000,2,FALSE),0)</f>
        <v>4.1500000000000002E-2</v>
      </c>
      <c r="E993" s="16">
        <f t="shared" ca="1" si="322"/>
        <v>1.00016137</v>
      </c>
      <c r="F993" s="16">
        <f ca="1">(TRUNC(PRODUCT($E$12:$E992),16))</f>
        <v>1.1150057231948101</v>
      </c>
      <c r="G993" s="16">
        <f t="shared" ca="1" si="331"/>
        <v>1.11237407168211</v>
      </c>
      <c r="H993" s="16">
        <f t="shared" ca="1" si="323"/>
        <v>1.0023658</v>
      </c>
      <c r="I993" s="15">
        <f t="shared" si="339"/>
        <v>7.0000000000000007E-2</v>
      </c>
      <c r="J993" s="34">
        <f t="shared" si="332"/>
        <v>44362</v>
      </c>
      <c r="K993" s="2">
        <f t="shared" si="333"/>
        <v>15</v>
      </c>
      <c r="L993" s="21">
        <f t="shared" si="334"/>
        <v>15</v>
      </c>
      <c r="M993" s="14">
        <f t="shared" si="324"/>
        <v>1.004035421</v>
      </c>
      <c r="N993" s="14">
        <f t="shared" ca="1" si="325"/>
        <v>1.0064107680000001</v>
      </c>
      <c r="O993" s="21">
        <f t="shared" si="335"/>
        <v>0</v>
      </c>
      <c r="P993" s="16">
        <f t="shared" ca="1" si="326"/>
        <v>44.461881460000001</v>
      </c>
      <c r="Q993" s="24">
        <f t="shared" si="327"/>
        <v>0</v>
      </c>
      <c r="R993" s="16">
        <f t="shared" si="328"/>
        <v>0</v>
      </c>
      <c r="S993" s="4" t="str">
        <f t="shared" si="336"/>
        <v>J=</v>
      </c>
      <c r="T993" s="34">
        <f t="shared" si="337"/>
        <v>44392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2"/>
      <c r="AG993" s="3"/>
      <c r="AH993" s="2"/>
      <c r="AI993" s="2"/>
      <c r="AJ993" s="2"/>
      <c r="AK993" s="2"/>
      <c r="AL993" s="2"/>
      <c r="AM993" s="34"/>
      <c r="AN993" s="34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42">
        <f t="shared" si="329"/>
        <v>44384</v>
      </c>
      <c r="B994" s="19">
        <f t="shared" ca="1" si="338"/>
        <v>6982.96280295</v>
      </c>
      <c r="C994" s="16">
        <f t="shared" si="330"/>
        <v>6935.5</v>
      </c>
      <c r="D994" s="15">
        <f ca="1">IF(A994&lt;$B$1,VLOOKUP(A994,[1]DI!$A$4:$B$15000,2,FALSE),0)</f>
        <v>4.1500000000000002E-2</v>
      </c>
      <c r="E994" s="16">
        <f t="shared" ca="1" si="322"/>
        <v>1.00016137</v>
      </c>
      <c r="F994" s="16">
        <f ca="1">(TRUNC(PRODUCT($E$12:$E993),16))</f>
        <v>1.11518565166836</v>
      </c>
      <c r="G994" s="16">
        <f t="shared" ca="1" si="331"/>
        <v>1.11237407168211</v>
      </c>
      <c r="H994" s="16">
        <f t="shared" ca="1" si="323"/>
        <v>1.0025275499999999</v>
      </c>
      <c r="I994" s="15">
        <f t="shared" si="339"/>
        <v>7.0000000000000007E-2</v>
      </c>
      <c r="J994" s="34">
        <f t="shared" si="332"/>
        <v>44362</v>
      </c>
      <c r="K994" s="2">
        <f t="shared" si="333"/>
        <v>16</v>
      </c>
      <c r="L994" s="21">
        <f t="shared" si="334"/>
        <v>16</v>
      </c>
      <c r="M994" s="14">
        <f t="shared" si="324"/>
        <v>1.004305027</v>
      </c>
      <c r="N994" s="14">
        <f t="shared" ca="1" si="325"/>
        <v>1.0068434580000001</v>
      </c>
      <c r="O994" s="21">
        <f t="shared" si="335"/>
        <v>0</v>
      </c>
      <c r="P994" s="16">
        <f t="shared" ca="1" si="326"/>
        <v>47.462802949999997</v>
      </c>
      <c r="Q994" s="24">
        <f t="shared" si="327"/>
        <v>0</v>
      </c>
      <c r="R994" s="16">
        <f t="shared" si="328"/>
        <v>0</v>
      </c>
      <c r="S994" s="4" t="str">
        <f t="shared" si="336"/>
        <v>J=</v>
      </c>
      <c r="T994" s="34">
        <f t="shared" si="337"/>
        <v>44392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2"/>
      <c r="AG994" s="3"/>
      <c r="AH994" s="2"/>
      <c r="AI994" s="2"/>
      <c r="AJ994" s="2"/>
      <c r="AK994" s="2"/>
      <c r="AL994" s="2"/>
      <c r="AM994" s="34"/>
      <c r="AN994" s="34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42">
        <f t="shared" si="329"/>
        <v>44385</v>
      </c>
      <c r="B995" s="19">
        <f t="shared" ca="1" si="338"/>
        <v>6985.9650491299999</v>
      </c>
      <c r="C995" s="16">
        <f t="shared" si="330"/>
        <v>6935.5</v>
      </c>
      <c r="D995" s="15">
        <f ca="1">IF(A995&lt;$B$1,VLOOKUP(A995,[1]DI!$A$4:$B$15000,2,FALSE),0)</f>
        <v>4.1500000000000002E-2</v>
      </c>
      <c r="E995" s="16">
        <f t="shared" ca="1" si="322"/>
        <v>1.00016137</v>
      </c>
      <c r="F995" s="16">
        <f ca="1">(TRUNC(PRODUCT($E$12:$E994),16))</f>
        <v>1.1153656091769699</v>
      </c>
      <c r="G995" s="16">
        <f t="shared" ca="1" si="331"/>
        <v>1.11237407168211</v>
      </c>
      <c r="H995" s="16">
        <f t="shared" ca="1" si="323"/>
        <v>1.0026893299999999</v>
      </c>
      <c r="I995" s="15">
        <f t="shared" si="339"/>
        <v>7.0000000000000007E-2</v>
      </c>
      <c r="J995" s="34">
        <f t="shared" si="332"/>
        <v>44362</v>
      </c>
      <c r="K995" s="2">
        <f t="shared" si="333"/>
        <v>17</v>
      </c>
      <c r="L995" s="21">
        <f t="shared" si="334"/>
        <v>17</v>
      </c>
      <c r="M995" s="14">
        <f t="shared" si="324"/>
        <v>1.0045747060000001</v>
      </c>
      <c r="N995" s="14">
        <f t="shared" ca="1" si="325"/>
        <v>1.0072763389999999</v>
      </c>
      <c r="O995" s="21">
        <f t="shared" si="335"/>
        <v>0</v>
      </c>
      <c r="P995" s="16">
        <f t="shared" ca="1" si="326"/>
        <v>50.465049129999997</v>
      </c>
      <c r="Q995" s="24">
        <f t="shared" si="327"/>
        <v>0</v>
      </c>
      <c r="R995" s="16">
        <f t="shared" si="328"/>
        <v>0</v>
      </c>
      <c r="S995" s="4" t="str">
        <f t="shared" si="336"/>
        <v>J=</v>
      </c>
      <c r="T995" s="34">
        <f t="shared" si="337"/>
        <v>44392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2"/>
      <c r="AG995" s="3"/>
      <c r="AH995" s="2"/>
      <c r="AI995" s="2"/>
      <c r="AJ995" s="2"/>
      <c r="AK995" s="2"/>
      <c r="AL995" s="2"/>
      <c r="AM995" s="34"/>
      <c r="AN995" s="34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42">
        <f t="shared" si="329"/>
        <v>44386</v>
      </c>
      <c r="B996" s="19">
        <f t="shared" ca="1" si="338"/>
        <v>6988.9685367599996</v>
      </c>
      <c r="C996" s="16">
        <f t="shared" si="330"/>
        <v>6935.5</v>
      </c>
      <c r="D996" s="15">
        <f ca="1">IF(A996&lt;$B$1,VLOOKUP(A996,[1]DI!$A$4:$B$15000,2,FALSE),0)</f>
        <v>4.1500000000000002E-2</v>
      </c>
      <c r="E996" s="16">
        <f t="shared" ca="1" si="322"/>
        <v>1.00016137</v>
      </c>
      <c r="F996" s="16">
        <f ca="1">(TRUNC(PRODUCT($E$12:$E995),16))</f>
        <v>1.11554559572533</v>
      </c>
      <c r="G996" s="16">
        <f t="shared" ca="1" si="331"/>
        <v>1.11237407168211</v>
      </c>
      <c r="H996" s="16">
        <f t="shared" ca="1" si="323"/>
        <v>1.00285113</v>
      </c>
      <c r="I996" s="15">
        <f t="shared" si="339"/>
        <v>7.0000000000000007E-2</v>
      </c>
      <c r="J996" s="34">
        <f t="shared" si="332"/>
        <v>44362</v>
      </c>
      <c r="K996" s="2">
        <f t="shared" si="333"/>
        <v>18</v>
      </c>
      <c r="L996" s="21">
        <f t="shared" si="334"/>
        <v>18</v>
      </c>
      <c r="M996" s="14">
        <f t="shared" si="324"/>
        <v>1.0048444569999999</v>
      </c>
      <c r="N996" s="14">
        <f t="shared" ca="1" si="325"/>
        <v>1.0077093989999999</v>
      </c>
      <c r="O996" s="21">
        <f t="shared" si="335"/>
        <v>0</v>
      </c>
      <c r="P996" s="16">
        <f t="shared" ca="1" si="326"/>
        <v>53.468536759999999</v>
      </c>
      <c r="Q996" s="24">
        <f t="shared" si="327"/>
        <v>0</v>
      </c>
      <c r="R996" s="16">
        <f t="shared" si="328"/>
        <v>0</v>
      </c>
      <c r="S996" s="4" t="str">
        <f t="shared" si="336"/>
        <v>J=</v>
      </c>
      <c r="T996" s="34">
        <f t="shared" si="337"/>
        <v>44392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2"/>
      <c r="AG996" s="3"/>
      <c r="AH996" s="2"/>
      <c r="AI996" s="2"/>
      <c r="AJ996" s="2"/>
      <c r="AK996" s="2"/>
      <c r="AL996" s="2"/>
      <c r="AM996" s="34"/>
      <c r="AN996" s="34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42">
        <f t="shared" si="329"/>
        <v>44387</v>
      </c>
      <c r="B997" s="19">
        <f t="shared" ca="1" si="338"/>
        <v>6991.97334907</v>
      </c>
      <c r="C997" s="16">
        <f t="shared" si="330"/>
        <v>6935.5</v>
      </c>
      <c r="D997" s="15">
        <f ca="1">IF(A997&lt;$B$1,VLOOKUP(A997,[1]DI!$A$4:$B$15000,2,FALSE),0)</f>
        <v>0</v>
      </c>
      <c r="E997" s="16">
        <f t="shared" ca="1" si="322"/>
        <v>1</v>
      </c>
      <c r="F997" s="16">
        <f ca="1">(TRUNC(PRODUCT($E$12:$E996),16))</f>
        <v>1.11572561131811</v>
      </c>
      <c r="G997" s="16">
        <f t="shared" ca="1" si="331"/>
        <v>1.11237407168211</v>
      </c>
      <c r="H997" s="16">
        <f t="shared" ca="1" si="323"/>
        <v>1.00301296</v>
      </c>
      <c r="I997" s="15">
        <f t="shared" si="339"/>
        <v>7.0000000000000007E-2</v>
      </c>
      <c r="J997" s="34">
        <f t="shared" si="332"/>
        <v>44362</v>
      </c>
      <c r="K997" s="2">
        <f t="shared" si="333"/>
        <v>18</v>
      </c>
      <c r="L997" s="21">
        <f t="shared" si="334"/>
        <v>19</v>
      </c>
      <c r="M997" s="14">
        <f t="shared" si="324"/>
        <v>1.005114281</v>
      </c>
      <c r="N997" s="14">
        <f t="shared" ca="1" si="325"/>
        <v>1.0081426499999999</v>
      </c>
      <c r="O997" s="21">
        <f t="shared" si="335"/>
        <v>0</v>
      </c>
      <c r="P997" s="16">
        <f t="shared" ca="1" si="326"/>
        <v>56.473349069999998</v>
      </c>
      <c r="Q997" s="24">
        <f t="shared" si="327"/>
        <v>0</v>
      </c>
      <c r="R997" s="16">
        <f t="shared" si="328"/>
        <v>0</v>
      </c>
      <c r="S997" s="4" t="str">
        <f t="shared" si="336"/>
        <v>J=</v>
      </c>
      <c r="T997" s="34">
        <f t="shared" si="337"/>
        <v>44392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2"/>
      <c r="AG997" s="3"/>
      <c r="AH997" s="2"/>
      <c r="AI997" s="2"/>
      <c r="AJ997" s="2"/>
      <c r="AK997" s="2"/>
      <c r="AL997" s="2"/>
      <c r="AM997" s="34"/>
      <c r="AN997" s="34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42">
        <f t="shared" si="329"/>
        <v>44388</v>
      </c>
      <c r="B998" s="19">
        <f t="shared" ca="1" si="338"/>
        <v>6991.97334907</v>
      </c>
      <c r="C998" s="16">
        <f t="shared" si="330"/>
        <v>6935.5</v>
      </c>
      <c r="D998" s="15">
        <f ca="1">IF(A998&lt;$B$1,VLOOKUP(A998,[1]DI!$A$4:$B$15000,2,FALSE),0)</f>
        <v>0</v>
      </c>
      <c r="E998" s="16">
        <f t="shared" ca="1" si="322"/>
        <v>1</v>
      </c>
      <c r="F998" s="16">
        <f ca="1">(TRUNC(PRODUCT($E$12:$E997),16))</f>
        <v>1.11572561131811</v>
      </c>
      <c r="G998" s="16">
        <f t="shared" ca="1" si="331"/>
        <v>1.11237407168211</v>
      </c>
      <c r="H998" s="16">
        <f t="shared" ca="1" si="323"/>
        <v>1.00301296</v>
      </c>
      <c r="I998" s="15">
        <f t="shared" si="339"/>
        <v>7.0000000000000007E-2</v>
      </c>
      <c r="J998" s="34">
        <f t="shared" si="332"/>
        <v>44362</v>
      </c>
      <c r="K998" s="2">
        <f t="shared" si="333"/>
        <v>18</v>
      </c>
      <c r="L998" s="21">
        <f t="shared" si="334"/>
        <v>19</v>
      </c>
      <c r="M998" s="14">
        <f t="shared" si="324"/>
        <v>1.005114281</v>
      </c>
      <c r="N998" s="14">
        <f t="shared" ca="1" si="325"/>
        <v>1.0081426499999999</v>
      </c>
      <c r="O998" s="21">
        <f t="shared" si="335"/>
        <v>0</v>
      </c>
      <c r="P998" s="16">
        <f t="shared" ca="1" si="326"/>
        <v>56.473349069999998</v>
      </c>
      <c r="Q998" s="24">
        <f t="shared" si="327"/>
        <v>0</v>
      </c>
      <c r="R998" s="16">
        <f t="shared" si="328"/>
        <v>0</v>
      </c>
      <c r="S998" s="4" t="str">
        <f t="shared" si="336"/>
        <v>J=</v>
      </c>
      <c r="T998" s="34">
        <f t="shared" si="337"/>
        <v>44392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2"/>
      <c r="AG998" s="3"/>
      <c r="AH998" s="2"/>
      <c r="AI998" s="2"/>
      <c r="AJ998" s="2"/>
      <c r="AK998" s="2"/>
      <c r="AL998" s="2"/>
      <c r="AM998" s="34"/>
      <c r="AN998" s="34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42">
        <f t="shared" si="329"/>
        <v>44389</v>
      </c>
      <c r="B999" s="19">
        <f t="shared" ca="1" si="338"/>
        <v>6991.97334907</v>
      </c>
      <c r="C999" s="16">
        <f t="shared" si="330"/>
        <v>6935.5</v>
      </c>
      <c r="D999" s="15">
        <f ca="1">IF(A999&lt;$B$1,VLOOKUP(A999,[1]DI!$A$4:$B$15000,2,FALSE),0)</f>
        <v>4.1500000000000002E-2</v>
      </c>
      <c r="E999" s="16">
        <f t="shared" ca="1" si="322"/>
        <v>1.00016137</v>
      </c>
      <c r="F999" s="16">
        <f ca="1">(TRUNC(PRODUCT($E$12:$E998),16))</f>
        <v>1.11572561131811</v>
      </c>
      <c r="G999" s="16">
        <f t="shared" ca="1" si="331"/>
        <v>1.11237407168211</v>
      </c>
      <c r="H999" s="16">
        <f t="shared" ca="1" si="323"/>
        <v>1.00301296</v>
      </c>
      <c r="I999" s="15">
        <f t="shared" si="339"/>
        <v>7.0000000000000007E-2</v>
      </c>
      <c r="J999" s="34">
        <f t="shared" si="332"/>
        <v>44362</v>
      </c>
      <c r="K999" s="2">
        <f t="shared" si="333"/>
        <v>19</v>
      </c>
      <c r="L999" s="21">
        <f t="shared" si="334"/>
        <v>19</v>
      </c>
      <c r="M999" s="14">
        <f t="shared" si="324"/>
        <v>1.005114281</v>
      </c>
      <c r="N999" s="14">
        <f t="shared" ca="1" si="325"/>
        <v>1.0081426499999999</v>
      </c>
      <c r="O999" s="21">
        <f t="shared" si="335"/>
        <v>0</v>
      </c>
      <c r="P999" s="16">
        <f t="shared" ca="1" si="326"/>
        <v>56.473349069999998</v>
      </c>
      <c r="Q999" s="24">
        <f t="shared" si="327"/>
        <v>0</v>
      </c>
      <c r="R999" s="16">
        <f t="shared" si="328"/>
        <v>0</v>
      </c>
      <c r="S999" s="4" t="str">
        <f t="shared" si="336"/>
        <v>J=</v>
      </c>
      <c r="T999" s="34">
        <f t="shared" si="337"/>
        <v>44392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2"/>
      <c r="AG999" s="3"/>
      <c r="AH999" s="2"/>
      <c r="AI999" s="2"/>
      <c r="AJ999" s="2"/>
      <c r="AK999" s="2"/>
      <c r="AL999" s="2"/>
      <c r="AM999" s="34"/>
      <c r="AN999" s="34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42">
        <f t="shared" si="329"/>
        <v>44390</v>
      </c>
      <c r="B1000" s="19">
        <f t="shared" ca="1" si="338"/>
        <v>6994.9794791300001</v>
      </c>
      <c r="C1000" s="16">
        <f t="shared" si="330"/>
        <v>6935.5</v>
      </c>
      <c r="D1000" s="15">
        <f ca="1">IF(A1000&lt;$B$1,VLOOKUP(A1000,[1]DI!$A$4:$B$15000,2,FALSE),0)</f>
        <v>4.1500000000000002E-2</v>
      </c>
      <c r="E1000" s="16">
        <f t="shared" ca="1" si="322"/>
        <v>1.00016137</v>
      </c>
      <c r="F1000" s="16">
        <f ca="1">(TRUNC(PRODUCT($E$12:$E999),16))</f>
        <v>1.11590565596001</v>
      </c>
      <c r="G1000" s="16">
        <f t="shared" ca="1" si="331"/>
        <v>1.11237407168211</v>
      </c>
      <c r="H1000" s="16">
        <f t="shared" ca="1" si="323"/>
        <v>1.0031748199999999</v>
      </c>
      <c r="I1000" s="15">
        <f t="shared" si="339"/>
        <v>7.0000000000000007E-2</v>
      </c>
      <c r="J1000" s="34">
        <f t="shared" si="332"/>
        <v>44362</v>
      </c>
      <c r="K1000" s="2">
        <f t="shared" si="333"/>
        <v>20</v>
      </c>
      <c r="L1000" s="21">
        <f t="shared" si="334"/>
        <v>20</v>
      </c>
      <c r="M1000" s="14">
        <f t="shared" si="324"/>
        <v>1.005384177</v>
      </c>
      <c r="N1000" s="14">
        <f t="shared" ca="1" si="325"/>
        <v>1.0085760909999999</v>
      </c>
      <c r="O1000" s="21">
        <f t="shared" si="335"/>
        <v>0</v>
      </c>
      <c r="P1000" s="16">
        <f t="shared" ca="1" si="326"/>
        <v>59.479479130000001</v>
      </c>
      <c r="Q1000" s="24">
        <f t="shared" si="327"/>
        <v>0</v>
      </c>
      <c r="R1000" s="16">
        <f t="shared" si="328"/>
        <v>0</v>
      </c>
      <c r="S1000" s="4" t="str">
        <f t="shared" si="336"/>
        <v>J=</v>
      </c>
      <c r="T1000" s="34">
        <f t="shared" si="337"/>
        <v>44392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2"/>
      <c r="AG1000" s="3"/>
      <c r="AH1000" s="2"/>
      <c r="AI1000" s="2"/>
      <c r="AJ1000" s="2"/>
      <c r="AK1000" s="2"/>
      <c r="AL1000" s="2"/>
      <c r="AM1000" s="34"/>
      <c r="AN1000" s="34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42">
        <f t="shared" si="329"/>
        <v>44391</v>
      </c>
      <c r="B1001" s="19">
        <f t="shared" ca="1" si="338"/>
        <v>6997.9868506399998</v>
      </c>
      <c r="C1001" s="16">
        <f t="shared" si="330"/>
        <v>6935.5</v>
      </c>
      <c r="D1001" s="15">
        <f ca="1">IF(A1001&lt;$B$1,VLOOKUP(A1001,[1]DI!$A$4:$B$15000,2,FALSE),0)</f>
        <v>4.1500000000000002E-2</v>
      </c>
      <c r="E1001" s="16">
        <f t="shared" ca="1" si="322"/>
        <v>1.00016137</v>
      </c>
      <c r="F1001" s="16">
        <f ca="1">(TRUNC(PRODUCT($E$12:$E1000),16))</f>
        <v>1.1160857296557101</v>
      </c>
      <c r="G1001" s="16">
        <f t="shared" ca="1" si="331"/>
        <v>1.11237407168211</v>
      </c>
      <c r="H1001" s="16">
        <f t="shared" ca="1" si="323"/>
        <v>1.0033367</v>
      </c>
      <c r="I1001" s="15">
        <f t="shared" si="339"/>
        <v>7.0000000000000007E-2</v>
      </c>
      <c r="J1001" s="34">
        <f t="shared" si="332"/>
        <v>44362</v>
      </c>
      <c r="K1001" s="2">
        <f t="shared" si="333"/>
        <v>21</v>
      </c>
      <c r="L1001" s="21">
        <f t="shared" si="334"/>
        <v>21</v>
      </c>
      <c r="M1001" s="14">
        <f t="shared" si="324"/>
        <v>1.0056541450000001</v>
      </c>
      <c r="N1001" s="14">
        <f t="shared" ca="1" si="325"/>
        <v>1.009009711</v>
      </c>
      <c r="O1001" s="21">
        <f t="shared" si="335"/>
        <v>0</v>
      </c>
      <c r="P1001" s="16">
        <f t="shared" ca="1" si="326"/>
        <v>62.48685064</v>
      </c>
      <c r="Q1001" s="24">
        <f t="shared" si="327"/>
        <v>0</v>
      </c>
      <c r="R1001" s="16">
        <f t="shared" si="328"/>
        <v>0</v>
      </c>
      <c r="S1001" s="4" t="str">
        <f t="shared" si="336"/>
        <v>J=</v>
      </c>
      <c r="T1001" s="34">
        <f t="shared" si="337"/>
        <v>44392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2"/>
      <c r="AG1001" s="3"/>
      <c r="AH1001" s="2"/>
      <c r="AI1001" s="2"/>
      <c r="AJ1001" s="2"/>
      <c r="AK1001" s="2"/>
      <c r="AL1001" s="2"/>
      <c r="AM1001" s="34"/>
      <c r="AN1001" s="34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42">
        <f t="shared" si="329"/>
        <v>44392</v>
      </c>
      <c r="B1002" s="19">
        <f t="shared" ca="1" si="338"/>
        <v>7000.9955468300004</v>
      </c>
      <c r="C1002" s="16">
        <f t="shared" si="330"/>
        <v>6935.5</v>
      </c>
      <c r="D1002" s="15">
        <f ca="1">IF(A1002&lt;$B$1,VLOOKUP(A1002,[1]DI!$A$4:$B$15000,2,FALSE),0)</f>
        <v>4.1500000000000002E-2</v>
      </c>
      <c r="E1002" s="16">
        <f t="shared" ca="1" si="322"/>
        <v>1.00016137</v>
      </c>
      <c r="F1002" s="16">
        <f ca="1">(TRUNC(PRODUCT($E$12:$E1001),16))</f>
        <v>1.1162658324099</v>
      </c>
      <c r="G1002" s="16">
        <f t="shared" ca="1" si="331"/>
        <v>1.11237407168211</v>
      </c>
      <c r="H1002" s="16">
        <f t="shared" ca="1" si="323"/>
        <v>1.0034986100000001</v>
      </c>
      <c r="I1002" s="15">
        <f t="shared" si="339"/>
        <v>7.0000000000000007E-2</v>
      </c>
      <c r="J1002" s="34">
        <f t="shared" si="332"/>
        <v>44362</v>
      </c>
      <c r="K1002" s="2">
        <f t="shared" si="333"/>
        <v>22</v>
      </c>
      <c r="L1002" s="21">
        <f t="shared" si="334"/>
        <v>22</v>
      </c>
      <c r="M1002" s="14">
        <f t="shared" si="324"/>
        <v>1.0059241860000001</v>
      </c>
      <c r="N1002" s="14">
        <f t="shared" ca="1" si="325"/>
        <v>1.009443522</v>
      </c>
      <c r="O1002" s="21">
        <f t="shared" si="335"/>
        <v>33</v>
      </c>
      <c r="P1002" s="16">
        <f t="shared" ca="1" si="326"/>
        <v>65.495546829999995</v>
      </c>
      <c r="Q1002" s="24">
        <f t="shared" si="327"/>
        <v>0</v>
      </c>
      <c r="R1002" s="16">
        <f t="shared" si="328"/>
        <v>0</v>
      </c>
      <c r="S1002" s="4" t="str">
        <f t="shared" si="336"/>
        <v>J=</v>
      </c>
      <c r="T1002" s="34">
        <f t="shared" si="337"/>
        <v>44392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2"/>
      <c r="AG1002" s="3"/>
      <c r="AH1002" s="2"/>
      <c r="AI1002" s="2"/>
      <c r="AJ1002" s="2"/>
      <c r="AK1002" s="2"/>
      <c r="AL1002" s="2"/>
      <c r="AM1002" s="34"/>
      <c r="AN1002" s="34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42">
        <f t="shared" si="329"/>
        <v>44393</v>
      </c>
      <c r="B1003" s="19">
        <f t="shared" ca="1" si="338"/>
        <v>6938.4818211199999</v>
      </c>
      <c r="C1003" s="16">
        <f t="shared" si="330"/>
        <v>6935.5</v>
      </c>
      <c r="D1003" s="15">
        <f ca="1">IF(A1003&lt;$B$1,VLOOKUP(A1003,[1]DI!$A$4:$B$15000,2,FALSE),0)</f>
        <v>4.1500000000000002E-2</v>
      </c>
      <c r="E1003" s="16">
        <f t="shared" ca="1" si="322"/>
        <v>1.00016137</v>
      </c>
      <c r="F1003" s="16">
        <f ca="1">(TRUNC(PRODUCT($E$12:$E1002),16))</f>
        <v>1.1164459642272799</v>
      </c>
      <c r="G1003" s="16">
        <f t="shared" ca="1" si="331"/>
        <v>1.1162658324099</v>
      </c>
      <c r="H1003" s="16">
        <f t="shared" ca="1" si="323"/>
        <v>1.00016137</v>
      </c>
      <c r="I1003" s="15">
        <f t="shared" si="339"/>
        <v>7.0000000000000007E-2</v>
      </c>
      <c r="J1003" s="34">
        <f t="shared" si="332"/>
        <v>44392</v>
      </c>
      <c r="K1003" s="2">
        <f t="shared" si="333"/>
        <v>1</v>
      </c>
      <c r="L1003" s="21">
        <f t="shared" si="334"/>
        <v>1</v>
      </c>
      <c r="M1003" s="14">
        <f t="shared" si="324"/>
        <v>1.0002685229999999</v>
      </c>
      <c r="N1003" s="14">
        <f t="shared" ca="1" si="325"/>
        <v>1.000429936</v>
      </c>
      <c r="O1003" s="21">
        <f t="shared" si="335"/>
        <v>0</v>
      </c>
      <c r="P1003" s="16">
        <f t="shared" ca="1" si="326"/>
        <v>2.9818211200000002</v>
      </c>
      <c r="Q1003" s="24">
        <f t="shared" si="327"/>
        <v>0</v>
      </c>
      <c r="R1003" s="16">
        <f t="shared" si="328"/>
        <v>0</v>
      </c>
      <c r="S1003" s="4" t="str">
        <f t="shared" si="336"/>
        <v>J=</v>
      </c>
      <c r="T1003" s="34">
        <f t="shared" si="337"/>
        <v>44424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2"/>
      <c r="AG1003" s="3"/>
      <c r="AH1003" s="2"/>
      <c r="AI1003" s="2"/>
      <c r="AJ1003" s="2"/>
      <c r="AK1003" s="2"/>
      <c r="AL1003" s="2"/>
      <c r="AM1003" s="34"/>
      <c r="AN1003" s="34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42">
        <f t="shared" si="329"/>
        <v>44394</v>
      </c>
      <c r="B1004" s="19">
        <f t="shared" ca="1" si="338"/>
        <v>6939.6015159799999</v>
      </c>
      <c r="C1004" s="16">
        <f t="shared" si="330"/>
        <v>6935.5</v>
      </c>
      <c r="D1004" s="15">
        <f ca="1">IF(A1004&lt;$B$1,VLOOKUP(A1004,[1]DI!$A$4:$B$15000,2,FALSE),0)</f>
        <v>0</v>
      </c>
      <c r="E1004" s="16">
        <f t="shared" ca="1" si="322"/>
        <v>1</v>
      </c>
      <c r="F1004" s="16">
        <f ca="1">(TRUNC(PRODUCT($E$12:$E1003),16))</f>
        <v>1.11662612511253</v>
      </c>
      <c r="G1004" s="16">
        <f t="shared" ca="1" si="331"/>
        <v>1.1162658324099</v>
      </c>
      <c r="H1004" s="16">
        <f t="shared" ca="1" si="323"/>
        <v>1.0003227699999999</v>
      </c>
      <c r="I1004" s="15">
        <f t="shared" si="339"/>
        <v>7.0000000000000007E-2</v>
      </c>
      <c r="J1004" s="34">
        <f t="shared" si="332"/>
        <v>44392</v>
      </c>
      <c r="K1004" s="2">
        <f t="shared" si="333"/>
        <v>1</v>
      </c>
      <c r="L1004" s="21">
        <f t="shared" si="334"/>
        <v>1</v>
      </c>
      <c r="M1004" s="14">
        <f t="shared" si="324"/>
        <v>1.0002685229999999</v>
      </c>
      <c r="N1004" s="14">
        <f t="shared" ca="1" si="325"/>
        <v>1.0005913799999999</v>
      </c>
      <c r="O1004" s="21">
        <f t="shared" si="335"/>
        <v>0</v>
      </c>
      <c r="P1004" s="16">
        <f t="shared" ca="1" si="326"/>
        <v>4.1015159800000003</v>
      </c>
      <c r="Q1004" s="24">
        <f t="shared" si="327"/>
        <v>0</v>
      </c>
      <c r="R1004" s="16">
        <f t="shared" si="328"/>
        <v>0</v>
      </c>
      <c r="S1004" s="4" t="str">
        <f t="shared" si="336"/>
        <v>J=</v>
      </c>
      <c r="T1004" s="34">
        <f t="shared" si="337"/>
        <v>44424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2"/>
      <c r="AG1004" s="3"/>
      <c r="AH1004" s="2"/>
      <c r="AI1004" s="2"/>
      <c r="AJ1004" s="2"/>
      <c r="AK1004" s="2"/>
      <c r="AL1004" s="2"/>
      <c r="AM1004" s="34"/>
      <c r="AN1004" s="34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42">
        <f t="shared" si="329"/>
        <v>44395</v>
      </c>
      <c r="B1005" s="19">
        <f t="shared" ca="1" si="338"/>
        <v>6939.6015159799999</v>
      </c>
      <c r="C1005" s="16">
        <f t="shared" si="330"/>
        <v>6935.5</v>
      </c>
      <c r="D1005" s="15">
        <f ca="1">IF(A1005&lt;$B$1,VLOOKUP(A1005,[1]DI!$A$4:$B$15000,2,FALSE),0)</f>
        <v>0</v>
      </c>
      <c r="E1005" s="16">
        <f t="shared" ca="1" si="322"/>
        <v>1</v>
      </c>
      <c r="F1005" s="16">
        <f ca="1">(TRUNC(PRODUCT($E$12:$E1004),16))</f>
        <v>1.11662612511253</v>
      </c>
      <c r="G1005" s="16">
        <f t="shared" ca="1" si="331"/>
        <v>1.1162658324099</v>
      </c>
      <c r="H1005" s="16">
        <f t="shared" ca="1" si="323"/>
        <v>1.0003227699999999</v>
      </c>
      <c r="I1005" s="15">
        <f t="shared" si="339"/>
        <v>7.0000000000000007E-2</v>
      </c>
      <c r="J1005" s="34">
        <f t="shared" si="332"/>
        <v>44392</v>
      </c>
      <c r="K1005" s="2">
        <f t="shared" si="333"/>
        <v>1</v>
      </c>
      <c r="L1005" s="21">
        <f t="shared" si="334"/>
        <v>1</v>
      </c>
      <c r="M1005" s="14">
        <f t="shared" si="324"/>
        <v>1.0002685229999999</v>
      </c>
      <c r="N1005" s="14">
        <f t="shared" ca="1" si="325"/>
        <v>1.0005913799999999</v>
      </c>
      <c r="O1005" s="21">
        <f t="shared" si="335"/>
        <v>0</v>
      </c>
      <c r="P1005" s="16">
        <f t="shared" ca="1" si="326"/>
        <v>4.1015159800000003</v>
      </c>
      <c r="Q1005" s="24">
        <f t="shared" si="327"/>
        <v>0</v>
      </c>
      <c r="R1005" s="16">
        <f t="shared" si="328"/>
        <v>0</v>
      </c>
      <c r="S1005" s="4" t="str">
        <f t="shared" si="336"/>
        <v>J=</v>
      </c>
      <c r="T1005" s="34">
        <f t="shared" si="337"/>
        <v>44424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2"/>
      <c r="AG1005" s="3"/>
      <c r="AH1005" s="2"/>
      <c r="AI1005" s="2"/>
      <c r="AJ1005" s="2"/>
      <c r="AK1005" s="2"/>
      <c r="AL1005" s="2"/>
      <c r="AM1005" s="34"/>
      <c r="AN1005" s="34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42">
        <f t="shared" si="329"/>
        <v>44396</v>
      </c>
      <c r="B1006" s="19">
        <f t="shared" ca="1" si="338"/>
        <v>6941.46495306</v>
      </c>
      <c r="C1006" s="16">
        <f t="shared" si="330"/>
        <v>6935.5</v>
      </c>
      <c r="D1006" s="15">
        <f ca="1">IF(A1006&lt;$B$1,VLOOKUP(A1006,[1]DI!$A$4:$B$15000,2,FALSE),0)</f>
        <v>4.1500000000000002E-2</v>
      </c>
      <c r="E1006" s="16">
        <f t="shared" ca="1" si="322"/>
        <v>1.00016137</v>
      </c>
      <c r="F1006" s="16">
        <f ca="1">(TRUNC(PRODUCT($E$12:$E1005),16))</f>
        <v>1.11662612511253</v>
      </c>
      <c r="G1006" s="16">
        <f t="shared" ca="1" si="331"/>
        <v>1.1162658324099</v>
      </c>
      <c r="H1006" s="16">
        <f t="shared" ca="1" si="323"/>
        <v>1.0003227699999999</v>
      </c>
      <c r="I1006" s="15">
        <f t="shared" si="339"/>
        <v>7.0000000000000007E-2</v>
      </c>
      <c r="J1006" s="34">
        <f t="shared" si="332"/>
        <v>44392</v>
      </c>
      <c r="K1006" s="2">
        <f t="shared" si="333"/>
        <v>2</v>
      </c>
      <c r="L1006" s="21">
        <f t="shared" si="334"/>
        <v>2</v>
      </c>
      <c r="M1006" s="14">
        <f t="shared" si="324"/>
        <v>1.000537118</v>
      </c>
      <c r="N1006" s="14">
        <f t="shared" ca="1" si="325"/>
        <v>1.000860061</v>
      </c>
      <c r="O1006" s="21">
        <f t="shared" si="335"/>
        <v>0</v>
      </c>
      <c r="P1006" s="16">
        <f t="shared" ca="1" si="326"/>
        <v>5.96495306</v>
      </c>
      <c r="Q1006" s="24">
        <f t="shared" si="327"/>
        <v>0</v>
      </c>
      <c r="R1006" s="16">
        <f t="shared" si="328"/>
        <v>0</v>
      </c>
      <c r="S1006" s="4" t="str">
        <f t="shared" si="336"/>
        <v>J=</v>
      </c>
      <c r="T1006" s="34">
        <f t="shared" si="337"/>
        <v>44424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2"/>
      <c r="AG1006" s="3"/>
      <c r="AH1006" s="2"/>
      <c r="AI1006" s="2"/>
      <c r="AJ1006" s="2"/>
      <c r="AK1006" s="2"/>
      <c r="AL1006" s="2"/>
      <c r="AM1006" s="34"/>
      <c r="AN1006" s="34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42">
        <f t="shared" si="329"/>
        <v>44397</v>
      </c>
      <c r="B1007" s="19">
        <f t="shared" ca="1" si="338"/>
        <v>6944.4493264499997</v>
      </c>
      <c r="C1007" s="16">
        <f t="shared" si="330"/>
        <v>6935.5</v>
      </c>
      <c r="D1007" s="15">
        <f ca="1">IF(A1007&lt;$B$1,VLOOKUP(A1007,[1]DI!$A$4:$B$15000,2,FALSE),0)</f>
        <v>4.1500000000000002E-2</v>
      </c>
      <c r="E1007" s="16">
        <f t="shared" ca="1" si="322"/>
        <v>1.00016137</v>
      </c>
      <c r="F1007" s="16">
        <f ca="1">(TRUNC(PRODUCT($E$12:$E1006),16))</f>
        <v>1.11680631507034</v>
      </c>
      <c r="G1007" s="16">
        <f t="shared" ca="1" si="331"/>
        <v>1.1162658324099</v>
      </c>
      <c r="H1007" s="16">
        <f t="shared" ca="1" si="323"/>
        <v>1.0004841900000001</v>
      </c>
      <c r="I1007" s="15">
        <f t="shared" si="339"/>
        <v>7.0000000000000007E-2</v>
      </c>
      <c r="J1007" s="34">
        <f t="shared" si="332"/>
        <v>44392</v>
      </c>
      <c r="K1007" s="2">
        <f t="shared" si="333"/>
        <v>3</v>
      </c>
      <c r="L1007" s="21">
        <f t="shared" si="334"/>
        <v>3</v>
      </c>
      <c r="M1007" s="14">
        <f t="shared" si="324"/>
        <v>1.0008057850000001</v>
      </c>
      <c r="N1007" s="14">
        <f t="shared" ca="1" si="325"/>
        <v>1.001290365</v>
      </c>
      <c r="O1007" s="21">
        <f t="shared" si="335"/>
        <v>0</v>
      </c>
      <c r="P1007" s="16">
        <f t="shared" ca="1" si="326"/>
        <v>8.9493264499999992</v>
      </c>
      <c r="Q1007" s="24">
        <f t="shared" si="327"/>
        <v>0</v>
      </c>
      <c r="R1007" s="16">
        <f t="shared" si="328"/>
        <v>0</v>
      </c>
      <c r="S1007" s="4" t="str">
        <f t="shared" si="336"/>
        <v>J=</v>
      </c>
      <c r="T1007" s="34">
        <f t="shared" si="337"/>
        <v>44424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2"/>
      <c r="AG1007" s="3"/>
      <c r="AH1007" s="2"/>
      <c r="AI1007" s="2"/>
      <c r="AJ1007" s="2"/>
      <c r="AK1007" s="2"/>
      <c r="AL1007" s="2"/>
      <c r="AM1007" s="34"/>
      <c r="AN1007" s="34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42">
        <f t="shared" si="329"/>
        <v>44398</v>
      </c>
      <c r="B1008" s="19">
        <f t="shared" ca="1" si="338"/>
        <v>6947.4350106499996</v>
      </c>
      <c r="C1008" s="16">
        <f t="shared" si="330"/>
        <v>6935.5</v>
      </c>
      <c r="D1008" s="15">
        <f ca="1">IF(A1008&lt;$B$1,VLOOKUP(A1008,[1]DI!$A$4:$B$15000,2,FALSE),0)</f>
        <v>4.1500000000000002E-2</v>
      </c>
      <c r="E1008" s="16">
        <f t="shared" ca="1" si="322"/>
        <v>1.00016137</v>
      </c>
      <c r="F1008" s="16">
        <f ca="1">(TRUNC(PRODUCT($E$12:$E1007),16))</f>
        <v>1.1169865341053999</v>
      </c>
      <c r="G1008" s="16">
        <f t="shared" ca="1" si="331"/>
        <v>1.1162658324099</v>
      </c>
      <c r="H1008" s="16">
        <f t="shared" ca="1" si="323"/>
        <v>1.0006456399999999</v>
      </c>
      <c r="I1008" s="15">
        <f t="shared" si="339"/>
        <v>7.0000000000000007E-2</v>
      </c>
      <c r="J1008" s="34">
        <f t="shared" si="332"/>
        <v>44392</v>
      </c>
      <c r="K1008" s="2">
        <f t="shared" si="333"/>
        <v>4</v>
      </c>
      <c r="L1008" s="21">
        <f t="shared" si="334"/>
        <v>4</v>
      </c>
      <c r="M1008" s="14">
        <f t="shared" si="324"/>
        <v>1.0010745240000001</v>
      </c>
      <c r="N1008" s="14">
        <f t="shared" ca="1" si="325"/>
        <v>1.0017208580000001</v>
      </c>
      <c r="O1008" s="21">
        <f t="shared" si="335"/>
        <v>0</v>
      </c>
      <c r="P1008" s="16">
        <f t="shared" ca="1" si="326"/>
        <v>11.935010650000001</v>
      </c>
      <c r="Q1008" s="24">
        <f t="shared" si="327"/>
        <v>0</v>
      </c>
      <c r="R1008" s="16">
        <f t="shared" si="328"/>
        <v>0</v>
      </c>
      <c r="S1008" s="4" t="str">
        <f t="shared" si="336"/>
        <v>J=</v>
      </c>
      <c r="T1008" s="34">
        <f t="shared" si="337"/>
        <v>44424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2"/>
      <c r="AG1008" s="3"/>
      <c r="AH1008" s="2"/>
      <c r="AI1008" s="2"/>
      <c r="AJ1008" s="2"/>
      <c r="AK1008" s="2"/>
      <c r="AL1008" s="2"/>
      <c r="AM1008" s="34"/>
      <c r="AN1008" s="34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42">
        <f t="shared" si="329"/>
        <v>44399</v>
      </c>
      <c r="B1009" s="19">
        <f t="shared" ca="1" si="338"/>
        <v>6950.4219293699998</v>
      </c>
      <c r="C1009" s="16">
        <f t="shared" si="330"/>
        <v>6935.5</v>
      </c>
      <c r="D1009" s="15">
        <f ca="1">IF(A1009&lt;$B$1,VLOOKUP(A1009,[1]DI!$A$4:$B$15000,2,FALSE),0)</f>
        <v>4.1500000000000002E-2</v>
      </c>
      <c r="E1009" s="16">
        <f t="shared" ca="1" si="322"/>
        <v>1.00016137</v>
      </c>
      <c r="F1009" s="16">
        <f ca="1">(TRUNC(PRODUCT($E$12:$E1008),16))</f>
        <v>1.1171667822224101</v>
      </c>
      <c r="G1009" s="16">
        <f t="shared" ca="1" si="331"/>
        <v>1.1162658324099</v>
      </c>
      <c r="H1009" s="16">
        <f t="shared" ca="1" si="323"/>
        <v>1.00080711</v>
      </c>
      <c r="I1009" s="15">
        <f t="shared" si="339"/>
        <v>7.0000000000000007E-2</v>
      </c>
      <c r="J1009" s="34">
        <f t="shared" si="332"/>
        <v>44392</v>
      </c>
      <c r="K1009" s="2">
        <f t="shared" si="333"/>
        <v>5</v>
      </c>
      <c r="L1009" s="21">
        <f t="shared" si="334"/>
        <v>5</v>
      </c>
      <c r="M1009" s="14">
        <f t="shared" si="324"/>
        <v>1.0013433350000001</v>
      </c>
      <c r="N1009" s="14">
        <f t="shared" ca="1" si="325"/>
        <v>1.002151529</v>
      </c>
      <c r="O1009" s="21">
        <f t="shared" si="335"/>
        <v>0</v>
      </c>
      <c r="P1009" s="16">
        <f t="shared" ca="1" si="326"/>
        <v>14.921929370000001</v>
      </c>
      <c r="Q1009" s="24">
        <f t="shared" si="327"/>
        <v>0</v>
      </c>
      <c r="R1009" s="16">
        <f t="shared" si="328"/>
        <v>0</v>
      </c>
      <c r="S1009" s="4" t="str">
        <f t="shared" si="336"/>
        <v>J=</v>
      </c>
      <c r="T1009" s="34">
        <f t="shared" si="337"/>
        <v>44424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2"/>
      <c r="AG1009" s="3"/>
      <c r="AH1009" s="2"/>
      <c r="AI1009" s="2"/>
      <c r="AJ1009" s="2"/>
      <c r="AK1009" s="2"/>
      <c r="AL1009" s="2"/>
      <c r="AM1009" s="34"/>
      <c r="AN1009" s="34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42">
        <f t="shared" si="329"/>
        <v>44400</v>
      </c>
      <c r="B1010" s="19">
        <f t="shared" ca="1" si="338"/>
        <v>6953.4101658400004</v>
      </c>
      <c r="C1010" s="16">
        <f t="shared" si="330"/>
        <v>6935.5</v>
      </c>
      <c r="D1010" s="15">
        <f ca="1">IF(A1010&lt;$B$1,VLOOKUP(A1010,[1]DI!$A$4:$B$15000,2,FALSE),0)</f>
        <v>4.1500000000000002E-2</v>
      </c>
      <c r="E1010" s="16">
        <f t="shared" ca="1" si="322"/>
        <v>1.00016137</v>
      </c>
      <c r="F1010" s="16">
        <f ca="1">(TRUNC(PRODUCT($E$12:$E1009),16))</f>
        <v>1.1173470594260599</v>
      </c>
      <c r="G1010" s="16">
        <f t="shared" ca="1" si="331"/>
        <v>1.1162658324099</v>
      </c>
      <c r="H1010" s="16">
        <f t="shared" ca="1" si="323"/>
        <v>1.0009686099999999</v>
      </c>
      <c r="I1010" s="15">
        <f t="shared" si="339"/>
        <v>7.0000000000000007E-2</v>
      </c>
      <c r="J1010" s="34">
        <f t="shared" si="332"/>
        <v>44392</v>
      </c>
      <c r="K1010" s="2">
        <f t="shared" si="333"/>
        <v>6</v>
      </c>
      <c r="L1010" s="21">
        <f t="shared" si="334"/>
        <v>6</v>
      </c>
      <c r="M1010" s="14">
        <f t="shared" si="324"/>
        <v>1.001612218</v>
      </c>
      <c r="N1010" s="14">
        <f t="shared" ca="1" si="325"/>
        <v>1.0025823899999999</v>
      </c>
      <c r="O1010" s="21">
        <f t="shared" si="335"/>
        <v>0</v>
      </c>
      <c r="P1010" s="16">
        <f t="shared" ca="1" si="326"/>
        <v>17.910165840000001</v>
      </c>
      <c r="Q1010" s="24">
        <f t="shared" si="327"/>
        <v>0</v>
      </c>
      <c r="R1010" s="16">
        <f t="shared" si="328"/>
        <v>0</v>
      </c>
      <c r="S1010" s="4" t="str">
        <f t="shared" si="336"/>
        <v>J=</v>
      </c>
      <c r="T1010" s="34">
        <f t="shared" si="337"/>
        <v>44424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2"/>
      <c r="AG1010" s="3"/>
      <c r="AH1010" s="2"/>
      <c r="AI1010" s="2"/>
      <c r="AJ1010" s="2"/>
      <c r="AK1010" s="2"/>
      <c r="AL1010" s="2"/>
      <c r="AM1010" s="34"/>
      <c r="AN1010" s="34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42">
        <f t="shared" si="329"/>
        <v>44401</v>
      </c>
      <c r="B1011" s="19">
        <f t="shared" ca="1" si="338"/>
        <v>6956.3997131100004</v>
      </c>
      <c r="C1011" s="16">
        <f t="shared" si="330"/>
        <v>6935.5</v>
      </c>
      <c r="D1011" s="15">
        <f ca="1">IF(A1011&lt;$B$1,VLOOKUP(A1011,[1]DI!$A$4:$B$15000,2,FALSE),0)</f>
        <v>0</v>
      </c>
      <c r="E1011" s="16">
        <f t="shared" ca="1" si="322"/>
        <v>1</v>
      </c>
      <c r="F1011" s="16">
        <f ca="1">(TRUNC(PRODUCT($E$12:$E1010),16))</f>
        <v>1.1175273657210401</v>
      </c>
      <c r="G1011" s="16">
        <f t="shared" ca="1" si="331"/>
        <v>1.1162658324099</v>
      </c>
      <c r="H1011" s="16">
        <f t="shared" ca="1" si="323"/>
        <v>1.0011301399999999</v>
      </c>
      <c r="I1011" s="15">
        <f t="shared" si="339"/>
        <v>7.0000000000000007E-2</v>
      </c>
      <c r="J1011" s="34">
        <f t="shared" si="332"/>
        <v>44392</v>
      </c>
      <c r="K1011" s="2">
        <f t="shared" si="333"/>
        <v>6</v>
      </c>
      <c r="L1011" s="21">
        <f t="shared" si="334"/>
        <v>7</v>
      </c>
      <c r="M1011" s="14">
        <f t="shared" si="324"/>
        <v>1.001881174</v>
      </c>
      <c r="N1011" s="14">
        <f t="shared" ca="1" si="325"/>
        <v>1.0030134399999999</v>
      </c>
      <c r="O1011" s="21">
        <f t="shared" si="335"/>
        <v>0</v>
      </c>
      <c r="P1011" s="16">
        <f t="shared" ca="1" si="326"/>
        <v>20.89971311</v>
      </c>
      <c r="Q1011" s="24">
        <f t="shared" si="327"/>
        <v>0</v>
      </c>
      <c r="R1011" s="16">
        <f t="shared" si="328"/>
        <v>0</v>
      </c>
      <c r="S1011" s="4" t="str">
        <f t="shared" si="336"/>
        <v>J=</v>
      </c>
      <c r="T1011" s="34">
        <f t="shared" si="337"/>
        <v>44424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2"/>
      <c r="AG1011" s="3"/>
      <c r="AH1011" s="2"/>
      <c r="AI1011" s="2"/>
      <c r="AJ1011" s="2"/>
      <c r="AK1011" s="2"/>
      <c r="AL1011" s="2"/>
      <c r="AM1011" s="34"/>
      <c r="AN1011" s="34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42">
        <f t="shared" si="329"/>
        <v>44402</v>
      </c>
      <c r="B1012" s="19">
        <f t="shared" ca="1" si="338"/>
        <v>6956.3997131100004</v>
      </c>
      <c r="C1012" s="16">
        <f t="shared" si="330"/>
        <v>6935.5</v>
      </c>
      <c r="D1012" s="15">
        <f ca="1">IF(A1012&lt;$B$1,VLOOKUP(A1012,[1]DI!$A$4:$B$15000,2,FALSE),0)</f>
        <v>0</v>
      </c>
      <c r="E1012" s="16">
        <f t="shared" ca="1" si="322"/>
        <v>1</v>
      </c>
      <c r="F1012" s="16">
        <f ca="1">(TRUNC(PRODUCT($E$12:$E1011),16))</f>
        <v>1.1175273657210401</v>
      </c>
      <c r="G1012" s="16">
        <f t="shared" ca="1" si="331"/>
        <v>1.1162658324099</v>
      </c>
      <c r="H1012" s="16">
        <f t="shared" ca="1" si="323"/>
        <v>1.0011301399999999</v>
      </c>
      <c r="I1012" s="15">
        <f t="shared" si="339"/>
        <v>7.0000000000000007E-2</v>
      </c>
      <c r="J1012" s="34">
        <f t="shared" si="332"/>
        <v>44392</v>
      </c>
      <c r="K1012" s="2">
        <f t="shared" si="333"/>
        <v>6</v>
      </c>
      <c r="L1012" s="21">
        <f t="shared" si="334"/>
        <v>7</v>
      </c>
      <c r="M1012" s="14">
        <f t="shared" si="324"/>
        <v>1.001881174</v>
      </c>
      <c r="N1012" s="14">
        <f t="shared" ca="1" si="325"/>
        <v>1.0030134399999999</v>
      </c>
      <c r="O1012" s="21">
        <f t="shared" si="335"/>
        <v>0</v>
      </c>
      <c r="P1012" s="16">
        <f t="shared" ca="1" si="326"/>
        <v>20.89971311</v>
      </c>
      <c r="Q1012" s="24">
        <f t="shared" si="327"/>
        <v>0</v>
      </c>
      <c r="R1012" s="16">
        <f t="shared" si="328"/>
        <v>0</v>
      </c>
      <c r="S1012" s="4" t="str">
        <f t="shared" si="336"/>
        <v>J=</v>
      </c>
      <c r="T1012" s="34">
        <f t="shared" si="337"/>
        <v>44424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2"/>
      <c r="AG1012" s="3"/>
      <c r="AH1012" s="2"/>
      <c r="AI1012" s="2"/>
      <c r="AJ1012" s="2"/>
      <c r="AK1012" s="2"/>
      <c r="AL1012" s="2"/>
      <c r="AM1012" s="34"/>
      <c r="AN1012" s="34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42">
        <f t="shared" si="329"/>
        <v>44403</v>
      </c>
      <c r="B1013" s="19">
        <f t="shared" ca="1" si="338"/>
        <v>6956.3997131100004</v>
      </c>
      <c r="C1013" s="16">
        <f t="shared" si="330"/>
        <v>6935.5</v>
      </c>
      <c r="D1013" s="15">
        <f ca="1">IF(A1013&lt;$B$1,VLOOKUP(A1013,[1]DI!$A$4:$B$15000,2,FALSE),0)</f>
        <v>4.1500000000000002E-2</v>
      </c>
      <c r="E1013" s="16">
        <f t="shared" ca="1" si="322"/>
        <v>1.00016137</v>
      </c>
      <c r="F1013" s="16">
        <f ca="1">(TRUNC(PRODUCT($E$12:$E1012),16))</f>
        <v>1.1175273657210401</v>
      </c>
      <c r="G1013" s="16">
        <f t="shared" ca="1" si="331"/>
        <v>1.1162658324099</v>
      </c>
      <c r="H1013" s="16">
        <f t="shared" ca="1" si="323"/>
        <v>1.0011301399999999</v>
      </c>
      <c r="I1013" s="15">
        <f t="shared" si="339"/>
        <v>7.0000000000000007E-2</v>
      </c>
      <c r="J1013" s="34">
        <f t="shared" si="332"/>
        <v>44392</v>
      </c>
      <c r="K1013" s="2">
        <f t="shared" si="333"/>
        <v>7</v>
      </c>
      <c r="L1013" s="21">
        <f t="shared" si="334"/>
        <v>7</v>
      </c>
      <c r="M1013" s="14">
        <f t="shared" si="324"/>
        <v>1.001881174</v>
      </c>
      <c r="N1013" s="14">
        <f t="shared" ca="1" si="325"/>
        <v>1.0030134399999999</v>
      </c>
      <c r="O1013" s="21">
        <f t="shared" si="335"/>
        <v>0</v>
      </c>
      <c r="P1013" s="16">
        <f t="shared" ca="1" si="326"/>
        <v>20.89971311</v>
      </c>
      <c r="Q1013" s="24">
        <f t="shared" si="327"/>
        <v>0</v>
      </c>
      <c r="R1013" s="16">
        <f t="shared" si="328"/>
        <v>0</v>
      </c>
      <c r="S1013" s="4" t="str">
        <f t="shared" si="336"/>
        <v>J=</v>
      </c>
      <c r="T1013" s="34">
        <f t="shared" si="337"/>
        <v>44424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2"/>
      <c r="AG1013" s="3"/>
      <c r="AH1013" s="2"/>
      <c r="AI1013" s="2"/>
      <c r="AJ1013" s="2"/>
      <c r="AK1013" s="2"/>
      <c r="AL1013" s="2"/>
      <c r="AM1013" s="34"/>
      <c r="AN1013" s="34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42">
        <f t="shared" si="329"/>
        <v>44404</v>
      </c>
      <c r="B1014" s="19">
        <f t="shared" ca="1" si="338"/>
        <v>6959.3905018400001</v>
      </c>
      <c r="C1014" s="16">
        <f t="shared" si="330"/>
        <v>6935.5</v>
      </c>
      <c r="D1014" s="15">
        <f ca="1">IF(A1014&lt;$B$1,VLOOKUP(A1014,[1]DI!$A$4:$B$15000,2,FALSE),0)</f>
        <v>4.1500000000000002E-2</v>
      </c>
      <c r="E1014" s="16">
        <f t="shared" ca="1" si="322"/>
        <v>1.00016137</v>
      </c>
      <c r="F1014" s="16">
        <f ca="1">(TRUNC(PRODUCT($E$12:$E1013),16))</f>
        <v>1.11770770111204</v>
      </c>
      <c r="G1014" s="16">
        <f t="shared" ca="1" si="331"/>
        <v>1.1162658324099</v>
      </c>
      <c r="H1014" s="16">
        <f t="shared" ca="1" si="323"/>
        <v>1.00129169</v>
      </c>
      <c r="I1014" s="15">
        <f t="shared" si="339"/>
        <v>7.0000000000000007E-2</v>
      </c>
      <c r="J1014" s="34">
        <f t="shared" si="332"/>
        <v>44392</v>
      </c>
      <c r="K1014" s="2">
        <f t="shared" si="333"/>
        <v>8</v>
      </c>
      <c r="L1014" s="21">
        <f t="shared" si="334"/>
        <v>8</v>
      </c>
      <c r="M1014" s="14">
        <f t="shared" si="324"/>
        <v>1.0021502019999999</v>
      </c>
      <c r="N1014" s="14">
        <f t="shared" ca="1" si="325"/>
        <v>1.0034446690000001</v>
      </c>
      <c r="O1014" s="21">
        <f t="shared" si="335"/>
        <v>0</v>
      </c>
      <c r="P1014" s="16">
        <f t="shared" ca="1" si="326"/>
        <v>23.890501839999999</v>
      </c>
      <c r="Q1014" s="24">
        <f t="shared" si="327"/>
        <v>0</v>
      </c>
      <c r="R1014" s="16">
        <f t="shared" si="328"/>
        <v>0</v>
      </c>
      <c r="S1014" s="4" t="str">
        <f t="shared" si="336"/>
        <v>J=</v>
      </c>
      <c r="T1014" s="34">
        <f t="shared" si="337"/>
        <v>44424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2"/>
      <c r="AG1014" s="3"/>
      <c r="AH1014" s="2"/>
      <c r="AI1014" s="2"/>
      <c r="AJ1014" s="2"/>
      <c r="AK1014" s="2"/>
      <c r="AL1014" s="2"/>
      <c r="AM1014" s="34"/>
      <c r="AN1014" s="34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42">
        <f t="shared" si="329"/>
        <v>44405</v>
      </c>
      <c r="B1015" s="19">
        <f t="shared" ca="1" si="338"/>
        <v>6962.3826083200001</v>
      </c>
      <c r="C1015" s="16">
        <f t="shared" si="330"/>
        <v>6935.5</v>
      </c>
      <c r="D1015" s="15">
        <f ca="1">IF(A1015&lt;$B$1,VLOOKUP(A1015,[1]DI!$A$4:$B$15000,2,FALSE),0)</f>
        <v>4.1500000000000002E-2</v>
      </c>
      <c r="E1015" s="16">
        <f t="shared" ca="1" si="322"/>
        <v>1.00016137</v>
      </c>
      <c r="F1015" s="16">
        <f ca="1">(TRUNC(PRODUCT($E$12:$E1014),16))</f>
        <v>1.11788806560377</v>
      </c>
      <c r="G1015" s="16">
        <f t="shared" ca="1" si="331"/>
        <v>1.1162658324099</v>
      </c>
      <c r="H1015" s="16">
        <f t="shared" ca="1" si="323"/>
        <v>1.0014532700000001</v>
      </c>
      <c r="I1015" s="15">
        <f t="shared" si="339"/>
        <v>7.0000000000000007E-2</v>
      </c>
      <c r="J1015" s="34">
        <f t="shared" si="332"/>
        <v>44392</v>
      </c>
      <c r="K1015" s="2">
        <f t="shared" si="333"/>
        <v>9</v>
      </c>
      <c r="L1015" s="21">
        <f t="shared" si="334"/>
        <v>9</v>
      </c>
      <c r="M1015" s="14">
        <f t="shared" si="324"/>
        <v>1.0024193020000001</v>
      </c>
      <c r="N1015" s="14">
        <f t="shared" ca="1" si="325"/>
        <v>1.0038760879999999</v>
      </c>
      <c r="O1015" s="21">
        <f t="shared" si="335"/>
        <v>0</v>
      </c>
      <c r="P1015" s="16">
        <f t="shared" ca="1" si="326"/>
        <v>26.882608319999999</v>
      </c>
      <c r="Q1015" s="24">
        <f t="shared" si="327"/>
        <v>0</v>
      </c>
      <c r="R1015" s="16">
        <f t="shared" si="328"/>
        <v>0</v>
      </c>
      <c r="S1015" s="4" t="str">
        <f t="shared" si="336"/>
        <v>J=</v>
      </c>
      <c r="T1015" s="34">
        <f t="shared" si="337"/>
        <v>44424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2"/>
      <c r="AG1015" s="3"/>
      <c r="AH1015" s="2"/>
      <c r="AI1015" s="2"/>
      <c r="AJ1015" s="2"/>
      <c r="AK1015" s="2"/>
      <c r="AL1015" s="2"/>
      <c r="AM1015" s="34"/>
      <c r="AN1015" s="34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42">
        <f t="shared" si="329"/>
        <v>44406</v>
      </c>
      <c r="B1016" s="19">
        <f t="shared" ca="1" si="338"/>
        <v>6965.3759562499999</v>
      </c>
      <c r="C1016" s="16">
        <f t="shared" si="330"/>
        <v>6935.5</v>
      </c>
      <c r="D1016" s="15">
        <f ca="1">IF(A1016&lt;$B$1,VLOOKUP(A1016,[1]DI!$A$4:$B$15000,2,FALSE),0)</f>
        <v>4.1500000000000002E-2</v>
      </c>
      <c r="E1016" s="16">
        <f t="shared" ca="1" si="322"/>
        <v>1.00016137</v>
      </c>
      <c r="F1016" s="16">
        <f ca="1">(TRUNC(PRODUCT($E$12:$E1015),16))</f>
        <v>1.11806845920092</v>
      </c>
      <c r="G1016" s="16">
        <f t="shared" ca="1" si="331"/>
        <v>1.1162658324099</v>
      </c>
      <c r="H1016" s="16">
        <f t="shared" ca="1" si="323"/>
        <v>1.00161487</v>
      </c>
      <c r="I1016" s="15">
        <f t="shared" si="339"/>
        <v>7.0000000000000007E-2</v>
      </c>
      <c r="J1016" s="34">
        <f t="shared" si="332"/>
        <v>44392</v>
      </c>
      <c r="K1016" s="2">
        <f t="shared" si="333"/>
        <v>10</v>
      </c>
      <c r="L1016" s="21">
        <f t="shared" si="334"/>
        <v>10</v>
      </c>
      <c r="M1016" s="14">
        <f t="shared" si="324"/>
        <v>1.0026884739999999</v>
      </c>
      <c r="N1016" s="14">
        <f t="shared" ca="1" si="325"/>
        <v>1.004307686</v>
      </c>
      <c r="O1016" s="21">
        <f t="shared" si="335"/>
        <v>0</v>
      </c>
      <c r="P1016" s="16">
        <f t="shared" ca="1" si="326"/>
        <v>29.875956250000002</v>
      </c>
      <c r="Q1016" s="24">
        <f t="shared" si="327"/>
        <v>0</v>
      </c>
      <c r="R1016" s="16">
        <f t="shared" si="328"/>
        <v>0</v>
      </c>
      <c r="S1016" s="4" t="str">
        <f t="shared" si="336"/>
        <v>J=</v>
      </c>
      <c r="T1016" s="34">
        <f t="shared" si="337"/>
        <v>44424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2"/>
      <c r="AG1016" s="3"/>
      <c r="AH1016" s="2"/>
      <c r="AI1016" s="2"/>
      <c r="AJ1016" s="2"/>
      <c r="AK1016" s="2"/>
      <c r="AL1016" s="2"/>
      <c r="AM1016" s="34"/>
      <c r="AN1016" s="34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42">
        <f t="shared" si="329"/>
        <v>44407</v>
      </c>
      <c r="B1017" s="19">
        <f t="shared" ca="1" si="338"/>
        <v>6968.3706149899999</v>
      </c>
      <c r="C1017" s="16">
        <f t="shared" si="330"/>
        <v>6935.5</v>
      </c>
      <c r="D1017" s="15">
        <f ca="1">IF(A1017&lt;$B$1,VLOOKUP(A1017,[1]DI!$A$4:$B$15000,2,FALSE),0)</f>
        <v>4.1500000000000002E-2</v>
      </c>
      <c r="E1017" s="16">
        <f t="shared" ca="1" si="322"/>
        <v>1.00016137</v>
      </c>
      <c r="F1017" s="16">
        <f ca="1">(TRUNC(PRODUCT($E$12:$E1016),16))</f>
        <v>1.1182488819081799</v>
      </c>
      <c r="G1017" s="16">
        <f t="shared" ca="1" si="331"/>
        <v>1.1162658324099</v>
      </c>
      <c r="H1017" s="16">
        <f t="shared" ca="1" si="323"/>
        <v>1.0017765000000001</v>
      </c>
      <c r="I1017" s="15">
        <f t="shared" si="339"/>
        <v>7.0000000000000007E-2</v>
      </c>
      <c r="J1017" s="34">
        <f t="shared" si="332"/>
        <v>44392</v>
      </c>
      <c r="K1017" s="2">
        <f t="shared" si="333"/>
        <v>11</v>
      </c>
      <c r="L1017" s="21">
        <f t="shared" si="334"/>
        <v>11</v>
      </c>
      <c r="M1017" s="14">
        <f t="shared" si="324"/>
        <v>1.0029577190000001</v>
      </c>
      <c r="N1017" s="14">
        <f t="shared" ca="1" si="325"/>
        <v>1.0047394730000001</v>
      </c>
      <c r="O1017" s="21">
        <f t="shared" si="335"/>
        <v>0</v>
      </c>
      <c r="P1017" s="16">
        <f t="shared" ca="1" si="326"/>
        <v>32.87061499</v>
      </c>
      <c r="Q1017" s="24">
        <f t="shared" si="327"/>
        <v>0</v>
      </c>
      <c r="R1017" s="16">
        <f t="shared" si="328"/>
        <v>0</v>
      </c>
      <c r="S1017" s="4" t="str">
        <f t="shared" si="336"/>
        <v>J=</v>
      </c>
      <c r="T1017" s="34">
        <f t="shared" si="337"/>
        <v>44424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2"/>
      <c r="AG1017" s="3"/>
      <c r="AH1017" s="2"/>
      <c r="AI1017" s="2"/>
      <c r="AJ1017" s="2"/>
      <c r="AK1017" s="2"/>
      <c r="AL1017" s="2"/>
      <c r="AM1017" s="34"/>
      <c r="AN1017" s="34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42">
        <f t="shared" si="329"/>
        <v>44408</v>
      </c>
      <c r="B1018" s="19">
        <f t="shared" ca="1" si="338"/>
        <v>6971.3665984099998</v>
      </c>
      <c r="C1018" s="16">
        <f t="shared" si="330"/>
        <v>6935.5</v>
      </c>
      <c r="D1018" s="15">
        <f ca="1">IF(A1018&lt;$B$1,VLOOKUP(A1018,[1]DI!$A$4:$B$15000,2,FALSE),0)</f>
        <v>0</v>
      </c>
      <c r="E1018" s="16">
        <f t="shared" ca="1" si="322"/>
        <v>1</v>
      </c>
      <c r="F1018" s="16">
        <f ca="1">(TRUNC(PRODUCT($E$12:$E1017),16))</f>
        <v>1.11842933373025</v>
      </c>
      <c r="G1018" s="16">
        <f t="shared" ca="1" si="331"/>
        <v>1.1162658324099</v>
      </c>
      <c r="H1018" s="16">
        <f t="shared" ca="1" si="323"/>
        <v>1.0019381599999999</v>
      </c>
      <c r="I1018" s="15">
        <f t="shared" si="339"/>
        <v>7.0000000000000007E-2</v>
      </c>
      <c r="J1018" s="34">
        <f t="shared" si="332"/>
        <v>44392</v>
      </c>
      <c r="K1018" s="2">
        <f t="shared" si="333"/>
        <v>11</v>
      </c>
      <c r="L1018" s="21">
        <f t="shared" si="334"/>
        <v>12</v>
      </c>
      <c r="M1018" s="14">
        <f t="shared" si="324"/>
        <v>1.003227036</v>
      </c>
      <c r="N1018" s="14">
        <f t="shared" ca="1" si="325"/>
        <v>1.005171451</v>
      </c>
      <c r="O1018" s="21">
        <f t="shared" si="335"/>
        <v>0</v>
      </c>
      <c r="P1018" s="16">
        <f t="shared" ca="1" si="326"/>
        <v>35.866598410000002</v>
      </c>
      <c r="Q1018" s="24">
        <f t="shared" si="327"/>
        <v>0</v>
      </c>
      <c r="R1018" s="16">
        <f t="shared" si="328"/>
        <v>0</v>
      </c>
      <c r="S1018" s="4" t="str">
        <f t="shared" si="336"/>
        <v>J=</v>
      </c>
      <c r="T1018" s="34">
        <f t="shared" si="337"/>
        <v>44424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2"/>
      <c r="AG1018" s="3"/>
      <c r="AH1018" s="2"/>
      <c r="AI1018" s="2"/>
      <c r="AJ1018" s="2"/>
      <c r="AK1018" s="2"/>
      <c r="AL1018" s="2"/>
      <c r="AM1018" s="34"/>
      <c r="AN1018" s="34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42">
        <f t="shared" si="329"/>
        <v>44409</v>
      </c>
      <c r="B1019" s="19">
        <f t="shared" ca="1" si="338"/>
        <v>6971.3665984099998</v>
      </c>
      <c r="C1019" s="16">
        <f t="shared" si="330"/>
        <v>6935.5</v>
      </c>
      <c r="D1019" s="15">
        <f ca="1">IF(A1019&lt;$B$1,VLOOKUP(A1019,[1]DI!$A$4:$B$15000,2,FALSE),0)</f>
        <v>0</v>
      </c>
      <c r="E1019" s="16">
        <f t="shared" ca="1" si="322"/>
        <v>1</v>
      </c>
      <c r="F1019" s="16">
        <f ca="1">(TRUNC(PRODUCT($E$12:$E1018),16))</f>
        <v>1.11842933373025</v>
      </c>
      <c r="G1019" s="16">
        <f t="shared" ca="1" si="331"/>
        <v>1.1162658324099</v>
      </c>
      <c r="H1019" s="16">
        <f t="shared" ca="1" si="323"/>
        <v>1.0019381599999999</v>
      </c>
      <c r="I1019" s="15">
        <f t="shared" si="339"/>
        <v>7.0000000000000007E-2</v>
      </c>
      <c r="J1019" s="34">
        <f t="shared" si="332"/>
        <v>44392</v>
      </c>
      <c r="K1019" s="2">
        <f t="shared" si="333"/>
        <v>11</v>
      </c>
      <c r="L1019" s="21">
        <f t="shared" si="334"/>
        <v>12</v>
      </c>
      <c r="M1019" s="14">
        <f t="shared" si="324"/>
        <v>1.003227036</v>
      </c>
      <c r="N1019" s="14">
        <f t="shared" ca="1" si="325"/>
        <v>1.005171451</v>
      </c>
      <c r="O1019" s="21">
        <f t="shared" si="335"/>
        <v>0</v>
      </c>
      <c r="P1019" s="16">
        <f t="shared" ca="1" si="326"/>
        <v>35.866598410000002</v>
      </c>
      <c r="Q1019" s="24">
        <f t="shared" si="327"/>
        <v>0</v>
      </c>
      <c r="R1019" s="16">
        <f t="shared" si="328"/>
        <v>0</v>
      </c>
      <c r="S1019" s="4" t="str">
        <f t="shared" si="336"/>
        <v>J=</v>
      </c>
      <c r="T1019" s="34">
        <f t="shared" si="337"/>
        <v>44424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2"/>
      <c r="AG1019" s="3"/>
      <c r="AH1019" s="2"/>
      <c r="AI1019" s="2"/>
      <c r="AJ1019" s="2"/>
      <c r="AK1019" s="2"/>
      <c r="AL1019" s="2"/>
      <c r="AM1019" s="34"/>
      <c r="AN1019" s="34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42">
        <f t="shared" si="329"/>
        <v>44410</v>
      </c>
      <c r="B1020" s="19">
        <f t="shared" ca="1" si="338"/>
        <v>6971.3665984099998</v>
      </c>
      <c r="C1020" s="16">
        <f t="shared" si="330"/>
        <v>6935.5</v>
      </c>
      <c r="D1020" s="15">
        <f ca="1">IF(A1020&lt;$B$1,VLOOKUP(A1020,[1]DI!$A$4:$B$15000,2,FALSE),0)</f>
        <v>4.1500000000000002E-2</v>
      </c>
      <c r="E1020" s="16">
        <f t="shared" ca="1" si="322"/>
        <v>1.00016137</v>
      </c>
      <c r="F1020" s="16">
        <f ca="1">(TRUNC(PRODUCT($E$12:$E1019),16))</f>
        <v>1.11842933373025</v>
      </c>
      <c r="G1020" s="16">
        <f t="shared" ca="1" si="331"/>
        <v>1.1162658324099</v>
      </c>
      <c r="H1020" s="16">
        <f t="shared" ca="1" si="323"/>
        <v>1.0019381599999999</v>
      </c>
      <c r="I1020" s="15">
        <f t="shared" si="339"/>
        <v>7.0000000000000007E-2</v>
      </c>
      <c r="J1020" s="34">
        <f t="shared" si="332"/>
        <v>44392</v>
      </c>
      <c r="K1020" s="2">
        <f t="shared" si="333"/>
        <v>12</v>
      </c>
      <c r="L1020" s="21">
        <f t="shared" si="334"/>
        <v>12</v>
      </c>
      <c r="M1020" s="14">
        <f t="shared" si="324"/>
        <v>1.003227036</v>
      </c>
      <c r="N1020" s="14">
        <f t="shared" ca="1" si="325"/>
        <v>1.005171451</v>
      </c>
      <c r="O1020" s="21">
        <f t="shared" si="335"/>
        <v>0</v>
      </c>
      <c r="P1020" s="16">
        <f t="shared" ca="1" si="326"/>
        <v>35.866598410000002</v>
      </c>
      <c r="Q1020" s="24">
        <f t="shared" si="327"/>
        <v>0</v>
      </c>
      <c r="R1020" s="16">
        <f t="shared" si="328"/>
        <v>0</v>
      </c>
      <c r="S1020" s="4" t="str">
        <f t="shared" si="336"/>
        <v>J=</v>
      </c>
      <c r="T1020" s="34">
        <f t="shared" si="337"/>
        <v>44424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2"/>
      <c r="AG1020" s="3"/>
      <c r="AH1020" s="2"/>
      <c r="AI1020" s="2"/>
      <c r="AJ1020" s="2"/>
      <c r="AK1020" s="2"/>
      <c r="AL1020" s="2"/>
      <c r="AM1020" s="34"/>
      <c r="AN1020" s="34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42">
        <f t="shared" si="329"/>
        <v>44411</v>
      </c>
      <c r="B1021" s="19">
        <f t="shared" ca="1" si="338"/>
        <v>6974.3638163400001</v>
      </c>
      <c r="C1021" s="16">
        <f t="shared" si="330"/>
        <v>6935.5</v>
      </c>
      <c r="D1021" s="15">
        <f ca="1">IF(A1021&lt;$B$1,VLOOKUP(A1021,[1]DI!$A$4:$B$15000,2,FALSE),0)</f>
        <v>4.1500000000000002E-2</v>
      </c>
      <c r="E1021" s="16">
        <f t="shared" ca="1" si="322"/>
        <v>1.00016137</v>
      </c>
      <c r="F1021" s="16">
        <f ca="1">(TRUNC(PRODUCT($E$12:$E1020),16))</f>
        <v>1.11860981467184</v>
      </c>
      <c r="G1021" s="16">
        <f t="shared" ca="1" si="331"/>
        <v>1.1162658324099</v>
      </c>
      <c r="H1021" s="16">
        <f t="shared" ca="1" si="323"/>
        <v>1.0020998400000001</v>
      </c>
      <c r="I1021" s="15">
        <f t="shared" si="339"/>
        <v>7.0000000000000007E-2</v>
      </c>
      <c r="J1021" s="34">
        <f t="shared" si="332"/>
        <v>44392</v>
      </c>
      <c r="K1021" s="2">
        <f t="shared" si="333"/>
        <v>13</v>
      </c>
      <c r="L1021" s="21">
        <f t="shared" si="334"/>
        <v>13</v>
      </c>
      <c r="M1021" s="14">
        <f t="shared" si="324"/>
        <v>1.003496425</v>
      </c>
      <c r="N1021" s="14">
        <f t="shared" ca="1" si="325"/>
        <v>1.0056036070000001</v>
      </c>
      <c r="O1021" s="21">
        <f t="shared" si="335"/>
        <v>0</v>
      </c>
      <c r="P1021" s="16">
        <f t="shared" ca="1" si="326"/>
        <v>38.86381634</v>
      </c>
      <c r="Q1021" s="24">
        <f t="shared" si="327"/>
        <v>0</v>
      </c>
      <c r="R1021" s="16">
        <f t="shared" si="328"/>
        <v>0</v>
      </c>
      <c r="S1021" s="4" t="str">
        <f t="shared" si="336"/>
        <v>J=</v>
      </c>
      <c r="T1021" s="34">
        <f t="shared" si="337"/>
        <v>44424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2"/>
      <c r="AG1021" s="3"/>
      <c r="AH1021" s="2"/>
      <c r="AI1021" s="2"/>
      <c r="AJ1021" s="2"/>
      <c r="AK1021" s="2"/>
      <c r="AL1021" s="2"/>
      <c r="AM1021" s="34"/>
      <c r="AN1021" s="34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42">
        <f t="shared" si="329"/>
        <v>44412</v>
      </c>
      <c r="B1022" s="19">
        <f t="shared" ca="1" si="338"/>
        <v>6977.3623589600002</v>
      </c>
      <c r="C1022" s="16">
        <f t="shared" si="330"/>
        <v>6935.5</v>
      </c>
      <c r="D1022" s="15">
        <f ca="1">IF(A1022&lt;$B$1,VLOOKUP(A1022,[1]DI!$A$4:$B$15000,2,FALSE),0)</f>
        <v>4.1500000000000002E-2</v>
      </c>
      <c r="E1022" s="16">
        <f t="shared" ca="1" si="322"/>
        <v>1.00016137</v>
      </c>
      <c r="F1022" s="16">
        <f ca="1">(TRUNC(PRODUCT($E$12:$E1021),16))</f>
        <v>1.1187903247376301</v>
      </c>
      <c r="G1022" s="16">
        <f t="shared" ca="1" si="331"/>
        <v>1.1162658324099</v>
      </c>
      <c r="H1022" s="16">
        <f t="shared" ca="1" si="323"/>
        <v>1.0022615500000001</v>
      </c>
      <c r="I1022" s="15">
        <f t="shared" si="339"/>
        <v>7.0000000000000007E-2</v>
      </c>
      <c r="J1022" s="34">
        <f t="shared" si="332"/>
        <v>44392</v>
      </c>
      <c r="K1022" s="2">
        <f t="shared" si="333"/>
        <v>14</v>
      </c>
      <c r="L1022" s="21">
        <f t="shared" si="334"/>
        <v>14</v>
      </c>
      <c r="M1022" s="14">
        <f t="shared" si="324"/>
        <v>1.0037658869999999</v>
      </c>
      <c r="N1022" s="14">
        <f t="shared" ca="1" si="325"/>
        <v>1.0060359539999999</v>
      </c>
      <c r="O1022" s="21">
        <f t="shared" si="335"/>
        <v>0</v>
      </c>
      <c r="P1022" s="16">
        <f t="shared" ca="1" si="326"/>
        <v>41.862358960000002</v>
      </c>
      <c r="Q1022" s="24">
        <f t="shared" si="327"/>
        <v>0</v>
      </c>
      <c r="R1022" s="16">
        <f t="shared" si="328"/>
        <v>0</v>
      </c>
      <c r="S1022" s="4" t="str">
        <f t="shared" si="336"/>
        <v>J=</v>
      </c>
      <c r="T1022" s="34">
        <f t="shared" si="337"/>
        <v>44424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2"/>
      <c r="AG1022" s="3"/>
      <c r="AH1022" s="2"/>
      <c r="AI1022" s="2"/>
      <c r="AJ1022" s="2"/>
      <c r="AK1022" s="2"/>
      <c r="AL1022" s="2"/>
      <c r="AM1022" s="34"/>
      <c r="AN1022" s="34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42">
        <f t="shared" si="329"/>
        <v>44413</v>
      </c>
      <c r="B1023" s="19">
        <f t="shared" ca="1" si="338"/>
        <v>6980.3622123900004</v>
      </c>
      <c r="C1023" s="16">
        <f t="shared" si="330"/>
        <v>6935.5</v>
      </c>
      <c r="D1023" s="15">
        <f ca="1">IF(A1023&lt;$B$1,VLOOKUP(A1023,[1]DI!$A$4:$B$15000,2,FALSE),0)</f>
        <v>5.1499999999999997E-2</v>
      </c>
      <c r="E1023" s="16">
        <f t="shared" ca="1" si="322"/>
        <v>1.0001993</v>
      </c>
      <c r="F1023" s="16">
        <f ca="1">(TRUNC(PRODUCT($E$12:$E1022),16))</f>
        <v>1.1189708639323299</v>
      </c>
      <c r="G1023" s="16">
        <f t="shared" ca="1" si="331"/>
        <v>1.1162658324099</v>
      </c>
      <c r="H1023" s="16">
        <f t="shared" ca="1" si="323"/>
        <v>1.0024232900000001</v>
      </c>
      <c r="I1023" s="15">
        <f t="shared" si="339"/>
        <v>7.0000000000000007E-2</v>
      </c>
      <c r="J1023" s="34">
        <f t="shared" si="332"/>
        <v>44392</v>
      </c>
      <c r="K1023" s="2">
        <f t="shared" si="333"/>
        <v>15</v>
      </c>
      <c r="L1023" s="21">
        <f t="shared" si="334"/>
        <v>15</v>
      </c>
      <c r="M1023" s="14">
        <f t="shared" si="324"/>
        <v>1.004035421</v>
      </c>
      <c r="N1023" s="14">
        <f t="shared" ca="1" si="325"/>
        <v>1.00646849</v>
      </c>
      <c r="O1023" s="21">
        <f t="shared" si="335"/>
        <v>0</v>
      </c>
      <c r="P1023" s="16">
        <f t="shared" ca="1" si="326"/>
        <v>44.862212390000003</v>
      </c>
      <c r="Q1023" s="24">
        <f t="shared" si="327"/>
        <v>0</v>
      </c>
      <c r="R1023" s="16">
        <f t="shared" si="328"/>
        <v>0</v>
      </c>
      <c r="S1023" s="4" t="str">
        <f t="shared" si="336"/>
        <v>J=</v>
      </c>
      <c r="T1023" s="34">
        <f t="shared" si="337"/>
        <v>44424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2"/>
      <c r="AG1023" s="3"/>
      <c r="AH1023" s="2"/>
      <c r="AI1023" s="2"/>
      <c r="AJ1023" s="2"/>
      <c r="AK1023" s="2"/>
      <c r="AL1023" s="2"/>
      <c r="AM1023" s="34"/>
      <c r="AN1023" s="34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42">
        <f t="shared" si="329"/>
        <v>44414</v>
      </c>
      <c r="B1024" s="19">
        <f t="shared" ca="1" si="338"/>
        <v>6983.6281324000001</v>
      </c>
      <c r="C1024" s="16">
        <f t="shared" si="330"/>
        <v>6935.5</v>
      </c>
      <c r="D1024" s="15">
        <f ca="1">IF(A1024&lt;$B$1,VLOOKUP(A1024,[1]DI!$A$4:$B$15000,2,FALSE),0)</f>
        <v>5.1499999999999997E-2</v>
      </c>
      <c r="E1024" s="16">
        <f t="shared" ca="1" si="322"/>
        <v>1.0001993</v>
      </c>
      <c r="F1024" s="16">
        <f ca="1">(TRUNC(PRODUCT($E$12:$E1023),16))</f>
        <v>1.1191938748255099</v>
      </c>
      <c r="G1024" s="16">
        <f t="shared" ca="1" si="331"/>
        <v>1.1162658324099</v>
      </c>
      <c r="H1024" s="16">
        <f t="shared" ca="1" si="323"/>
        <v>1.0026230700000001</v>
      </c>
      <c r="I1024" s="15">
        <f t="shared" si="339"/>
        <v>7.0000000000000007E-2</v>
      </c>
      <c r="J1024" s="34">
        <f t="shared" si="332"/>
        <v>44392</v>
      </c>
      <c r="K1024" s="2">
        <f t="shared" si="333"/>
        <v>16</v>
      </c>
      <c r="L1024" s="21">
        <f t="shared" si="334"/>
        <v>16</v>
      </c>
      <c r="M1024" s="14">
        <f t="shared" si="324"/>
        <v>1.004305027</v>
      </c>
      <c r="N1024" s="14">
        <f t="shared" ca="1" si="325"/>
        <v>1.006939389</v>
      </c>
      <c r="O1024" s="21">
        <f t="shared" si="335"/>
        <v>0</v>
      </c>
      <c r="P1024" s="16">
        <f t="shared" ca="1" si="326"/>
        <v>48.128132399999998</v>
      </c>
      <c r="Q1024" s="24">
        <f t="shared" si="327"/>
        <v>0</v>
      </c>
      <c r="R1024" s="16">
        <f t="shared" si="328"/>
        <v>0</v>
      </c>
      <c r="S1024" s="4" t="str">
        <f t="shared" si="336"/>
        <v>J=</v>
      </c>
      <c r="T1024" s="34">
        <f t="shared" si="337"/>
        <v>44424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2"/>
      <c r="AG1024" s="3"/>
      <c r="AH1024" s="2"/>
      <c r="AI1024" s="2"/>
      <c r="AJ1024" s="2"/>
      <c r="AK1024" s="2"/>
      <c r="AL1024" s="2"/>
      <c r="AM1024" s="34"/>
      <c r="AN1024" s="34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42">
        <f t="shared" si="329"/>
        <v>44415</v>
      </c>
      <c r="B1025" s="19">
        <f t="shared" ca="1" si="338"/>
        <v>6986.8955920999997</v>
      </c>
      <c r="C1025" s="16">
        <f t="shared" si="330"/>
        <v>6935.5</v>
      </c>
      <c r="D1025" s="15">
        <f ca="1">IF(A1025&lt;$B$1,VLOOKUP(A1025,[1]DI!$A$4:$B$15000,2,FALSE),0)</f>
        <v>0</v>
      </c>
      <c r="E1025" s="16">
        <f t="shared" ca="1" si="322"/>
        <v>1</v>
      </c>
      <c r="F1025" s="16">
        <f ca="1">(TRUNC(PRODUCT($E$12:$E1024),16))</f>
        <v>1.1194169301647701</v>
      </c>
      <c r="G1025" s="16">
        <f t="shared" ca="1" si="331"/>
        <v>1.1162658324099</v>
      </c>
      <c r="H1025" s="16">
        <f t="shared" ca="1" si="323"/>
        <v>1.00282289</v>
      </c>
      <c r="I1025" s="15">
        <f t="shared" si="339"/>
        <v>7.0000000000000007E-2</v>
      </c>
      <c r="J1025" s="34">
        <f t="shared" si="332"/>
        <v>44392</v>
      </c>
      <c r="K1025" s="2">
        <f t="shared" si="333"/>
        <v>16</v>
      </c>
      <c r="L1025" s="21">
        <f t="shared" si="334"/>
        <v>17</v>
      </c>
      <c r="M1025" s="14">
        <f t="shared" si="324"/>
        <v>1.0045747060000001</v>
      </c>
      <c r="N1025" s="14">
        <f t="shared" ca="1" si="325"/>
        <v>1.0074105099999999</v>
      </c>
      <c r="O1025" s="21">
        <f t="shared" si="335"/>
        <v>0</v>
      </c>
      <c r="P1025" s="16">
        <f t="shared" ca="1" si="326"/>
        <v>51.395592100000002</v>
      </c>
      <c r="Q1025" s="24">
        <f t="shared" si="327"/>
        <v>0</v>
      </c>
      <c r="R1025" s="16">
        <f t="shared" si="328"/>
        <v>0</v>
      </c>
      <c r="S1025" s="4" t="str">
        <f t="shared" si="336"/>
        <v>J=</v>
      </c>
      <c r="T1025" s="34">
        <f t="shared" si="337"/>
        <v>44424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2"/>
      <c r="AG1025" s="3"/>
      <c r="AH1025" s="2"/>
      <c r="AI1025" s="2"/>
      <c r="AJ1025" s="2"/>
      <c r="AK1025" s="2"/>
      <c r="AL1025" s="2"/>
      <c r="AM1025" s="34"/>
      <c r="AN1025" s="34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42">
        <f t="shared" si="329"/>
        <v>44416</v>
      </c>
      <c r="B1026" s="19">
        <f t="shared" ca="1" si="338"/>
        <v>6986.8955920999997</v>
      </c>
      <c r="C1026" s="16">
        <f t="shared" si="330"/>
        <v>6935.5</v>
      </c>
      <c r="D1026" s="15">
        <f ca="1">IF(A1026&lt;$B$1,VLOOKUP(A1026,[1]DI!$A$4:$B$15000,2,FALSE),0)</f>
        <v>0</v>
      </c>
      <c r="E1026" s="16">
        <f t="shared" ca="1" si="322"/>
        <v>1</v>
      </c>
      <c r="F1026" s="16">
        <f ca="1">(TRUNC(PRODUCT($E$12:$E1025),16))</f>
        <v>1.1194169301647701</v>
      </c>
      <c r="G1026" s="16">
        <f t="shared" ca="1" si="331"/>
        <v>1.1162658324099</v>
      </c>
      <c r="H1026" s="16">
        <f t="shared" ca="1" si="323"/>
        <v>1.00282289</v>
      </c>
      <c r="I1026" s="15">
        <f t="shared" si="339"/>
        <v>7.0000000000000007E-2</v>
      </c>
      <c r="J1026" s="34">
        <f t="shared" si="332"/>
        <v>44392</v>
      </c>
      <c r="K1026" s="2">
        <f t="shared" si="333"/>
        <v>16</v>
      </c>
      <c r="L1026" s="21">
        <f t="shared" si="334"/>
        <v>17</v>
      </c>
      <c r="M1026" s="14">
        <f t="shared" si="324"/>
        <v>1.0045747060000001</v>
      </c>
      <c r="N1026" s="14">
        <f t="shared" ca="1" si="325"/>
        <v>1.0074105099999999</v>
      </c>
      <c r="O1026" s="21">
        <f t="shared" si="335"/>
        <v>0</v>
      </c>
      <c r="P1026" s="16">
        <f t="shared" ca="1" si="326"/>
        <v>51.395592100000002</v>
      </c>
      <c r="Q1026" s="24">
        <f t="shared" si="327"/>
        <v>0</v>
      </c>
      <c r="R1026" s="16">
        <f t="shared" si="328"/>
        <v>0</v>
      </c>
      <c r="S1026" s="4" t="str">
        <f t="shared" si="336"/>
        <v>J=</v>
      </c>
      <c r="T1026" s="34">
        <f t="shared" si="337"/>
        <v>44424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2"/>
      <c r="AG1026" s="3"/>
      <c r="AH1026" s="2"/>
      <c r="AI1026" s="2"/>
      <c r="AJ1026" s="2"/>
      <c r="AK1026" s="2"/>
      <c r="AL1026" s="2"/>
      <c r="AM1026" s="34"/>
      <c r="AN1026" s="34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42">
        <f t="shared" si="329"/>
        <v>44417</v>
      </c>
      <c r="B1027" s="19">
        <f t="shared" ca="1" si="338"/>
        <v>6986.8955920999997</v>
      </c>
      <c r="C1027" s="16">
        <f t="shared" si="330"/>
        <v>6935.5</v>
      </c>
      <c r="D1027" s="15">
        <f ca="1">IF(A1027&lt;$B$1,VLOOKUP(A1027,[1]DI!$A$4:$B$15000,2,FALSE),0)</f>
        <v>5.1499999999999997E-2</v>
      </c>
      <c r="E1027" s="16">
        <f t="shared" ca="1" si="322"/>
        <v>1.0001993</v>
      </c>
      <c r="F1027" s="16">
        <f ca="1">(TRUNC(PRODUCT($E$12:$E1026),16))</f>
        <v>1.1194169301647701</v>
      </c>
      <c r="G1027" s="16">
        <f t="shared" ca="1" si="331"/>
        <v>1.1162658324099</v>
      </c>
      <c r="H1027" s="16">
        <f t="shared" ca="1" si="323"/>
        <v>1.00282289</v>
      </c>
      <c r="I1027" s="15">
        <f t="shared" si="339"/>
        <v>7.0000000000000007E-2</v>
      </c>
      <c r="J1027" s="34">
        <f t="shared" si="332"/>
        <v>44392</v>
      </c>
      <c r="K1027" s="2">
        <f t="shared" si="333"/>
        <v>17</v>
      </c>
      <c r="L1027" s="21">
        <f t="shared" si="334"/>
        <v>17</v>
      </c>
      <c r="M1027" s="14">
        <f t="shared" si="324"/>
        <v>1.0045747060000001</v>
      </c>
      <c r="N1027" s="14">
        <f t="shared" ca="1" si="325"/>
        <v>1.0074105099999999</v>
      </c>
      <c r="O1027" s="21">
        <f t="shared" si="335"/>
        <v>0</v>
      </c>
      <c r="P1027" s="16">
        <f t="shared" ca="1" si="326"/>
        <v>51.395592100000002</v>
      </c>
      <c r="Q1027" s="24">
        <f t="shared" si="327"/>
        <v>0</v>
      </c>
      <c r="R1027" s="16">
        <f t="shared" si="328"/>
        <v>0</v>
      </c>
      <c r="S1027" s="4" t="str">
        <f t="shared" si="336"/>
        <v>J=</v>
      </c>
      <c r="T1027" s="34">
        <f t="shared" si="337"/>
        <v>44424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2"/>
      <c r="AG1027" s="3"/>
      <c r="AH1027" s="2"/>
      <c r="AI1027" s="2"/>
      <c r="AJ1027" s="2"/>
      <c r="AK1027" s="2"/>
      <c r="AL1027" s="2"/>
      <c r="AM1027" s="34"/>
      <c r="AN1027" s="34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42">
        <f t="shared" si="329"/>
        <v>44418</v>
      </c>
      <c r="B1028" s="19">
        <f t="shared" ca="1" si="338"/>
        <v>6990.1645776100004</v>
      </c>
      <c r="C1028" s="16">
        <f t="shared" si="330"/>
        <v>6935.5</v>
      </c>
      <c r="D1028" s="15">
        <f ca="1">IF(A1028&lt;$B$1,VLOOKUP(A1028,[1]DI!$A$4:$B$15000,2,FALSE),0)</f>
        <v>5.1499999999999997E-2</v>
      </c>
      <c r="E1028" s="16">
        <f t="shared" ca="1" si="322"/>
        <v>1.0001993</v>
      </c>
      <c r="F1028" s="16">
        <f ca="1">(TRUNC(PRODUCT($E$12:$E1027),16))</f>
        <v>1.11964002995895</v>
      </c>
      <c r="G1028" s="16">
        <f t="shared" ca="1" si="331"/>
        <v>1.1162658324099</v>
      </c>
      <c r="H1028" s="16">
        <f t="shared" ca="1" si="323"/>
        <v>1.00302275</v>
      </c>
      <c r="I1028" s="15">
        <f t="shared" si="339"/>
        <v>7.0000000000000007E-2</v>
      </c>
      <c r="J1028" s="34">
        <f t="shared" si="332"/>
        <v>44392</v>
      </c>
      <c r="K1028" s="2">
        <f t="shared" si="333"/>
        <v>18</v>
      </c>
      <c r="L1028" s="21">
        <f t="shared" si="334"/>
        <v>18</v>
      </c>
      <c r="M1028" s="14">
        <f t="shared" si="324"/>
        <v>1.0048444569999999</v>
      </c>
      <c r="N1028" s="14">
        <f t="shared" ca="1" si="325"/>
        <v>1.0078818510000001</v>
      </c>
      <c r="O1028" s="21">
        <f t="shared" si="335"/>
        <v>0</v>
      </c>
      <c r="P1028" s="16">
        <f t="shared" ca="1" si="326"/>
        <v>54.664577610000002</v>
      </c>
      <c r="Q1028" s="24">
        <f t="shared" si="327"/>
        <v>0</v>
      </c>
      <c r="R1028" s="16">
        <f t="shared" si="328"/>
        <v>0</v>
      </c>
      <c r="S1028" s="4" t="str">
        <f t="shared" si="336"/>
        <v>J=</v>
      </c>
      <c r="T1028" s="34">
        <f t="shared" si="337"/>
        <v>44424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2"/>
      <c r="AG1028" s="3"/>
      <c r="AH1028" s="2"/>
      <c r="AI1028" s="2"/>
      <c r="AJ1028" s="2"/>
      <c r="AK1028" s="2"/>
      <c r="AL1028" s="2"/>
      <c r="AM1028" s="34"/>
      <c r="AN1028" s="34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42">
        <f t="shared" si="329"/>
        <v>44419</v>
      </c>
      <c r="B1029" s="19">
        <f t="shared" ca="1" si="338"/>
        <v>6993.4351652100004</v>
      </c>
      <c r="C1029" s="16">
        <f t="shared" si="330"/>
        <v>6935.5</v>
      </c>
      <c r="D1029" s="15">
        <f ca="1">IF(A1029&lt;$B$1,VLOOKUP(A1029,[1]DI!$A$4:$B$15000,2,FALSE),0)</f>
        <v>5.1499999999999997E-2</v>
      </c>
      <c r="E1029" s="16">
        <f t="shared" ca="1" si="322"/>
        <v>1.0001993</v>
      </c>
      <c r="F1029" s="16">
        <f ca="1">(TRUNC(PRODUCT($E$12:$E1028),16))</f>
        <v>1.1198631742169201</v>
      </c>
      <c r="G1029" s="16">
        <f t="shared" ca="1" si="331"/>
        <v>1.1162658324099</v>
      </c>
      <c r="H1029" s="16">
        <f t="shared" ca="1" si="323"/>
        <v>1.00322266</v>
      </c>
      <c r="I1029" s="15">
        <f t="shared" si="339"/>
        <v>7.0000000000000007E-2</v>
      </c>
      <c r="J1029" s="34">
        <f t="shared" si="332"/>
        <v>44392</v>
      </c>
      <c r="K1029" s="2">
        <f t="shared" si="333"/>
        <v>19</v>
      </c>
      <c r="L1029" s="21">
        <f t="shared" si="334"/>
        <v>19</v>
      </c>
      <c r="M1029" s="14">
        <f t="shared" si="324"/>
        <v>1.005114281</v>
      </c>
      <c r="N1029" s="14">
        <f t="shared" ca="1" si="325"/>
        <v>1.008353423</v>
      </c>
      <c r="O1029" s="21">
        <f t="shared" si="335"/>
        <v>0</v>
      </c>
      <c r="P1029" s="16">
        <f t="shared" ca="1" si="326"/>
        <v>57.935165210000001</v>
      </c>
      <c r="Q1029" s="24">
        <f t="shared" si="327"/>
        <v>0</v>
      </c>
      <c r="R1029" s="16">
        <f t="shared" si="328"/>
        <v>0</v>
      </c>
      <c r="S1029" s="4" t="str">
        <f t="shared" si="336"/>
        <v>J=</v>
      </c>
      <c r="T1029" s="34">
        <f t="shared" si="337"/>
        <v>44424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2"/>
      <c r="AG1029" s="3"/>
      <c r="AH1029" s="2"/>
      <c r="AI1029" s="2"/>
      <c r="AJ1029" s="2"/>
      <c r="AK1029" s="2"/>
      <c r="AL1029" s="2"/>
      <c r="AM1029" s="34"/>
      <c r="AN1029" s="34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42">
        <f t="shared" si="329"/>
        <v>44420</v>
      </c>
      <c r="B1030" s="19">
        <f t="shared" ca="1" si="338"/>
        <v>6996.70720927</v>
      </c>
      <c r="C1030" s="16">
        <f t="shared" si="330"/>
        <v>6935.5</v>
      </c>
      <c r="D1030" s="15">
        <f ca="1">IF(A1030&lt;$B$1,VLOOKUP(A1030,[1]DI!$A$4:$B$15000,2,FALSE),0)</f>
        <v>5.1499999999999997E-2</v>
      </c>
      <c r="E1030" s="16">
        <f t="shared" ca="1" si="322"/>
        <v>1.0001993</v>
      </c>
      <c r="F1030" s="16">
        <f ca="1">(TRUNC(PRODUCT($E$12:$E1029),16))</f>
        <v>1.1200863629475399</v>
      </c>
      <c r="G1030" s="16">
        <f t="shared" ca="1" si="331"/>
        <v>1.1162658324099</v>
      </c>
      <c r="H1030" s="16">
        <f t="shared" ca="1" si="323"/>
        <v>1.0034225999999999</v>
      </c>
      <c r="I1030" s="15">
        <f t="shared" si="339"/>
        <v>7.0000000000000007E-2</v>
      </c>
      <c r="J1030" s="34">
        <f t="shared" si="332"/>
        <v>44392</v>
      </c>
      <c r="K1030" s="2">
        <f t="shared" si="333"/>
        <v>20</v>
      </c>
      <c r="L1030" s="21">
        <f t="shared" si="334"/>
        <v>20</v>
      </c>
      <c r="M1030" s="14">
        <f t="shared" si="324"/>
        <v>1.005384177</v>
      </c>
      <c r="N1030" s="14">
        <f t="shared" ca="1" si="325"/>
        <v>1.0088252049999999</v>
      </c>
      <c r="O1030" s="21">
        <f t="shared" si="335"/>
        <v>0</v>
      </c>
      <c r="P1030" s="16">
        <f t="shared" ca="1" si="326"/>
        <v>61.20720927</v>
      </c>
      <c r="Q1030" s="24">
        <f t="shared" si="327"/>
        <v>0</v>
      </c>
      <c r="R1030" s="16">
        <f t="shared" si="328"/>
        <v>0</v>
      </c>
      <c r="S1030" s="4" t="str">
        <f t="shared" si="336"/>
        <v>J=</v>
      </c>
      <c r="T1030" s="34">
        <f t="shared" si="337"/>
        <v>44424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2"/>
      <c r="AG1030" s="3"/>
      <c r="AH1030" s="2"/>
      <c r="AI1030" s="2"/>
      <c r="AJ1030" s="2"/>
      <c r="AK1030" s="2"/>
      <c r="AL1030" s="2"/>
      <c r="AM1030" s="34"/>
      <c r="AN1030" s="34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42">
        <f t="shared" si="329"/>
        <v>44421</v>
      </c>
      <c r="B1031" s="19">
        <f t="shared" ca="1" si="338"/>
        <v>6999.9807860800001</v>
      </c>
      <c r="C1031" s="16">
        <f t="shared" si="330"/>
        <v>6935.5</v>
      </c>
      <c r="D1031" s="15">
        <f ca="1">IF(A1031&lt;$B$1,VLOOKUP(A1031,[1]DI!$A$4:$B$15000,2,FALSE),0)</f>
        <v>5.1499999999999997E-2</v>
      </c>
      <c r="E1031" s="16">
        <f t="shared" ca="1" si="322"/>
        <v>1.0001993</v>
      </c>
      <c r="F1031" s="16">
        <f ca="1">(TRUNC(PRODUCT($E$12:$E1030),16))</f>
        <v>1.1203095961596801</v>
      </c>
      <c r="G1031" s="16">
        <f t="shared" ca="1" si="331"/>
        <v>1.1162658324099</v>
      </c>
      <c r="H1031" s="16">
        <f t="shared" ca="1" si="323"/>
        <v>1.00362258</v>
      </c>
      <c r="I1031" s="15">
        <f t="shared" si="339"/>
        <v>7.0000000000000007E-2</v>
      </c>
      <c r="J1031" s="34">
        <f t="shared" si="332"/>
        <v>44392</v>
      </c>
      <c r="K1031" s="2">
        <f t="shared" si="333"/>
        <v>21</v>
      </c>
      <c r="L1031" s="21">
        <f t="shared" si="334"/>
        <v>21</v>
      </c>
      <c r="M1031" s="14">
        <f t="shared" si="324"/>
        <v>1.0056541450000001</v>
      </c>
      <c r="N1031" s="14">
        <f t="shared" ca="1" si="325"/>
        <v>1.009297208</v>
      </c>
      <c r="O1031" s="21">
        <f t="shared" si="335"/>
        <v>0</v>
      </c>
      <c r="P1031" s="16">
        <f t="shared" ca="1" si="326"/>
        <v>64.480786080000001</v>
      </c>
      <c r="Q1031" s="24">
        <f t="shared" si="327"/>
        <v>0</v>
      </c>
      <c r="R1031" s="16">
        <f t="shared" si="328"/>
        <v>0</v>
      </c>
      <c r="S1031" s="4" t="str">
        <f t="shared" si="336"/>
        <v>J=</v>
      </c>
      <c r="T1031" s="34">
        <f t="shared" si="337"/>
        <v>44424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2"/>
      <c r="AG1031" s="3"/>
      <c r="AH1031" s="2"/>
      <c r="AI1031" s="2"/>
      <c r="AJ1031" s="2"/>
      <c r="AK1031" s="2"/>
      <c r="AL1031" s="2"/>
      <c r="AM1031" s="34"/>
      <c r="AN1031" s="34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42">
        <f t="shared" si="329"/>
        <v>44422</v>
      </c>
      <c r="B1032" s="19">
        <f t="shared" ca="1" si="338"/>
        <v>7003.2558956299999</v>
      </c>
      <c r="C1032" s="16">
        <f t="shared" si="330"/>
        <v>6935.5</v>
      </c>
      <c r="D1032" s="15">
        <f ca="1">IF(A1032&lt;$B$1,VLOOKUP(A1032,[1]DI!$A$4:$B$15000,2,FALSE),0)</f>
        <v>0</v>
      </c>
      <c r="E1032" s="16">
        <f t="shared" ca="1" si="322"/>
        <v>1</v>
      </c>
      <c r="F1032" s="16">
        <f ca="1">(TRUNC(PRODUCT($E$12:$E1031),16))</f>
        <v>1.12053287386219</v>
      </c>
      <c r="G1032" s="16">
        <f t="shared" ca="1" si="331"/>
        <v>1.1162658324099</v>
      </c>
      <c r="H1032" s="16">
        <f t="shared" ca="1" si="323"/>
        <v>1.0038225999999999</v>
      </c>
      <c r="I1032" s="15">
        <f t="shared" si="339"/>
        <v>7.0000000000000007E-2</v>
      </c>
      <c r="J1032" s="34">
        <f t="shared" si="332"/>
        <v>44392</v>
      </c>
      <c r="K1032" s="2">
        <f t="shared" si="333"/>
        <v>21</v>
      </c>
      <c r="L1032" s="21">
        <f t="shared" si="334"/>
        <v>22</v>
      </c>
      <c r="M1032" s="14">
        <f t="shared" si="324"/>
        <v>1.0059241860000001</v>
      </c>
      <c r="N1032" s="14">
        <f t="shared" ca="1" si="325"/>
        <v>1.0097694319999999</v>
      </c>
      <c r="O1032" s="21">
        <f t="shared" si="335"/>
        <v>0</v>
      </c>
      <c r="P1032" s="16">
        <f t="shared" ca="1" si="326"/>
        <v>67.755895629999998</v>
      </c>
      <c r="Q1032" s="24">
        <f t="shared" si="327"/>
        <v>0</v>
      </c>
      <c r="R1032" s="16">
        <f t="shared" si="328"/>
        <v>0</v>
      </c>
      <c r="S1032" s="4" t="str">
        <f t="shared" si="336"/>
        <v>J=</v>
      </c>
      <c r="T1032" s="34">
        <f t="shared" si="337"/>
        <v>44424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2"/>
      <c r="AG1032" s="3"/>
      <c r="AH1032" s="2"/>
      <c r="AI1032" s="2"/>
      <c r="AJ1032" s="2"/>
      <c r="AK1032" s="2"/>
      <c r="AL1032" s="2"/>
      <c r="AM1032" s="34"/>
      <c r="AN1032" s="34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42">
        <f t="shared" si="329"/>
        <v>44423</v>
      </c>
      <c r="B1033" s="19">
        <f t="shared" ca="1" si="338"/>
        <v>7003.2558956299999</v>
      </c>
      <c r="C1033" s="16">
        <f t="shared" si="330"/>
        <v>6935.5</v>
      </c>
      <c r="D1033" s="15">
        <f ca="1">IF(A1033&lt;$B$1,VLOOKUP(A1033,[1]DI!$A$4:$B$15000,2,FALSE),0)</f>
        <v>0</v>
      </c>
      <c r="E1033" s="16">
        <f t="shared" ca="1" si="322"/>
        <v>1</v>
      </c>
      <c r="F1033" s="16">
        <f ca="1">(TRUNC(PRODUCT($E$12:$E1032),16))</f>
        <v>1.12053287386219</v>
      </c>
      <c r="G1033" s="16">
        <f t="shared" ca="1" si="331"/>
        <v>1.1162658324099</v>
      </c>
      <c r="H1033" s="16">
        <f t="shared" ca="1" si="323"/>
        <v>1.0038225999999999</v>
      </c>
      <c r="I1033" s="15">
        <f t="shared" si="339"/>
        <v>7.0000000000000007E-2</v>
      </c>
      <c r="J1033" s="34">
        <f t="shared" si="332"/>
        <v>44392</v>
      </c>
      <c r="K1033" s="2">
        <f t="shared" si="333"/>
        <v>21</v>
      </c>
      <c r="L1033" s="21">
        <f t="shared" si="334"/>
        <v>22</v>
      </c>
      <c r="M1033" s="14">
        <f t="shared" si="324"/>
        <v>1.0059241860000001</v>
      </c>
      <c r="N1033" s="14">
        <f t="shared" ca="1" si="325"/>
        <v>1.0097694319999999</v>
      </c>
      <c r="O1033" s="21">
        <f t="shared" si="335"/>
        <v>0</v>
      </c>
      <c r="P1033" s="16">
        <f t="shared" ca="1" si="326"/>
        <v>67.755895629999998</v>
      </c>
      <c r="Q1033" s="24">
        <f t="shared" si="327"/>
        <v>0</v>
      </c>
      <c r="R1033" s="16">
        <f t="shared" si="328"/>
        <v>0</v>
      </c>
      <c r="S1033" s="4" t="str">
        <f t="shared" si="336"/>
        <v>J=</v>
      </c>
      <c r="T1033" s="34">
        <f t="shared" si="337"/>
        <v>44424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2"/>
      <c r="AG1033" s="3"/>
      <c r="AH1033" s="2"/>
      <c r="AI1033" s="2"/>
      <c r="AJ1033" s="2"/>
      <c r="AK1033" s="2"/>
      <c r="AL1033" s="2"/>
      <c r="AM1033" s="34"/>
      <c r="AN1033" s="34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42">
        <f t="shared" si="329"/>
        <v>44424</v>
      </c>
      <c r="B1034" s="19">
        <f t="shared" ca="1" si="338"/>
        <v>7003.2558956299999</v>
      </c>
      <c r="C1034" s="16">
        <f t="shared" si="330"/>
        <v>6935.5</v>
      </c>
      <c r="D1034" s="15">
        <f ca="1">IF(A1034&lt;$B$1,VLOOKUP(A1034,[1]DI!$A$4:$B$15000,2,FALSE),0)</f>
        <v>5.1499999999999997E-2</v>
      </c>
      <c r="E1034" s="16">
        <f t="shared" ca="1" si="322"/>
        <v>1.0001993</v>
      </c>
      <c r="F1034" s="16">
        <f ca="1">(TRUNC(PRODUCT($E$12:$E1033),16))</f>
        <v>1.12053287386219</v>
      </c>
      <c r="G1034" s="16">
        <f t="shared" ca="1" si="331"/>
        <v>1.1162658324099</v>
      </c>
      <c r="H1034" s="16">
        <f t="shared" ca="1" si="323"/>
        <v>1.0038225999999999</v>
      </c>
      <c r="I1034" s="15">
        <f t="shared" si="339"/>
        <v>7.0000000000000007E-2</v>
      </c>
      <c r="J1034" s="34">
        <f t="shared" si="332"/>
        <v>44392</v>
      </c>
      <c r="K1034" s="2">
        <f t="shared" si="333"/>
        <v>22</v>
      </c>
      <c r="L1034" s="21">
        <f t="shared" si="334"/>
        <v>22</v>
      </c>
      <c r="M1034" s="14">
        <f t="shared" si="324"/>
        <v>1.0059241860000001</v>
      </c>
      <c r="N1034" s="14">
        <f t="shared" ca="1" si="325"/>
        <v>1.0097694319999999</v>
      </c>
      <c r="O1034" s="21">
        <f t="shared" si="335"/>
        <v>34</v>
      </c>
      <c r="P1034" s="16">
        <f t="shared" ca="1" si="326"/>
        <v>67.755895629999998</v>
      </c>
      <c r="Q1034" s="24">
        <f t="shared" si="327"/>
        <v>0</v>
      </c>
      <c r="R1034" s="16">
        <f t="shared" si="328"/>
        <v>0</v>
      </c>
      <c r="S1034" s="4" t="str">
        <f t="shared" si="336"/>
        <v>J=</v>
      </c>
      <c r="T1034" s="34">
        <f t="shared" si="337"/>
        <v>44424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2"/>
      <c r="AG1034" s="3"/>
      <c r="AH1034" s="2"/>
      <c r="AI1034" s="2"/>
      <c r="AJ1034" s="2"/>
      <c r="AK1034" s="2"/>
      <c r="AL1034" s="2"/>
      <c r="AM1034" s="34"/>
      <c r="AN1034" s="34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42">
        <f t="shared" si="329"/>
        <v>44425</v>
      </c>
      <c r="B1035" s="19">
        <f t="shared" ca="1" si="338"/>
        <v>6938.7449609300002</v>
      </c>
      <c r="C1035" s="16">
        <f t="shared" si="330"/>
        <v>6935.5</v>
      </c>
      <c r="D1035" s="15">
        <f ca="1">IF(A1035&lt;$B$1,VLOOKUP(A1035,[1]DI!$A$4:$B$15000,2,FALSE),0)</f>
        <v>5.1499999999999997E-2</v>
      </c>
      <c r="E1035" s="16">
        <f t="shared" ca="1" si="322"/>
        <v>1.0001993</v>
      </c>
      <c r="F1035" s="16">
        <f ca="1">(TRUNC(PRODUCT($E$12:$E1034),16))</f>
        <v>1.12075619606395</v>
      </c>
      <c r="G1035" s="16">
        <f t="shared" ca="1" si="331"/>
        <v>1.12053287386219</v>
      </c>
      <c r="H1035" s="16">
        <f t="shared" ca="1" si="323"/>
        <v>1.0001993</v>
      </c>
      <c r="I1035" s="15">
        <f t="shared" si="339"/>
        <v>7.0000000000000007E-2</v>
      </c>
      <c r="J1035" s="34">
        <f t="shared" si="332"/>
        <v>44424</v>
      </c>
      <c r="K1035" s="2">
        <f t="shared" si="333"/>
        <v>1</v>
      </c>
      <c r="L1035" s="21">
        <f t="shared" si="334"/>
        <v>1</v>
      </c>
      <c r="M1035" s="14">
        <f t="shared" si="324"/>
        <v>1.0002685229999999</v>
      </c>
      <c r="N1035" s="14">
        <f t="shared" ca="1" si="325"/>
        <v>1.0004678769999999</v>
      </c>
      <c r="O1035" s="21">
        <f t="shared" si="335"/>
        <v>0</v>
      </c>
      <c r="P1035" s="16">
        <f t="shared" ca="1" si="326"/>
        <v>3.24496093</v>
      </c>
      <c r="Q1035" s="24">
        <f t="shared" si="327"/>
        <v>0</v>
      </c>
      <c r="R1035" s="16">
        <f t="shared" si="328"/>
        <v>0</v>
      </c>
      <c r="S1035" s="4" t="str">
        <f t="shared" si="336"/>
        <v>J=</v>
      </c>
      <c r="T1035" s="34">
        <f t="shared" si="337"/>
        <v>44454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2"/>
      <c r="AG1035" s="3"/>
      <c r="AH1035" s="2"/>
      <c r="AI1035" s="2"/>
      <c r="AJ1035" s="2"/>
      <c r="AK1035" s="2"/>
      <c r="AL1035" s="2"/>
      <c r="AM1035" s="34"/>
      <c r="AN1035" s="34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42">
        <f t="shared" si="329"/>
        <v>44426</v>
      </c>
      <c r="B1036" s="19">
        <f t="shared" ca="1" si="338"/>
        <v>6941.9914337999999</v>
      </c>
      <c r="C1036" s="16">
        <f t="shared" si="330"/>
        <v>6935.5</v>
      </c>
      <c r="D1036" s="15">
        <f ca="1">IF(A1036&lt;$B$1,VLOOKUP(A1036,[1]DI!$A$4:$B$15000,2,FALSE),0)</f>
        <v>5.1499999999999997E-2</v>
      </c>
      <c r="E1036" s="16">
        <f t="shared" ref="E1036:E1099" ca="1" si="340">ROUND(((1+D1036)^(1/252)),8)</f>
        <v>1.0001993</v>
      </c>
      <c r="F1036" s="16">
        <f ca="1">(TRUNC(PRODUCT($E$12:$E1035),16))</f>
        <v>1.1209795627738299</v>
      </c>
      <c r="G1036" s="16">
        <f t="shared" ca="1" si="331"/>
        <v>1.12053287386219</v>
      </c>
      <c r="H1036" s="16">
        <f t="shared" ref="H1036:H1099" ca="1" si="341">ROUND(F1036/G1036,8)</f>
        <v>1.00039864</v>
      </c>
      <c r="I1036" s="15">
        <f t="shared" si="339"/>
        <v>7.0000000000000007E-2</v>
      </c>
      <c r="J1036" s="34">
        <f t="shared" si="332"/>
        <v>44424</v>
      </c>
      <c r="K1036" s="2">
        <f t="shared" si="333"/>
        <v>2</v>
      </c>
      <c r="L1036" s="21">
        <f t="shared" si="334"/>
        <v>2</v>
      </c>
      <c r="M1036" s="14">
        <f t="shared" ref="M1036:M1099" si="342">ROUND((I1036+1)^(L1036/252),9)</f>
        <v>1.000537118</v>
      </c>
      <c r="N1036" s="14">
        <f t="shared" ref="N1036:N1099" ca="1" si="343">ROUND(H1036*M1036,9)</f>
        <v>1.000935972</v>
      </c>
      <c r="O1036" s="21">
        <f t="shared" si="335"/>
        <v>0</v>
      </c>
      <c r="P1036" s="16">
        <f t="shared" ref="P1036:P1099" ca="1" si="344">TRUNC(((N1036-1)*C1036),8)</f>
        <v>6.4914338000000003</v>
      </c>
      <c r="Q1036" s="24">
        <f t="shared" ref="Q1036:Q1099" si="345">IF($O1036&gt;0,VLOOKUP($O1036,$W$12:$AC$150,7),0)</f>
        <v>0</v>
      </c>
      <c r="R1036" s="16">
        <f t="shared" ref="R1036:R1099" si="346">IF(Q1036&gt;0,TRUNC(Q1036*C$12,8),0)</f>
        <v>0</v>
      </c>
      <c r="S1036" s="4" t="str">
        <f t="shared" si="336"/>
        <v>J=</v>
      </c>
      <c r="T1036" s="34">
        <f t="shared" si="337"/>
        <v>44454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2"/>
      <c r="AG1036" s="3"/>
      <c r="AH1036" s="2"/>
      <c r="AI1036" s="2"/>
      <c r="AJ1036" s="2"/>
      <c r="AK1036" s="2"/>
      <c r="AL1036" s="2"/>
      <c r="AM1036" s="34"/>
      <c r="AN1036" s="34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42">
        <f t="shared" ref="A1037:A1100" si="347">(A1036+1)</f>
        <v>44427</v>
      </c>
      <c r="B1037" s="19">
        <f t="shared" ca="1" si="338"/>
        <v>6945.2394324799998</v>
      </c>
      <c r="C1037" s="16">
        <f t="shared" ref="C1037:C1100" si="348">(C1036-R1036)</f>
        <v>6935.5</v>
      </c>
      <c r="D1037" s="15">
        <f ca="1">IF(A1037&lt;$B$1,VLOOKUP(A1037,[1]DI!$A$4:$B$15000,2,FALSE),0)</f>
        <v>5.1499999999999997E-2</v>
      </c>
      <c r="E1037" s="16">
        <f t="shared" ca="1" si="340"/>
        <v>1.0001993</v>
      </c>
      <c r="F1037" s="16">
        <f ca="1">(TRUNC(PRODUCT($E$12:$E1036),16))</f>
        <v>1.1212029740006899</v>
      </c>
      <c r="G1037" s="16">
        <f t="shared" ref="G1037:G1100" ca="1" si="349">IF(O1036&gt;0,F1036,G1036)</f>
        <v>1.12053287386219</v>
      </c>
      <c r="H1037" s="16">
        <f t="shared" ca="1" si="341"/>
        <v>1.00059802</v>
      </c>
      <c r="I1037" s="15">
        <f t="shared" ref="I1037:I1100" si="350">I1036</f>
        <v>7.0000000000000007E-2</v>
      </c>
      <c r="J1037" s="34">
        <f t="shared" ref="J1037:J1100" si="351">IF(O1036&gt;0,VLOOKUP(O1036,W$12:AG$150,2),J1036)</f>
        <v>44424</v>
      </c>
      <c r="K1037" s="2">
        <f t="shared" ref="K1037:K1100" si="352">IF(A1037&gt;J1037,IF(NETWORKDAYS(J1037,A1037,$W$160:$W$544)-1=0,1,NETWORKDAYS(J1037,A1037,$W$160:$W$544)-1),0)</f>
        <v>3</v>
      </c>
      <c r="L1037" s="21">
        <f t="shared" ref="L1037:L1100" si="353">IF(AND(K1037=1,K1036=1),1,IF(K1037&gt;0,IF(K1037=K1036,K1037+1,K1037),0))</f>
        <v>3</v>
      </c>
      <c r="M1037" s="14">
        <f t="shared" si="342"/>
        <v>1.0008057850000001</v>
      </c>
      <c r="N1037" s="14">
        <f t="shared" ca="1" si="343"/>
        <v>1.0014042869999999</v>
      </c>
      <c r="O1037" s="21">
        <f t="shared" ref="O1037:O1100" si="354">IF(VLOOKUP(A1037,X$12:AE$150,8)=VLOOKUP(A1036,X$12:AE$150,8),0,VLOOKUP(A1037,X$12:AE$150,8))</f>
        <v>0</v>
      </c>
      <c r="P1037" s="16">
        <f t="shared" ca="1" si="344"/>
        <v>9.7394324799999996</v>
      </c>
      <c r="Q1037" s="24">
        <f t="shared" si="345"/>
        <v>0</v>
      </c>
      <c r="R1037" s="16">
        <f t="shared" si="346"/>
        <v>0</v>
      </c>
      <c r="S1037" s="4" t="str">
        <f t="shared" ref="S1037:S1100" si="355">IF(O1036&gt;0,VLOOKUP(O1036,W$12:AG$150,10),S1036)</f>
        <v>J=</v>
      </c>
      <c r="T1037" s="34">
        <f t="shared" ref="T1037:T1100" si="356">IF(O1036&gt;0,VLOOKUP(O1036,W$12:AG$150,11),T1036)</f>
        <v>44454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2"/>
      <c r="AG1037" s="3"/>
      <c r="AH1037" s="2"/>
      <c r="AI1037" s="2"/>
      <c r="AJ1037" s="2"/>
      <c r="AK1037" s="2"/>
      <c r="AL1037" s="2"/>
      <c r="AM1037" s="34"/>
      <c r="AN1037" s="34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42">
        <f t="shared" si="347"/>
        <v>44428</v>
      </c>
      <c r="B1038" s="19">
        <f t="shared" ref="B1038:B1101" ca="1" si="357">IF(A1038&lt;=TODAY(),C1038+P1038,IF(AND(A1038&gt;TODAY(),A1038&lt;=$B$1),IF(VLOOKUP(TODAY(),$A$10:$D$5000,4,FALSE)=0,"n.d",C1038+P1038),"n.d"))</f>
        <v>6948.4889500400004</v>
      </c>
      <c r="C1038" s="16">
        <f t="shared" si="348"/>
        <v>6935.5</v>
      </c>
      <c r="D1038" s="15">
        <f ca="1">IF(A1038&lt;$B$1,VLOOKUP(A1038,[1]DI!$A$4:$B$15000,2,FALSE),0)</f>
        <v>5.1499999999999997E-2</v>
      </c>
      <c r="E1038" s="16">
        <f t="shared" ca="1" si="340"/>
        <v>1.0001993</v>
      </c>
      <c r="F1038" s="16">
        <f ca="1">(TRUNC(PRODUCT($E$12:$E1037),16))</f>
        <v>1.12142642975341</v>
      </c>
      <c r="G1038" s="16">
        <f t="shared" ca="1" si="349"/>
        <v>1.12053287386219</v>
      </c>
      <c r="H1038" s="16">
        <f t="shared" ca="1" si="341"/>
        <v>1.0007974399999999</v>
      </c>
      <c r="I1038" s="15">
        <f t="shared" si="350"/>
        <v>7.0000000000000007E-2</v>
      </c>
      <c r="J1038" s="34">
        <f t="shared" si="351"/>
        <v>44424</v>
      </c>
      <c r="K1038" s="2">
        <f t="shared" si="352"/>
        <v>4</v>
      </c>
      <c r="L1038" s="21">
        <f t="shared" si="353"/>
        <v>4</v>
      </c>
      <c r="M1038" s="14">
        <f t="shared" si="342"/>
        <v>1.0010745240000001</v>
      </c>
      <c r="N1038" s="14">
        <f t="shared" ca="1" si="343"/>
        <v>1.0018728210000001</v>
      </c>
      <c r="O1038" s="21">
        <f t="shared" si="354"/>
        <v>0</v>
      </c>
      <c r="P1038" s="16">
        <f t="shared" ca="1" si="344"/>
        <v>12.988950040000001</v>
      </c>
      <c r="Q1038" s="24">
        <f t="shared" si="345"/>
        <v>0</v>
      </c>
      <c r="R1038" s="16">
        <f t="shared" si="346"/>
        <v>0</v>
      </c>
      <c r="S1038" s="4" t="str">
        <f t="shared" si="355"/>
        <v>J=</v>
      </c>
      <c r="T1038" s="34">
        <f t="shared" si="356"/>
        <v>44454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2"/>
      <c r="AG1038" s="3"/>
      <c r="AH1038" s="2"/>
      <c r="AI1038" s="2"/>
      <c r="AJ1038" s="2"/>
      <c r="AK1038" s="2"/>
      <c r="AL1038" s="2"/>
      <c r="AM1038" s="34"/>
      <c r="AN1038" s="34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42">
        <f t="shared" si="347"/>
        <v>44429</v>
      </c>
      <c r="B1039" s="19">
        <f t="shared" ca="1" si="357"/>
        <v>6951.7399864700001</v>
      </c>
      <c r="C1039" s="16">
        <f t="shared" si="348"/>
        <v>6935.5</v>
      </c>
      <c r="D1039" s="15">
        <f ca="1">IF(A1039&lt;$B$1,VLOOKUP(A1039,[1]DI!$A$4:$B$15000,2,FALSE),0)</f>
        <v>0</v>
      </c>
      <c r="E1039" s="16">
        <f t="shared" ca="1" si="340"/>
        <v>1</v>
      </c>
      <c r="F1039" s="16">
        <f ca="1">(TRUNC(PRODUCT($E$12:$E1038),16))</f>
        <v>1.12164993004086</v>
      </c>
      <c r="G1039" s="16">
        <f t="shared" ca="1" si="349"/>
        <v>1.12053287386219</v>
      </c>
      <c r="H1039" s="16">
        <f t="shared" ca="1" si="341"/>
        <v>1.0009969000000001</v>
      </c>
      <c r="I1039" s="15">
        <f t="shared" si="350"/>
        <v>7.0000000000000007E-2</v>
      </c>
      <c r="J1039" s="34">
        <f t="shared" si="351"/>
        <v>44424</v>
      </c>
      <c r="K1039" s="2">
        <f t="shared" si="352"/>
        <v>4</v>
      </c>
      <c r="L1039" s="21">
        <f t="shared" si="353"/>
        <v>5</v>
      </c>
      <c r="M1039" s="14">
        <f t="shared" si="342"/>
        <v>1.0013433350000001</v>
      </c>
      <c r="N1039" s="14">
        <f t="shared" ca="1" si="343"/>
        <v>1.0023415739999999</v>
      </c>
      <c r="O1039" s="21">
        <f t="shared" si="354"/>
        <v>0</v>
      </c>
      <c r="P1039" s="16">
        <f t="shared" ca="1" si="344"/>
        <v>16.239986470000002</v>
      </c>
      <c r="Q1039" s="24">
        <f t="shared" si="345"/>
        <v>0</v>
      </c>
      <c r="R1039" s="16">
        <f t="shared" si="346"/>
        <v>0</v>
      </c>
      <c r="S1039" s="4" t="str">
        <f t="shared" si="355"/>
        <v>J=</v>
      </c>
      <c r="T1039" s="34">
        <f t="shared" si="356"/>
        <v>44454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2"/>
      <c r="AG1039" s="3"/>
      <c r="AH1039" s="2"/>
      <c r="AI1039" s="2"/>
      <c r="AJ1039" s="2"/>
      <c r="AK1039" s="2"/>
      <c r="AL1039" s="2"/>
      <c r="AM1039" s="34"/>
      <c r="AN1039" s="34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42">
        <f t="shared" si="347"/>
        <v>44430</v>
      </c>
      <c r="B1040" s="19">
        <f t="shared" ca="1" si="357"/>
        <v>6951.7399864700001</v>
      </c>
      <c r="C1040" s="16">
        <f t="shared" si="348"/>
        <v>6935.5</v>
      </c>
      <c r="D1040" s="15">
        <f ca="1">IF(A1040&lt;$B$1,VLOOKUP(A1040,[1]DI!$A$4:$B$15000,2,FALSE),0)</f>
        <v>0</v>
      </c>
      <c r="E1040" s="16">
        <f t="shared" ca="1" si="340"/>
        <v>1</v>
      </c>
      <c r="F1040" s="16">
        <f ca="1">(TRUNC(PRODUCT($E$12:$E1039),16))</f>
        <v>1.12164993004086</v>
      </c>
      <c r="G1040" s="16">
        <f t="shared" ca="1" si="349"/>
        <v>1.12053287386219</v>
      </c>
      <c r="H1040" s="16">
        <f t="shared" ca="1" si="341"/>
        <v>1.0009969000000001</v>
      </c>
      <c r="I1040" s="15">
        <f t="shared" si="350"/>
        <v>7.0000000000000007E-2</v>
      </c>
      <c r="J1040" s="34">
        <f t="shared" si="351"/>
        <v>44424</v>
      </c>
      <c r="K1040" s="2">
        <f t="shared" si="352"/>
        <v>4</v>
      </c>
      <c r="L1040" s="21">
        <f t="shared" si="353"/>
        <v>5</v>
      </c>
      <c r="M1040" s="14">
        <f t="shared" si="342"/>
        <v>1.0013433350000001</v>
      </c>
      <c r="N1040" s="14">
        <f t="shared" ca="1" si="343"/>
        <v>1.0023415739999999</v>
      </c>
      <c r="O1040" s="21">
        <f t="shared" si="354"/>
        <v>0</v>
      </c>
      <c r="P1040" s="16">
        <f t="shared" ca="1" si="344"/>
        <v>16.239986470000002</v>
      </c>
      <c r="Q1040" s="24">
        <f t="shared" si="345"/>
        <v>0</v>
      </c>
      <c r="R1040" s="16">
        <f t="shared" si="346"/>
        <v>0</v>
      </c>
      <c r="S1040" s="4" t="str">
        <f t="shared" si="355"/>
        <v>J=</v>
      </c>
      <c r="T1040" s="34">
        <f t="shared" si="356"/>
        <v>44454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2"/>
      <c r="AG1040" s="3"/>
      <c r="AH1040" s="2"/>
      <c r="AI1040" s="2"/>
      <c r="AJ1040" s="2"/>
      <c r="AK1040" s="2"/>
      <c r="AL1040" s="2"/>
      <c r="AM1040" s="34"/>
      <c r="AN1040" s="34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42">
        <f t="shared" si="347"/>
        <v>44431</v>
      </c>
      <c r="B1041" s="19">
        <f t="shared" ca="1" si="357"/>
        <v>6951.7399864700001</v>
      </c>
      <c r="C1041" s="16">
        <f t="shared" si="348"/>
        <v>6935.5</v>
      </c>
      <c r="D1041" s="15">
        <f ca="1">IF(A1041&lt;$B$1,VLOOKUP(A1041,[1]DI!$A$4:$B$15000,2,FALSE),0)</f>
        <v>5.1499999999999997E-2</v>
      </c>
      <c r="E1041" s="16">
        <f t="shared" ca="1" si="340"/>
        <v>1.0001993</v>
      </c>
      <c r="F1041" s="16">
        <f ca="1">(TRUNC(PRODUCT($E$12:$E1040),16))</f>
        <v>1.12164993004086</v>
      </c>
      <c r="G1041" s="16">
        <f t="shared" ca="1" si="349"/>
        <v>1.12053287386219</v>
      </c>
      <c r="H1041" s="16">
        <f t="shared" ca="1" si="341"/>
        <v>1.0009969000000001</v>
      </c>
      <c r="I1041" s="15">
        <f t="shared" si="350"/>
        <v>7.0000000000000007E-2</v>
      </c>
      <c r="J1041" s="34">
        <f t="shared" si="351"/>
        <v>44424</v>
      </c>
      <c r="K1041" s="2">
        <f t="shared" si="352"/>
        <v>5</v>
      </c>
      <c r="L1041" s="21">
        <f t="shared" si="353"/>
        <v>5</v>
      </c>
      <c r="M1041" s="14">
        <f t="shared" si="342"/>
        <v>1.0013433350000001</v>
      </c>
      <c r="N1041" s="14">
        <f t="shared" ca="1" si="343"/>
        <v>1.0023415739999999</v>
      </c>
      <c r="O1041" s="21">
        <f t="shared" si="354"/>
        <v>0</v>
      </c>
      <c r="P1041" s="16">
        <f t="shared" ca="1" si="344"/>
        <v>16.239986470000002</v>
      </c>
      <c r="Q1041" s="24">
        <f t="shared" si="345"/>
        <v>0</v>
      </c>
      <c r="R1041" s="16">
        <f t="shared" si="346"/>
        <v>0</v>
      </c>
      <c r="S1041" s="4" t="str">
        <f t="shared" si="355"/>
        <v>J=</v>
      </c>
      <c r="T1041" s="34">
        <f t="shared" si="356"/>
        <v>44454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2"/>
      <c r="AG1041" s="3"/>
      <c r="AH1041" s="2"/>
      <c r="AI1041" s="2"/>
      <c r="AJ1041" s="2"/>
      <c r="AK1041" s="2"/>
      <c r="AL1041" s="2"/>
      <c r="AM1041" s="34"/>
      <c r="AN1041" s="34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42">
        <f t="shared" si="347"/>
        <v>44432</v>
      </c>
      <c r="B1042" s="19">
        <f t="shared" ca="1" si="357"/>
        <v>6954.9925487099999</v>
      </c>
      <c r="C1042" s="16">
        <f t="shared" si="348"/>
        <v>6935.5</v>
      </c>
      <c r="D1042" s="15">
        <f ca="1">IF(A1042&lt;$B$1,VLOOKUP(A1042,[1]DI!$A$4:$B$15000,2,FALSE),0)</f>
        <v>5.1499999999999997E-2</v>
      </c>
      <c r="E1042" s="16">
        <f t="shared" ca="1" si="340"/>
        <v>1.0001993</v>
      </c>
      <c r="F1042" s="16">
        <f ca="1">(TRUNC(PRODUCT($E$12:$E1041),16))</f>
        <v>1.1218734748719099</v>
      </c>
      <c r="G1042" s="16">
        <f t="shared" ca="1" si="349"/>
        <v>1.12053287386219</v>
      </c>
      <c r="H1042" s="16">
        <f t="shared" ca="1" si="341"/>
        <v>1.0011964</v>
      </c>
      <c r="I1042" s="15">
        <f t="shared" si="350"/>
        <v>7.0000000000000007E-2</v>
      </c>
      <c r="J1042" s="34">
        <f t="shared" si="351"/>
        <v>44424</v>
      </c>
      <c r="K1042" s="2">
        <f t="shared" si="352"/>
        <v>6</v>
      </c>
      <c r="L1042" s="21">
        <f t="shared" si="353"/>
        <v>6</v>
      </c>
      <c r="M1042" s="14">
        <f t="shared" si="342"/>
        <v>1.001612218</v>
      </c>
      <c r="N1042" s="14">
        <f t="shared" ca="1" si="343"/>
        <v>1.0028105469999999</v>
      </c>
      <c r="O1042" s="21">
        <f t="shared" si="354"/>
        <v>0</v>
      </c>
      <c r="P1042" s="16">
        <f t="shared" ca="1" si="344"/>
        <v>19.492548710000001</v>
      </c>
      <c r="Q1042" s="24">
        <f t="shared" si="345"/>
        <v>0</v>
      </c>
      <c r="R1042" s="16">
        <f t="shared" si="346"/>
        <v>0</v>
      </c>
      <c r="S1042" s="4" t="str">
        <f t="shared" si="355"/>
        <v>J=</v>
      </c>
      <c r="T1042" s="34">
        <f t="shared" si="356"/>
        <v>44454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2"/>
      <c r="AG1042" s="3"/>
      <c r="AH1042" s="2"/>
      <c r="AI1042" s="2"/>
      <c r="AJ1042" s="2"/>
      <c r="AK1042" s="2"/>
      <c r="AL1042" s="2"/>
      <c r="AM1042" s="34"/>
      <c r="AN1042" s="34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42">
        <f t="shared" si="347"/>
        <v>44433</v>
      </c>
      <c r="B1043" s="19">
        <f t="shared" ca="1" si="357"/>
        <v>6958.2465674100004</v>
      </c>
      <c r="C1043" s="16">
        <f t="shared" si="348"/>
        <v>6935.5</v>
      </c>
      <c r="D1043" s="15">
        <f ca="1">IF(A1043&lt;$B$1,VLOOKUP(A1043,[1]DI!$A$4:$B$15000,2,FALSE),0)</f>
        <v>5.1499999999999997E-2</v>
      </c>
      <c r="E1043" s="16">
        <f t="shared" ca="1" si="340"/>
        <v>1.0001993</v>
      </c>
      <c r="F1043" s="16">
        <f ca="1">(TRUNC(PRODUCT($E$12:$E1042),16))</f>
        <v>1.12209706425546</v>
      </c>
      <c r="G1043" s="16">
        <f t="shared" ca="1" si="349"/>
        <v>1.12053287386219</v>
      </c>
      <c r="H1043" s="16">
        <f t="shared" ca="1" si="341"/>
        <v>1.0013959299999999</v>
      </c>
      <c r="I1043" s="15">
        <f t="shared" si="350"/>
        <v>7.0000000000000007E-2</v>
      </c>
      <c r="J1043" s="34">
        <f t="shared" si="351"/>
        <v>44424</v>
      </c>
      <c r="K1043" s="2">
        <f t="shared" si="352"/>
        <v>7</v>
      </c>
      <c r="L1043" s="21">
        <f t="shared" si="353"/>
        <v>7</v>
      </c>
      <c r="M1043" s="14">
        <f t="shared" si="342"/>
        <v>1.001881174</v>
      </c>
      <c r="N1043" s="14">
        <f t="shared" ca="1" si="343"/>
        <v>1.00327973</v>
      </c>
      <c r="O1043" s="21">
        <f t="shared" si="354"/>
        <v>0</v>
      </c>
      <c r="P1043" s="16">
        <f t="shared" ca="1" si="344"/>
        <v>22.746567410000001</v>
      </c>
      <c r="Q1043" s="24">
        <f t="shared" si="345"/>
        <v>0</v>
      </c>
      <c r="R1043" s="16">
        <f t="shared" si="346"/>
        <v>0</v>
      </c>
      <c r="S1043" s="4" t="str">
        <f t="shared" si="355"/>
        <v>J=</v>
      </c>
      <c r="T1043" s="34">
        <f t="shared" si="356"/>
        <v>44454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2"/>
      <c r="AG1043" s="3"/>
      <c r="AH1043" s="2"/>
      <c r="AI1043" s="2"/>
      <c r="AJ1043" s="2"/>
      <c r="AK1043" s="2"/>
      <c r="AL1043" s="2"/>
      <c r="AM1043" s="34"/>
      <c r="AN1043" s="34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42">
        <f t="shared" si="347"/>
        <v>44434</v>
      </c>
      <c r="B1044" s="19">
        <f t="shared" ca="1" si="357"/>
        <v>6961.5021812699997</v>
      </c>
      <c r="C1044" s="16">
        <f t="shared" si="348"/>
        <v>6935.5</v>
      </c>
      <c r="D1044" s="15">
        <f ca="1">IF(A1044&lt;$B$1,VLOOKUP(A1044,[1]DI!$A$4:$B$15000,2,FALSE),0)</f>
        <v>5.1499999999999997E-2</v>
      </c>
      <c r="E1044" s="16">
        <f t="shared" ca="1" si="340"/>
        <v>1.0001993</v>
      </c>
      <c r="F1044" s="16">
        <f ca="1">(TRUNC(PRODUCT($E$12:$E1043),16))</f>
        <v>1.12232069820036</v>
      </c>
      <c r="G1044" s="16">
        <f t="shared" ca="1" si="349"/>
        <v>1.12053287386219</v>
      </c>
      <c r="H1044" s="16">
        <f t="shared" ca="1" si="341"/>
        <v>1.00159551</v>
      </c>
      <c r="I1044" s="15">
        <f t="shared" si="350"/>
        <v>7.0000000000000007E-2</v>
      </c>
      <c r="J1044" s="34">
        <f t="shared" si="351"/>
        <v>44424</v>
      </c>
      <c r="K1044" s="2">
        <f t="shared" si="352"/>
        <v>8</v>
      </c>
      <c r="L1044" s="21">
        <f t="shared" si="353"/>
        <v>8</v>
      </c>
      <c r="M1044" s="14">
        <f t="shared" si="342"/>
        <v>1.0021502019999999</v>
      </c>
      <c r="N1044" s="14">
        <f t="shared" ca="1" si="343"/>
        <v>1.0037491430000001</v>
      </c>
      <c r="O1044" s="21">
        <f t="shared" si="354"/>
        <v>0</v>
      </c>
      <c r="P1044" s="16">
        <f t="shared" ca="1" si="344"/>
        <v>26.002181270000001</v>
      </c>
      <c r="Q1044" s="24">
        <f t="shared" si="345"/>
        <v>0</v>
      </c>
      <c r="R1044" s="16">
        <f t="shared" si="346"/>
        <v>0</v>
      </c>
      <c r="S1044" s="4" t="str">
        <f t="shared" si="355"/>
        <v>J=</v>
      </c>
      <c r="T1044" s="34">
        <f t="shared" si="356"/>
        <v>44454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2"/>
      <c r="AG1044" s="3"/>
      <c r="AH1044" s="2"/>
      <c r="AI1044" s="2"/>
      <c r="AJ1044" s="2"/>
      <c r="AK1044" s="2"/>
      <c r="AL1044" s="2"/>
      <c r="AM1044" s="34"/>
      <c r="AN1044" s="34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42">
        <f t="shared" si="347"/>
        <v>44435</v>
      </c>
      <c r="B1045" s="19">
        <f t="shared" ca="1" si="357"/>
        <v>6964.7593140099998</v>
      </c>
      <c r="C1045" s="16">
        <f t="shared" si="348"/>
        <v>6935.5</v>
      </c>
      <c r="D1045" s="15">
        <f ca="1">IF(A1045&lt;$B$1,VLOOKUP(A1045,[1]DI!$A$4:$B$15000,2,FALSE),0)</f>
        <v>5.1499999999999997E-2</v>
      </c>
      <c r="E1045" s="16">
        <f t="shared" ca="1" si="340"/>
        <v>1.0001993</v>
      </c>
      <c r="F1045" s="16">
        <f ca="1">(TRUNC(PRODUCT($E$12:$E1044),16))</f>
        <v>1.1225443767155101</v>
      </c>
      <c r="G1045" s="16">
        <f t="shared" ca="1" si="349"/>
        <v>1.12053287386219</v>
      </c>
      <c r="H1045" s="16">
        <f t="shared" ca="1" si="341"/>
        <v>1.0017951300000001</v>
      </c>
      <c r="I1045" s="15">
        <f t="shared" si="350"/>
        <v>7.0000000000000007E-2</v>
      </c>
      <c r="J1045" s="34">
        <f t="shared" si="351"/>
        <v>44424</v>
      </c>
      <c r="K1045" s="2">
        <f t="shared" si="352"/>
        <v>9</v>
      </c>
      <c r="L1045" s="21">
        <f t="shared" si="353"/>
        <v>9</v>
      </c>
      <c r="M1045" s="14">
        <f t="shared" si="342"/>
        <v>1.0024193020000001</v>
      </c>
      <c r="N1045" s="14">
        <f t="shared" ca="1" si="343"/>
        <v>1.004218775</v>
      </c>
      <c r="O1045" s="21">
        <f t="shared" si="354"/>
        <v>0</v>
      </c>
      <c r="P1045" s="16">
        <f t="shared" ca="1" si="344"/>
        <v>29.259314010000001</v>
      </c>
      <c r="Q1045" s="24">
        <f t="shared" si="345"/>
        <v>0</v>
      </c>
      <c r="R1045" s="16">
        <f t="shared" si="346"/>
        <v>0</v>
      </c>
      <c r="S1045" s="4" t="str">
        <f t="shared" si="355"/>
        <v>J=</v>
      </c>
      <c r="T1045" s="34">
        <f t="shared" si="356"/>
        <v>44454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2"/>
      <c r="AG1045" s="3"/>
      <c r="AH1045" s="2"/>
      <c r="AI1045" s="2"/>
      <c r="AJ1045" s="2"/>
      <c r="AK1045" s="2"/>
      <c r="AL1045" s="2"/>
      <c r="AM1045" s="34"/>
      <c r="AN1045" s="34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42">
        <f t="shared" si="347"/>
        <v>44436</v>
      </c>
      <c r="B1046" s="19">
        <f t="shared" ca="1" si="357"/>
        <v>6968.0179725500002</v>
      </c>
      <c r="C1046" s="16">
        <f t="shared" si="348"/>
        <v>6935.5</v>
      </c>
      <c r="D1046" s="15">
        <f ca="1">IF(A1046&lt;$B$1,VLOOKUP(A1046,[1]DI!$A$4:$B$15000,2,FALSE),0)</f>
        <v>0</v>
      </c>
      <c r="E1046" s="16">
        <f t="shared" ca="1" si="340"/>
        <v>1</v>
      </c>
      <c r="F1046" s="16">
        <f ca="1">(TRUNC(PRODUCT($E$12:$E1045),16))</f>
        <v>1.12276809980979</v>
      </c>
      <c r="G1046" s="16">
        <f t="shared" ca="1" si="349"/>
        <v>1.12053287386219</v>
      </c>
      <c r="H1046" s="16">
        <f t="shared" ca="1" si="341"/>
        <v>1.0019947899999999</v>
      </c>
      <c r="I1046" s="15">
        <f t="shared" si="350"/>
        <v>7.0000000000000007E-2</v>
      </c>
      <c r="J1046" s="34">
        <f t="shared" si="351"/>
        <v>44424</v>
      </c>
      <c r="K1046" s="2">
        <f t="shared" si="352"/>
        <v>9</v>
      </c>
      <c r="L1046" s="21">
        <f t="shared" si="353"/>
        <v>10</v>
      </c>
      <c r="M1046" s="14">
        <f t="shared" si="342"/>
        <v>1.0026884739999999</v>
      </c>
      <c r="N1046" s="14">
        <f t="shared" ca="1" si="343"/>
        <v>1.0046886269999999</v>
      </c>
      <c r="O1046" s="21">
        <f t="shared" si="354"/>
        <v>0</v>
      </c>
      <c r="P1046" s="16">
        <f t="shared" ca="1" si="344"/>
        <v>32.517972550000003</v>
      </c>
      <c r="Q1046" s="24">
        <f t="shared" si="345"/>
        <v>0</v>
      </c>
      <c r="R1046" s="16">
        <f t="shared" si="346"/>
        <v>0</v>
      </c>
      <c r="S1046" s="4" t="str">
        <f t="shared" si="355"/>
        <v>J=</v>
      </c>
      <c r="T1046" s="34">
        <f t="shared" si="356"/>
        <v>44454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2"/>
      <c r="AG1046" s="3"/>
      <c r="AH1046" s="2"/>
      <c r="AI1046" s="2"/>
      <c r="AJ1046" s="2"/>
      <c r="AK1046" s="2"/>
      <c r="AL1046" s="2"/>
      <c r="AM1046" s="34"/>
      <c r="AN1046" s="34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42">
        <f t="shared" si="347"/>
        <v>44437</v>
      </c>
      <c r="B1047" s="19">
        <f t="shared" ca="1" si="357"/>
        <v>6968.0179725500002</v>
      </c>
      <c r="C1047" s="16">
        <f t="shared" si="348"/>
        <v>6935.5</v>
      </c>
      <c r="D1047" s="15">
        <f ca="1">IF(A1047&lt;$B$1,VLOOKUP(A1047,[1]DI!$A$4:$B$15000,2,FALSE),0)</f>
        <v>0</v>
      </c>
      <c r="E1047" s="16">
        <f t="shared" ca="1" si="340"/>
        <v>1</v>
      </c>
      <c r="F1047" s="16">
        <f ca="1">(TRUNC(PRODUCT($E$12:$E1046),16))</f>
        <v>1.12276809980979</v>
      </c>
      <c r="G1047" s="16">
        <f t="shared" ca="1" si="349"/>
        <v>1.12053287386219</v>
      </c>
      <c r="H1047" s="16">
        <f t="shared" ca="1" si="341"/>
        <v>1.0019947899999999</v>
      </c>
      <c r="I1047" s="15">
        <f t="shared" si="350"/>
        <v>7.0000000000000007E-2</v>
      </c>
      <c r="J1047" s="34">
        <f t="shared" si="351"/>
        <v>44424</v>
      </c>
      <c r="K1047" s="2">
        <f t="shared" si="352"/>
        <v>9</v>
      </c>
      <c r="L1047" s="21">
        <f t="shared" si="353"/>
        <v>10</v>
      </c>
      <c r="M1047" s="14">
        <f t="shared" si="342"/>
        <v>1.0026884739999999</v>
      </c>
      <c r="N1047" s="14">
        <f t="shared" ca="1" si="343"/>
        <v>1.0046886269999999</v>
      </c>
      <c r="O1047" s="21">
        <f t="shared" si="354"/>
        <v>0</v>
      </c>
      <c r="P1047" s="16">
        <f t="shared" ca="1" si="344"/>
        <v>32.517972550000003</v>
      </c>
      <c r="Q1047" s="24">
        <f t="shared" si="345"/>
        <v>0</v>
      </c>
      <c r="R1047" s="16">
        <f t="shared" si="346"/>
        <v>0</v>
      </c>
      <c r="S1047" s="4" t="str">
        <f t="shared" si="355"/>
        <v>J=</v>
      </c>
      <c r="T1047" s="34">
        <f t="shared" si="356"/>
        <v>44454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2"/>
      <c r="AG1047" s="3"/>
      <c r="AH1047" s="2"/>
      <c r="AI1047" s="2"/>
      <c r="AJ1047" s="2"/>
      <c r="AK1047" s="2"/>
      <c r="AL1047" s="2"/>
      <c r="AM1047" s="34"/>
      <c r="AN1047" s="34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42">
        <f t="shared" si="347"/>
        <v>44438</v>
      </c>
      <c r="B1048" s="19">
        <f t="shared" ca="1" si="357"/>
        <v>6968.0179725500002</v>
      </c>
      <c r="C1048" s="16">
        <f t="shared" si="348"/>
        <v>6935.5</v>
      </c>
      <c r="D1048" s="15">
        <f ca="1">IF(A1048&lt;$B$1,VLOOKUP(A1048,[1]DI!$A$4:$B$15000,2,FALSE),0)</f>
        <v>5.1499999999999997E-2</v>
      </c>
      <c r="E1048" s="16">
        <f t="shared" ca="1" si="340"/>
        <v>1.0001993</v>
      </c>
      <c r="F1048" s="16">
        <f ca="1">(TRUNC(PRODUCT($E$12:$E1047),16))</f>
        <v>1.12276809980979</v>
      </c>
      <c r="G1048" s="16">
        <f t="shared" ca="1" si="349"/>
        <v>1.12053287386219</v>
      </c>
      <c r="H1048" s="16">
        <f t="shared" ca="1" si="341"/>
        <v>1.0019947899999999</v>
      </c>
      <c r="I1048" s="15">
        <f t="shared" si="350"/>
        <v>7.0000000000000007E-2</v>
      </c>
      <c r="J1048" s="34">
        <f t="shared" si="351"/>
        <v>44424</v>
      </c>
      <c r="K1048" s="2">
        <f t="shared" si="352"/>
        <v>10</v>
      </c>
      <c r="L1048" s="21">
        <f t="shared" si="353"/>
        <v>10</v>
      </c>
      <c r="M1048" s="14">
        <f t="shared" si="342"/>
        <v>1.0026884739999999</v>
      </c>
      <c r="N1048" s="14">
        <f t="shared" ca="1" si="343"/>
        <v>1.0046886269999999</v>
      </c>
      <c r="O1048" s="21">
        <f t="shared" si="354"/>
        <v>0</v>
      </c>
      <c r="P1048" s="16">
        <f t="shared" ca="1" si="344"/>
        <v>32.517972550000003</v>
      </c>
      <c r="Q1048" s="24">
        <f t="shared" si="345"/>
        <v>0</v>
      </c>
      <c r="R1048" s="16">
        <f t="shared" si="346"/>
        <v>0</v>
      </c>
      <c r="S1048" s="4" t="str">
        <f t="shared" si="355"/>
        <v>J=</v>
      </c>
      <c r="T1048" s="34">
        <f t="shared" si="356"/>
        <v>44454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2"/>
      <c r="AG1048" s="3"/>
      <c r="AH1048" s="2"/>
      <c r="AI1048" s="2"/>
      <c r="AJ1048" s="2"/>
      <c r="AK1048" s="2"/>
      <c r="AL1048" s="2"/>
      <c r="AM1048" s="34"/>
      <c r="AN1048" s="34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42">
        <f t="shared" si="347"/>
        <v>44439</v>
      </c>
      <c r="B1049" s="19">
        <f t="shared" ca="1" si="357"/>
        <v>6971.2781638400002</v>
      </c>
      <c r="C1049" s="16">
        <f t="shared" si="348"/>
        <v>6935.5</v>
      </c>
      <c r="D1049" s="15">
        <f ca="1">IF(A1049&lt;$B$1,VLOOKUP(A1049,[1]DI!$A$4:$B$15000,2,FALSE),0)</f>
        <v>5.1499999999999997E-2</v>
      </c>
      <c r="E1049" s="16">
        <f t="shared" ca="1" si="340"/>
        <v>1.0001993</v>
      </c>
      <c r="F1049" s="16">
        <f ca="1">(TRUNC(PRODUCT($E$12:$E1048),16))</f>
        <v>1.12299186749208</v>
      </c>
      <c r="G1049" s="16">
        <f t="shared" ca="1" si="349"/>
        <v>1.12053287386219</v>
      </c>
      <c r="H1049" s="16">
        <f t="shared" ca="1" si="341"/>
        <v>1.0021944899999999</v>
      </c>
      <c r="I1049" s="15">
        <f t="shared" si="350"/>
        <v>7.0000000000000007E-2</v>
      </c>
      <c r="J1049" s="34">
        <f t="shared" si="351"/>
        <v>44424</v>
      </c>
      <c r="K1049" s="2">
        <f t="shared" si="352"/>
        <v>11</v>
      </c>
      <c r="L1049" s="21">
        <f t="shared" si="353"/>
        <v>11</v>
      </c>
      <c r="M1049" s="14">
        <f t="shared" si="342"/>
        <v>1.0029577190000001</v>
      </c>
      <c r="N1049" s="14">
        <f t="shared" ca="1" si="343"/>
        <v>1.0051587</v>
      </c>
      <c r="O1049" s="21">
        <f t="shared" si="354"/>
        <v>0</v>
      </c>
      <c r="P1049" s="16">
        <f t="shared" ca="1" si="344"/>
        <v>35.778163839999998</v>
      </c>
      <c r="Q1049" s="24">
        <f t="shared" si="345"/>
        <v>0</v>
      </c>
      <c r="R1049" s="16">
        <f t="shared" si="346"/>
        <v>0</v>
      </c>
      <c r="S1049" s="4" t="str">
        <f t="shared" si="355"/>
        <v>J=</v>
      </c>
      <c r="T1049" s="34">
        <f t="shared" si="356"/>
        <v>44454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2"/>
      <c r="AG1049" s="3"/>
      <c r="AH1049" s="2"/>
      <c r="AI1049" s="2"/>
      <c r="AJ1049" s="2"/>
      <c r="AK1049" s="2"/>
      <c r="AL1049" s="2"/>
      <c r="AM1049" s="34"/>
      <c r="AN1049" s="34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42">
        <f t="shared" si="347"/>
        <v>44440</v>
      </c>
      <c r="B1050" s="19">
        <f t="shared" ca="1" si="357"/>
        <v>6974.5398046600003</v>
      </c>
      <c r="C1050" s="16">
        <f t="shared" si="348"/>
        <v>6935.5</v>
      </c>
      <c r="D1050" s="15">
        <f ca="1">IF(A1050&lt;$B$1,VLOOKUP(A1050,[1]DI!$A$4:$B$15000,2,FALSE),0)</f>
        <v>5.1499999999999997E-2</v>
      </c>
      <c r="E1050" s="16">
        <f t="shared" ca="1" si="340"/>
        <v>1.0001993</v>
      </c>
      <c r="F1050" s="16">
        <f ca="1">(TRUNC(PRODUCT($E$12:$E1049),16))</f>
        <v>1.12321567977128</v>
      </c>
      <c r="G1050" s="16">
        <f t="shared" ca="1" si="349"/>
        <v>1.12053287386219</v>
      </c>
      <c r="H1050" s="16">
        <f t="shared" ca="1" si="341"/>
        <v>1.00239422</v>
      </c>
      <c r="I1050" s="15">
        <f t="shared" si="350"/>
        <v>7.0000000000000007E-2</v>
      </c>
      <c r="J1050" s="34">
        <f t="shared" si="351"/>
        <v>44424</v>
      </c>
      <c r="K1050" s="2">
        <f t="shared" si="352"/>
        <v>12</v>
      </c>
      <c r="L1050" s="21">
        <f t="shared" si="353"/>
        <v>12</v>
      </c>
      <c r="M1050" s="14">
        <f t="shared" si="342"/>
        <v>1.003227036</v>
      </c>
      <c r="N1050" s="14">
        <f t="shared" ca="1" si="343"/>
        <v>1.0056289819999999</v>
      </c>
      <c r="O1050" s="21">
        <f t="shared" si="354"/>
        <v>0</v>
      </c>
      <c r="P1050" s="16">
        <f t="shared" ca="1" si="344"/>
        <v>39.039804660000001</v>
      </c>
      <c r="Q1050" s="24">
        <f t="shared" si="345"/>
        <v>0</v>
      </c>
      <c r="R1050" s="16">
        <f t="shared" si="346"/>
        <v>0</v>
      </c>
      <c r="S1050" s="4" t="str">
        <f t="shared" si="355"/>
        <v>J=</v>
      </c>
      <c r="T1050" s="34">
        <f t="shared" si="356"/>
        <v>44454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2"/>
      <c r="AG1050" s="3"/>
      <c r="AH1050" s="2"/>
      <c r="AI1050" s="2"/>
      <c r="AJ1050" s="2"/>
      <c r="AK1050" s="2"/>
      <c r="AL1050" s="2"/>
      <c r="AM1050" s="34"/>
      <c r="AN1050" s="34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42">
        <f t="shared" si="347"/>
        <v>44441</v>
      </c>
      <c r="B1051" s="19">
        <f t="shared" ca="1" si="357"/>
        <v>6977.8030475699998</v>
      </c>
      <c r="C1051" s="16">
        <f t="shared" si="348"/>
        <v>6935.5</v>
      </c>
      <c r="D1051" s="15">
        <f ca="1">IF(A1051&lt;$B$1,VLOOKUP(A1051,[1]DI!$A$4:$B$15000,2,FALSE),0)</f>
        <v>5.1499999999999997E-2</v>
      </c>
      <c r="E1051" s="16">
        <f t="shared" ca="1" si="340"/>
        <v>1.0001993</v>
      </c>
      <c r="F1051" s="16">
        <f ca="1">(TRUNC(PRODUCT($E$12:$E1050),16))</f>
        <v>1.12343953665625</v>
      </c>
      <c r="G1051" s="16">
        <f t="shared" ca="1" si="349"/>
        <v>1.12053287386219</v>
      </c>
      <c r="H1051" s="16">
        <f t="shared" ca="1" si="341"/>
        <v>1.002594</v>
      </c>
      <c r="I1051" s="15">
        <f t="shared" si="350"/>
        <v>7.0000000000000007E-2</v>
      </c>
      <c r="J1051" s="34">
        <f t="shared" si="351"/>
        <v>44424</v>
      </c>
      <c r="K1051" s="2">
        <f t="shared" si="352"/>
        <v>13</v>
      </c>
      <c r="L1051" s="21">
        <f t="shared" si="353"/>
        <v>13</v>
      </c>
      <c r="M1051" s="14">
        <f t="shared" si="342"/>
        <v>1.003496425</v>
      </c>
      <c r="N1051" s="14">
        <f t="shared" ca="1" si="343"/>
        <v>1.006099495</v>
      </c>
      <c r="O1051" s="21">
        <f t="shared" si="354"/>
        <v>0</v>
      </c>
      <c r="P1051" s="16">
        <f t="shared" ca="1" si="344"/>
        <v>42.303047569999997</v>
      </c>
      <c r="Q1051" s="24">
        <f t="shared" si="345"/>
        <v>0</v>
      </c>
      <c r="R1051" s="16">
        <f t="shared" si="346"/>
        <v>0</v>
      </c>
      <c r="S1051" s="4" t="str">
        <f t="shared" si="355"/>
        <v>J=</v>
      </c>
      <c r="T1051" s="34">
        <f t="shared" si="356"/>
        <v>44454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2"/>
      <c r="AG1051" s="3"/>
      <c r="AH1051" s="2"/>
      <c r="AI1051" s="2"/>
      <c r="AJ1051" s="2"/>
      <c r="AK1051" s="2"/>
      <c r="AL1051" s="2"/>
      <c r="AM1051" s="34"/>
      <c r="AN1051" s="34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42">
        <f t="shared" si="347"/>
        <v>44442</v>
      </c>
      <c r="B1052" s="19">
        <f t="shared" ca="1" si="357"/>
        <v>6981.0678162900003</v>
      </c>
      <c r="C1052" s="16">
        <f t="shared" si="348"/>
        <v>6935.5</v>
      </c>
      <c r="D1052" s="15">
        <f ca="1">IF(A1052&lt;$B$1,VLOOKUP(A1052,[1]DI!$A$4:$B$15000,2,FALSE),0)</f>
        <v>5.1499999999999997E-2</v>
      </c>
      <c r="E1052" s="16">
        <f t="shared" ca="1" si="340"/>
        <v>1.0001993</v>
      </c>
      <c r="F1052" s="16">
        <f ca="1">(TRUNC(PRODUCT($E$12:$E1051),16))</f>
        <v>1.1236634381559101</v>
      </c>
      <c r="G1052" s="16">
        <f t="shared" ca="1" si="349"/>
        <v>1.12053287386219</v>
      </c>
      <c r="H1052" s="16">
        <f t="shared" ca="1" si="341"/>
        <v>1.0027938199999999</v>
      </c>
      <c r="I1052" s="15">
        <f t="shared" si="350"/>
        <v>7.0000000000000007E-2</v>
      </c>
      <c r="J1052" s="34">
        <f t="shared" si="351"/>
        <v>44424</v>
      </c>
      <c r="K1052" s="2">
        <f t="shared" si="352"/>
        <v>14</v>
      </c>
      <c r="L1052" s="21">
        <f t="shared" si="353"/>
        <v>14</v>
      </c>
      <c r="M1052" s="14">
        <f t="shared" si="342"/>
        <v>1.0037658869999999</v>
      </c>
      <c r="N1052" s="14">
        <f t="shared" ca="1" si="343"/>
        <v>1.006570228</v>
      </c>
      <c r="O1052" s="21">
        <f t="shared" si="354"/>
        <v>0</v>
      </c>
      <c r="P1052" s="16">
        <f t="shared" ca="1" si="344"/>
        <v>45.567816290000003</v>
      </c>
      <c r="Q1052" s="24">
        <f t="shared" si="345"/>
        <v>0</v>
      </c>
      <c r="R1052" s="16">
        <f t="shared" si="346"/>
        <v>0</v>
      </c>
      <c r="S1052" s="4" t="str">
        <f t="shared" si="355"/>
        <v>J=</v>
      </c>
      <c r="T1052" s="34">
        <f t="shared" si="356"/>
        <v>44454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2"/>
      <c r="AG1052" s="3"/>
      <c r="AH1052" s="2"/>
      <c r="AI1052" s="2"/>
      <c r="AJ1052" s="2"/>
      <c r="AK1052" s="2"/>
      <c r="AL1052" s="2"/>
      <c r="AM1052" s="34"/>
      <c r="AN1052" s="34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42">
        <f t="shared" si="347"/>
        <v>44443</v>
      </c>
      <c r="B1053" s="19">
        <f t="shared" ca="1" si="357"/>
        <v>6984.3340484</v>
      </c>
      <c r="C1053" s="16">
        <f t="shared" si="348"/>
        <v>6935.5</v>
      </c>
      <c r="D1053" s="15">
        <f ca="1">IF(A1053&lt;$B$1,VLOOKUP(A1053,[1]DI!$A$4:$B$15000,2,FALSE),0)</f>
        <v>0</v>
      </c>
      <c r="E1053" s="16">
        <f t="shared" ca="1" si="340"/>
        <v>1</v>
      </c>
      <c r="F1053" s="16">
        <f ca="1">(TRUNC(PRODUCT($E$12:$E1052),16))</f>
        <v>1.1238873842791299</v>
      </c>
      <c r="G1053" s="16">
        <f t="shared" ca="1" si="349"/>
        <v>1.12053287386219</v>
      </c>
      <c r="H1053" s="16">
        <f t="shared" ca="1" si="341"/>
        <v>1.0029936699999999</v>
      </c>
      <c r="I1053" s="15">
        <f t="shared" si="350"/>
        <v>7.0000000000000007E-2</v>
      </c>
      <c r="J1053" s="34">
        <f t="shared" si="351"/>
        <v>44424</v>
      </c>
      <c r="K1053" s="2">
        <f t="shared" si="352"/>
        <v>14</v>
      </c>
      <c r="L1053" s="21">
        <f t="shared" si="353"/>
        <v>15</v>
      </c>
      <c r="M1053" s="14">
        <f t="shared" si="342"/>
        <v>1.004035421</v>
      </c>
      <c r="N1053" s="14">
        <f t="shared" ca="1" si="343"/>
        <v>1.0070411720000001</v>
      </c>
      <c r="O1053" s="21">
        <f t="shared" si="354"/>
        <v>0</v>
      </c>
      <c r="P1053" s="16">
        <f t="shared" ca="1" si="344"/>
        <v>48.8340484</v>
      </c>
      <c r="Q1053" s="24">
        <f t="shared" si="345"/>
        <v>0</v>
      </c>
      <c r="R1053" s="16">
        <f t="shared" si="346"/>
        <v>0</v>
      </c>
      <c r="S1053" s="4" t="str">
        <f t="shared" si="355"/>
        <v>J=</v>
      </c>
      <c r="T1053" s="34">
        <f t="shared" si="356"/>
        <v>44454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2"/>
      <c r="AG1053" s="3"/>
      <c r="AH1053" s="2"/>
      <c r="AI1053" s="2"/>
      <c r="AJ1053" s="2"/>
      <c r="AK1053" s="2"/>
      <c r="AL1053" s="2"/>
      <c r="AM1053" s="34"/>
      <c r="AN1053" s="34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42">
        <f t="shared" si="347"/>
        <v>44444</v>
      </c>
      <c r="B1054" s="19">
        <f t="shared" ca="1" si="357"/>
        <v>6984.3340484</v>
      </c>
      <c r="C1054" s="16">
        <f t="shared" si="348"/>
        <v>6935.5</v>
      </c>
      <c r="D1054" s="15">
        <f ca="1">IF(A1054&lt;$B$1,VLOOKUP(A1054,[1]DI!$A$4:$B$15000,2,FALSE),0)</f>
        <v>0</v>
      </c>
      <c r="E1054" s="16">
        <f t="shared" ca="1" si="340"/>
        <v>1</v>
      </c>
      <c r="F1054" s="16">
        <f ca="1">(TRUNC(PRODUCT($E$12:$E1053),16))</f>
        <v>1.1238873842791299</v>
      </c>
      <c r="G1054" s="16">
        <f t="shared" ca="1" si="349"/>
        <v>1.12053287386219</v>
      </c>
      <c r="H1054" s="16">
        <f t="shared" ca="1" si="341"/>
        <v>1.0029936699999999</v>
      </c>
      <c r="I1054" s="15">
        <f t="shared" si="350"/>
        <v>7.0000000000000007E-2</v>
      </c>
      <c r="J1054" s="34">
        <f t="shared" si="351"/>
        <v>44424</v>
      </c>
      <c r="K1054" s="2">
        <f t="shared" si="352"/>
        <v>14</v>
      </c>
      <c r="L1054" s="21">
        <f t="shared" si="353"/>
        <v>15</v>
      </c>
      <c r="M1054" s="14">
        <f t="shared" si="342"/>
        <v>1.004035421</v>
      </c>
      <c r="N1054" s="14">
        <f t="shared" ca="1" si="343"/>
        <v>1.0070411720000001</v>
      </c>
      <c r="O1054" s="21">
        <f t="shared" si="354"/>
        <v>0</v>
      </c>
      <c r="P1054" s="16">
        <f t="shared" ca="1" si="344"/>
        <v>48.8340484</v>
      </c>
      <c r="Q1054" s="24">
        <f t="shared" si="345"/>
        <v>0</v>
      </c>
      <c r="R1054" s="16">
        <f t="shared" si="346"/>
        <v>0</v>
      </c>
      <c r="S1054" s="4" t="str">
        <f t="shared" si="355"/>
        <v>J=</v>
      </c>
      <c r="T1054" s="34">
        <f t="shared" si="356"/>
        <v>44454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2"/>
      <c r="AG1054" s="3"/>
      <c r="AH1054" s="2"/>
      <c r="AI1054" s="2"/>
      <c r="AJ1054" s="2"/>
      <c r="AK1054" s="2"/>
      <c r="AL1054" s="2"/>
      <c r="AM1054" s="34"/>
      <c r="AN1054" s="34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42">
        <f t="shared" si="347"/>
        <v>44445</v>
      </c>
      <c r="B1055" s="19">
        <f t="shared" ca="1" si="357"/>
        <v>6984.3340484</v>
      </c>
      <c r="C1055" s="16">
        <f t="shared" si="348"/>
        <v>6935.5</v>
      </c>
      <c r="D1055" s="15">
        <f ca="1">IF(A1055&lt;$B$1,VLOOKUP(A1055,[1]DI!$A$4:$B$15000,2,FALSE),0)</f>
        <v>5.1499999999999997E-2</v>
      </c>
      <c r="E1055" s="16">
        <f t="shared" ca="1" si="340"/>
        <v>1.0001993</v>
      </c>
      <c r="F1055" s="16">
        <f ca="1">(TRUNC(PRODUCT($E$12:$E1054),16))</f>
        <v>1.1238873842791299</v>
      </c>
      <c r="G1055" s="16">
        <f t="shared" ca="1" si="349"/>
        <v>1.12053287386219</v>
      </c>
      <c r="H1055" s="16">
        <f t="shared" ca="1" si="341"/>
        <v>1.0029936699999999</v>
      </c>
      <c r="I1055" s="15">
        <f t="shared" si="350"/>
        <v>7.0000000000000007E-2</v>
      </c>
      <c r="J1055" s="34">
        <f t="shared" si="351"/>
        <v>44424</v>
      </c>
      <c r="K1055" s="2">
        <f t="shared" si="352"/>
        <v>15</v>
      </c>
      <c r="L1055" s="21">
        <f t="shared" si="353"/>
        <v>15</v>
      </c>
      <c r="M1055" s="14">
        <f t="shared" si="342"/>
        <v>1.004035421</v>
      </c>
      <c r="N1055" s="14">
        <f t="shared" ca="1" si="343"/>
        <v>1.0070411720000001</v>
      </c>
      <c r="O1055" s="21">
        <f t="shared" si="354"/>
        <v>0</v>
      </c>
      <c r="P1055" s="16">
        <f t="shared" ca="1" si="344"/>
        <v>48.8340484</v>
      </c>
      <c r="Q1055" s="24">
        <f t="shared" si="345"/>
        <v>0</v>
      </c>
      <c r="R1055" s="16">
        <f t="shared" si="346"/>
        <v>0</v>
      </c>
      <c r="S1055" s="4" t="str">
        <f t="shared" si="355"/>
        <v>J=</v>
      </c>
      <c r="T1055" s="34">
        <f t="shared" si="356"/>
        <v>44454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2"/>
      <c r="AG1055" s="3"/>
      <c r="AH1055" s="2"/>
      <c r="AI1055" s="2"/>
      <c r="AJ1055" s="2"/>
      <c r="AK1055" s="2"/>
      <c r="AL1055" s="2"/>
      <c r="AM1055" s="34"/>
      <c r="AN1055" s="34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42">
        <f t="shared" si="347"/>
        <v>44446</v>
      </c>
      <c r="B1056" s="19">
        <f t="shared" ca="1" si="357"/>
        <v>6987.6018687400001</v>
      </c>
      <c r="C1056" s="16">
        <f t="shared" si="348"/>
        <v>6935.5</v>
      </c>
      <c r="D1056" s="15">
        <f ca="1">IF(A1056&lt;$B$1,VLOOKUP(A1056,[1]DI!$A$4:$B$15000,2,FALSE),0)</f>
        <v>0</v>
      </c>
      <c r="E1056" s="16">
        <f t="shared" ca="1" si="340"/>
        <v>1</v>
      </c>
      <c r="F1056" s="16">
        <f ca="1">(TRUNC(PRODUCT($E$12:$E1055),16))</f>
        <v>1.1241113750348199</v>
      </c>
      <c r="G1056" s="16">
        <f t="shared" ca="1" si="349"/>
        <v>1.12053287386219</v>
      </c>
      <c r="H1056" s="16">
        <f t="shared" ca="1" si="341"/>
        <v>1.0031935700000001</v>
      </c>
      <c r="I1056" s="15">
        <f t="shared" si="350"/>
        <v>7.0000000000000007E-2</v>
      </c>
      <c r="J1056" s="34">
        <f t="shared" si="351"/>
        <v>44424</v>
      </c>
      <c r="K1056" s="2">
        <f t="shared" si="352"/>
        <v>15</v>
      </c>
      <c r="L1056" s="21">
        <f t="shared" si="353"/>
        <v>16</v>
      </c>
      <c r="M1056" s="14">
        <f t="shared" si="342"/>
        <v>1.004305027</v>
      </c>
      <c r="N1056" s="14">
        <f t="shared" ca="1" si="343"/>
        <v>1.0075123450000001</v>
      </c>
      <c r="O1056" s="21">
        <f t="shared" si="354"/>
        <v>0</v>
      </c>
      <c r="P1056" s="16">
        <f t="shared" ca="1" si="344"/>
        <v>52.10186874</v>
      </c>
      <c r="Q1056" s="24">
        <f t="shared" si="345"/>
        <v>0</v>
      </c>
      <c r="R1056" s="16">
        <f t="shared" si="346"/>
        <v>0</v>
      </c>
      <c r="S1056" s="4" t="str">
        <f t="shared" si="355"/>
        <v>J=</v>
      </c>
      <c r="T1056" s="34">
        <f t="shared" si="356"/>
        <v>44454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2"/>
      <c r="AG1056" s="3"/>
      <c r="AH1056" s="2"/>
      <c r="AI1056" s="2"/>
      <c r="AJ1056" s="2"/>
      <c r="AK1056" s="2"/>
      <c r="AL1056" s="2"/>
      <c r="AM1056" s="34"/>
      <c r="AN1056" s="34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42">
        <f t="shared" si="347"/>
        <v>44447</v>
      </c>
      <c r="B1057" s="19">
        <f t="shared" ca="1" si="357"/>
        <v>6987.6018687400001</v>
      </c>
      <c r="C1057" s="16">
        <f t="shared" si="348"/>
        <v>6935.5</v>
      </c>
      <c r="D1057" s="15">
        <f ca="1">IF(A1057&lt;$B$1,VLOOKUP(A1057,[1]DI!$A$4:$B$15000,2,FALSE),0)</f>
        <v>5.1499999999999997E-2</v>
      </c>
      <c r="E1057" s="16">
        <f t="shared" ca="1" si="340"/>
        <v>1.0001993</v>
      </c>
      <c r="F1057" s="16">
        <f ca="1">(TRUNC(PRODUCT($E$12:$E1056),16))</f>
        <v>1.1241113750348199</v>
      </c>
      <c r="G1057" s="16">
        <f t="shared" ca="1" si="349"/>
        <v>1.12053287386219</v>
      </c>
      <c r="H1057" s="16">
        <f t="shared" ca="1" si="341"/>
        <v>1.0031935700000001</v>
      </c>
      <c r="I1057" s="15">
        <f t="shared" si="350"/>
        <v>7.0000000000000007E-2</v>
      </c>
      <c r="J1057" s="34">
        <f t="shared" si="351"/>
        <v>44424</v>
      </c>
      <c r="K1057" s="2">
        <f t="shared" si="352"/>
        <v>16</v>
      </c>
      <c r="L1057" s="21">
        <f t="shared" si="353"/>
        <v>16</v>
      </c>
      <c r="M1057" s="14">
        <f t="shared" si="342"/>
        <v>1.004305027</v>
      </c>
      <c r="N1057" s="14">
        <f t="shared" ca="1" si="343"/>
        <v>1.0075123450000001</v>
      </c>
      <c r="O1057" s="21">
        <f t="shared" si="354"/>
        <v>0</v>
      </c>
      <c r="P1057" s="16">
        <f t="shared" ca="1" si="344"/>
        <v>52.10186874</v>
      </c>
      <c r="Q1057" s="24">
        <f t="shared" si="345"/>
        <v>0</v>
      </c>
      <c r="R1057" s="16">
        <f t="shared" si="346"/>
        <v>0</v>
      </c>
      <c r="S1057" s="4" t="str">
        <f t="shared" si="355"/>
        <v>J=</v>
      </c>
      <c r="T1057" s="34">
        <f t="shared" si="356"/>
        <v>44454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2"/>
      <c r="AG1057" s="3"/>
      <c r="AH1057" s="2"/>
      <c r="AI1057" s="2"/>
      <c r="AJ1057" s="2"/>
      <c r="AK1057" s="2"/>
      <c r="AL1057" s="2"/>
      <c r="AM1057" s="34"/>
      <c r="AN1057" s="34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42">
        <f t="shared" si="347"/>
        <v>44448</v>
      </c>
      <c r="B1058" s="19">
        <f t="shared" ca="1" si="357"/>
        <v>6990.87122877</v>
      </c>
      <c r="C1058" s="16">
        <f t="shared" si="348"/>
        <v>6935.5</v>
      </c>
      <c r="D1058" s="15">
        <f ca="1">IF(A1058&lt;$B$1,VLOOKUP(A1058,[1]DI!$A$4:$B$15000,2,FALSE),0)</f>
        <v>5.1499999999999997E-2</v>
      </c>
      <c r="E1058" s="16">
        <f t="shared" ca="1" si="340"/>
        <v>1.0001993</v>
      </c>
      <c r="F1058" s="16">
        <f ca="1">(TRUNC(PRODUCT($E$12:$E1057),16))</f>
        <v>1.1243354104318699</v>
      </c>
      <c r="G1058" s="16">
        <f t="shared" ca="1" si="349"/>
        <v>1.12053287386219</v>
      </c>
      <c r="H1058" s="16">
        <f t="shared" ca="1" si="341"/>
        <v>1.00339351</v>
      </c>
      <c r="I1058" s="15">
        <f t="shared" si="350"/>
        <v>7.0000000000000007E-2</v>
      </c>
      <c r="J1058" s="34">
        <f t="shared" si="351"/>
        <v>44424</v>
      </c>
      <c r="K1058" s="2">
        <f t="shared" si="352"/>
        <v>17</v>
      </c>
      <c r="L1058" s="21">
        <f t="shared" si="353"/>
        <v>17</v>
      </c>
      <c r="M1058" s="14">
        <f t="shared" si="342"/>
        <v>1.0045747060000001</v>
      </c>
      <c r="N1058" s="14">
        <f t="shared" ca="1" si="343"/>
        <v>1.00798374</v>
      </c>
      <c r="O1058" s="21">
        <f t="shared" si="354"/>
        <v>0</v>
      </c>
      <c r="P1058" s="16">
        <f t="shared" ca="1" si="344"/>
        <v>55.371228770000002</v>
      </c>
      <c r="Q1058" s="24">
        <f t="shared" si="345"/>
        <v>0</v>
      </c>
      <c r="R1058" s="16">
        <f t="shared" si="346"/>
        <v>0</v>
      </c>
      <c r="S1058" s="4" t="str">
        <f t="shared" si="355"/>
        <v>J=</v>
      </c>
      <c r="T1058" s="34">
        <f t="shared" si="356"/>
        <v>44454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2"/>
      <c r="AG1058" s="3"/>
      <c r="AH1058" s="2"/>
      <c r="AI1058" s="2"/>
      <c r="AJ1058" s="2"/>
      <c r="AK1058" s="2"/>
      <c r="AL1058" s="2"/>
      <c r="AM1058" s="34"/>
      <c r="AN1058" s="34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42">
        <f t="shared" si="347"/>
        <v>44449</v>
      </c>
      <c r="B1059" s="19">
        <f t="shared" ca="1" si="357"/>
        <v>6994.1420452399998</v>
      </c>
      <c r="C1059" s="16">
        <f t="shared" si="348"/>
        <v>6935.5</v>
      </c>
      <c r="D1059" s="15">
        <f ca="1">IF(A1059&lt;$B$1,VLOOKUP(A1059,[1]DI!$A$4:$B$15000,2,FALSE),0)</f>
        <v>5.1499999999999997E-2</v>
      </c>
      <c r="E1059" s="16">
        <f t="shared" ca="1" si="340"/>
        <v>1.0001993</v>
      </c>
      <c r="F1059" s="16">
        <f ca="1">(TRUNC(PRODUCT($E$12:$E1058),16))</f>
        <v>1.12455949047916</v>
      </c>
      <c r="G1059" s="16">
        <f t="shared" ca="1" si="349"/>
        <v>1.12053287386219</v>
      </c>
      <c r="H1059" s="16">
        <f t="shared" ca="1" si="341"/>
        <v>1.0035934799999999</v>
      </c>
      <c r="I1059" s="15">
        <f t="shared" si="350"/>
        <v>7.0000000000000007E-2</v>
      </c>
      <c r="J1059" s="34">
        <f t="shared" si="351"/>
        <v>44424</v>
      </c>
      <c r="K1059" s="2">
        <f t="shared" si="352"/>
        <v>18</v>
      </c>
      <c r="L1059" s="21">
        <f t="shared" si="353"/>
        <v>18</v>
      </c>
      <c r="M1059" s="14">
        <f t="shared" si="342"/>
        <v>1.0048444569999999</v>
      </c>
      <c r="N1059" s="14">
        <f t="shared" ca="1" si="343"/>
        <v>1.008455345</v>
      </c>
      <c r="O1059" s="21">
        <f t="shared" si="354"/>
        <v>0</v>
      </c>
      <c r="P1059" s="16">
        <f t="shared" ca="1" si="344"/>
        <v>58.642045240000002</v>
      </c>
      <c r="Q1059" s="24">
        <f t="shared" si="345"/>
        <v>0</v>
      </c>
      <c r="R1059" s="16">
        <f t="shared" si="346"/>
        <v>0</v>
      </c>
      <c r="S1059" s="4" t="str">
        <f t="shared" si="355"/>
        <v>J=</v>
      </c>
      <c r="T1059" s="34">
        <f t="shared" si="356"/>
        <v>44454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2"/>
      <c r="AG1059" s="3"/>
      <c r="AH1059" s="2"/>
      <c r="AI1059" s="2"/>
      <c r="AJ1059" s="2"/>
      <c r="AK1059" s="2"/>
      <c r="AL1059" s="2"/>
      <c r="AM1059" s="34"/>
      <c r="AN1059" s="34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42">
        <f t="shared" si="347"/>
        <v>44450</v>
      </c>
      <c r="B1060" s="19">
        <f t="shared" ca="1" si="357"/>
        <v>6997.4144707599999</v>
      </c>
      <c r="C1060" s="16">
        <f t="shared" si="348"/>
        <v>6935.5</v>
      </c>
      <c r="D1060" s="15">
        <f ca="1">IF(A1060&lt;$B$1,VLOOKUP(A1060,[1]DI!$A$4:$B$15000,2,FALSE),0)</f>
        <v>0</v>
      </c>
      <c r="E1060" s="16">
        <f t="shared" ca="1" si="340"/>
        <v>1</v>
      </c>
      <c r="F1060" s="16">
        <f ca="1">(TRUNC(PRODUCT($E$12:$E1059),16))</f>
        <v>1.1247836151856201</v>
      </c>
      <c r="G1060" s="16">
        <f t="shared" ca="1" si="349"/>
        <v>1.12053287386219</v>
      </c>
      <c r="H1060" s="16">
        <f t="shared" ca="1" si="341"/>
        <v>1.0037935</v>
      </c>
      <c r="I1060" s="15">
        <f t="shared" si="350"/>
        <v>7.0000000000000007E-2</v>
      </c>
      <c r="J1060" s="34">
        <f t="shared" si="351"/>
        <v>44424</v>
      </c>
      <c r="K1060" s="2">
        <f t="shared" si="352"/>
        <v>18</v>
      </c>
      <c r="L1060" s="21">
        <f t="shared" si="353"/>
        <v>19</v>
      </c>
      <c r="M1060" s="14">
        <f t="shared" si="342"/>
        <v>1.005114281</v>
      </c>
      <c r="N1060" s="14">
        <f t="shared" ca="1" si="343"/>
        <v>1.0089271820000001</v>
      </c>
      <c r="O1060" s="21">
        <f t="shared" si="354"/>
        <v>0</v>
      </c>
      <c r="P1060" s="16">
        <f t="shared" ca="1" si="344"/>
        <v>61.91447076</v>
      </c>
      <c r="Q1060" s="24">
        <f t="shared" si="345"/>
        <v>0</v>
      </c>
      <c r="R1060" s="16">
        <f t="shared" si="346"/>
        <v>0</v>
      </c>
      <c r="S1060" s="4" t="str">
        <f t="shared" si="355"/>
        <v>J=</v>
      </c>
      <c r="T1060" s="34">
        <f t="shared" si="356"/>
        <v>44454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2"/>
      <c r="AG1060" s="3"/>
      <c r="AH1060" s="2"/>
      <c r="AI1060" s="2"/>
      <c r="AJ1060" s="2"/>
      <c r="AK1060" s="2"/>
      <c r="AL1060" s="2"/>
      <c r="AM1060" s="34"/>
      <c r="AN1060" s="34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42">
        <f t="shared" si="347"/>
        <v>44451</v>
      </c>
      <c r="B1061" s="19">
        <f t="shared" ca="1" si="357"/>
        <v>6997.4144707599999</v>
      </c>
      <c r="C1061" s="16">
        <f t="shared" si="348"/>
        <v>6935.5</v>
      </c>
      <c r="D1061" s="15">
        <f ca="1">IF(A1061&lt;$B$1,VLOOKUP(A1061,[1]DI!$A$4:$B$15000,2,FALSE),0)</f>
        <v>0</v>
      </c>
      <c r="E1061" s="16">
        <f t="shared" ca="1" si="340"/>
        <v>1</v>
      </c>
      <c r="F1061" s="16">
        <f ca="1">(TRUNC(PRODUCT($E$12:$E1060),16))</f>
        <v>1.1247836151856201</v>
      </c>
      <c r="G1061" s="16">
        <f t="shared" ca="1" si="349"/>
        <v>1.12053287386219</v>
      </c>
      <c r="H1061" s="16">
        <f t="shared" ca="1" si="341"/>
        <v>1.0037935</v>
      </c>
      <c r="I1061" s="15">
        <f t="shared" si="350"/>
        <v>7.0000000000000007E-2</v>
      </c>
      <c r="J1061" s="34">
        <f t="shared" si="351"/>
        <v>44424</v>
      </c>
      <c r="K1061" s="2">
        <f t="shared" si="352"/>
        <v>18</v>
      </c>
      <c r="L1061" s="21">
        <f t="shared" si="353"/>
        <v>19</v>
      </c>
      <c r="M1061" s="14">
        <f t="shared" si="342"/>
        <v>1.005114281</v>
      </c>
      <c r="N1061" s="14">
        <f t="shared" ca="1" si="343"/>
        <v>1.0089271820000001</v>
      </c>
      <c r="O1061" s="21">
        <f t="shared" si="354"/>
        <v>0</v>
      </c>
      <c r="P1061" s="16">
        <f t="shared" ca="1" si="344"/>
        <v>61.91447076</v>
      </c>
      <c r="Q1061" s="24">
        <f t="shared" si="345"/>
        <v>0</v>
      </c>
      <c r="R1061" s="16">
        <f t="shared" si="346"/>
        <v>0</v>
      </c>
      <c r="S1061" s="4" t="str">
        <f t="shared" si="355"/>
        <v>J=</v>
      </c>
      <c r="T1061" s="34">
        <f t="shared" si="356"/>
        <v>44454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2"/>
      <c r="AG1061" s="3"/>
      <c r="AH1061" s="2"/>
      <c r="AI1061" s="2"/>
      <c r="AJ1061" s="2"/>
      <c r="AK1061" s="2"/>
      <c r="AL1061" s="2"/>
      <c r="AM1061" s="34"/>
      <c r="AN1061" s="34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42">
        <f t="shared" si="347"/>
        <v>44452</v>
      </c>
      <c r="B1062" s="19">
        <f t="shared" ca="1" si="357"/>
        <v>6997.4144707599999</v>
      </c>
      <c r="C1062" s="16">
        <f t="shared" si="348"/>
        <v>6935.5</v>
      </c>
      <c r="D1062" s="15">
        <f ca="1">IF(A1062&lt;$B$1,VLOOKUP(A1062,[1]DI!$A$4:$B$15000,2,FALSE),0)</f>
        <v>5.1499999999999997E-2</v>
      </c>
      <c r="E1062" s="16">
        <f t="shared" ca="1" si="340"/>
        <v>1.0001993</v>
      </c>
      <c r="F1062" s="16">
        <f ca="1">(TRUNC(PRODUCT($E$12:$E1061),16))</f>
        <v>1.1247836151856201</v>
      </c>
      <c r="G1062" s="16">
        <f t="shared" ca="1" si="349"/>
        <v>1.12053287386219</v>
      </c>
      <c r="H1062" s="16">
        <f t="shared" ca="1" si="341"/>
        <v>1.0037935</v>
      </c>
      <c r="I1062" s="15">
        <f t="shared" si="350"/>
        <v>7.0000000000000007E-2</v>
      </c>
      <c r="J1062" s="34">
        <f t="shared" si="351"/>
        <v>44424</v>
      </c>
      <c r="K1062" s="2">
        <f t="shared" si="352"/>
        <v>19</v>
      </c>
      <c r="L1062" s="21">
        <f t="shared" si="353"/>
        <v>19</v>
      </c>
      <c r="M1062" s="14">
        <f t="shared" si="342"/>
        <v>1.005114281</v>
      </c>
      <c r="N1062" s="14">
        <f t="shared" ca="1" si="343"/>
        <v>1.0089271820000001</v>
      </c>
      <c r="O1062" s="21">
        <f t="shared" si="354"/>
        <v>0</v>
      </c>
      <c r="P1062" s="16">
        <f t="shared" ca="1" si="344"/>
        <v>61.91447076</v>
      </c>
      <c r="Q1062" s="24">
        <f t="shared" si="345"/>
        <v>0</v>
      </c>
      <c r="R1062" s="16">
        <f t="shared" si="346"/>
        <v>0</v>
      </c>
      <c r="S1062" s="4" t="str">
        <f t="shared" si="355"/>
        <v>J=</v>
      </c>
      <c r="T1062" s="34">
        <f t="shared" si="356"/>
        <v>44454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2"/>
      <c r="AG1062" s="3"/>
      <c r="AH1062" s="2"/>
      <c r="AI1062" s="2"/>
      <c r="AJ1062" s="2"/>
      <c r="AK1062" s="2"/>
      <c r="AL1062" s="2"/>
      <c r="AM1062" s="34"/>
      <c r="AN1062" s="34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42">
        <f t="shared" si="347"/>
        <v>44453</v>
      </c>
      <c r="B1063" s="19">
        <f t="shared" ca="1" si="357"/>
        <v>7000.6884220800002</v>
      </c>
      <c r="C1063" s="16">
        <f t="shared" si="348"/>
        <v>6935.5</v>
      </c>
      <c r="D1063" s="15">
        <f ca="1">IF(A1063&lt;$B$1,VLOOKUP(A1063,[1]DI!$A$4:$B$15000,2,FALSE),0)</f>
        <v>5.1499999999999997E-2</v>
      </c>
      <c r="E1063" s="16">
        <f t="shared" ca="1" si="340"/>
        <v>1.0001993</v>
      </c>
      <c r="F1063" s="16">
        <f ca="1">(TRUNC(PRODUCT($E$12:$E1062),16))</f>
        <v>1.1250077845601201</v>
      </c>
      <c r="G1063" s="16">
        <f t="shared" ca="1" si="349"/>
        <v>1.12053287386219</v>
      </c>
      <c r="H1063" s="16">
        <f t="shared" ca="1" si="341"/>
        <v>1.0039935600000001</v>
      </c>
      <c r="I1063" s="15">
        <f t="shared" si="350"/>
        <v>7.0000000000000007E-2</v>
      </c>
      <c r="J1063" s="34">
        <f t="shared" si="351"/>
        <v>44424</v>
      </c>
      <c r="K1063" s="2">
        <f t="shared" si="352"/>
        <v>20</v>
      </c>
      <c r="L1063" s="21">
        <f t="shared" si="353"/>
        <v>20</v>
      </c>
      <c r="M1063" s="14">
        <f t="shared" si="342"/>
        <v>1.005384177</v>
      </c>
      <c r="N1063" s="14">
        <f t="shared" ca="1" si="343"/>
        <v>1.0093992389999999</v>
      </c>
      <c r="O1063" s="21">
        <f t="shared" si="354"/>
        <v>0</v>
      </c>
      <c r="P1063" s="16">
        <f t="shared" ca="1" si="344"/>
        <v>65.188422079999995</v>
      </c>
      <c r="Q1063" s="24">
        <f t="shared" si="345"/>
        <v>0</v>
      </c>
      <c r="R1063" s="16">
        <f t="shared" si="346"/>
        <v>0</v>
      </c>
      <c r="S1063" s="4" t="str">
        <f t="shared" si="355"/>
        <v>J=</v>
      </c>
      <c r="T1063" s="34">
        <f t="shared" si="356"/>
        <v>44454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2"/>
      <c r="AG1063" s="3"/>
      <c r="AH1063" s="2"/>
      <c r="AI1063" s="2"/>
      <c r="AJ1063" s="2"/>
      <c r="AK1063" s="2"/>
      <c r="AL1063" s="2"/>
      <c r="AM1063" s="34"/>
      <c r="AN1063" s="34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42">
        <f t="shared" si="347"/>
        <v>44454</v>
      </c>
      <c r="B1064" s="19">
        <f t="shared" ca="1" si="357"/>
        <v>7003.9638367899997</v>
      </c>
      <c r="C1064" s="16">
        <f t="shared" si="348"/>
        <v>6935.5</v>
      </c>
      <c r="D1064" s="15">
        <f ca="1">IF(A1064&lt;$B$1,VLOOKUP(A1064,[1]DI!$A$4:$B$15000,2,FALSE),0)</f>
        <v>5.1499999999999997E-2</v>
      </c>
      <c r="E1064" s="16">
        <f t="shared" ca="1" si="340"/>
        <v>1.0001993</v>
      </c>
      <c r="F1064" s="16">
        <f ca="1">(TRUNC(PRODUCT($E$12:$E1063),16))</f>
        <v>1.12523199861159</v>
      </c>
      <c r="G1064" s="16">
        <f t="shared" ca="1" si="349"/>
        <v>1.12053287386219</v>
      </c>
      <c r="H1064" s="16">
        <f t="shared" ca="1" si="341"/>
        <v>1.0041936499999999</v>
      </c>
      <c r="I1064" s="15">
        <f t="shared" si="350"/>
        <v>7.0000000000000007E-2</v>
      </c>
      <c r="J1064" s="34">
        <f t="shared" si="351"/>
        <v>44424</v>
      </c>
      <c r="K1064" s="2">
        <f t="shared" si="352"/>
        <v>21</v>
      </c>
      <c r="L1064" s="21">
        <f t="shared" si="353"/>
        <v>21</v>
      </c>
      <c r="M1064" s="14">
        <f t="shared" si="342"/>
        <v>1.0056541450000001</v>
      </c>
      <c r="N1064" s="14">
        <f t="shared" ca="1" si="343"/>
        <v>1.0098715069999999</v>
      </c>
      <c r="O1064" s="21">
        <f t="shared" si="354"/>
        <v>35</v>
      </c>
      <c r="P1064" s="16">
        <f t="shared" ca="1" si="344"/>
        <v>68.463836790000002</v>
      </c>
      <c r="Q1064" s="24">
        <f t="shared" si="345"/>
        <v>0</v>
      </c>
      <c r="R1064" s="16">
        <f t="shared" si="346"/>
        <v>0</v>
      </c>
      <c r="S1064" s="4" t="str">
        <f t="shared" si="355"/>
        <v>J=</v>
      </c>
      <c r="T1064" s="34">
        <f t="shared" si="356"/>
        <v>44454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2"/>
      <c r="AG1064" s="3"/>
      <c r="AH1064" s="2"/>
      <c r="AI1064" s="2"/>
      <c r="AJ1064" s="2"/>
      <c r="AK1064" s="2"/>
      <c r="AL1064" s="2"/>
      <c r="AM1064" s="34"/>
      <c r="AN1064" s="34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42">
        <f t="shared" si="347"/>
        <v>44455</v>
      </c>
      <c r="B1065" s="19">
        <f t="shared" ca="1" si="357"/>
        <v>6938.7449609300002</v>
      </c>
      <c r="C1065" s="16">
        <f t="shared" si="348"/>
        <v>6935.5</v>
      </c>
      <c r="D1065" s="15">
        <f ca="1">IF(A1065&lt;$B$1,VLOOKUP(A1065,[1]DI!$A$4:$B$15000,2,FALSE),0)</f>
        <v>5.1499999999999997E-2</v>
      </c>
      <c r="E1065" s="16">
        <f t="shared" ca="1" si="340"/>
        <v>1.0001993</v>
      </c>
      <c r="F1065" s="16">
        <f ca="1">(TRUNC(PRODUCT($E$12:$E1064),16))</f>
        <v>1.12545625734891</v>
      </c>
      <c r="G1065" s="16">
        <f t="shared" ca="1" si="349"/>
        <v>1.12523199861159</v>
      </c>
      <c r="H1065" s="16">
        <f t="shared" ca="1" si="341"/>
        <v>1.0001993</v>
      </c>
      <c r="I1065" s="15">
        <f t="shared" si="350"/>
        <v>7.0000000000000007E-2</v>
      </c>
      <c r="J1065" s="34">
        <f t="shared" si="351"/>
        <v>44454</v>
      </c>
      <c r="K1065" s="2">
        <f t="shared" si="352"/>
        <v>1</v>
      </c>
      <c r="L1065" s="21">
        <f t="shared" si="353"/>
        <v>1</v>
      </c>
      <c r="M1065" s="14">
        <f t="shared" si="342"/>
        <v>1.0002685229999999</v>
      </c>
      <c r="N1065" s="14">
        <f t="shared" ca="1" si="343"/>
        <v>1.0004678769999999</v>
      </c>
      <c r="O1065" s="21">
        <f t="shared" si="354"/>
        <v>0</v>
      </c>
      <c r="P1065" s="16">
        <f t="shared" ca="1" si="344"/>
        <v>3.24496093</v>
      </c>
      <c r="Q1065" s="24">
        <f t="shared" si="345"/>
        <v>0</v>
      </c>
      <c r="R1065" s="16">
        <f t="shared" si="346"/>
        <v>0</v>
      </c>
      <c r="S1065" s="4" t="str">
        <f t="shared" si="355"/>
        <v>J=</v>
      </c>
      <c r="T1065" s="34">
        <f t="shared" si="356"/>
        <v>44484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2"/>
      <c r="AG1065" s="3"/>
      <c r="AH1065" s="2"/>
      <c r="AI1065" s="2"/>
      <c r="AJ1065" s="2"/>
      <c r="AK1065" s="2"/>
      <c r="AL1065" s="2"/>
      <c r="AM1065" s="34"/>
      <c r="AN1065" s="34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42">
        <f t="shared" si="347"/>
        <v>44456</v>
      </c>
      <c r="B1066" s="19">
        <f t="shared" ca="1" si="357"/>
        <v>6941.9914337999999</v>
      </c>
      <c r="C1066" s="16">
        <f t="shared" si="348"/>
        <v>6935.5</v>
      </c>
      <c r="D1066" s="15">
        <f ca="1">IF(A1066&lt;$B$1,VLOOKUP(A1066,[1]DI!$A$4:$B$15000,2,FALSE),0)</f>
        <v>5.1499999999999997E-2</v>
      </c>
      <c r="E1066" s="16">
        <f t="shared" ca="1" si="340"/>
        <v>1.0001993</v>
      </c>
      <c r="F1066" s="16">
        <f ca="1">(TRUNC(PRODUCT($E$12:$E1065),16))</f>
        <v>1.1256805607810001</v>
      </c>
      <c r="G1066" s="16">
        <f t="shared" ca="1" si="349"/>
        <v>1.12523199861159</v>
      </c>
      <c r="H1066" s="16">
        <f t="shared" ca="1" si="341"/>
        <v>1.00039864</v>
      </c>
      <c r="I1066" s="15">
        <f t="shared" si="350"/>
        <v>7.0000000000000007E-2</v>
      </c>
      <c r="J1066" s="34">
        <f t="shared" si="351"/>
        <v>44454</v>
      </c>
      <c r="K1066" s="2">
        <f t="shared" si="352"/>
        <v>2</v>
      </c>
      <c r="L1066" s="21">
        <f t="shared" si="353"/>
        <v>2</v>
      </c>
      <c r="M1066" s="14">
        <f t="shared" si="342"/>
        <v>1.000537118</v>
      </c>
      <c r="N1066" s="14">
        <f t="shared" ca="1" si="343"/>
        <v>1.000935972</v>
      </c>
      <c r="O1066" s="21">
        <f t="shared" si="354"/>
        <v>0</v>
      </c>
      <c r="P1066" s="16">
        <f t="shared" ca="1" si="344"/>
        <v>6.4914338000000003</v>
      </c>
      <c r="Q1066" s="24">
        <f t="shared" si="345"/>
        <v>0</v>
      </c>
      <c r="R1066" s="16">
        <f t="shared" si="346"/>
        <v>0</v>
      </c>
      <c r="S1066" s="4" t="str">
        <f t="shared" si="355"/>
        <v>J=</v>
      </c>
      <c r="T1066" s="34">
        <f t="shared" si="356"/>
        <v>44484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2"/>
      <c r="AG1066" s="3"/>
      <c r="AH1066" s="2"/>
      <c r="AI1066" s="2"/>
      <c r="AJ1066" s="2"/>
      <c r="AK1066" s="2"/>
      <c r="AL1066" s="2"/>
      <c r="AM1066" s="34"/>
      <c r="AN1066" s="34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42">
        <f t="shared" si="347"/>
        <v>44457</v>
      </c>
      <c r="B1067" s="19">
        <f t="shared" ca="1" si="357"/>
        <v>6945.2394324799998</v>
      </c>
      <c r="C1067" s="16">
        <f t="shared" si="348"/>
        <v>6935.5</v>
      </c>
      <c r="D1067" s="15">
        <f ca="1">IF(A1067&lt;$B$1,VLOOKUP(A1067,[1]DI!$A$4:$B$15000,2,FALSE),0)</f>
        <v>0</v>
      </c>
      <c r="E1067" s="16">
        <f t="shared" ca="1" si="340"/>
        <v>1</v>
      </c>
      <c r="F1067" s="16">
        <f ca="1">(TRUNC(PRODUCT($E$12:$E1066),16))</f>
        <v>1.1259049089167601</v>
      </c>
      <c r="G1067" s="16">
        <f t="shared" ca="1" si="349"/>
        <v>1.12523199861159</v>
      </c>
      <c r="H1067" s="16">
        <f t="shared" ca="1" si="341"/>
        <v>1.00059802</v>
      </c>
      <c r="I1067" s="15">
        <f t="shared" si="350"/>
        <v>7.0000000000000007E-2</v>
      </c>
      <c r="J1067" s="34">
        <f t="shared" si="351"/>
        <v>44454</v>
      </c>
      <c r="K1067" s="2">
        <f t="shared" si="352"/>
        <v>2</v>
      </c>
      <c r="L1067" s="21">
        <f t="shared" si="353"/>
        <v>3</v>
      </c>
      <c r="M1067" s="14">
        <f t="shared" si="342"/>
        <v>1.0008057850000001</v>
      </c>
      <c r="N1067" s="14">
        <f t="shared" ca="1" si="343"/>
        <v>1.0014042869999999</v>
      </c>
      <c r="O1067" s="21">
        <f t="shared" si="354"/>
        <v>0</v>
      </c>
      <c r="P1067" s="16">
        <f t="shared" ca="1" si="344"/>
        <v>9.7394324799999996</v>
      </c>
      <c r="Q1067" s="24">
        <f t="shared" si="345"/>
        <v>0</v>
      </c>
      <c r="R1067" s="16">
        <f t="shared" si="346"/>
        <v>0</v>
      </c>
      <c r="S1067" s="4" t="str">
        <f t="shared" si="355"/>
        <v>J=</v>
      </c>
      <c r="T1067" s="34">
        <f t="shared" si="356"/>
        <v>44484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2"/>
      <c r="AG1067" s="3"/>
      <c r="AH1067" s="2"/>
      <c r="AI1067" s="2"/>
      <c r="AJ1067" s="2"/>
      <c r="AK1067" s="2"/>
      <c r="AL1067" s="2"/>
      <c r="AM1067" s="34"/>
      <c r="AN1067" s="34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42">
        <f t="shared" si="347"/>
        <v>44458</v>
      </c>
      <c r="B1068" s="19">
        <f t="shared" ca="1" si="357"/>
        <v>6945.2394324799998</v>
      </c>
      <c r="C1068" s="16">
        <f t="shared" si="348"/>
        <v>6935.5</v>
      </c>
      <c r="D1068" s="15">
        <f ca="1">IF(A1068&lt;$B$1,VLOOKUP(A1068,[1]DI!$A$4:$B$15000,2,FALSE),0)</f>
        <v>0</v>
      </c>
      <c r="E1068" s="16">
        <f t="shared" ca="1" si="340"/>
        <v>1</v>
      </c>
      <c r="F1068" s="16">
        <f ca="1">(TRUNC(PRODUCT($E$12:$E1067),16))</f>
        <v>1.1259049089167601</v>
      </c>
      <c r="G1068" s="16">
        <f t="shared" ca="1" si="349"/>
        <v>1.12523199861159</v>
      </c>
      <c r="H1068" s="16">
        <f t="shared" ca="1" si="341"/>
        <v>1.00059802</v>
      </c>
      <c r="I1068" s="15">
        <f t="shared" si="350"/>
        <v>7.0000000000000007E-2</v>
      </c>
      <c r="J1068" s="34">
        <f t="shared" si="351"/>
        <v>44454</v>
      </c>
      <c r="K1068" s="2">
        <f t="shared" si="352"/>
        <v>2</v>
      </c>
      <c r="L1068" s="21">
        <f t="shared" si="353"/>
        <v>3</v>
      </c>
      <c r="M1068" s="14">
        <f t="shared" si="342"/>
        <v>1.0008057850000001</v>
      </c>
      <c r="N1068" s="14">
        <f t="shared" ca="1" si="343"/>
        <v>1.0014042869999999</v>
      </c>
      <c r="O1068" s="21">
        <f t="shared" si="354"/>
        <v>0</v>
      </c>
      <c r="P1068" s="16">
        <f t="shared" ca="1" si="344"/>
        <v>9.7394324799999996</v>
      </c>
      <c r="Q1068" s="24">
        <f t="shared" si="345"/>
        <v>0</v>
      </c>
      <c r="R1068" s="16">
        <f t="shared" si="346"/>
        <v>0</v>
      </c>
      <c r="S1068" s="4" t="str">
        <f t="shared" si="355"/>
        <v>J=</v>
      </c>
      <c r="T1068" s="34">
        <f t="shared" si="356"/>
        <v>44484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2"/>
      <c r="AG1068" s="3"/>
      <c r="AH1068" s="2"/>
      <c r="AI1068" s="2"/>
      <c r="AJ1068" s="2"/>
      <c r="AK1068" s="2"/>
      <c r="AL1068" s="2"/>
      <c r="AM1068" s="34"/>
      <c r="AN1068" s="34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42">
        <f t="shared" si="347"/>
        <v>44459</v>
      </c>
      <c r="B1069" s="19">
        <f t="shared" ca="1" si="357"/>
        <v>6945.2394324799998</v>
      </c>
      <c r="C1069" s="16">
        <f t="shared" si="348"/>
        <v>6935.5</v>
      </c>
      <c r="D1069" s="15">
        <f ca="1">IF(A1069&lt;$B$1,VLOOKUP(A1069,[1]DI!$A$4:$B$15000,2,FALSE),0)</f>
        <v>5.1499999999999997E-2</v>
      </c>
      <c r="E1069" s="16">
        <f t="shared" ca="1" si="340"/>
        <v>1.0001993</v>
      </c>
      <c r="F1069" s="16">
        <f ca="1">(TRUNC(PRODUCT($E$12:$E1068),16))</f>
        <v>1.1259049089167601</v>
      </c>
      <c r="G1069" s="16">
        <f t="shared" ca="1" si="349"/>
        <v>1.12523199861159</v>
      </c>
      <c r="H1069" s="16">
        <f t="shared" ca="1" si="341"/>
        <v>1.00059802</v>
      </c>
      <c r="I1069" s="15">
        <f t="shared" si="350"/>
        <v>7.0000000000000007E-2</v>
      </c>
      <c r="J1069" s="34">
        <f t="shared" si="351"/>
        <v>44454</v>
      </c>
      <c r="K1069" s="2">
        <f t="shared" si="352"/>
        <v>3</v>
      </c>
      <c r="L1069" s="21">
        <f t="shared" si="353"/>
        <v>3</v>
      </c>
      <c r="M1069" s="14">
        <f t="shared" si="342"/>
        <v>1.0008057850000001</v>
      </c>
      <c r="N1069" s="14">
        <f t="shared" ca="1" si="343"/>
        <v>1.0014042869999999</v>
      </c>
      <c r="O1069" s="21">
        <f t="shared" si="354"/>
        <v>0</v>
      </c>
      <c r="P1069" s="16">
        <f t="shared" ca="1" si="344"/>
        <v>9.7394324799999996</v>
      </c>
      <c r="Q1069" s="24">
        <f t="shared" si="345"/>
        <v>0</v>
      </c>
      <c r="R1069" s="16">
        <f t="shared" si="346"/>
        <v>0</v>
      </c>
      <c r="S1069" s="4" t="str">
        <f t="shared" si="355"/>
        <v>J=</v>
      </c>
      <c r="T1069" s="34">
        <f t="shared" si="356"/>
        <v>44484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2"/>
      <c r="AG1069" s="3"/>
      <c r="AH1069" s="2"/>
      <c r="AI1069" s="2"/>
      <c r="AJ1069" s="2"/>
      <c r="AK1069" s="2"/>
      <c r="AL1069" s="2"/>
      <c r="AM1069" s="34"/>
      <c r="AN1069" s="34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42">
        <f t="shared" si="347"/>
        <v>44460</v>
      </c>
      <c r="B1070" s="19">
        <f t="shared" ca="1" si="357"/>
        <v>6948.4889500400004</v>
      </c>
      <c r="C1070" s="16">
        <f t="shared" si="348"/>
        <v>6935.5</v>
      </c>
      <c r="D1070" s="15">
        <f ca="1">IF(A1070&lt;$B$1,VLOOKUP(A1070,[1]DI!$A$4:$B$15000,2,FALSE),0)</f>
        <v>5.1499999999999997E-2</v>
      </c>
      <c r="E1070" s="16">
        <f t="shared" ca="1" si="340"/>
        <v>1.0001993</v>
      </c>
      <c r="F1070" s="16">
        <f ca="1">(TRUNC(PRODUCT($E$12:$E1069),16))</f>
        <v>1.1261293017651099</v>
      </c>
      <c r="G1070" s="16">
        <f t="shared" ca="1" si="349"/>
        <v>1.12523199861159</v>
      </c>
      <c r="H1070" s="16">
        <f t="shared" ca="1" si="341"/>
        <v>1.0007974399999999</v>
      </c>
      <c r="I1070" s="15">
        <f t="shared" si="350"/>
        <v>7.0000000000000007E-2</v>
      </c>
      <c r="J1070" s="34">
        <f t="shared" si="351"/>
        <v>44454</v>
      </c>
      <c r="K1070" s="2">
        <f t="shared" si="352"/>
        <v>4</v>
      </c>
      <c r="L1070" s="21">
        <f t="shared" si="353"/>
        <v>4</v>
      </c>
      <c r="M1070" s="14">
        <f t="shared" si="342"/>
        <v>1.0010745240000001</v>
      </c>
      <c r="N1070" s="14">
        <f t="shared" ca="1" si="343"/>
        <v>1.0018728210000001</v>
      </c>
      <c r="O1070" s="21">
        <f t="shared" si="354"/>
        <v>0</v>
      </c>
      <c r="P1070" s="16">
        <f t="shared" ca="1" si="344"/>
        <v>12.988950040000001</v>
      </c>
      <c r="Q1070" s="24">
        <f t="shared" si="345"/>
        <v>0</v>
      </c>
      <c r="R1070" s="16">
        <f t="shared" si="346"/>
        <v>0</v>
      </c>
      <c r="S1070" s="4" t="str">
        <f t="shared" si="355"/>
        <v>J=</v>
      </c>
      <c r="T1070" s="34">
        <f t="shared" si="356"/>
        <v>44484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2"/>
      <c r="AG1070" s="3"/>
      <c r="AH1070" s="2"/>
      <c r="AI1070" s="2"/>
      <c r="AJ1070" s="2"/>
      <c r="AK1070" s="2"/>
      <c r="AL1070" s="2"/>
      <c r="AM1070" s="34"/>
      <c r="AN1070" s="34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42">
        <f t="shared" si="347"/>
        <v>44461</v>
      </c>
      <c r="B1071" s="19">
        <f t="shared" ca="1" si="357"/>
        <v>6951.7399864700001</v>
      </c>
      <c r="C1071" s="16">
        <f t="shared" si="348"/>
        <v>6935.5</v>
      </c>
      <c r="D1071" s="15">
        <f ca="1">IF(A1071&lt;$B$1,VLOOKUP(A1071,[1]DI!$A$4:$B$15000,2,FALSE),0)</f>
        <v>5.1499999999999997E-2</v>
      </c>
      <c r="E1071" s="16">
        <f t="shared" ca="1" si="340"/>
        <v>1.0001993</v>
      </c>
      <c r="F1071" s="16">
        <f ca="1">(TRUNC(PRODUCT($E$12:$E1070),16))</f>
        <v>1.1263537393349501</v>
      </c>
      <c r="G1071" s="16">
        <f t="shared" ca="1" si="349"/>
        <v>1.12523199861159</v>
      </c>
      <c r="H1071" s="16">
        <f t="shared" ca="1" si="341"/>
        <v>1.0009969000000001</v>
      </c>
      <c r="I1071" s="15">
        <f t="shared" si="350"/>
        <v>7.0000000000000007E-2</v>
      </c>
      <c r="J1071" s="34">
        <f t="shared" si="351"/>
        <v>44454</v>
      </c>
      <c r="K1071" s="2">
        <f t="shared" si="352"/>
        <v>5</v>
      </c>
      <c r="L1071" s="21">
        <f t="shared" si="353"/>
        <v>5</v>
      </c>
      <c r="M1071" s="14">
        <f t="shared" si="342"/>
        <v>1.0013433350000001</v>
      </c>
      <c r="N1071" s="14">
        <f t="shared" ca="1" si="343"/>
        <v>1.0023415739999999</v>
      </c>
      <c r="O1071" s="21">
        <f t="shared" si="354"/>
        <v>0</v>
      </c>
      <c r="P1071" s="16">
        <f t="shared" ca="1" si="344"/>
        <v>16.239986470000002</v>
      </c>
      <c r="Q1071" s="24">
        <f t="shared" si="345"/>
        <v>0</v>
      </c>
      <c r="R1071" s="16">
        <f t="shared" si="346"/>
        <v>0</v>
      </c>
      <c r="S1071" s="4" t="str">
        <f t="shared" si="355"/>
        <v>J=</v>
      </c>
      <c r="T1071" s="34">
        <f t="shared" si="356"/>
        <v>44484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2"/>
      <c r="AG1071" s="3"/>
      <c r="AH1071" s="2"/>
      <c r="AI1071" s="2"/>
      <c r="AJ1071" s="2"/>
      <c r="AK1071" s="2"/>
      <c r="AL1071" s="2"/>
      <c r="AM1071" s="34"/>
      <c r="AN1071" s="34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42">
        <f t="shared" si="347"/>
        <v>44462</v>
      </c>
      <c r="B1072" s="19">
        <f t="shared" ca="1" si="357"/>
        <v>6954.9925487099999</v>
      </c>
      <c r="C1072" s="16">
        <f t="shared" si="348"/>
        <v>6935.5</v>
      </c>
      <c r="D1072" s="15">
        <f ca="1">IF(A1072&lt;$B$1,VLOOKUP(A1072,[1]DI!$A$4:$B$15000,2,FALSE),0)</f>
        <v>6.1499999999999999E-2</v>
      </c>
      <c r="E1072" s="16">
        <f t="shared" ca="1" si="340"/>
        <v>1.0002368699999999</v>
      </c>
      <c r="F1072" s="16">
        <f ca="1">(TRUNC(PRODUCT($E$12:$E1071),16))</f>
        <v>1.1265782216352</v>
      </c>
      <c r="G1072" s="16">
        <f t="shared" ca="1" si="349"/>
        <v>1.12523199861159</v>
      </c>
      <c r="H1072" s="16">
        <f t="shared" ca="1" si="341"/>
        <v>1.0011964</v>
      </c>
      <c r="I1072" s="15">
        <f t="shared" si="350"/>
        <v>7.0000000000000007E-2</v>
      </c>
      <c r="J1072" s="34">
        <f t="shared" si="351"/>
        <v>44454</v>
      </c>
      <c r="K1072" s="2">
        <f t="shared" si="352"/>
        <v>6</v>
      </c>
      <c r="L1072" s="21">
        <f t="shared" si="353"/>
        <v>6</v>
      </c>
      <c r="M1072" s="14">
        <f t="shared" si="342"/>
        <v>1.001612218</v>
      </c>
      <c r="N1072" s="14">
        <f t="shared" ca="1" si="343"/>
        <v>1.0028105469999999</v>
      </c>
      <c r="O1072" s="21">
        <f t="shared" si="354"/>
        <v>0</v>
      </c>
      <c r="P1072" s="16">
        <f t="shared" ca="1" si="344"/>
        <v>19.492548710000001</v>
      </c>
      <c r="Q1072" s="24">
        <f t="shared" si="345"/>
        <v>0</v>
      </c>
      <c r="R1072" s="16">
        <f t="shared" si="346"/>
        <v>0</v>
      </c>
      <c r="S1072" s="4" t="str">
        <f t="shared" si="355"/>
        <v>J=</v>
      </c>
      <c r="T1072" s="34">
        <f t="shared" si="356"/>
        <v>44484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2"/>
      <c r="AG1072" s="3"/>
      <c r="AH1072" s="2"/>
      <c r="AI1072" s="2"/>
      <c r="AJ1072" s="2"/>
      <c r="AK1072" s="2"/>
      <c r="AL1072" s="2"/>
      <c r="AM1072" s="34"/>
      <c r="AN1072" s="34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42">
        <f t="shared" si="347"/>
        <v>44463</v>
      </c>
      <c r="B1073" s="19">
        <f t="shared" ca="1" si="357"/>
        <v>6958.5079733399998</v>
      </c>
      <c r="C1073" s="16">
        <f t="shared" si="348"/>
        <v>6935.5</v>
      </c>
      <c r="D1073" s="15">
        <f ca="1">IF(A1073&lt;$B$1,VLOOKUP(A1073,[1]DI!$A$4:$B$15000,2,FALSE),0)</f>
        <v>6.1499999999999999E-2</v>
      </c>
      <c r="E1073" s="16">
        <f t="shared" ca="1" si="340"/>
        <v>1.0002368699999999</v>
      </c>
      <c r="F1073" s="16">
        <f ca="1">(TRUNC(PRODUCT($E$12:$E1072),16))</f>
        <v>1.1268450742185601</v>
      </c>
      <c r="G1073" s="16">
        <f t="shared" ca="1" si="349"/>
        <v>1.12523199861159</v>
      </c>
      <c r="H1073" s="16">
        <f t="shared" ca="1" si="341"/>
        <v>1.00143355</v>
      </c>
      <c r="I1073" s="15">
        <f t="shared" si="350"/>
        <v>7.0000000000000007E-2</v>
      </c>
      <c r="J1073" s="34">
        <f t="shared" si="351"/>
        <v>44454</v>
      </c>
      <c r="K1073" s="2">
        <f t="shared" si="352"/>
        <v>7</v>
      </c>
      <c r="L1073" s="21">
        <f t="shared" si="353"/>
        <v>7</v>
      </c>
      <c r="M1073" s="14">
        <f t="shared" si="342"/>
        <v>1.001881174</v>
      </c>
      <c r="N1073" s="14">
        <f t="shared" ca="1" si="343"/>
        <v>1.003317421</v>
      </c>
      <c r="O1073" s="21">
        <f t="shared" si="354"/>
        <v>0</v>
      </c>
      <c r="P1073" s="16">
        <f t="shared" ca="1" si="344"/>
        <v>23.007973339999999</v>
      </c>
      <c r="Q1073" s="24">
        <f t="shared" si="345"/>
        <v>0</v>
      </c>
      <c r="R1073" s="16">
        <f t="shared" si="346"/>
        <v>0</v>
      </c>
      <c r="S1073" s="4" t="str">
        <f t="shared" si="355"/>
        <v>J=</v>
      </c>
      <c r="T1073" s="34">
        <f t="shared" si="356"/>
        <v>44484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2"/>
      <c r="AG1073" s="3"/>
      <c r="AH1073" s="2"/>
      <c r="AI1073" s="2"/>
      <c r="AJ1073" s="2"/>
      <c r="AK1073" s="2"/>
      <c r="AL1073" s="2"/>
      <c r="AM1073" s="34"/>
      <c r="AN1073" s="34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42">
        <f t="shared" si="347"/>
        <v>44464</v>
      </c>
      <c r="B1074" s="19">
        <f t="shared" ca="1" si="357"/>
        <v>6962.0251942599998</v>
      </c>
      <c r="C1074" s="16">
        <f t="shared" si="348"/>
        <v>6935.5</v>
      </c>
      <c r="D1074" s="15">
        <f ca="1">IF(A1074&lt;$B$1,VLOOKUP(A1074,[1]DI!$A$4:$B$15000,2,FALSE),0)</f>
        <v>0</v>
      </c>
      <c r="E1074" s="16">
        <f t="shared" ca="1" si="340"/>
        <v>1</v>
      </c>
      <c r="F1074" s="16">
        <f ca="1">(TRUNC(PRODUCT($E$12:$E1073),16))</f>
        <v>1.12711199001129</v>
      </c>
      <c r="G1074" s="16">
        <f t="shared" ca="1" si="349"/>
        <v>1.12523199861159</v>
      </c>
      <c r="H1074" s="16">
        <f t="shared" ca="1" si="341"/>
        <v>1.0016707600000001</v>
      </c>
      <c r="I1074" s="15">
        <f t="shared" si="350"/>
        <v>7.0000000000000007E-2</v>
      </c>
      <c r="J1074" s="34">
        <f t="shared" si="351"/>
        <v>44454</v>
      </c>
      <c r="K1074" s="2">
        <f t="shared" si="352"/>
        <v>7</v>
      </c>
      <c r="L1074" s="21">
        <f t="shared" si="353"/>
        <v>8</v>
      </c>
      <c r="M1074" s="14">
        <f t="shared" si="342"/>
        <v>1.0021502019999999</v>
      </c>
      <c r="N1074" s="14">
        <f t="shared" ca="1" si="343"/>
        <v>1.0038245539999999</v>
      </c>
      <c r="O1074" s="21">
        <f t="shared" si="354"/>
        <v>0</v>
      </c>
      <c r="P1074" s="16">
        <f t="shared" ca="1" si="344"/>
        <v>26.525194259999999</v>
      </c>
      <c r="Q1074" s="24">
        <f t="shared" si="345"/>
        <v>0</v>
      </c>
      <c r="R1074" s="16">
        <f t="shared" si="346"/>
        <v>0</v>
      </c>
      <c r="S1074" s="4" t="str">
        <f t="shared" si="355"/>
        <v>J=</v>
      </c>
      <c r="T1074" s="34">
        <f t="shared" si="356"/>
        <v>44484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2"/>
      <c r="AG1074" s="3"/>
      <c r="AH1074" s="2"/>
      <c r="AI1074" s="2"/>
      <c r="AJ1074" s="2"/>
      <c r="AK1074" s="2"/>
      <c r="AL1074" s="2"/>
      <c r="AM1074" s="34"/>
      <c r="AN1074" s="34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42">
        <f t="shared" si="347"/>
        <v>44465</v>
      </c>
      <c r="B1075" s="19">
        <f t="shared" ca="1" si="357"/>
        <v>6962.0251942599998</v>
      </c>
      <c r="C1075" s="16">
        <f t="shared" si="348"/>
        <v>6935.5</v>
      </c>
      <c r="D1075" s="15">
        <f ca="1">IF(A1075&lt;$B$1,VLOOKUP(A1075,[1]DI!$A$4:$B$15000,2,FALSE),0)</f>
        <v>0</v>
      </c>
      <c r="E1075" s="16">
        <f t="shared" ca="1" si="340"/>
        <v>1</v>
      </c>
      <c r="F1075" s="16">
        <f ca="1">(TRUNC(PRODUCT($E$12:$E1074),16))</f>
        <v>1.12711199001129</v>
      </c>
      <c r="G1075" s="16">
        <f t="shared" ca="1" si="349"/>
        <v>1.12523199861159</v>
      </c>
      <c r="H1075" s="16">
        <f t="shared" ca="1" si="341"/>
        <v>1.0016707600000001</v>
      </c>
      <c r="I1075" s="15">
        <f t="shared" si="350"/>
        <v>7.0000000000000007E-2</v>
      </c>
      <c r="J1075" s="34">
        <f t="shared" si="351"/>
        <v>44454</v>
      </c>
      <c r="K1075" s="2">
        <f t="shared" si="352"/>
        <v>7</v>
      </c>
      <c r="L1075" s="21">
        <f t="shared" si="353"/>
        <v>8</v>
      </c>
      <c r="M1075" s="14">
        <f t="shared" si="342"/>
        <v>1.0021502019999999</v>
      </c>
      <c r="N1075" s="14">
        <f t="shared" ca="1" si="343"/>
        <v>1.0038245539999999</v>
      </c>
      <c r="O1075" s="21">
        <f t="shared" si="354"/>
        <v>0</v>
      </c>
      <c r="P1075" s="16">
        <f t="shared" ca="1" si="344"/>
        <v>26.525194259999999</v>
      </c>
      <c r="Q1075" s="24">
        <f t="shared" si="345"/>
        <v>0</v>
      </c>
      <c r="R1075" s="16">
        <f t="shared" si="346"/>
        <v>0</v>
      </c>
      <c r="S1075" s="4" t="str">
        <f t="shared" si="355"/>
        <v>J=</v>
      </c>
      <c r="T1075" s="34">
        <f t="shared" si="356"/>
        <v>44484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2"/>
      <c r="AG1075" s="3"/>
      <c r="AH1075" s="2"/>
      <c r="AI1075" s="2"/>
      <c r="AJ1075" s="2"/>
      <c r="AK1075" s="2"/>
      <c r="AL1075" s="2"/>
      <c r="AM1075" s="34"/>
      <c r="AN1075" s="34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42">
        <f t="shared" si="347"/>
        <v>44466</v>
      </c>
      <c r="B1076" s="19">
        <f t="shared" ca="1" si="357"/>
        <v>6962.0251942599998</v>
      </c>
      <c r="C1076" s="16">
        <f t="shared" si="348"/>
        <v>6935.5</v>
      </c>
      <c r="D1076" s="15">
        <f ca="1">IF(A1076&lt;$B$1,VLOOKUP(A1076,[1]DI!$A$4:$B$15000,2,FALSE),0)</f>
        <v>6.1499999999999999E-2</v>
      </c>
      <c r="E1076" s="16">
        <f t="shared" ca="1" si="340"/>
        <v>1.0002368699999999</v>
      </c>
      <c r="F1076" s="16">
        <f ca="1">(TRUNC(PRODUCT($E$12:$E1075),16))</f>
        <v>1.12711199001129</v>
      </c>
      <c r="G1076" s="16">
        <f t="shared" ca="1" si="349"/>
        <v>1.12523199861159</v>
      </c>
      <c r="H1076" s="16">
        <f t="shared" ca="1" si="341"/>
        <v>1.0016707600000001</v>
      </c>
      <c r="I1076" s="15">
        <f t="shared" si="350"/>
        <v>7.0000000000000007E-2</v>
      </c>
      <c r="J1076" s="34">
        <f t="shared" si="351"/>
        <v>44454</v>
      </c>
      <c r="K1076" s="2">
        <f t="shared" si="352"/>
        <v>8</v>
      </c>
      <c r="L1076" s="21">
        <f t="shared" si="353"/>
        <v>8</v>
      </c>
      <c r="M1076" s="14">
        <f t="shared" si="342"/>
        <v>1.0021502019999999</v>
      </c>
      <c r="N1076" s="14">
        <f t="shared" ca="1" si="343"/>
        <v>1.0038245539999999</v>
      </c>
      <c r="O1076" s="21">
        <f t="shared" si="354"/>
        <v>0</v>
      </c>
      <c r="P1076" s="16">
        <f t="shared" ca="1" si="344"/>
        <v>26.525194259999999</v>
      </c>
      <c r="Q1076" s="24">
        <f t="shared" si="345"/>
        <v>0</v>
      </c>
      <c r="R1076" s="16">
        <f t="shared" si="346"/>
        <v>0</v>
      </c>
      <c r="S1076" s="4" t="str">
        <f t="shared" si="355"/>
        <v>J=</v>
      </c>
      <c r="T1076" s="34">
        <f t="shared" si="356"/>
        <v>44484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2"/>
      <c r="AG1076" s="3"/>
      <c r="AH1076" s="2"/>
      <c r="AI1076" s="2"/>
      <c r="AJ1076" s="2"/>
      <c r="AK1076" s="2"/>
      <c r="AL1076" s="2"/>
      <c r="AM1076" s="34"/>
      <c r="AN1076" s="34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42">
        <f t="shared" si="347"/>
        <v>44467</v>
      </c>
      <c r="B1077" s="19">
        <f t="shared" ca="1" si="357"/>
        <v>6965.54415599</v>
      </c>
      <c r="C1077" s="16">
        <f t="shared" si="348"/>
        <v>6935.5</v>
      </c>
      <c r="D1077" s="15">
        <f ca="1">IF(A1077&lt;$B$1,VLOOKUP(A1077,[1]DI!$A$4:$B$15000,2,FALSE),0)</f>
        <v>6.1499999999999999E-2</v>
      </c>
      <c r="E1077" s="16">
        <f t="shared" ca="1" si="340"/>
        <v>1.0002368699999999</v>
      </c>
      <c r="F1077" s="16">
        <f ca="1">(TRUNC(PRODUCT($E$12:$E1076),16))</f>
        <v>1.12737896902836</v>
      </c>
      <c r="G1077" s="16">
        <f t="shared" ca="1" si="349"/>
        <v>1.12523199861159</v>
      </c>
      <c r="H1077" s="16">
        <f t="shared" ca="1" si="341"/>
        <v>1.0019080199999999</v>
      </c>
      <c r="I1077" s="15">
        <f t="shared" si="350"/>
        <v>7.0000000000000007E-2</v>
      </c>
      <c r="J1077" s="34">
        <f t="shared" si="351"/>
        <v>44454</v>
      </c>
      <c r="K1077" s="2">
        <f t="shared" si="352"/>
        <v>9</v>
      </c>
      <c r="L1077" s="21">
        <f t="shared" si="353"/>
        <v>9</v>
      </c>
      <c r="M1077" s="14">
        <f t="shared" si="342"/>
        <v>1.0024193020000001</v>
      </c>
      <c r="N1077" s="14">
        <f t="shared" ca="1" si="343"/>
        <v>1.004331938</v>
      </c>
      <c r="O1077" s="21">
        <f t="shared" si="354"/>
        <v>0</v>
      </c>
      <c r="P1077" s="16">
        <f t="shared" ca="1" si="344"/>
        <v>30.04415599</v>
      </c>
      <c r="Q1077" s="24">
        <f t="shared" si="345"/>
        <v>0</v>
      </c>
      <c r="R1077" s="16">
        <f t="shared" si="346"/>
        <v>0</v>
      </c>
      <c r="S1077" s="4" t="str">
        <f t="shared" si="355"/>
        <v>J=</v>
      </c>
      <c r="T1077" s="34">
        <f t="shared" si="356"/>
        <v>44484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2"/>
      <c r="AG1077" s="3"/>
      <c r="AH1077" s="2"/>
      <c r="AI1077" s="2"/>
      <c r="AJ1077" s="2"/>
      <c r="AK1077" s="2"/>
      <c r="AL1077" s="2"/>
      <c r="AM1077" s="34"/>
      <c r="AN1077" s="34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42">
        <f t="shared" si="347"/>
        <v>44468</v>
      </c>
      <c r="B1078" s="19">
        <f t="shared" ca="1" si="357"/>
        <v>6969.0649903100002</v>
      </c>
      <c r="C1078" s="16">
        <f t="shared" si="348"/>
        <v>6935.5</v>
      </c>
      <c r="D1078" s="15">
        <f ca="1">IF(A1078&lt;$B$1,VLOOKUP(A1078,[1]DI!$A$4:$B$15000,2,FALSE),0)</f>
        <v>6.1499999999999999E-2</v>
      </c>
      <c r="E1078" s="16">
        <f t="shared" ca="1" si="340"/>
        <v>1.0002368699999999</v>
      </c>
      <c r="F1078" s="16">
        <f ca="1">(TRUNC(PRODUCT($E$12:$E1077),16))</f>
        <v>1.1276460112847599</v>
      </c>
      <c r="G1078" s="16">
        <f t="shared" ca="1" si="349"/>
        <v>1.12523199861159</v>
      </c>
      <c r="H1078" s="16">
        <f t="shared" ca="1" si="341"/>
        <v>1.0021453499999999</v>
      </c>
      <c r="I1078" s="15">
        <f t="shared" si="350"/>
        <v>7.0000000000000007E-2</v>
      </c>
      <c r="J1078" s="34">
        <f t="shared" si="351"/>
        <v>44454</v>
      </c>
      <c r="K1078" s="2">
        <f t="shared" si="352"/>
        <v>10</v>
      </c>
      <c r="L1078" s="21">
        <f t="shared" si="353"/>
        <v>10</v>
      </c>
      <c r="M1078" s="14">
        <f t="shared" si="342"/>
        <v>1.0026884739999999</v>
      </c>
      <c r="N1078" s="14">
        <f t="shared" ca="1" si="343"/>
        <v>1.0048395919999999</v>
      </c>
      <c r="O1078" s="21">
        <f t="shared" si="354"/>
        <v>0</v>
      </c>
      <c r="P1078" s="16">
        <f t="shared" ca="1" si="344"/>
        <v>33.564990309999999</v>
      </c>
      <c r="Q1078" s="24">
        <f t="shared" si="345"/>
        <v>0</v>
      </c>
      <c r="R1078" s="16">
        <f t="shared" si="346"/>
        <v>0</v>
      </c>
      <c r="S1078" s="4" t="str">
        <f t="shared" si="355"/>
        <v>J=</v>
      </c>
      <c r="T1078" s="34">
        <f t="shared" si="356"/>
        <v>44484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2"/>
      <c r="AG1078" s="3"/>
      <c r="AH1078" s="2"/>
      <c r="AI1078" s="2"/>
      <c r="AJ1078" s="2"/>
      <c r="AK1078" s="2"/>
      <c r="AL1078" s="2"/>
      <c r="AM1078" s="34"/>
      <c r="AN1078" s="34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42">
        <f t="shared" si="347"/>
        <v>44469</v>
      </c>
      <c r="B1079" s="19">
        <f t="shared" ca="1" si="357"/>
        <v>6972.5874891499998</v>
      </c>
      <c r="C1079" s="16">
        <f t="shared" si="348"/>
        <v>6935.5</v>
      </c>
      <c r="D1079" s="15">
        <f ca="1">IF(A1079&lt;$B$1,VLOOKUP(A1079,[1]DI!$A$4:$B$15000,2,FALSE),0)</f>
        <v>6.1499999999999999E-2</v>
      </c>
      <c r="E1079" s="16">
        <f t="shared" ca="1" si="340"/>
        <v>1.0002368699999999</v>
      </c>
      <c r="F1079" s="16">
        <f ca="1">(TRUNC(PRODUCT($E$12:$E1078),16))</f>
        <v>1.1279131167954499</v>
      </c>
      <c r="G1079" s="16">
        <f t="shared" ca="1" si="349"/>
        <v>1.12523199861159</v>
      </c>
      <c r="H1079" s="16">
        <f t="shared" ca="1" si="341"/>
        <v>1.0023827199999999</v>
      </c>
      <c r="I1079" s="15">
        <f t="shared" si="350"/>
        <v>7.0000000000000007E-2</v>
      </c>
      <c r="J1079" s="34">
        <f t="shared" si="351"/>
        <v>44454</v>
      </c>
      <c r="K1079" s="2">
        <f t="shared" si="352"/>
        <v>11</v>
      </c>
      <c r="L1079" s="21">
        <f t="shared" si="353"/>
        <v>11</v>
      </c>
      <c r="M1079" s="14">
        <f t="shared" si="342"/>
        <v>1.0029577190000001</v>
      </c>
      <c r="N1079" s="14">
        <f t="shared" ca="1" si="343"/>
        <v>1.005347486</v>
      </c>
      <c r="O1079" s="21">
        <f t="shared" si="354"/>
        <v>0</v>
      </c>
      <c r="P1079" s="16">
        <f t="shared" ca="1" si="344"/>
        <v>37.087489150000003</v>
      </c>
      <c r="Q1079" s="24">
        <f t="shared" si="345"/>
        <v>0</v>
      </c>
      <c r="R1079" s="16">
        <f t="shared" si="346"/>
        <v>0</v>
      </c>
      <c r="S1079" s="4" t="str">
        <f t="shared" si="355"/>
        <v>J=</v>
      </c>
      <c r="T1079" s="34">
        <f t="shared" si="356"/>
        <v>44484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2"/>
      <c r="AG1079" s="3"/>
      <c r="AH1079" s="2"/>
      <c r="AI1079" s="2"/>
      <c r="AJ1079" s="2"/>
      <c r="AK1079" s="2"/>
      <c r="AL1079" s="2"/>
      <c r="AM1079" s="34"/>
      <c r="AN1079" s="34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42">
        <f t="shared" si="347"/>
        <v>44470</v>
      </c>
      <c r="B1080" s="19">
        <f t="shared" ca="1" si="357"/>
        <v>6976.1118675099997</v>
      </c>
      <c r="C1080" s="16">
        <f t="shared" si="348"/>
        <v>6935.5</v>
      </c>
      <c r="D1080" s="15">
        <f ca="1">IF(A1080&lt;$B$1,VLOOKUP(A1080,[1]DI!$A$4:$B$15000,2,FALSE),0)</f>
        <v>6.1499999999999999E-2</v>
      </c>
      <c r="E1080" s="16">
        <f t="shared" ca="1" si="340"/>
        <v>1.0002368699999999</v>
      </c>
      <c r="F1080" s="16">
        <f ca="1">(TRUNC(PRODUCT($E$12:$E1079),16))</f>
        <v>1.1281802855754299</v>
      </c>
      <c r="G1080" s="16">
        <f t="shared" ca="1" si="349"/>
        <v>1.12523199861159</v>
      </c>
      <c r="H1080" s="16">
        <f t="shared" ca="1" si="341"/>
        <v>1.00262016</v>
      </c>
      <c r="I1080" s="15">
        <f t="shared" si="350"/>
        <v>7.0000000000000007E-2</v>
      </c>
      <c r="J1080" s="34">
        <f t="shared" si="351"/>
        <v>44454</v>
      </c>
      <c r="K1080" s="2">
        <f t="shared" si="352"/>
        <v>12</v>
      </c>
      <c r="L1080" s="21">
        <f t="shared" si="353"/>
        <v>12</v>
      </c>
      <c r="M1080" s="14">
        <f t="shared" si="342"/>
        <v>1.003227036</v>
      </c>
      <c r="N1080" s="14">
        <f t="shared" ca="1" si="343"/>
        <v>1.0058556510000001</v>
      </c>
      <c r="O1080" s="21">
        <f t="shared" si="354"/>
        <v>0</v>
      </c>
      <c r="P1080" s="16">
        <f t="shared" ca="1" si="344"/>
        <v>40.611867510000003</v>
      </c>
      <c r="Q1080" s="24">
        <f t="shared" si="345"/>
        <v>0</v>
      </c>
      <c r="R1080" s="16">
        <f t="shared" si="346"/>
        <v>0</v>
      </c>
      <c r="S1080" s="4" t="str">
        <f t="shared" si="355"/>
        <v>J=</v>
      </c>
      <c r="T1080" s="34">
        <f t="shared" si="356"/>
        <v>44484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2"/>
      <c r="AG1080" s="3"/>
      <c r="AH1080" s="2"/>
      <c r="AI1080" s="2"/>
      <c r="AJ1080" s="2"/>
      <c r="AK1080" s="2"/>
      <c r="AL1080" s="2"/>
      <c r="AM1080" s="34"/>
      <c r="AN1080" s="34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42">
        <f t="shared" si="347"/>
        <v>44471</v>
      </c>
      <c r="B1081" s="19">
        <f t="shared" ca="1" si="357"/>
        <v>6979.6379866699999</v>
      </c>
      <c r="C1081" s="16">
        <f t="shared" si="348"/>
        <v>6935.5</v>
      </c>
      <c r="D1081" s="15">
        <f ca="1">IF(A1081&lt;$B$1,VLOOKUP(A1081,[1]DI!$A$4:$B$15000,2,FALSE),0)</f>
        <v>0</v>
      </c>
      <c r="E1081" s="16">
        <f t="shared" ca="1" si="340"/>
        <v>1</v>
      </c>
      <c r="F1081" s="16">
        <f ca="1">(TRUNC(PRODUCT($E$12:$E1080),16))</f>
        <v>1.12844751763967</v>
      </c>
      <c r="G1081" s="16">
        <f t="shared" ca="1" si="349"/>
        <v>1.12523199861159</v>
      </c>
      <c r="H1081" s="16">
        <f t="shared" ca="1" si="341"/>
        <v>1.0028576499999999</v>
      </c>
      <c r="I1081" s="15">
        <f t="shared" si="350"/>
        <v>7.0000000000000007E-2</v>
      </c>
      <c r="J1081" s="34">
        <f t="shared" si="351"/>
        <v>44454</v>
      </c>
      <c r="K1081" s="2">
        <f t="shared" si="352"/>
        <v>12</v>
      </c>
      <c r="L1081" s="21">
        <f t="shared" si="353"/>
        <v>13</v>
      </c>
      <c r="M1081" s="14">
        <f t="shared" si="342"/>
        <v>1.003496425</v>
      </c>
      <c r="N1081" s="14">
        <f t="shared" ca="1" si="343"/>
        <v>1.006364067</v>
      </c>
      <c r="O1081" s="21">
        <f t="shared" si="354"/>
        <v>0</v>
      </c>
      <c r="P1081" s="16">
        <f t="shared" ca="1" si="344"/>
        <v>44.137986669999997</v>
      </c>
      <c r="Q1081" s="24">
        <f t="shared" si="345"/>
        <v>0</v>
      </c>
      <c r="R1081" s="16">
        <f t="shared" si="346"/>
        <v>0</v>
      </c>
      <c r="S1081" s="4" t="str">
        <f t="shared" si="355"/>
        <v>J=</v>
      </c>
      <c r="T1081" s="34">
        <f t="shared" si="356"/>
        <v>44484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2"/>
      <c r="AG1081" s="3"/>
      <c r="AH1081" s="2"/>
      <c r="AI1081" s="2"/>
      <c r="AJ1081" s="2"/>
      <c r="AK1081" s="2"/>
      <c r="AL1081" s="2"/>
      <c r="AM1081" s="34"/>
      <c r="AN1081" s="34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42">
        <f t="shared" si="347"/>
        <v>44472</v>
      </c>
      <c r="B1082" s="19">
        <f t="shared" ca="1" si="357"/>
        <v>6979.6379866699999</v>
      </c>
      <c r="C1082" s="16">
        <f t="shared" si="348"/>
        <v>6935.5</v>
      </c>
      <c r="D1082" s="15">
        <f ca="1">IF(A1082&lt;$B$1,VLOOKUP(A1082,[1]DI!$A$4:$B$15000,2,FALSE),0)</f>
        <v>0</v>
      </c>
      <c r="E1082" s="16">
        <f t="shared" ca="1" si="340"/>
        <v>1</v>
      </c>
      <c r="F1082" s="16">
        <f ca="1">(TRUNC(PRODUCT($E$12:$E1081),16))</f>
        <v>1.12844751763967</v>
      </c>
      <c r="G1082" s="16">
        <f t="shared" ca="1" si="349"/>
        <v>1.12523199861159</v>
      </c>
      <c r="H1082" s="16">
        <f t="shared" ca="1" si="341"/>
        <v>1.0028576499999999</v>
      </c>
      <c r="I1082" s="15">
        <f t="shared" si="350"/>
        <v>7.0000000000000007E-2</v>
      </c>
      <c r="J1082" s="34">
        <f t="shared" si="351"/>
        <v>44454</v>
      </c>
      <c r="K1082" s="2">
        <f t="shared" si="352"/>
        <v>12</v>
      </c>
      <c r="L1082" s="21">
        <f t="shared" si="353"/>
        <v>13</v>
      </c>
      <c r="M1082" s="14">
        <f t="shared" si="342"/>
        <v>1.003496425</v>
      </c>
      <c r="N1082" s="14">
        <f t="shared" ca="1" si="343"/>
        <v>1.006364067</v>
      </c>
      <c r="O1082" s="21">
        <f t="shared" si="354"/>
        <v>0</v>
      </c>
      <c r="P1082" s="16">
        <f t="shared" ca="1" si="344"/>
        <v>44.137986669999997</v>
      </c>
      <c r="Q1082" s="24">
        <f t="shared" si="345"/>
        <v>0</v>
      </c>
      <c r="R1082" s="16">
        <f t="shared" si="346"/>
        <v>0</v>
      </c>
      <c r="S1082" s="4" t="str">
        <f t="shared" si="355"/>
        <v>J=</v>
      </c>
      <c r="T1082" s="34">
        <f t="shared" si="356"/>
        <v>44484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2"/>
      <c r="AG1082" s="3"/>
      <c r="AH1082" s="2"/>
      <c r="AI1082" s="2"/>
      <c r="AJ1082" s="2"/>
      <c r="AK1082" s="2"/>
      <c r="AL1082" s="2"/>
      <c r="AM1082" s="34"/>
      <c r="AN1082" s="34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42">
        <f t="shared" si="347"/>
        <v>44473</v>
      </c>
      <c r="B1083" s="19">
        <f t="shared" ca="1" si="357"/>
        <v>6979.6379866699999</v>
      </c>
      <c r="C1083" s="16">
        <f t="shared" si="348"/>
        <v>6935.5</v>
      </c>
      <c r="D1083" s="15">
        <f ca="1">IF(A1083&lt;$B$1,VLOOKUP(A1083,[1]DI!$A$4:$B$15000,2,FALSE),0)</f>
        <v>6.1499999999999999E-2</v>
      </c>
      <c r="E1083" s="16">
        <f t="shared" ca="1" si="340"/>
        <v>1.0002368699999999</v>
      </c>
      <c r="F1083" s="16">
        <f ca="1">(TRUNC(PRODUCT($E$12:$E1082),16))</f>
        <v>1.12844751763967</v>
      </c>
      <c r="G1083" s="16">
        <f t="shared" ca="1" si="349"/>
        <v>1.12523199861159</v>
      </c>
      <c r="H1083" s="16">
        <f t="shared" ca="1" si="341"/>
        <v>1.0028576499999999</v>
      </c>
      <c r="I1083" s="15">
        <f t="shared" si="350"/>
        <v>7.0000000000000007E-2</v>
      </c>
      <c r="J1083" s="34">
        <f t="shared" si="351"/>
        <v>44454</v>
      </c>
      <c r="K1083" s="2">
        <f t="shared" si="352"/>
        <v>13</v>
      </c>
      <c r="L1083" s="21">
        <f t="shared" si="353"/>
        <v>13</v>
      </c>
      <c r="M1083" s="14">
        <f t="shared" si="342"/>
        <v>1.003496425</v>
      </c>
      <c r="N1083" s="14">
        <f t="shared" ca="1" si="343"/>
        <v>1.006364067</v>
      </c>
      <c r="O1083" s="21">
        <f t="shared" si="354"/>
        <v>0</v>
      </c>
      <c r="P1083" s="16">
        <f t="shared" ca="1" si="344"/>
        <v>44.137986669999997</v>
      </c>
      <c r="Q1083" s="24">
        <f t="shared" si="345"/>
        <v>0</v>
      </c>
      <c r="R1083" s="16">
        <f t="shared" si="346"/>
        <v>0</v>
      </c>
      <c r="S1083" s="4" t="str">
        <f t="shared" si="355"/>
        <v>J=</v>
      </c>
      <c r="T1083" s="34">
        <f t="shared" si="356"/>
        <v>44484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2"/>
      <c r="AG1083" s="3"/>
      <c r="AH1083" s="2"/>
      <c r="AI1083" s="2"/>
      <c r="AJ1083" s="2"/>
      <c r="AK1083" s="2"/>
      <c r="AL1083" s="2"/>
      <c r="AM1083" s="34"/>
      <c r="AN1083" s="34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42">
        <f t="shared" si="347"/>
        <v>44474</v>
      </c>
      <c r="B1084" s="19">
        <f t="shared" ca="1" si="357"/>
        <v>6983.1659090699995</v>
      </c>
      <c r="C1084" s="16">
        <f t="shared" si="348"/>
        <v>6935.5</v>
      </c>
      <c r="D1084" s="15">
        <f ca="1">IF(A1084&lt;$B$1,VLOOKUP(A1084,[1]DI!$A$4:$B$15000,2,FALSE),0)</f>
        <v>6.1499999999999999E-2</v>
      </c>
      <c r="E1084" s="16">
        <f t="shared" ca="1" si="340"/>
        <v>1.0002368699999999</v>
      </c>
      <c r="F1084" s="16">
        <f ca="1">(TRUNC(PRODUCT($E$12:$E1083),16))</f>
        <v>1.1287148130031699</v>
      </c>
      <c r="G1084" s="16">
        <f t="shared" ca="1" si="349"/>
        <v>1.12523199861159</v>
      </c>
      <c r="H1084" s="16">
        <f t="shared" ca="1" si="341"/>
        <v>1.0030952</v>
      </c>
      <c r="I1084" s="15">
        <f t="shared" si="350"/>
        <v>7.0000000000000007E-2</v>
      </c>
      <c r="J1084" s="34">
        <f t="shared" si="351"/>
        <v>44454</v>
      </c>
      <c r="K1084" s="2">
        <f t="shared" si="352"/>
        <v>14</v>
      </c>
      <c r="L1084" s="21">
        <f t="shared" si="353"/>
        <v>14</v>
      </c>
      <c r="M1084" s="14">
        <f t="shared" si="342"/>
        <v>1.0037658869999999</v>
      </c>
      <c r="N1084" s="14">
        <f t="shared" ca="1" si="343"/>
        <v>1.006872743</v>
      </c>
      <c r="O1084" s="21">
        <f t="shared" si="354"/>
        <v>0</v>
      </c>
      <c r="P1084" s="16">
        <f t="shared" ca="1" si="344"/>
        <v>47.665909069999998</v>
      </c>
      <c r="Q1084" s="24">
        <f t="shared" si="345"/>
        <v>0</v>
      </c>
      <c r="R1084" s="16">
        <f t="shared" si="346"/>
        <v>0</v>
      </c>
      <c r="S1084" s="4" t="str">
        <f t="shared" si="355"/>
        <v>J=</v>
      </c>
      <c r="T1084" s="34">
        <f t="shared" si="356"/>
        <v>44484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2"/>
      <c r="AG1084" s="3"/>
      <c r="AH1084" s="2"/>
      <c r="AI1084" s="2"/>
      <c r="AJ1084" s="2"/>
      <c r="AK1084" s="2"/>
      <c r="AL1084" s="2"/>
      <c r="AM1084" s="34"/>
      <c r="AN1084" s="34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42">
        <f t="shared" si="347"/>
        <v>44475</v>
      </c>
      <c r="B1085" s="19">
        <f t="shared" ca="1" si="357"/>
        <v>6986.6955722800003</v>
      </c>
      <c r="C1085" s="16">
        <f t="shared" si="348"/>
        <v>6935.5</v>
      </c>
      <c r="D1085" s="15">
        <f ca="1">IF(A1085&lt;$B$1,VLOOKUP(A1085,[1]DI!$A$4:$B$15000,2,FALSE),0)</f>
        <v>6.1499999999999999E-2</v>
      </c>
      <c r="E1085" s="16">
        <f t="shared" ca="1" si="340"/>
        <v>1.0002368699999999</v>
      </c>
      <c r="F1085" s="16">
        <f ca="1">(TRUNC(PRODUCT($E$12:$E1084),16))</f>
        <v>1.1289821716809301</v>
      </c>
      <c r="G1085" s="16">
        <f t="shared" ca="1" si="349"/>
        <v>1.12523199861159</v>
      </c>
      <c r="H1085" s="16">
        <f t="shared" ca="1" si="341"/>
        <v>1.0033327999999999</v>
      </c>
      <c r="I1085" s="15">
        <f t="shared" si="350"/>
        <v>7.0000000000000007E-2</v>
      </c>
      <c r="J1085" s="34">
        <f t="shared" si="351"/>
        <v>44454</v>
      </c>
      <c r="K1085" s="2">
        <f t="shared" si="352"/>
        <v>15</v>
      </c>
      <c r="L1085" s="21">
        <f t="shared" si="353"/>
        <v>15</v>
      </c>
      <c r="M1085" s="14">
        <f t="shared" si="342"/>
        <v>1.004035421</v>
      </c>
      <c r="N1085" s="14">
        <f t="shared" ca="1" si="343"/>
        <v>1.00738167</v>
      </c>
      <c r="O1085" s="21">
        <f t="shared" si="354"/>
        <v>0</v>
      </c>
      <c r="P1085" s="16">
        <f t="shared" ca="1" si="344"/>
        <v>51.19557228</v>
      </c>
      <c r="Q1085" s="24">
        <f t="shared" si="345"/>
        <v>0</v>
      </c>
      <c r="R1085" s="16">
        <f t="shared" si="346"/>
        <v>0</v>
      </c>
      <c r="S1085" s="4" t="str">
        <f t="shared" si="355"/>
        <v>J=</v>
      </c>
      <c r="T1085" s="34">
        <f t="shared" si="356"/>
        <v>44484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2"/>
      <c r="AG1085" s="3"/>
      <c r="AH1085" s="2"/>
      <c r="AI1085" s="2"/>
      <c r="AJ1085" s="2"/>
      <c r="AK1085" s="2"/>
      <c r="AL1085" s="2"/>
      <c r="AM1085" s="34"/>
      <c r="AN1085" s="34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42">
        <f t="shared" si="347"/>
        <v>44476</v>
      </c>
      <c r="B1086" s="19">
        <f t="shared" ca="1" si="357"/>
        <v>6990.22704565</v>
      </c>
      <c r="C1086" s="16">
        <f t="shared" si="348"/>
        <v>6935.5</v>
      </c>
      <c r="D1086" s="15">
        <f ca="1">IF(A1086&lt;$B$1,VLOOKUP(A1086,[1]DI!$A$4:$B$15000,2,FALSE),0)</f>
        <v>6.1499999999999999E-2</v>
      </c>
      <c r="E1086" s="16">
        <f t="shared" ca="1" si="340"/>
        <v>1.0002368699999999</v>
      </c>
      <c r="F1086" s="16">
        <f ca="1">(TRUNC(PRODUCT($E$12:$E1085),16))</f>
        <v>1.1292495936879401</v>
      </c>
      <c r="G1086" s="16">
        <f t="shared" ca="1" si="349"/>
        <v>1.12523199861159</v>
      </c>
      <c r="H1086" s="16">
        <f t="shared" ca="1" si="341"/>
        <v>1.0035704599999999</v>
      </c>
      <c r="I1086" s="15">
        <f t="shared" si="350"/>
        <v>7.0000000000000007E-2</v>
      </c>
      <c r="J1086" s="34">
        <f t="shared" si="351"/>
        <v>44454</v>
      </c>
      <c r="K1086" s="2">
        <f t="shared" si="352"/>
        <v>16</v>
      </c>
      <c r="L1086" s="21">
        <f t="shared" si="353"/>
        <v>16</v>
      </c>
      <c r="M1086" s="14">
        <f t="shared" si="342"/>
        <v>1.004305027</v>
      </c>
      <c r="N1086" s="14">
        <f t="shared" ca="1" si="343"/>
        <v>1.0078908579999999</v>
      </c>
      <c r="O1086" s="21">
        <f t="shared" si="354"/>
        <v>0</v>
      </c>
      <c r="P1086" s="16">
        <f t="shared" ca="1" si="344"/>
        <v>54.727045650000001</v>
      </c>
      <c r="Q1086" s="24">
        <f t="shared" si="345"/>
        <v>0</v>
      </c>
      <c r="R1086" s="16">
        <f t="shared" si="346"/>
        <v>0</v>
      </c>
      <c r="S1086" s="4" t="str">
        <f t="shared" si="355"/>
        <v>J=</v>
      </c>
      <c r="T1086" s="34">
        <f t="shared" si="356"/>
        <v>44484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2"/>
      <c r="AG1086" s="3"/>
      <c r="AH1086" s="2"/>
      <c r="AI1086" s="2"/>
      <c r="AJ1086" s="2"/>
      <c r="AK1086" s="2"/>
      <c r="AL1086" s="2"/>
      <c r="AM1086" s="34"/>
      <c r="AN1086" s="34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42">
        <f t="shared" si="347"/>
        <v>44477</v>
      </c>
      <c r="B1087" s="19">
        <f t="shared" ca="1" si="357"/>
        <v>6993.7603291900004</v>
      </c>
      <c r="C1087" s="16">
        <f t="shared" si="348"/>
        <v>6935.5</v>
      </c>
      <c r="D1087" s="15">
        <f ca="1">IF(A1087&lt;$B$1,VLOOKUP(A1087,[1]DI!$A$4:$B$15000,2,FALSE),0)</f>
        <v>6.1499999999999999E-2</v>
      </c>
      <c r="E1087" s="16">
        <f t="shared" ca="1" si="340"/>
        <v>1.0002368699999999</v>
      </c>
      <c r="F1087" s="16">
        <f ca="1">(TRUNC(PRODUCT($E$12:$E1086),16))</f>
        <v>1.12951707903919</v>
      </c>
      <c r="G1087" s="16">
        <f t="shared" ca="1" si="349"/>
        <v>1.12523199861159</v>
      </c>
      <c r="H1087" s="16">
        <f t="shared" ca="1" si="341"/>
        <v>1.00380818</v>
      </c>
      <c r="I1087" s="15">
        <f t="shared" si="350"/>
        <v>7.0000000000000007E-2</v>
      </c>
      <c r="J1087" s="34">
        <f t="shared" si="351"/>
        <v>44454</v>
      </c>
      <c r="K1087" s="2">
        <f t="shared" si="352"/>
        <v>17</v>
      </c>
      <c r="L1087" s="21">
        <f t="shared" si="353"/>
        <v>17</v>
      </c>
      <c r="M1087" s="14">
        <f t="shared" si="342"/>
        <v>1.0045747060000001</v>
      </c>
      <c r="N1087" s="14">
        <f t="shared" ca="1" si="343"/>
        <v>1.0084003070000001</v>
      </c>
      <c r="O1087" s="21">
        <f t="shared" si="354"/>
        <v>0</v>
      </c>
      <c r="P1087" s="16">
        <f t="shared" ca="1" si="344"/>
        <v>58.26032919</v>
      </c>
      <c r="Q1087" s="24">
        <f t="shared" si="345"/>
        <v>0</v>
      </c>
      <c r="R1087" s="16">
        <f t="shared" si="346"/>
        <v>0</v>
      </c>
      <c r="S1087" s="4" t="str">
        <f t="shared" si="355"/>
        <v>J=</v>
      </c>
      <c r="T1087" s="34">
        <f t="shared" si="356"/>
        <v>44484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2"/>
      <c r="AG1087" s="3"/>
      <c r="AH1087" s="2"/>
      <c r="AI1087" s="2"/>
      <c r="AJ1087" s="2"/>
      <c r="AK1087" s="2"/>
      <c r="AL1087" s="2"/>
      <c r="AM1087" s="34"/>
      <c r="AN1087" s="34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42">
        <f t="shared" si="347"/>
        <v>44478</v>
      </c>
      <c r="B1088" s="19">
        <f t="shared" ca="1" si="357"/>
        <v>6997.2953535400002</v>
      </c>
      <c r="C1088" s="16">
        <f t="shared" si="348"/>
        <v>6935.5</v>
      </c>
      <c r="D1088" s="15">
        <f ca="1">IF(A1088&lt;$B$1,VLOOKUP(A1088,[1]DI!$A$4:$B$15000,2,FALSE),0)</f>
        <v>0</v>
      </c>
      <c r="E1088" s="16">
        <f t="shared" ca="1" si="340"/>
        <v>1</v>
      </c>
      <c r="F1088" s="16">
        <f ca="1">(TRUNC(PRODUCT($E$12:$E1087),16))</f>
        <v>1.1297846277496999</v>
      </c>
      <c r="G1088" s="16">
        <f t="shared" ca="1" si="349"/>
        <v>1.12523199861159</v>
      </c>
      <c r="H1088" s="16">
        <f t="shared" ca="1" si="341"/>
        <v>1.0040459500000001</v>
      </c>
      <c r="I1088" s="15">
        <f t="shared" si="350"/>
        <v>7.0000000000000007E-2</v>
      </c>
      <c r="J1088" s="34">
        <f t="shared" si="351"/>
        <v>44454</v>
      </c>
      <c r="K1088" s="2">
        <f t="shared" si="352"/>
        <v>17</v>
      </c>
      <c r="L1088" s="21">
        <f t="shared" si="353"/>
        <v>18</v>
      </c>
      <c r="M1088" s="14">
        <f t="shared" si="342"/>
        <v>1.0048444569999999</v>
      </c>
      <c r="N1088" s="14">
        <f t="shared" ca="1" si="343"/>
        <v>1.0089100070000001</v>
      </c>
      <c r="O1088" s="21">
        <f t="shared" si="354"/>
        <v>0</v>
      </c>
      <c r="P1088" s="16">
        <f t="shared" ca="1" si="344"/>
        <v>61.795353540000001</v>
      </c>
      <c r="Q1088" s="24">
        <f t="shared" si="345"/>
        <v>0</v>
      </c>
      <c r="R1088" s="16">
        <f t="shared" si="346"/>
        <v>0</v>
      </c>
      <c r="S1088" s="4" t="str">
        <f t="shared" si="355"/>
        <v>J=</v>
      </c>
      <c r="T1088" s="34">
        <f t="shared" si="356"/>
        <v>44484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2"/>
      <c r="AG1088" s="3"/>
      <c r="AH1088" s="2"/>
      <c r="AI1088" s="2"/>
      <c r="AJ1088" s="2"/>
      <c r="AK1088" s="2"/>
      <c r="AL1088" s="2"/>
      <c r="AM1088" s="34"/>
      <c r="AN1088" s="34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42">
        <f t="shared" si="347"/>
        <v>44479</v>
      </c>
      <c r="B1089" s="19">
        <f t="shared" ca="1" si="357"/>
        <v>6997.2953535400002</v>
      </c>
      <c r="C1089" s="16">
        <f t="shared" si="348"/>
        <v>6935.5</v>
      </c>
      <c r="D1089" s="15">
        <f ca="1">IF(A1089&lt;$B$1,VLOOKUP(A1089,[1]DI!$A$4:$B$15000,2,FALSE),0)</f>
        <v>0</v>
      </c>
      <c r="E1089" s="16">
        <f t="shared" ca="1" si="340"/>
        <v>1</v>
      </c>
      <c r="F1089" s="16">
        <f ca="1">(TRUNC(PRODUCT($E$12:$E1088),16))</f>
        <v>1.1297846277496999</v>
      </c>
      <c r="G1089" s="16">
        <f t="shared" ca="1" si="349"/>
        <v>1.12523199861159</v>
      </c>
      <c r="H1089" s="16">
        <f t="shared" ca="1" si="341"/>
        <v>1.0040459500000001</v>
      </c>
      <c r="I1089" s="15">
        <f t="shared" si="350"/>
        <v>7.0000000000000007E-2</v>
      </c>
      <c r="J1089" s="34">
        <f t="shared" si="351"/>
        <v>44454</v>
      </c>
      <c r="K1089" s="2">
        <f t="shared" si="352"/>
        <v>17</v>
      </c>
      <c r="L1089" s="21">
        <f t="shared" si="353"/>
        <v>18</v>
      </c>
      <c r="M1089" s="14">
        <f t="shared" si="342"/>
        <v>1.0048444569999999</v>
      </c>
      <c r="N1089" s="14">
        <f t="shared" ca="1" si="343"/>
        <v>1.0089100070000001</v>
      </c>
      <c r="O1089" s="21">
        <f t="shared" si="354"/>
        <v>0</v>
      </c>
      <c r="P1089" s="16">
        <f t="shared" ca="1" si="344"/>
        <v>61.795353540000001</v>
      </c>
      <c r="Q1089" s="24">
        <f t="shared" si="345"/>
        <v>0</v>
      </c>
      <c r="R1089" s="16">
        <f t="shared" si="346"/>
        <v>0</v>
      </c>
      <c r="S1089" s="4" t="str">
        <f t="shared" si="355"/>
        <v>J=</v>
      </c>
      <c r="T1089" s="34">
        <f t="shared" si="356"/>
        <v>44484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2"/>
      <c r="AG1089" s="3"/>
      <c r="AH1089" s="2"/>
      <c r="AI1089" s="2"/>
      <c r="AJ1089" s="2"/>
      <c r="AK1089" s="2"/>
      <c r="AL1089" s="2"/>
      <c r="AM1089" s="34"/>
      <c r="AN1089" s="34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42">
        <f t="shared" si="347"/>
        <v>44480</v>
      </c>
      <c r="B1090" s="19">
        <f t="shared" ca="1" si="357"/>
        <v>6997.2953535400002</v>
      </c>
      <c r="C1090" s="16">
        <f t="shared" si="348"/>
        <v>6935.5</v>
      </c>
      <c r="D1090" s="15">
        <f ca="1">IF(A1090&lt;$B$1,VLOOKUP(A1090,[1]DI!$A$4:$B$15000,2,FALSE),0)</f>
        <v>6.1499999999999999E-2</v>
      </c>
      <c r="E1090" s="16">
        <f t="shared" ca="1" si="340"/>
        <v>1.0002368699999999</v>
      </c>
      <c r="F1090" s="16">
        <f ca="1">(TRUNC(PRODUCT($E$12:$E1089),16))</f>
        <v>1.1297846277496999</v>
      </c>
      <c r="G1090" s="16">
        <f t="shared" ca="1" si="349"/>
        <v>1.12523199861159</v>
      </c>
      <c r="H1090" s="16">
        <f t="shared" ca="1" si="341"/>
        <v>1.0040459500000001</v>
      </c>
      <c r="I1090" s="15">
        <f t="shared" si="350"/>
        <v>7.0000000000000007E-2</v>
      </c>
      <c r="J1090" s="34">
        <f t="shared" si="351"/>
        <v>44454</v>
      </c>
      <c r="K1090" s="2">
        <f t="shared" si="352"/>
        <v>18</v>
      </c>
      <c r="L1090" s="21">
        <f t="shared" si="353"/>
        <v>18</v>
      </c>
      <c r="M1090" s="14">
        <f t="shared" si="342"/>
        <v>1.0048444569999999</v>
      </c>
      <c r="N1090" s="14">
        <f t="shared" ca="1" si="343"/>
        <v>1.0089100070000001</v>
      </c>
      <c r="O1090" s="21">
        <f t="shared" si="354"/>
        <v>0</v>
      </c>
      <c r="P1090" s="16">
        <f t="shared" ca="1" si="344"/>
        <v>61.795353540000001</v>
      </c>
      <c r="Q1090" s="24">
        <f t="shared" si="345"/>
        <v>0</v>
      </c>
      <c r="R1090" s="16">
        <f t="shared" si="346"/>
        <v>0</v>
      </c>
      <c r="S1090" s="4" t="str">
        <f t="shared" si="355"/>
        <v>J=</v>
      </c>
      <c r="T1090" s="34">
        <f t="shared" si="356"/>
        <v>44484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2"/>
      <c r="AG1090" s="3"/>
      <c r="AH1090" s="2"/>
      <c r="AI1090" s="2"/>
      <c r="AJ1090" s="2"/>
      <c r="AK1090" s="2"/>
      <c r="AL1090" s="2"/>
      <c r="AM1090" s="34"/>
      <c r="AN1090" s="34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42">
        <f t="shared" si="347"/>
        <v>44481</v>
      </c>
      <c r="B1091" s="19">
        <f t="shared" ca="1" si="357"/>
        <v>7000.8321949900001</v>
      </c>
      <c r="C1091" s="16">
        <f t="shared" si="348"/>
        <v>6935.5</v>
      </c>
      <c r="D1091" s="15">
        <f ca="1">IF(A1091&lt;$B$1,VLOOKUP(A1091,[1]DI!$A$4:$B$15000,2,FALSE),0)</f>
        <v>0</v>
      </c>
      <c r="E1091" s="16">
        <f t="shared" ca="1" si="340"/>
        <v>1</v>
      </c>
      <c r="F1091" s="16">
        <f ca="1">(TRUNC(PRODUCT($E$12:$E1090),16))</f>
        <v>1.1300522398344801</v>
      </c>
      <c r="G1091" s="16">
        <f t="shared" ca="1" si="349"/>
        <v>1.12523199861159</v>
      </c>
      <c r="H1091" s="16">
        <f t="shared" ca="1" si="341"/>
        <v>1.00428378</v>
      </c>
      <c r="I1091" s="15">
        <f t="shared" si="350"/>
        <v>7.0000000000000007E-2</v>
      </c>
      <c r="J1091" s="34">
        <f t="shared" si="351"/>
        <v>44454</v>
      </c>
      <c r="K1091" s="2">
        <f t="shared" si="352"/>
        <v>18</v>
      </c>
      <c r="L1091" s="21">
        <f t="shared" si="353"/>
        <v>19</v>
      </c>
      <c r="M1091" s="14">
        <f t="shared" si="342"/>
        <v>1.005114281</v>
      </c>
      <c r="N1091" s="14">
        <f t="shared" ca="1" si="343"/>
        <v>1.0094199690000001</v>
      </c>
      <c r="O1091" s="21">
        <f t="shared" si="354"/>
        <v>0</v>
      </c>
      <c r="P1091" s="16">
        <f t="shared" ca="1" si="344"/>
        <v>65.332194990000005</v>
      </c>
      <c r="Q1091" s="24">
        <f t="shared" si="345"/>
        <v>0</v>
      </c>
      <c r="R1091" s="16">
        <f t="shared" si="346"/>
        <v>0</v>
      </c>
      <c r="S1091" s="4" t="str">
        <f t="shared" si="355"/>
        <v>J=</v>
      </c>
      <c r="T1091" s="34">
        <f t="shared" si="356"/>
        <v>44484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2"/>
      <c r="AG1091" s="3"/>
      <c r="AH1091" s="2"/>
      <c r="AI1091" s="2"/>
      <c r="AJ1091" s="2"/>
      <c r="AK1091" s="2"/>
      <c r="AL1091" s="2"/>
      <c r="AM1091" s="34"/>
      <c r="AN1091" s="34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42">
        <f t="shared" si="347"/>
        <v>44482</v>
      </c>
      <c r="B1092" s="19">
        <f t="shared" ca="1" si="357"/>
        <v>7000.8321949900001</v>
      </c>
      <c r="C1092" s="16">
        <f t="shared" si="348"/>
        <v>6935.5</v>
      </c>
      <c r="D1092" s="15">
        <f ca="1">IF(A1092&lt;$B$1,VLOOKUP(A1092,[1]DI!$A$4:$B$15000,2,FALSE),0)</f>
        <v>6.1499999999999999E-2</v>
      </c>
      <c r="E1092" s="16">
        <f t="shared" ca="1" si="340"/>
        <v>1.0002368699999999</v>
      </c>
      <c r="F1092" s="16">
        <f ca="1">(TRUNC(PRODUCT($E$12:$E1091),16))</f>
        <v>1.1300522398344801</v>
      </c>
      <c r="G1092" s="16">
        <f t="shared" ca="1" si="349"/>
        <v>1.12523199861159</v>
      </c>
      <c r="H1092" s="16">
        <f t="shared" ca="1" si="341"/>
        <v>1.00428378</v>
      </c>
      <c r="I1092" s="15">
        <f t="shared" si="350"/>
        <v>7.0000000000000007E-2</v>
      </c>
      <c r="J1092" s="34">
        <f t="shared" si="351"/>
        <v>44454</v>
      </c>
      <c r="K1092" s="2">
        <f t="shared" si="352"/>
        <v>19</v>
      </c>
      <c r="L1092" s="21">
        <f t="shared" si="353"/>
        <v>19</v>
      </c>
      <c r="M1092" s="14">
        <f t="shared" si="342"/>
        <v>1.005114281</v>
      </c>
      <c r="N1092" s="14">
        <f t="shared" ca="1" si="343"/>
        <v>1.0094199690000001</v>
      </c>
      <c r="O1092" s="21">
        <f t="shared" si="354"/>
        <v>0</v>
      </c>
      <c r="P1092" s="16">
        <f t="shared" ca="1" si="344"/>
        <v>65.332194990000005</v>
      </c>
      <c r="Q1092" s="24">
        <f t="shared" si="345"/>
        <v>0</v>
      </c>
      <c r="R1092" s="16">
        <f t="shared" si="346"/>
        <v>0</v>
      </c>
      <c r="S1092" s="4" t="str">
        <f t="shared" si="355"/>
        <v>J=</v>
      </c>
      <c r="T1092" s="34">
        <f t="shared" si="356"/>
        <v>44484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2"/>
      <c r="AG1092" s="3"/>
      <c r="AH1092" s="2"/>
      <c r="AI1092" s="2"/>
      <c r="AJ1092" s="2"/>
      <c r="AK1092" s="2"/>
      <c r="AL1092" s="2"/>
      <c r="AM1092" s="34"/>
      <c r="AN1092" s="34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42">
        <f t="shared" si="347"/>
        <v>44483</v>
      </c>
      <c r="B1093" s="19">
        <f t="shared" ca="1" si="357"/>
        <v>7004.3707772600001</v>
      </c>
      <c r="C1093" s="16">
        <f t="shared" si="348"/>
        <v>6935.5</v>
      </c>
      <c r="D1093" s="15">
        <f ca="1">IF(A1093&lt;$B$1,VLOOKUP(A1093,[1]DI!$A$4:$B$15000,2,FALSE),0)</f>
        <v>6.1499999999999999E-2</v>
      </c>
      <c r="E1093" s="16">
        <f t="shared" ca="1" si="340"/>
        <v>1.0002368699999999</v>
      </c>
      <c r="F1093" s="16">
        <f ca="1">(TRUNC(PRODUCT($E$12:$E1092),16))</f>
        <v>1.1303199153085299</v>
      </c>
      <c r="G1093" s="16">
        <f t="shared" ca="1" si="349"/>
        <v>1.12523199861159</v>
      </c>
      <c r="H1093" s="16">
        <f t="shared" ca="1" si="341"/>
        <v>1.00452166</v>
      </c>
      <c r="I1093" s="15">
        <f t="shared" si="350"/>
        <v>7.0000000000000007E-2</v>
      </c>
      <c r="J1093" s="34">
        <f t="shared" si="351"/>
        <v>44454</v>
      </c>
      <c r="K1093" s="2">
        <f t="shared" si="352"/>
        <v>20</v>
      </c>
      <c r="L1093" s="21">
        <f t="shared" si="353"/>
        <v>20</v>
      </c>
      <c r="M1093" s="14">
        <f t="shared" si="342"/>
        <v>1.005384177</v>
      </c>
      <c r="N1093" s="14">
        <f t="shared" ca="1" si="343"/>
        <v>1.009930182</v>
      </c>
      <c r="O1093" s="21">
        <f t="shared" si="354"/>
        <v>0</v>
      </c>
      <c r="P1093" s="16">
        <f t="shared" ca="1" si="344"/>
        <v>68.870777259999997</v>
      </c>
      <c r="Q1093" s="24">
        <f t="shared" si="345"/>
        <v>0</v>
      </c>
      <c r="R1093" s="16">
        <f t="shared" si="346"/>
        <v>0</v>
      </c>
      <c r="S1093" s="4" t="str">
        <f t="shared" si="355"/>
        <v>J=</v>
      </c>
      <c r="T1093" s="34">
        <f t="shared" si="356"/>
        <v>44484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2"/>
      <c r="AG1093" s="3"/>
      <c r="AH1093" s="2"/>
      <c r="AI1093" s="2"/>
      <c r="AJ1093" s="2"/>
      <c r="AK1093" s="2"/>
      <c r="AL1093" s="2"/>
      <c r="AM1093" s="34"/>
      <c r="AN1093" s="34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42">
        <f t="shared" si="347"/>
        <v>44484</v>
      </c>
      <c r="B1094" s="19">
        <f t="shared" ca="1" si="357"/>
        <v>7007.9111696800001</v>
      </c>
      <c r="C1094" s="16">
        <f t="shared" si="348"/>
        <v>6935.5</v>
      </c>
      <c r="D1094" s="15">
        <f ca="1">IF(A1094&lt;$B$1,VLOOKUP(A1094,[1]DI!$A$4:$B$15000,2,FALSE),0)</f>
        <v>6.1499999999999999E-2</v>
      </c>
      <c r="E1094" s="16">
        <f t="shared" ca="1" si="340"/>
        <v>1.0002368699999999</v>
      </c>
      <c r="F1094" s="16">
        <f ca="1">(TRUNC(PRODUCT($E$12:$E1093),16))</f>
        <v>1.13058765418687</v>
      </c>
      <c r="G1094" s="16">
        <f t="shared" ca="1" si="349"/>
        <v>1.12523199861159</v>
      </c>
      <c r="H1094" s="16">
        <f t="shared" ca="1" si="341"/>
        <v>1.0047596000000001</v>
      </c>
      <c r="I1094" s="15">
        <f t="shared" si="350"/>
        <v>7.0000000000000007E-2</v>
      </c>
      <c r="J1094" s="34">
        <f t="shared" si="351"/>
        <v>44454</v>
      </c>
      <c r="K1094" s="2">
        <f t="shared" si="352"/>
        <v>21</v>
      </c>
      <c r="L1094" s="21">
        <f t="shared" si="353"/>
        <v>21</v>
      </c>
      <c r="M1094" s="14">
        <f t="shared" si="342"/>
        <v>1.0056541450000001</v>
      </c>
      <c r="N1094" s="14">
        <f t="shared" ca="1" si="343"/>
        <v>1.0104406560000001</v>
      </c>
      <c r="O1094" s="21">
        <f t="shared" si="354"/>
        <v>36</v>
      </c>
      <c r="P1094" s="16">
        <f t="shared" ca="1" si="344"/>
        <v>72.41116968</v>
      </c>
      <c r="Q1094" s="24">
        <f t="shared" si="345"/>
        <v>0</v>
      </c>
      <c r="R1094" s="16">
        <f t="shared" si="346"/>
        <v>0</v>
      </c>
      <c r="S1094" s="4" t="str">
        <f t="shared" si="355"/>
        <v>J=</v>
      </c>
      <c r="T1094" s="34">
        <f t="shared" si="356"/>
        <v>44484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2"/>
      <c r="AG1094" s="3"/>
      <c r="AH1094" s="2"/>
      <c r="AI1094" s="2"/>
      <c r="AJ1094" s="2"/>
      <c r="AK1094" s="2"/>
      <c r="AL1094" s="2"/>
      <c r="AM1094" s="34"/>
      <c r="AN1094" s="34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42">
        <f t="shared" si="347"/>
        <v>44485</v>
      </c>
      <c r="B1095" s="19">
        <f t="shared" ca="1" si="357"/>
        <v>6939.0055970200001</v>
      </c>
      <c r="C1095" s="16">
        <f t="shared" si="348"/>
        <v>6935.5</v>
      </c>
      <c r="D1095" s="15">
        <f ca="1">IF(A1095&lt;$B$1,VLOOKUP(A1095,[1]DI!$A$4:$B$15000,2,FALSE),0)</f>
        <v>0</v>
      </c>
      <c r="E1095" s="16">
        <f t="shared" ca="1" si="340"/>
        <v>1</v>
      </c>
      <c r="F1095" s="16">
        <f ca="1">(TRUNC(PRODUCT($E$12:$E1094),16))</f>
        <v>1.1308554564845199</v>
      </c>
      <c r="G1095" s="16">
        <f t="shared" ca="1" si="349"/>
        <v>1.13058765418687</v>
      </c>
      <c r="H1095" s="16">
        <f t="shared" ca="1" si="341"/>
        <v>1.0002368699999999</v>
      </c>
      <c r="I1095" s="15">
        <f t="shared" si="350"/>
        <v>7.0000000000000007E-2</v>
      </c>
      <c r="J1095" s="34">
        <f t="shared" si="351"/>
        <v>44484</v>
      </c>
      <c r="K1095" s="2">
        <f t="shared" si="352"/>
        <v>1</v>
      </c>
      <c r="L1095" s="21">
        <f t="shared" si="353"/>
        <v>1</v>
      </c>
      <c r="M1095" s="14">
        <f t="shared" si="342"/>
        <v>1.0002685229999999</v>
      </c>
      <c r="N1095" s="14">
        <f t="shared" ca="1" si="343"/>
        <v>1.000505457</v>
      </c>
      <c r="O1095" s="21">
        <f t="shared" si="354"/>
        <v>0</v>
      </c>
      <c r="P1095" s="16">
        <f t="shared" ca="1" si="344"/>
        <v>3.5055970200000002</v>
      </c>
      <c r="Q1095" s="24">
        <f t="shared" si="345"/>
        <v>0</v>
      </c>
      <c r="R1095" s="16">
        <f t="shared" si="346"/>
        <v>0</v>
      </c>
      <c r="S1095" s="4" t="str">
        <f t="shared" si="355"/>
        <v>A+J=</v>
      </c>
      <c r="T1095" s="34">
        <f t="shared" si="356"/>
        <v>44516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2"/>
      <c r="AG1095" s="3"/>
      <c r="AH1095" s="2"/>
      <c r="AI1095" s="2"/>
      <c r="AJ1095" s="2"/>
      <c r="AK1095" s="2"/>
      <c r="AL1095" s="2"/>
      <c r="AM1095" s="34"/>
      <c r="AN1095" s="34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42">
        <f t="shared" si="347"/>
        <v>44486</v>
      </c>
      <c r="B1096" s="19">
        <f t="shared" ca="1" si="357"/>
        <v>6939.0055970200001</v>
      </c>
      <c r="C1096" s="16">
        <f t="shared" si="348"/>
        <v>6935.5</v>
      </c>
      <c r="D1096" s="15">
        <f ca="1">IF(A1096&lt;$B$1,VLOOKUP(A1096,[1]DI!$A$4:$B$15000,2,FALSE),0)</f>
        <v>0</v>
      </c>
      <c r="E1096" s="16">
        <f t="shared" ca="1" si="340"/>
        <v>1</v>
      </c>
      <c r="F1096" s="16">
        <f ca="1">(TRUNC(PRODUCT($E$12:$E1095),16))</f>
        <v>1.1308554564845199</v>
      </c>
      <c r="G1096" s="16">
        <f t="shared" ca="1" si="349"/>
        <v>1.13058765418687</v>
      </c>
      <c r="H1096" s="16">
        <f t="shared" ca="1" si="341"/>
        <v>1.0002368699999999</v>
      </c>
      <c r="I1096" s="15">
        <f t="shared" si="350"/>
        <v>7.0000000000000007E-2</v>
      </c>
      <c r="J1096" s="34">
        <f t="shared" si="351"/>
        <v>44484</v>
      </c>
      <c r="K1096" s="2">
        <f t="shared" si="352"/>
        <v>1</v>
      </c>
      <c r="L1096" s="21">
        <f t="shared" si="353"/>
        <v>1</v>
      </c>
      <c r="M1096" s="14">
        <f t="shared" si="342"/>
        <v>1.0002685229999999</v>
      </c>
      <c r="N1096" s="14">
        <f t="shared" ca="1" si="343"/>
        <v>1.000505457</v>
      </c>
      <c r="O1096" s="21">
        <f t="shared" si="354"/>
        <v>0</v>
      </c>
      <c r="P1096" s="16">
        <f t="shared" ca="1" si="344"/>
        <v>3.5055970200000002</v>
      </c>
      <c r="Q1096" s="24">
        <f t="shared" si="345"/>
        <v>0</v>
      </c>
      <c r="R1096" s="16">
        <f t="shared" si="346"/>
        <v>0</v>
      </c>
      <c r="S1096" s="4" t="str">
        <f t="shared" si="355"/>
        <v>A+J=</v>
      </c>
      <c r="T1096" s="34">
        <f t="shared" si="356"/>
        <v>44516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2"/>
      <c r="AG1096" s="3"/>
      <c r="AH1096" s="2"/>
      <c r="AI1096" s="2"/>
      <c r="AJ1096" s="2"/>
      <c r="AK1096" s="2"/>
      <c r="AL1096" s="2"/>
      <c r="AM1096" s="34"/>
      <c r="AN1096" s="34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42">
        <f t="shared" si="347"/>
        <v>44487</v>
      </c>
      <c r="B1097" s="19">
        <f t="shared" ca="1" si="357"/>
        <v>6939.0055970200001</v>
      </c>
      <c r="C1097" s="16">
        <f t="shared" si="348"/>
        <v>6935.5</v>
      </c>
      <c r="D1097" s="15">
        <f ca="1">IF(A1097&lt;$B$1,VLOOKUP(A1097,[1]DI!$A$4:$B$15000,2,FALSE),0)</f>
        <v>6.1499999999999999E-2</v>
      </c>
      <c r="E1097" s="16">
        <f t="shared" ca="1" si="340"/>
        <v>1.0002368699999999</v>
      </c>
      <c r="F1097" s="16">
        <f ca="1">(TRUNC(PRODUCT($E$12:$E1096),16))</f>
        <v>1.1308554564845199</v>
      </c>
      <c r="G1097" s="16">
        <f t="shared" ca="1" si="349"/>
        <v>1.13058765418687</v>
      </c>
      <c r="H1097" s="16">
        <f t="shared" ca="1" si="341"/>
        <v>1.0002368699999999</v>
      </c>
      <c r="I1097" s="15">
        <f t="shared" si="350"/>
        <v>7.0000000000000007E-2</v>
      </c>
      <c r="J1097" s="34">
        <f t="shared" si="351"/>
        <v>44484</v>
      </c>
      <c r="K1097" s="2">
        <f t="shared" si="352"/>
        <v>1</v>
      </c>
      <c r="L1097" s="21">
        <f t="shared" si="353"/>
        <v>1</v>
      </c>
      <c r="M1097" s="14">
        <f t="shared" si="342"/>
        <v>1.0002685229999999</v>
      </c>
      <c r="N1097" s="14">
        <f t="shared" ca="1" si="343"/>
        <v>1.000505457</v>
      </c>
      <c r="O1097" s="21">
        <f t="shared" si="354"/>
        <v>0</v>
      </c>
      <c r="P1097" s="16">
        <f t="shared" ca="1" si="344"/>
        <v>3.5055970200000002</v>
      </c>
      <c r="Q1097" s="24">
        <f t="shared" si="345"/>
        <v>0</v>
      </c>
      <c r="R1097" s="16">
        <f t="shared" si="346"/>
        <v>0</v>
      </c>
      <c r="S1097" s="4" t="str">
        <f t="shared" si="355"/>
        <v>A+J=</v>
      </c>
      <c r="T1097" s="34">
        <f t="shared" si="356"/>
        <v>44516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2"/>
      <c r="AG1097" s="3"/>
      <c r="AH1097" s="2"/>
      <c r="AI1097" s="2"/>
      <c r="AJ1097" s="2"/>
      <c r="AK1097" s="2"/>
      <c r="AL1097" s="2"/>
      <c r="AM1097" s="34"/>
      <c r="AN1097" s="34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42">
        <f t="shared" si="347"/>
        <v>44488</v>
      </c>
      <c r="B1098" s="19">
        <f t="shared" ca="1" si="357"/>
        <v>6942.5129833999999</v>
      </c>
      <c r="C1098" s="16">
        <f t="shared" si="348"/>
        <v>6935.5</v>
      </c>
      <c r="D1098" s="15">
        <f ca="1">IF(A1098&lt;$B$1,VLOOKUP(A1098,[1]DI!$A$4:$B$15000,2,FALSE),0)</f>
        <v>6.1499999999999999E-2</v>
      </c>
      <c r="E1098" s="16">
        <f t="shared" ca="1" si="340"/>
        <v>1.0002368699999999</v>
      </c>
      <c r="F1098" s="16">
        <f ca="1">(TRUNC(PRODUCT($E$12:$E1097),16))</f>
        <v>1.13112332221649</v>
      </c>
      <c r="G1098" s="16">
        <f t="shared" ca="1" si="349"/>
        <v>1.13058765418687</v>
      </c>
      <c r="H1098" s="16">
        <f t="shared" ca="1" si="341"/>
        <v>1.0004738</v>
      </c>
      <c r="I1098" s="15">
        <f t="shared" si="350"/>
        <v>7.0000000000000007E-2</v>
      </c>
      <c r="J1098" s="34">
        <f t="shared" si="351"/>
        <v>44484</v>
      </c>
      <c r="K1098" s="2">
        <f t="shared" si="352"/>
        <v>2</v>
      </c>
      <c r="L1098" s="21">
        <f t="shared" si="353"/>
        <v>2</v>
      </c>
      <c r="M1098" s="14">
        <f t="shared" si="342"/>
        <v>1.000537118</v>
      </c>
      <c r="N1098" s="14">
        <f t="shared" ca="1" si="343"/>
        <v>1.0010111719999999</v>
      </c>
      <c r="O1098" s="21">
        <f t="shared" si="354"/>
        <v>0</v>
      </c>
      <c r="P1098" s="16">
        <f t="shared" ca="1" si="344"/>
        <v>7.0129834000000004</v>
      </c>
      <c r="Q1098" s="24">
        <f t="shared" si="345"/>
        <v>0</v>
      </c>
      <c r="R1098" s="16">
        <f t="shared" si="346"/>
        <v>0</v>
      </c>
      <c r="S1098" s="4" t="str">
        <f t="shared" si="355"/>
        <v>A+J=</v>
      </c>
      <c r="T1098" s="34">
        <f t="shared" si="356"/>
        <v>44516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2"/>
      <c r="AG1098" s="3"/>
      <c r="AH1098" s="2"/>
      <c r="AI1098" s="2"/>
      <c r="AJ1098" s="2"/>
      <c r="AK1098" s="2"/>
      <c r="AL1098" s="2"/>
      <c r="AM1098" s="34"/>
      <c r="AN1098" s="34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42">
        <f t="shared" si="347"/>
        <v>44489</v>
      </c>
      <c r="B1099" s="19">
        <f t="shared" ca="1" si="357"/>
        <v>6946.02211059</v>
      </c>
      <c r="C1099" s="16">
        <f t="shared" si="348"/>
        <v>6935.5</v>
      </c>
      <c r="D1099" s="15">
        <f ca="1">IF(A1099&lt;$B$1,VLOOKUP(A1099,[1]DI!$A$4:$B$15000,2,FALSE),0)</f>
        <v>6.1499999999999999E-2</v>
      </c>
      <c r="E1099" s="16">
        <f t="shared" ca="1" si="340"/>
        <v>1.0002368699999999</v>
      </c>
      <c r="F1099" s="16">
        <f ca="1">(TRUNC(PRODUCT($E$12:$E1098),16))</f>
        <v>1.1313912513978299</v>
      </c>
      <c r="G1099" s="16">
        <f t="shared" ca="1" si="349"/>
        <v>1.13058765418687</v>
      </c>
      <c r="H1099" s="16">
        <f t="shared" ca="1" si="341"/>
        <v>1.0007107799999999</v>
      </c>
      <c r="I1099" s="15">
        <f t="shared" si="350"/>
        <v>7.0000000000000007E-2</v>
      </c>
      <c r="J1099" s="34">
        <f t="shared" si="351"/>
        <v>44484</v>
      </c>
      <c r="K1099" s="2">
        <f t="shared" si="352"/>
        <v>3</v>
      </c>
      <c r="L1099" s="21">
        <f t="shared" si="353"/>
        <v>3</v>
      </c>
      <c r="M1099" s="14">
        <f t="shared" si="342"/>
        <v>1.0008057850000001</v>
      </c>
      <c r="N1099" s="14">
        <f t="shared" ca="1" si="343"/>
        <v>1.0015171380000001</v>
      </c>
      <c r="O1099" s="21">
        <f t="shared" si="354"/>
        <v>0</v>
      </c>
      <c r="P1099" s="16">
        <f t="shared" ca="1" si="344"/>
        <v>10.52211059</v>
      </c>
      <c r="Q1099" s="24">
        <f t="shared" si="345"/>
        <v>0</v>
      </c>
      <c r="R1099" s="16">
        <f t="shared" si="346"/>
        <v>0</v>
      </c>
      <c r="S1099" s="4" t="str">
        <f t="shared" si="355"/>
        <v>A+J=</v>
      </c>
      <c r="T1099" s="34">
        <f t="shared" si="356"/>
        <v>44516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2"/>
      <c r="AG1099" s="3"/>
      <c r="AH1099" s="2"/>
      <c r="AI1099" s="2"/>
      <c r="AJ1099" s="2"/>
      <c r="AK1099" s="2"/>
      <c r="AL1099" s="2"/>
      <c r="AM1099" s="34"/>
      <c r="AN1099" s="34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42">
        <f t="shared" si="347"/>
        <v>44490</v>
      </c>
      <c r="B1100" s="19">
        <f t="shared" ca="1" si="357"/>
        <v>6949.5330271499997</v>
      </c>
      <c r="C1100" s="16">
        <f t="shared" si="348"/>
        <v>6935.5</v>
      </c>
      <c r="D1100" s="15">
        <f ca="1">IF(A1100&lt;$B$1,VLOOKUP(A1100,[1]DI!$A$4:$B$15000,2,FALSE),0)</f>
        <v>6.1499999999999999E-2</v>
      </c>
      <c r="E1100" s="16">
        <f t="shared" ref="E1100:E1163" ca="1" si="358">ROUND(((1+D1100)^(1/252)),8)</f>
        <v>1.0002368699999999</v>
      </c>
      <c r="F1100" s="16">
        <f ca="1">(TRUNC(PRODUCT($E$12:$E1099),16))</f>
        <v>1.13165924404354</v>
      </c>
      <c r="G1100" s="16">
        <f t="shared" ca="1" si="349"/>
        <v>1.13058765418687</v>
      </c>
      <c r="H1100" s="16">
        <f t="shared" ref="H1100:H1163" ca="1" si="359">ROUND(F1100/G1100,8)</f>
        <v>1.0009478199999999</v>
      </c>
      <c r="I1100" s="15">
        <f t="shared" si="350"/>
        <v>7.0000000000000007E-2</v>
      </c>
      <c r="J1100" s="34">
        <f t="shared" si="351"/>
        <v>44484</v>
      </c>
      <c r="K1100" s="2">
        <f t="shared" si="352"/>
        <v>4</v>
      </c>
      <c r="L1100" s="21">
        <f t="shared" si="353"/>
        <v>4</v>
      </c>
      <c r="M1100" s="14">
        <f t="shared" ref="M1100:M1163" si="360">ROUND((I1100+1)^(L1100/252),9)</f>
        <v>1.0010745240000001</v>
      </c>
      <c r="N1100" s="14">
        <f t="shared" ref="N1100:N1163" ca="1" si="361">ROUND(H1100*M1100,9)</f>
        <v>1.0020233620000001</v>
      </c>
      <c r="O1100" s="21">
        <f t="shared" si="354"/>
        <v>0</v>
      </c>
      <c r="P1100" s="16">
        <f t="shared" ref="P1100:P1163" ca="1" si="362">TRUNC(((N1100-1)*C1100),8)</f>
        <v>14.033027150000001</v>
      </c>
      <c r="Q1100" s="24">
        <f t="shared" ref="Q1100:Q1163" si="363">IF($O1100&gt;0,VLOOKUP($O1100,$W$12:$AC$150,7),0)</f>
        <v>0</v>
      </c>
      <c r="R1100" s="16">
        <f t="shared" ref="R1100:R1163" si="364">IF(Q1100&gt;0,TRUNC(Q1100*C$12,8),0)</f>
        <v>0</v>
      </c>
      <c r="S1100" s="4" t="str">
        <f t="shared" si="355"/>
        <v>A+J=</v>
      </c>
      <c r="T1100" s="34">
        <f t="shared" si="356"/>
        <v>44516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2"/>
      <c r="AG1100" s="3"/>
      <c r="AH1100" s="2"/>
      <c r="AI1100" s="2"/>
      <c r="AJ1100" s="2"/>
      <c r="AK1100" s="2"/>
      <c r="AL1100" s="2"/>
      <c r="AM1100" s="34"/>
      <c r="AN1100" s="34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42">
        <f t="shared" ref="A1101:A1164" si="365">(A1100+1)</f>
        <v>44491</v>
      </c>
      <c r="B1101" s="19">
        <f t="shared" ca="1" si="357"/>
        <v>6953.0456845099998</v>
      </c>
      <c r="C1101" s="16">
        <f t="shared" ref="C1101:C1164" si="366">(C1100-R1100)</f>
        <v>6935.5</v>
      </c>
      <c r="D1101" s="15">
        <f ca="1">IF(A1101&lt;$B$1,VLOOKUP(A1101,[1]DI!$A$4:$B$15000,2,FALSE),0)</f>
        <v>6.1499999999999999E-2</v>
      </c>
      <c r="E1101" s="16">
        <f t="shared" ca="1" si="358"/>
        <v>1.0002368699999999</v>
      </c>
      <c r="F1101" s="16">
        <f ca="1">(TRUNC(PRODUCT($E$12:$E1100),16))</f>
        <v>1.13192730016868</v>
      </c>
      <c r="G1101" s="16">
        <f t="shared" ref="G1101:G1164" ca="1" si="367">IF(O1100&gt;0,F1100,G1100)</f>
        <v>1.13058765418687</v>
      </c>
      <c r="H1101" s="16">
        <f t="shared" ca="1" si="359"/>
        <v>1.0011849100000001</v>
      </c>
      <c r="I1101" s="15">
        <f t="shared" ref="I1101:I1164" si="368">I1100</f>
        <v>7.0000000000000007E-2</v>
      </c>
      <c r="J1101" s="34">
        <f t="shared" ref="J1101:J1164" si="369">IF(O1100&gt;0,VLOOKUP(O1100,W$12:AG$150,2),J1100)</f>
        <v>44484</v>
      </c>
      <c r="K1101" s="2">
        <f t="shared" ref="K1101:K1164" si="370">IF(A1101&gt;J1101,IF(NETWORKDAYS(J1101,A1101,$W$160:$W$544)-1=0,1,NETWORKDAYS(J1101,A1101,$W$160:$W$544)-1),0)</f>
        <v>5</v>
      </c>
      <c r="L1101" s="21">
        <f t="shared" ref="L1101:L1164" si="371">IF(AND(K1101=1,K1100=1),1,IF(K1101&gt;0,IF(K1101=K1100,K1101+1,K1101),0))</f>
        <v>5</v>
      </c>
      <c r="M1101" s="14">
        <f t="shared" si="360"/>
        <v>1.0013433350000001</v>
      </c>
      <c r="N1101" s="14">
        <f t="shared" ca="1" si="361"/>
        <v>1.002529837</v>
      </c>
      <c r="O1101" s="21">
        <f t="shared" ref="O1101:O1164" si="372">IF(VLOOKUP(A1101,X$12:AE$150,8)=VLOOKUP(A1100,X$12:AE$150,8),0,VLOOKUP(A1101,X$12:AE$150,8))</f>
        <v>0</v>
      </c>
      <c r="P1101" s="16">
        <f t="shared" ca="1" si="362"/>
        <v>17.545684510000001</v>
      </c>
      <c r="Q1101" s="24">
        <f t="shared" si="363"/>
        <v>0</v>
      </c>
      <c r="R1101" s="16">
        <f t="shared" si="364"/>
        <v>0</v>
      </c>
      <c r="S1101" s="4" t="str">
        <f t="shared" ref="S1101:S1164" si="373">IF(O1100&gt;0,VLOOKUP(O1100,W$12:AG$150,10),S1100)</f>
        <v>A+J=</v>
      </c>
      <c r="T1101" s="34">
        <f t="shared" ref="T1101:T1164" si="374">IF(O1100&gt;0,VLOOKUP(O1100,W$12:AG$150,11),T1100)</f>
        <v>44516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2"/>
      <c r="AG1101" s="3"/>
      <c r="AH1101" s="2"/>
      <c r="AI1101" s="2"/>
      <c r="AJ1101" s="2"/>
      <c r="AK1101" s="2"/>
      <c r="AL1101" s="2"/>
      <c r="AM1101" s="34"/>
      <c r="AN1101" s="34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42">
        <f t="shared" si="365"/>
        <v>44492</v>
      </c>
      <c r="B1102" s="19">
        <f t="shared" ref="B1102:B1165" ca="1" si="375">IF(A1102&lt;=TODAY(),C1102+P1102,IF(AND(A1102&gt;TODAY(),A1102&lt;=$B$1),IF(VLOOKUP(TODAY(),$A$10:$D$5000,4,FALSE)=0,"n.d",C1102+P1102),"n.d"))</f>
        <v>6956.5601381699998</v>
      </c>
      <c r="C1102" s="16">
        <f t="shared" si="366"/>
        <v>6935.5</v>
      </c>
      <c r="D1102" s="15">
        <f ca="1">IF(A1102&lt;$B$1,VLOOKUP(A1102,[1]DI!$A$4:$B$15000,2,FALSE),0)</f>
        <v>0</v>
      </c>
      <c r="E1102" s="16">
        <f t="shared" ca="1" si="358"/>
        <v>1</v>
      </c>
      <c r="F1102" s="16">
        <f ca="1">(TRUNC(PRODUCT($E$12:$E1101),16))</f>
        <v>1.13219541978827</v>
      </c>
      <c r="G1102" s="16">
        <f t="shared" ca="1" si="367"/>
        <v>1.13058765418687</v>
      </c>
      <c r="H1102" s="16">
        <f t="shared" ca="1" si="359"/>
        <v>1.0014220599999999</v>
      </c>
      <c r="I1102" s="15">
        <f t="shared" si="368"/>
        <v>7.0000000000000007E-2</v>
      </c>
      <c r="J1102" s="34">
        <f t="shared" si="369"/>
        <v>44484</v>
      </c>
      <c r="K1102" s="2">
        <f t="shared" si="370"/>
        <v>5</v>
      </c>
      <c r="L1102" s="21">
        <f t="shared" si="371"/>
        <v>6</v>
      </c>
      <c r="M1102" s="14">
        <f t="shared" si="360"/>
        <v>1.001612218</v>
      </c>
      <c r="N1102" s="14">
        <f t="shared" ca="1" si="361"/>
        <v>1.003036571</v>
      </c>
      <c r="O1102" s="21">
        <f t="shared" si="372"/>
        <v>0</v>
      </c>
      <c r="P1102" s="16">
        <f t="shared" ca="1" si="362"/>
        <v>21.060138169999998</v>
      </c>
      <c r="Q1102" s="24">
        <f t="shared" si="363"/>
        <v>0</v>
      </c>
      <c r="R1102" s="16">
        <f t="shared" si="364"/>
        <v>0</v>
      </c>
      <c r="S1102" s="4" t="str">
        <f t="shared" si="373"/>
        <v>A+J=</v>
      </c>
      <c r="T1102" s="34">
        <f t="shared" si="374"/>
        <v>44516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2"/>
      <c r="AG1102" s="3"/>
      <c r="AH1102" s="2"/>
      <c r="AI1102" s="2"/>
      <c r="AJ1102" s="2"/>
      <c r="AK1102" s="2"/>
      <c r="AL1102" s="2"/>
      <c r="AM1102" s="34"/>
      <c r="AN1102" s="34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42">
        <f t="shared" si="365"/>
        <v>44493</v>
      </c>
      <c r="B1103" s="19">
        <f t="shared" ca="1" si="375"/>
        <v>6956.5601381699998</v>
      </c>
      <c r="C1103" s="16">
        <f t="shared" si="366"/>
        <v>6935.5</v>
      </c>
      <c r="D1103" s="15">
        <f ca="1">IF(A1103&lt;$B$1,VLOOKUP(A1103,[1]DI!$A$4:$B$15000,2,FALSE),0)</f>
        <v>0</v>
      </c>
      <c r="E1103" s="16">
        <f t="shared" ca="1" si="358"/>
        <v>1</v>
      </c>
      <c r="F1103" s="16">
        <f ca="1">(TRUNC(PRODUCT($E$12:$E1102),16))</f>
        <v>1.13219541978827</v>
      </c>
      <c r="G1103" s="16">
        <f t="shared" ca="1" si="367"/>
        <v>1.13058765418687</v>
      </c>
      <c r="H1103" s="16">
        <f t="shared" ca="1" si="359"/>
        <v>1.0014220599999999</v>
      </c>
      <c r="I1103" s="15">
        <f t="shared" si="368"/>
        <v>7.0000000000000007E-2</v>
      </c>
      <c r="J1103" s="34">
        <f t="shared" si="369"/>
        <v>44484</v>
      </c>
      <c r="K1103" s="2">
        <f t="shared" si="370"/>
        <v>5</v>
      </c>
      <c r="L1103" s="21">
        <f t="shared" si="371"/>
        <v>6</v>
      </c>
      <c r="M1103" s="14">
        <f t="shared" si="360"/>
        <v>1.001612218</v>
      </c>
      <c r="N1103" s="14">
        <f t="shared" ca="1" si="361"/>
        <v>1.003036571</v>
      </c>
      <c r="O1103" s="21">
        <f t="shared" si="372"/>
        <v>0</v>
      </c>
      <c r="P1103" s="16">
        <f t="shared" ca="1" si="362"/>
        <v>21.060138169999998</v>
      </c>
      <c r="Q1103" s="24">
        <f t="shared" si="363"/>
        <v>0</v>
      </c>
      <c r="R1103" s="16">
        <f t="shared" si="364"/>
        <v>0</v>
      </c>
      <c r="S1103" s="4" t="str">
        <f t="shared" si="373"/>
        <v>A+J=</v>
      </c>
      <c r="T1103" s="34">
        <f t="shared" si="374"/>
        <v>44516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2"/>
      <c r="AG1103" s="3"/>
      <c r="AH1103" s="2"/>
      <c r="AI1103" s="2"/>
      <c r="AJ1103" s="2"/>
      <c r="AK1103" s="2"/>
      <c r="AL1103" s="2"/>
      <c r="AM1103" s="34"/>
      <c r="AN1103" s="34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42">
        <f t="shared" si="365"/>
        <v>44494</v>
      </c>
      <c r="B1104" s="19">
        <f t="shared" ca="1" si="375"/>
        <v>6956.5601381699998</v>
      </c>
      <c r="C1104" s="16">
        <f t="shared" si="366"/>
        <v>6935.5</v>
      </c>
      <c r="D1104" s="15">
        <f ca="1">IF(A1104&lt;$B$1,VLOOKUP(A1104,[1]DI!$A$4:$B$15000,2,FALSE),0)</f>
        <v>6.1499999999999999E-2</v>
      </c>
      <c r="E1104" s="16">
        <f t="shared" ca="1" si="358"/>
        <v>1.0002368699999999</v>
      </c>
      <c r="F1104" s="16">
        <f ca="1">(TRUNC(PRODUCT($E$12:$E1103),16))</f>
        <v>1.13219541978827</v>
      </c>
      <c r="G1104" s="16">
        <f t="shared" ca="1" si="367"/>
        <v>1.13058765418687</v>
      </c>
      <c r="H1104" s="16">
        <f t="shared" ca="1" si="359"/>
        <v>1.0014220599999999</v>
      </c>
      <c r="I1104" s="15">
        <f t="shared" si="368"/>
        <v>7.0000000000000007E-2</v>
      </c>
      <c r="J1104" s="34">
        <f t="shared" si="369"/>
        <v>44484</v>
      </c>
      <c r="K1104" s="2">
        <f t="shared" si="370"/>
        <v>6</v>
      </c>
      <c r="L1104" s="21">
        <f t="shared" si="371"/>
        <v>6</v>
      </c>
      <c r="M1104" s="14">
        <f t="shared" si="360"/>
        <v>1.001612218</v>
      </c>
      <c r="N1104" s="14">
        <f t="shared" ca="1" si="361"/>
        <v>1.003036571</v>
      </c>
      <c r="O1104" s="21">
        <f t="shared" si="372"/>
        <v>0</v>
      </c>
      <c r="P1104" s="16">
        <f t="shared" ca="1" si="362"/>
        <v>21.060138169999998</v>
      </c>
      <c r="Q1104" s="24">
        <f t="shared" si="363"/>
        <v>0</v>
      </c>
      <c r="R1104" s="16">
        <f t="shared" si="364"/>
        <v>0</v>
      </c>
      <c r="S1104" s="4" t="str">
        <f t="shared" si="373"/>
        <v>A+J=</v>
      </c>
      <c r="T1104" s="34">
        <f t="shared" si="374"/>
        <v>44516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2"/>
      <c r="AG1104" s="3"/>
      <c r="AH1104" s="2"/>
      <c r="AI1104" s="2"/>
      <c r="AJ1104" s="2"/>
      <c r="AK1104" s="2"/>
      <c r="AL1104" s="2"/>
      <c r="AM1104" s="34"/>
      <c r="AN1104" s="34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42">
        <f t="shared" si="365"/>
        <v>44495</v>
      </c>
      <c r="B1105" s="19">
        <f t="shared" ca="1" si="375"/>
        <v>6960.0763950500004</v>
      </c>
      <c r="C1105" s="16">
        <f t="shared" si="366"/>
        <v>6935.5</v>
      </c>
      <c r="D1105" s="15">
        <f ca="1">IF(A1105&lt;$B$1,VLOOKUP(A1105,[1]DI!$A$4:$B$15000,2,FALSE),0)</f>
        <v>6.1499999999999999E-2</v>
      </c>
      <c r="E1105" s="16">
        <f t="shared" ca="1" si="358"/>
        <v>1.0002368699999999</v>
      </c>
      <c r="F1105" s="16">
        <f ca="1">(TRUNC(PRODUCT($E$12:$E1104),16))</f>
        <v>1.13246360291736</v>
      </c>
      <c r="G1105" s="16">
        <f t="shared" ca="1" si="367"/>
        <v>1.13058765418687</v>
      </c>
      <c r="H1105" s="16">
        <f t="shared" ca="1" si="359"/>
        <v>1.00165927</v>
      </c>
      <c r="I1105" s="15">
        <f t="shared" si="368"/>
        <v>7.0000000000000007E-2</v>
      </c>
      <c r="J1105" s="34">
        <f t="shared" si="369"/>
        <v>44484</v>
      </c>
      <c r="K1105" s="2">
        <f t="shared" si="370"/>
        <v>7</v>
      </c>
      <c r="L1105" s="21">
        <f t="shared" si="371"/>
        <v>7</v>
      </c>
      <c r="M1105" s="14">
        <f t="shared" si="360"/>
        <v>1.001881174</v>
      </c>
      <c r="N1105" s="14">
        <f t="shared" ca="1" si="361"/>
        <v>1.003543565</v>
      </c>
      <c r="O1105" s="21">
        <f t="shared" si="372"/>
        <v>0</v>
      </c>
      <c r="P1105" s="16">
        <f t="shared" ca="1" si="362"/>
        <v>24.576395049999999</v>
      </c>
      <c r="Q1105" s="24">
        <f t="shared" si="363"/>
        <v>0</v>
      </c>
      <c r="R1105" s="16">
        <f t="shared" si="364"/>
        <v>0</v>
      </c>
      <c r="S1105" s="4" t="str">
        <f t="shared" si="373"/>
        <v>A+J=</v>
      </c>
      <c r="T1105" s="34">
        <f t="shared" si="374"/>
        <v>44516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2"/>
      <c r="AG1105" s="3"/>
      <c r="AH1105" s="2"/>
      <c r="AI1105" s="2"/>
      <c r="AJ1105" s="2"/>
      <c r="AK1105" s="2"/>
      <c r="AL1105" s="2"/>
      <c r="AM1105" s="34"/>
      <c r="AN1105" s="34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42">
        <f t="shared" si="365"/>
        <v>44496</v>
      </c>
      <c r="B1106" s="19">
        <f t="shared" ca="1" si="375"/>
        <v>6963.5943927500002</v>
      </c>
      <c r="C1106" s="16">
        <f t="shared" si="366"/>
        <v>6935.5</v>
      </c>
      <c r="D1106" s="15">
        <f ca="1">IF(A1106&lt;$B$1,VLOOKUP(A1106,[1]DI!$A$4:$B$15000,2,FALSE),0)</f>
        <v>6.1499999999999999E-2</v>
      </c>
      <c r="E1106" s="16">
        <f t="shared" ca="1" si="358"/>
        <v>1.0002368699999999</v>
      </c>
      <c r="F1106" s="16">
        <f ca="1">(TRUNC(PRODUCT($E$12:$E1105),16))</f>
        <v>1.1327318495709799</v>
      </c>
      <c r="G1106" s="16">
        <f t="shared" ca="1" si="367"/>
        <v>1.13058765418687</v>
      </c>
      <c r="H1106" s="16">
        <f t="shared" ca="1" si="359"/>
        <v>1.00189653</v>
      </c>
      <c r="I1106" s="15">
        <f t="shared" si="368"/>
        <v>7.0000000000000007E-2</v>
      </c>
      <c r="J1106" s="34">
        <f t="shared" si="369"/>
        <v>44484</v>
      </c>
      <c r="K1106" s="2">
        <f t="shared" si="370"/>
        <v>8</v>
      </c>
      <c r="L1106" s="21">
        <f t="shared" si="371"/>
        <v>8</v>
      </c>
      <c r="M1106" s="14">
        <f t="shared" si="360"/>
        <v>1.0021502019999999</v>
      </c>
      <c r="N1106" s="14">
        <f t="shared" ca="1" si="361"/>
        <v>1.0040508100000001</v>
      </c>
      <c r="O1106" s="21">
        <f t="shared" si="372"/>
        <v>0</v>
      </c>
      <c r="P1106" s="16">
        <f t="shared" ca="1" si="362"/>
        <v>28.094392750000001</v>
      </c>
      <c r="Q1106" s="24">
        <f t="shared" si="363"/>
        <v>0</v>
      </c>
      <c r="R1106" s="16">
        <f t="shared" si="364"/>
        <v>0</v>
      </c>
      <c r="S1106" s="4" t="str">
        <f t="shared" si="373"/>
        <v>A+J=</v>
      </c>
      <c r="T1106" s="34">
        <f t="shared" si="374"/>
        <v>44516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2"/>
      <c r="AG1106" s="3"/>
      <c r="AH1106" s="2"/>
      <c r="AI1106" s="2"/>
      <c r="AJ1106" s="2"/>
      <c r="AK1106" s="2"/>
      <c r="AL1106" s="2"/>
      <c r="AM1106" s="34"/>
      <c r="AN1106" s="34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42">
        <f t="shared" si="365"/>
        <v>44497</v>
      </c>
      <c r="B1107" s="19">
        <f t="shared" ca="1" si="375"/>
        <v>6967.1141867400002</v>
      </c>
      <c r="C1107" s="16">
        <f t="shared" si="366"/>
        <v>6935.5</v>
      </c>
      <c r="D1107" s="15">
        <f ca="1">IF(A1107&lt;$B$1,VLOOKUP(A1107,[1]DI!$A$4:$B$15000,2,FALSE),0)</f>
        <v>7.6499999999999999E-2</v>
      </c>
      <c r="E1107" s="16">
        <f t="shared" ca="1" si="358"/>
        <v>1.0002925600000001</v>
      </c>
      <c r="F1107" s="16">
        <f ca="1">(TRUNC(PRODUCT($E$12:$E1106),16))</f>
        <v>1.1330001597641901</v>
      </c>
      <c r="G1107" s="16">
        <f t="shared" ca="1" si="367"/>
        <v>1.13058765418687</v>
      </c>
      <c r="H1107" s="16">
        <f t="shared" ca="1" si="359"/>
        <v>1.0021338500000001</v>
      </c>
      <c r="I1107" s="15">
        <f t="shared" si="368"/>
        <v>7.0000000000000007E-2</v>
      </c>
      <c r="J1107" s="34">
        <f t="shared" si="369"/>
        <v>44484</v>
      </c>
      <c r="K1107" s="2">
        <f t="shared" si="370"/>
        <v>9</v>
      </c>
      <c r="L1107" s="21">
        <f t="shared" si="371"/>
        <v>9</v>
      </c>
      <c r="M1107" s="14">
        <f t="shared" si="360"/>
        <v>1.0024193020000001</v>
      </c>
      <c r="N1107" s="14">
        <f t="shared" ca="1" si="361"/>
        <v>1.0045583140000001</v>
      </c>
      <c r="O1107" s="21">
        <f t="shared" si="372"/>
        <v>0</v>
      </c>
      <c r="P1107" s="16">
        <f t="shared" ca="1" si="362"/>
        <v>31.614186740000001</v>
      </c>
      <c r="Q1107" s="24">
        <f t="shared" si="363"/>
        <v>0</v>
      </c>
      <c r="R1107" s="16">
        <f t="shared" si="364"/>
        <v>0</v>
      </c>
      <c r="S1107" s="4" t="str">
        <f t="shared" si="373"/>
        <v>A+J=</v>
      </c>
      <c r="T1107" s="34">
        <f t="shared" si="374"/>
        <v>44516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2"/>
      <c r="AG1107" s="3"/>
      <c r="AH1107" s="2"/>
      <c r="AI1107" s="2"/>
      <c r="AJ1107" s="2"/>
      <c r="AK1107" s="2"/>
      <c r="AL1107" s="2"/>
      <c r="AM1107" s="34"/>
      <c r="AN1107" s="34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42">
        <f t="shared" si="365"/>
        <v>44498</v>
      </c>
      <c r="B1108" s="19">
        <f t="shared" ca="1" si="375"/>
        <v>6971.0239014799999</v>
      </c>
      <c r="C1108" s="16">
        <f t="shared" si="366"/>
        <v>6935.5</v>
      </c>
      <c r="D1108" s="15">
        <f ca="1">IF(A1108&lt;$B$1,VLOOKUP(A1108,[1]DI!$A$4:$B$15000,2,FALSE),0)</f>
        <v>7.6499999999999999E-2</v>
      </c>
      <c r="E1108" s="16">
        <f t="shared" ca="1" si="358"/>
        <v>1.0002925600000001</v>
      </c>
      <c r="F1108" s="16">
        <f ca="1">(TRUNC(PRODUCT($E$12:$E1107),16))</f>
        <v>1.13333163029093</v>
      </c>
      <c r="G1108" s="16">
        <f t="shared" ca="1" si="367"/>
        <v>1.13058765418687</v>
      </c>
      <c r="H1108" s="16">
        <f t="shared" ca="1" si="359"/>
        <v>1.0024270399999999</v>
      </c>
      <c r="I1108" s="15">
        <f t="shared" si="368"/>
        <v>7.0000000000000007E-2</v>
      </c>
      <c r="J1108" s="34">
        <f t="shared" si="369"/>
        <v>44484</v>
      </c>
      <c r="K1108" s="2">
        <f t="shared" si="370"/>
        <v>10</v>
      </c>
      <c r="L1108" s="21">
        <f t="shared" si="371"/>
        <v>10</v>
      </c>
      <c r="M1108" s="14">
        <f t="shared" si="360"/>
        <v>1.0026884739999999</v>
      </c>
      <c r="N1108" s="14">
        <f t="shared" ca="1" si="361"/>
        <v>1.005122039</v>
      </c>
      <c r="O1108" s="21">
        <f t="shared" si="372"/>
        <v>0</v>
      </c>
      <c r="P1108" s="16">
        <f t="shared" ca="1" si="362"/>
        <v>35.523901479999999</v>
      </c>
      <c r="Q1108" s="24">
        <f t="shared" si="363"/>
        <v>0</v>
      </c>
      <c r="R1108" s="16">
        <f t="shared" si="364"/>
        <v>0</v>
      </c>
      <c r="S1108" s="4" t="str">
        <f t="shared" si="373"/>
        <v>A+J=</v>
      </c>
      <c r="T1108" s="34">
        <f t="shared" si="374"/>
        <v>44516</v>
      </c>
      <c r="U1108" s="25"/>
      <c r="V1108" s="25"/>
      <c r="W1108" s="25"/>
      <c r="X1108" s="33"/>
      <c r="Y1108" s="25"/>
      <c r="Z1108" s="28"/>
      <c r="AA1108" s="25"/>
      <c r="AB1108" s="25"/>
      <c r="AC1108" s="25"/>
      <c r="AD1108" s="25"/>
      <c r="AE1108" s="25"/>
      <c r="AF1108" s="26"/>
      <c r="AG1108" s="25"/>
      <c r="AH1108" s="27"/>
      <c r="AI1108" s="27"/>
      <c r="AJ1108" s="27"/>
      <c r="AK1108" s="27"/>
      <c r="AL1108" s="27"/>
      <c r="AM1108" s="33"/>
      <c r="AN1108" s="33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</row>
    <row r="1109" spans="1:145" x14ac:dyDescent="0.15">
      <c r="A1109" s="42">
        <f t="shared" si="365"/>
        <v>44499</v>
      </c>
      <c r="B1109" s="19">
        <f t="shared" ca="1" si="375"/>
        <v>6974.9357731600003</v>
      </c>
      <c r="C1109" s="16">
        <f t="shared" si="366"/>
        <v>6935.5</v>
      </c>
      <c r="D1109" s="15">
        <f ca="1">IF(A1109&lt;$B$1,VLOOKUP(A1109,[1]DI!$A$4:$B$15000,2,FALSE),0)</f>
        <v>0</v>
      </c>
      <c r="E1109" s="16">
        <f t="shared" ca="1" si="358"/>
        <v>1</v>
      </c>
      <c r="F1109" s="16">
        <f ca="1">(TRUNC(PRODUCT($E$12:$E1108),16))</f>
        <v>1.1336631977926901</v>
      </c>
      <c r="G1109" s="16">
        <f t="shared" ca="1" si="367"/>
        <v>1.13058765418687</v>
      </c>
      <c r="H1109" s="16">
        <f t="shared" ca="1" si="359"/>
        <v>1.0027203099999999</v>
      </c>
      <c r="I1109" s="15">
        <f t="shared" si="368"/>
        <v>7.0000000000000007E-2</v>
      </c>
      <c r="J1109" s="34">
        <f t="shared" si="369"/>
        <v>44484</v>
      </c>
      <c r="K1109" s="2">
        <f t="shared" si="370"/>
        <v>10</v>
      </c>
      <c r="L1109" s="21">
        <f t="shared" si="371"/>
        <v>11</v>
      </c>
      <c r="M1109" s="14">
        <f t="shared" si="360"/>
        <v>1.0029577190000001</v>
      </c>
      <c r="N1109" s="14">
        <f t="shared" ca="1" si="361"/>
        <v>1.0056860750000001</v>
      </c>
      <c r="O1109" s="21">
        <f t="shared" si="372"/>
        <v>0</v>
      </c>
      <c r="P1109" s="16">
        <f t="shared" ca="1" si="362"/>
        <v>39.435773159999997</v>
      </c>
      <c r="Q1109" s="24">
        <f t="shared" si="363"/>
        <v>0</v>
      </c>
      <c r="R1109" s="16">
        <f t="shared" si="364"/>
        <v>0</v>
      </c>
      <c r="S1109" s="4" t="str">
        <f t="shared" si="373"/>
        <v>A+J=</v>
      </c>
      <c r="T1109" s="34">
        <f t="shared" si="374"/>
        <v>44516</v>
      </c>
      <c r="U1109" s="25"/>
      <c r="V1109" s="25"/>
      <c r="W1109" s="25"/>
      <c r="X1109" s="33"/>
      <c r="Y1109" s="25"/>
      <c r="Z1109" s="28"/>
      <c r="AA1109" s="25"/>
      <c r="AB1109" s="25"/>
      <c r="AC1109" s="25"/>
      <c r="AD1109" s="25"/>
      <c r="AE1109" s="25"/>
      <c r="AF1109" s="26"/>
      <c r="AG1109" s="25"/>
      <c r="AH1109" s="27"/>
      <c r="AI1109" s="27"/>
      <c r="AJ1109" s="27"/>
      <c r="AK1109" s="27"/>
      <c r="AL1109" s="27"/>
      <c r="AM1109" s="33"/>
      <c r="AN1109" s="33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</row>
    <row r="1110" spans="1:145" x14ac:dyDescent="0.15">
      <c r="A1110" s="42">
        <f t="shared" si="365"/>
        <v>44500</v>
      </c>
      <c r="B1110" s="19">
        <f t="shared" ca="1" si="375"/>
        <v>6974.9357731600003</v>
      </c>
      <c r="C1110" s="16">
        <f t="shared" si="366"/>
        <v>6935.5</v>
      </c>
      <c r="D1110" s="15">
        <f ca="1">IF(A1110&lt;$B$1,VLOOKUP(A1110,[1]DI!$A$4:$B$15000,2,FALSE),0)</f>
        <v>0</v>
      </c>
      <c r="E1110" s="16">
        <f t="shared" ca="1" si="358"/>
        <v>1</v>
      </c>
      <c r="F1110" s="16">
        <f ca="1">(TRUNC(PRODUCT($E$12:$E1109),16))</f>
        <v>1.1336631977926901</v>
      </c>
      <c r="G1110" s="16">
        <f t="shared" ca="1" si="367"/>
        <v>1.13058765418687</v>
      </c>
      <c r="H1110" s="16">
        <f t="shared" ca="1" si="359"/>
        <v>1.0027203099999999</v>
      </c>
      <c r="I1110" s="15">
        <f t="shared" si="368"/>
        <v>7.0000000000000007E-2</v>
      </c>
      <c r="J1110" s="34">
        <f t="shared" si="369"/>
        <v>44484</v>
      </c>
      <c r="K1110" s="2">
        <f t="shared" si="370"/>
        <v>10</v>
      </c>
      <c r="L1110" s="21">
        <f t="shared" si="371"/>
        <v>11</v>
      </c>
      <c r="M1110" s="14">
        <f t="shared" si="360"/>
        <v>1.0029577190000001</v>
      </c>
      <c r="N1110" s="14">
        <f t="shared" ca="1" si="361"/>
        <v>1.0056860750000001</v>
      </c>
      <c r="O1110" s="21">
        <f t="shared" si="372"/>
        <v>0</v>
      </c>
      <c r="P1110" s="16">
        <f t="shared" ca="1" si="362"/>
        <v>39.435773159999997</v>
      </c>
      <c r="Q1110" s="24">
        <f t="shared" si="363"/>
        <v>0</v>
      </c>
      <c r="R1110" s="16">
        <f t="shared" si="364"/>
        <v>0</v>
      </c>
      <c r="S1110" s="4" t="str">
        <f t="shared" si="373"/>
        <v>A+J=</v>
      </c>
      <c r="T1110" s="34">
        <f t="shared" si="374"/>
        <v>44516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2"/>
      <c r="AG1110" s="3"/>
      <c r="AH1110" s="2"/>
      <c r="AI1110" s="2"/>
      <c r="AJ1110" s="2"/>
      <c r="AK1110" s="2"/>
      <c r="AL1110" s="2"/>
      <c r="AM1110" s="34"/>
      <c r="AN1110" s="34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42">
        <f t="shared" si="365"/>
        <v>44501</v>
      </c>
      <c r="B1111" s="19">
        <f t="shared" ca="1" si="375"/>
        <v>6974.9357731600003</v>
      </c>
      <c r="C1111" s="16">
        <f t="shared" si="366"/>
        <v>6935.5</v>
      </c>
      <c r="D1111" s="15">
        <f ca="1">IF(A1111&lt;$B$1,VLOOKUP(A1111,[1]DI!$A$4:$B$15000,2,FALSE),0)</f>
        <v>7.6499999999999999E-2</v>
      </c>
      <c r="E1111" s="16">
        <f t="shared" ca="1" si="358"/>
        <v>1.0002925600000001</v>
      </c>
      <c r="F1111" s="16">
        <f ca="1">(TRUNC(PRODUCT($E$12:$E1110),16))</f>
        <v>1.1336631977926901</v>
      </c>
      <c r="G1111" s="16">
        <f t="shared" ca="1" si="367"/>
        <v>1.13058765418687</v>
      </c>
      <c r="H1111" s="16">
        <f t="shared" ca="1" si="359"/>
        <v>1.0027203099999999</v>
      </c>
      <c r="I1111" s="15">
        <f t="shared" si="368"/>
        <v>7.0000000000000007E-2</v>
      </c>
      <c r="J1111" s="34">
        <f t="shared" si="369"/>
        <v>44484</v>
      </c>
      <c r="K1111" s="2">
        <f t="shared" si="370"/>
        <v>11</v>
      </c>
      <c r="L1111" s="21">
        <f t="shared" si="371"/>
        <v>11</v>
      </c>
      <c r="M1111" s="14">
        <f t="shared" si="360"/>
        <v>1.0029577190000001</v>
      </c>
      <c r="N1111" s="14">
        <f t="shared" ca="1" si="361"/>
        <v>1.0056860750000001</v>
      </c>
      <c r="O1111" s="21">
        <f t="shared" si="372"/>
        <v>0</v>
      </c>
      <c r="P1111" s="16">
        <f t="shared" ca="1" si="362"/>
        <v>39.435773159999997</v>
      </c>
      <c r="Q1111" s="24">
        <f t="shared" si="363"/>
        <v>0</v>
      </c>
      <c r="R1111" s="16">
        <f t="shared" si="364"/>
        <v>0</v>
      </c>
      <c r="S1111" s="4" t="str">
        <f t="shared" si="373"/>
        <v>A+J=</v>
      </c>
      <c r="T1111" s="34">
        <f t="shared" si="374"/>
        <v>44516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2"/>
      <c r="AG1111" s="3"/>
      <c r="AH1111" s="2"/>
      <c r="AI1111" s="2"/>
      <c r="AJ1111" s="2"/>
      <c r="AK1111" s="2"/>
      <c r="AL1111" s="2"/>
      <c r="AM1111" s="34"/>
      <c r="AN1111" s="34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42">
        <f t="shared" si="365"/>
        <v>44502</v>
      </c>
      <c r="B1112" s="19">
        <f t="shared" ca="1" si="375"/>
        <v>6978.84979484</v>
      </c>
      <c r="C1112" s="16">
        <f t="shared" si="366"/>
        <v>6935.5</v>
      </c>
      <c r="D1112" s="15">
        <f ca="1">IF(A1112&lt;$B$1,VLOOKUP(A1112,[1]DI!$A$4:$B$15000,2,FALSE),0)</f>
        <v>0</v>
      </c>
      <c r="E1112" s="16">
        <f t="shared" ca="1" si="358"/>
        <v>1</v>
      </c>
      <c r="F1112" s="16">
        <f ca="1">(TRUNC(PRODUCT($E$12:$E1111),16))</f>
        <v>1.13399486229783</v>
      </c>
      <c r="G1112" s="16">
        <f t="shared" ca="1" si="367"/>
        <v>1.13058765418687</v>
      </c>
      <c r="H1112" s="16">
        <f t="shared" ca="1" si="359"/>
        <v>1.0030136599999999</v>
      </c>
      <c r="I1112" s="15">
        <f t="shared" si="368"/>
        <v>7.0000000000000007E-2</v>
      </c>
      <c r="J1112" s="34">
        <f t="shared" si="369"/>
        <v>44484</v>
      </c>
      <c r="K1112" s="2">
        <f t="shared" si="370"/>
        <v>11</v>
      </c>
      <c r="L1112" s="21">
        <f t="shared" si="371"/>
        <v>12</v>
      </c>
      <c r="M1112" s="14">
        <f t="shared" si="360"/>
        <v>1.003227036</v>
      </c>
      <c r="N1112" s="14">
        <f t="shared" ca="1" si="361"/>
        <v>1.0062504210000001</v>
      </c>
      <c r="O1112" s="21">
        <f t="shared" si="372"/>
        <v>0</v>
      </c>
      <c r="P1112" s="16">
        <f t="shared" ca="1" si="362"/>
        <v>43.349794840000001</v>
      </c>
      <c r="Q1112" s="24">
        <f t="shared" si="363"/>
        <v>0</v>
      </c>
      <c r="R1112" s="16">
        <f t="shared" si="364"/>
        <v>0</v>
      </c>
      <c r="S1112" s="4" t="str">
        <f t="shared" si="373"/>
        <v>A+J=</v>
      </c>
      <c r="T1112" s="34">
        <f t="shared" si="374"/>
        <v>44516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2"/>
      <c r="AG1112" s="3"/>
      <c r="AH1112" s="2"/>
      <c r="AI1112" s="2"/>
      <c r="AJ1112" s="2"/>
      <c r="AK1112" s="2"/>
      <c r="AL1112" s="2"/>
      <c r="AM1112" s="34"/>
      <c r="AN1112" s="34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42">
        <f t="shared" si="365"/>
        <v>44503</v>
      </c>
      <c r="B1113" s="19">
        <f t="shared" ca="1" si="375"/>
        <v>6978.84979484</v>
      </c>
      <c r="C1113" s="16">
        <f t="shared" si="366"/>
        <v>6935.5</v>
      </c>
      <c r="D1113" s="15">
        <f ca="1">IF(A1113&lt;$B$1,VLOOKUP(A1113,[1]DI!$A$4:$B$15000,2,FALSE),0)</f>
        <v>7.6499999999999999E-2</v>
      </c>
      <c r="E1113" s="16">
        <f t="shared" ca="1" si="358"/>
        <v>1.0002925600000001</v>
      </c>
      <c r="F1113" s="16">
        <f ca="1">(TRUNC(PRODUCT($E$12:$E1112),16))</f>
        <v>1.13399486229783</v>
      </c>
      <c r="G1113" s="16">
        <f t="shared" ca="1" si="367"/>
        <v>1.13058765418687</v>
      </c>
      <c r="H1113" s="16">
        <f t="shared" ca="1" si="359"/>
        <v>1.0030136599999999</v>
      </c>
      <c r="I1113" s="15">
        <f t="shared" si="368"/>
        <v>7.0000000000000007E-2</v>
      </c>
      <c r="J1113" s="34">
        <f t="shared" si="369"/>
        <v>44484</v>
      </c>
      <c r="K1113" s="2">
        <f t="shared" si="370"/>
        <v>12</v>
      </c>
      <c r="L1113" s="21">
        <f t="shared" si="371"/>
        <v>12</v>
      </c>
      <c r="M1113" s="14">
        <f t="shared" si="360"/>
        <v>1.003227036</v>
      </c>
      <c r="N1113" s="14">
        <f t="shared" ca="1" si="361"/>
        <v>1.0062504210000001</v>
      </c>
      <c r="O1113" s="21">
        <f t="shared" si="372"/>
        <v>0</v>
      </c>
      <c r="P1113" s="16">
        <f t="shared" ca="1" si="362"/>
        <v>43.349794840000001</v>
      </c>
      <c r="Q1113" s="24">
        <f t="shared" si="363"/>
        <v>0</v>
      </c>
      <c r="R1113" s="16">
        <f t="shared" si="364"/>
        <v>0</v>
      </c>
      <c r="S1113" s="4" t="str">
        <f t="shared" si="373"/>
        <v>A+J=</v>
      </c>
      <c r="T1113" s="34">
        <f t="shared" si="374"/>
        <v>44516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2"/>
      <c r="AG1113" s="3"/>
      <c r="AH1113" s="2"/>
      <c r="AI1113" s="2"/>
      <c r="AJ1113" s="2"/>
      <c r="AK1113" s="2"/>
      <c r="AL1113" s="2"/>
      <c r="AM1113" s="34"/>
      <c r="AN1113" s="34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42">
        <f t="shared" si="365"/>
        <v>44504</v>
      </c>
      <c r="B1114" s="19">
        <f t="shared" ca="1" si="375"/>
        <v>6982.7660428199997</v>
      </c>
      <c r="C1114" s="16">
        <f t="shared" si="366"/>
        <v>6935.5</v>
      </c>
      <c r="D1114" s="15">
        <f ca="1">IF(A1114&lt;$B$1,VLOOKUP(A1114,[1]DI!$A$4:$B$15000,2,FALSE),0)</f>
        <v>7.6499999999999999E-2</v>
      </c>
      <c r="E1114" s="16">
        <f t="shared" ca="1" si="358"/>
        <v>1.0002925600000001</v>
      </c>
      <c r="F1114" s="16">
        <f ca="1">(TRUNC(PRODUCT($E$12:$E1113),16))</f>
        <v>1.13432662383475</v>
      </c>
      <c r="G1114" s="16">
        <f t="shared" ca="1" si="367"/>
        <v>1.13058765418687</v>
      </c>
      <c r="H1114" s="16">
        <f t="shared" ca="1" si="359"/>
        <v>1.0033071</v>
      </c>
      <c r="I1114" s="15">
        <f t="shared" si="368"/>
        <v>7.0000000000000007E-2</v>
      </c>
      <c r="J1114" s="34">
        <f t="shared" si="369"/>
        <v>44484</v>
      </c>
      <c r="K1114" s="2">
        <f t="shared" si="370"/>
        <v>13</v>
      </c>
      <c r="L1114" s="21">
        <f t="shared" si="371"/>
        <v>13</v>
      </c>
      <c r="M1114" s="14">
        <f t="shared" si="360"/>
        <v>1.003496425</v>
      </c>
      <c r="N1114" s="14">
        <f t="shared" ca="1" si="361"/>
        <v>1.006815088</v>
      </c>
      <c r="O1114" s="21">
        <f t="shared" si="372"/>
        <v>0</v>
      </c>
      <c r="P1114" s="16">
        <f t="shared" ca="1" si="362"/>
        <v>47.266042820000003</v>
      </c>
      <c r="Q1114" s="24">
        <f t="shared" si="363"/>
        <v>0</v>
      </c>
      <c r="R1114" s="16">
        <f t="shared" si="364"/>
        <v>0</v>
      </c>
      <c r="S1114" s="4" t="str">
        <f t="shared" si="373"/>
        <v>A+J=</v>
      </c>
      <c r="T1114" s="34">
        <f t="shared" si="374"/>
        <v>44516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2"/>
      <c r="AG1114" s="3"/>
      <c r="AH1114" s="2"/>
      <c r="AI1114" s="2"/>
      <c r="AJ1114" s="2"/>
      <c r="AK1114" s="2"/>
      <c r="AL1114" s="2"/>
      <c r="AM1114" s="34"/>
      <c r="AN1114" s="34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42">
        <f t="shared" si="365"/>
        <v>44505</v>
      </c>
      <c r="B1115" s="19">
        <f t="shared" ca="1" si="375"/>
        <v>6986.6845240299999</v>
      </c>
      <c r="C1115" s="16">
        <f t="shared" si="366"/>
        <v>6935.5</v>
      </c>
      <c r="D1115" s="15">
        <f ca="1">IF(A1115&lt;$B$1,VLOOKUP(A1115,[1]DI!$A$4:$B$15000,2,FALSE),0)</f>
        <v>7.6499999999999999E-2</v>
      </c>
      <c r="E1115" s="16">
        <f t="shared" ca="1" si="358"/>
        <v>1.0002925600000001</v>
      </c>
      <c r="F1115" s="16">
        <f ca="1">(TRUNC(PRODUCT($E$12:$E1114),16))</f>
        <v>1.13465848243182</v>
      </c>
      <c r="G1115" s="16">
        <f t="shared" ca="1" si="367"/>
        <v>1.13058765418687</v>
      </c>
      <c r="H1115" s="16">
        <f t="shared" ca="1" si="359"/>
        <v>1.00360063</v>
      </c>
      <c r="I1115" s="15">
        <f t="shared" si="368"/>
        <v>7.0000000000000007E-2</v>
      </c>
      <c r="J1115" s="34">
        <f t="shared" si="369"/>
        <v>44484</v>
      </c>
      <c r="K1115" s="2">
        <f t="shared" si="370"/>
        <v>14</v>
      </c>
      <c r="L1115" s="21">
        <f t="shared" si="371"/>
        <v>14</v>
      </c>
      <c r="M1115" s="14">
        <f t="shared" si="360"/>
        <v>1.0037658869999999</v>
      </c>
      <c r="N1115" s="14">
        <f t="shared" ca="1" si="361"/>
        <v>1.0073800770000001</v>
      </c>
      <c r="O1115" s="21">
        <f t="shared" si="372"/>
        <v>0</v>
      </c>
      <c r="P1115" s="16">
        <f t="shared" ca="1" si="362"/>
        <v>51.184524029999999</v>
      </c>
      <c r="Q1115" s="24">
        <f t="shared" si="363"/>
        <v>0</v>
      </c>
      <c r="R1115" s="16">
        <f t="shared" si="364"/>
        <v>0</v>
      </c>
      <c r="S1115" s="4" t="str">
        <f t="shared" si="373"/>
        <v>A+J=</v>
      </c>
      <c r="T1115" s="34">
        <f t="shared" si="374"/>
        <v>44516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2"/>
      <c r="AG1115" s="3"/>
      <c r="AH1115" s="2"/>
      <c r="AI1115" s="2"/>
      <c r="AJ1115" s="2"/>
      <c r="AK1115" s="2"/>
      <c r="AL1115" s="2"/>
      <c r="AM1115" s="34"/>
      <c r="AN1115" s="34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42">
        <f t="shared" si="365"/>
        <v>44506</v>
      </c>
      <c r="B1116" s="19">
        <f t="shared" ca="1" si="375"/>
        <v>6990.6051552400004</v>
      </c>
      <c r="C1116" s="16">
        <f t="shared" si="366"/>
        <v>6935.5</v>
      </c>
      <c r="D1116" s="15">
        <f ca="1">IF(A1116&lt;$B$1,VLOOKUP(A1116,[1]DI!$A$4:$B$15000,2,FALSE),0)</f>
        <v>0</v>
      </c>
      <c r="E1116" s="16">
        <f t="shared" ca="1" si="358"/>
        <v>1</v>
      </c>
      <c r="F1116" s="16">
        <f ca="1">(TRUNC(PRODUCT($E$12:$E1115),16))</f>
        <v>1.13499043811744</v>
      </c>
      <c r="G1116" s="16">
        <f t="shared" ca="1" si="367"/>
        <v>1.13058765418687</v>
      </c>
      <c r="H1116" s="16">
        <f t="shared" ca="1" si="359"/>
        <v>1.0038942399999999</v>
      </c>
      <c r="I1116" s="15">
        <f t="shared" si="368"/>
        <v>7.0000000000000007E-2</v>
      </c>
      <c r="J1116" s="34">
        <f t="shared" si="369"/>
        <v>44484</v>
      </c>
      <c r="K1116" s="2">
        <f t="shared" si="370"/>
        <v>14</v>
      </c>
      <c r="L1116" s="21">
        <f t="shared" si="371"/>
        <v>15</v>
      </c>
      <c r="M1116" s="14">
        <f t="shared" si="360"/>
        <v>1.004035421</v>
      </c>
      <c r="N1116" s="14">
        <f t="shared" ca="1" si="361"/>
        <v>1.0079453759999999</v>
      </c>
      <c r="O1116" s="21">
        <f t="shared" si="372"/>
        <v>0</v>
      </c>
      <c r="P1116" s="16">
        <f t="shared" ca="1" si="362"/>
        <v>55.105155240000002</v>
      </c>
      <c r="Q1116" s="24">
        <f t="shared" si="363"/>
        <v>0</v>
      </c>
      <c r="R1116" s="16">
        <f t="shared" si="364"/>
        <v>0</v>
      </c>
      <c r="S1116" s="4" t="str">
        <f t="shared" si="373"/>
        <v>A+J=</v>
      </c>
      <c r="T1116" s="34">
        <f t="shared" si="374"/>
        <v>44516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2"/>
      <c r="AG1116" s="3"/>
      <c r="AH1116" s="2"/>
      <c r="AI1116" s="2"/>
      <c r="AJ1116" s="2"/>
      <c r="AK1116" s="2"/>
      <c r="AL1116" s="2"/>
      <c r="AM1116" s="34"/>
      <c r="AN1116" s="34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42">
        <f t="shared" si="365"/>
        <v>44507</v>
      </c>
      <c r="B1117" s="19">
        <f t="shared" ca="1" si="375"/>
        <v>6990.6051552400004</v>
      </c>
      <c r="C1117" s="16">
        <f t="shared" si="366"/>
        <v>6935.5</v>
      </c>
      <c r="D1117" s="15">
        <f ca="1">IF(A1117&lt;$B$1,VLOOKUP(A1117,[1]DI!$A$4:$B$15000,2,FALSE),0)</f>
        <v>0</v>
      </c>
      <c r="E1117" s="16">
        <f t="shared" ca="1" si="358"/>
        <v>1</v>
      </c>
      <c r="F1117" s="16">
        <f ca="1">(TRUNC(PRODUCT($E$12:$E1116),16))</f>
        <v>1.13499043811744</v>
      </c>
      <c r="G1117" s="16">
        <f t="shared" ca="1" si="367"/>
        <v>1.13058765418687</v>
      </c>
      <c r="H1117" s="16">
        <f t="shared" ca="1" si="359"/>
        <v>1.0038942399999999</v>
      </c>
      <c r="I1117" s="15">
        <f t="shared" si="368"/>
        <v>7.0000000000000007E-2</v>
      </c>
      <c r="J1117" s="34">
        <f t="shared" si="369"/>
        <v>44484</v>
      </c>
      <c r="K1117" s="2">
        <f t="shared" si="370"/>
        <v>14</v>
      </c>
      <c r="L1117" s="21">
        <f t="shared" si="371"/>
        <v>15</v>
      </c>
      <c r="M1117" s="14">
        <f t="shared" si="360"/>
        <v>1.004035421</v>
      </c>
      <c r="N1117" s="14">
        <f t="shared" ca="1" si="361"/>
        <v>1.0079453759999999</v>
      </c>
      <c r="O1117" s="21">
        <f t="shared" si="372"/>
        <v>0</v>
      </c>
      <c r="P1117" s="16">
        <f t="shared" ca="1" si="362"/>
        <v>55.105155240000002</v>
      </c>
      <c r="Q1117" s="24">
        <f t="shared" si="363"/>
        <v>0</v>
      </c>
      <c r="R1117" s="16">
        <f t="shared" si="364"/>
        <v>0</v>
      </c>
      <c r="S1117" s="4" t="str">
        <f t="shared" si="373"/>
        <v>A+J=</v>
      </c>
      <c r="T1117" s="34">
        <f t="shared" si="374"/>
        <v>44516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2"/>
      <c r="AG1117" s="3"/>
      <c r="AH1117" s="2"/>
      <c r="AI1117" s="2"/>
      <c r="AJ1117" s="2"/>
      <c r="AK1117" s="2"/>
      <c r="AL1117" s="2"/>
      <c r="AM1117" s="34"/>
      <c r="AN1117" s="34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42">
        <f t="shared" si="365"/>
        <v>44508</v>
      </c>
      <c r="B1118" s="19">
        <f t="shared" ca="1" si="375"/>
        <v>6990.6051552400004</v>
      </c>
      <c r="C1118" s="16">
        <f t="shared" si="366"/>
        <v>6935.5</v>
      </c>
      <c r="D1118" s="15">
        <f ca="1">IF(A1118&lt;$B$1,VLOOKUP(A1118,[1]DI!$A$4:$B$15000,2,FALSE),0)</f>
        <v>7.6499999999999999E-2</v>
      </c>
      <c r="E1118" s="16">
        <f t="shared" ca="1" si="358"/>
        <v>1.0002925600000001</v>
      </c>
      <c r="F1118" s="16">
        <f ca="1">(TRUNC(PRODUCT($E$12:$E1117),16))</f>
        <v>1.13499043811744</v>
      </c>
      <c r="G1118" s="16">
        <f t="shared" ca="1" si="367"/>
        <v>1.13058765418687</v>
      </c>
      <c r="H1118" s="16">
        <f t="shared" ca="1" si="359"/>
        <v>1.0038942399999999</v>
      </c>
      <c r="I1118" s="15">
        <f t="shared" si="368"/>
        <v>7.0000000000000007E-2</v>
      </c>
      <c r="J1118" s="34">
        <f t="shared" si="369"/>
        <v>44484</v>
      </c>
      <c r="K1118" s="2">
        <f t="shared" si="370"/>
        <v>15</v>
      </c>
      <c r="L1118" s="21">
        <f t="shared" si="371"/>
        <v>15</v>
      </c>
      <c r="M1118" s="14">
        <f t="shared" si="360"/>
        <v>1.004035421</v>
      </c>
      <c r="N1118" s="14">
        <f t="shared" ca="1" si="361"/>
        <v>1.0079453759999999</v>
      </c>
      <c r="O1118" s="21">
        <f t="shared" si="372"/>
        <v>0</v>
      </c>
      <c r="P1118" s="16">
        <f t="shared" ca="1" si="362"/>
        <v>55.105155240000002</v>
      </c>
      <c r="Q1118" s="24">
        <f t="shared" si="363"/>
        <v>0</v>
      </c>
      <c r="R1118" s="16">
        <f t="shared" si="364"/>
        <v>0</v>
      </c>
      <c r="S1118" s="4" t="str">
        <f t="shared" si="373"/>
        <v>A+J=</v>
      </c>
      <c r="T1118" s="34">
        <f t="shared" si="374"/>
        <v>44516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2"/>
      <c r="AG1118" s="3"/>
      <c r="AH1118" s="2"/>
      <c r="AI1118" s="2"/>
      <c r="AJ1118" s="2"/>
      <c r="AK1118" s="2"/>
      <c r="AL1118" s="2"/>
      <c r="AM1118" s="34"/>
      <c r="AN1118" s="34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42">
        <f t="shared" si="365"/>
        <v>44509</v>
      </c>
      <c r="B1119" s="19">
        <f t="shared" ca="1" si="375"/>
        <v>6994.52801275</v>
      </c>
      <c r="C1119" s="16">
        <f t="shared" si="366"/>
        <v>6935.5</v>
      </c>
      <c r="D1119" s="15">
        <f ca="1">IF(A1119&lt;$B$1,VLOOKUP(A1119,[1]DI!$A$4:$B$15000,2,FALSE),0)</f>
        <v>7.6499999999999999E-2</v>
      </c>
      <c r="E1119" s="16">
        <f t="shared" ca="1" si="358"/>
        <v>1.0002925600000001</v>
      </c>
      <c r="F1119" s="16">
        <f ca="1">(TRUNC(PRODUCT($E$12:$E1118),16))</f>
        <v>1.1353224909200099</v>
      </c>
      <c r="G1119" s="16">
        <f t="shared" ca="1" si="367"/>
        <v>1.13058765418687</v>
      </c>
      <c r="H1119" s="16">
        <f t="shared" ca="1" si="359"/>
        <v>1.00418794</v>
      </c>
      <c r="I1119" s="15">
        <f t="shared" si="368"/>
        <v>7.0000000000000007E-2</v>
      </c>
      <c r="J1119" s="34">
        <f t="shared" si="369"/>
        <v>44484</v>
      </c>
      <c r="K1119" s="2">
        <f t="shared" si="370"/>
        <v>16</v>
      </c>
      <c r="L1119" s="21">
        <f t="shared" si="371"/>
        <v>16</v>
      </c>
      <c r="M1119" s="14">
        <f t="shared" si="360"/>
        <v>1.004305027</v>
      </c>
      <c r="N1119" s="14">
        <f t="shared" ca="1" si="361"/>
        <v>1.008510996</v>
      </c>
      <c r="O1119" s="21">
        <f t="shared" si="372"/>
        <v>0</v>
      </c>
      <c r="P1119" s="16">
        <f t="shared" ca="1" si="362"/>
        <v>59.028012750000002</v>
      </c>
      <c r="Q1119" s="24">
        <f t="shared" si="363"/>
        <v>0</v>
      </c>
      <c r="R1119" s="16">
        <f t="shared" si="364"/>
        <v>0</v>
      </c>
      <c r="S1119" s="4" t="str">
        <f t="shared" si="373"/>
        <v>A+J=</v>
      </c>
      <c r="T1119" s="34">
        <f t="shared" si="374"/>
        <v>44516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2"/>
      <c r="AG1119" s="3"/>
      <c r="AH1119" s="2"/>
      <c r="AI1119" s="2"/>
      <c r="AJ1119" s="2"/>
      <c r="AK1119" s="2"/>
      <c r="AL1119" s="2"/>
      <c r="AM1119" s="34"/>
      <c r="AN1119" s="34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42">
        <f t="shared" si="365"/>
        <v>44510</v>
      </c>
      <c r="B1120" s="19">
        <f t="shared" ca="1" si="375"/>
        <v>6998.4531104300004</v>
      </c>
      <c r="C1120" s="16">
        <f t="shared" si="366"/>
        <v>6935.5</v>
      </c>
      <c r="D1120" s="15">
        <f ca="1">IF(A1120&lt;$B$1,VLOOKUP(A1120,[1]DI!$A$4:$B$15000,2,FALSE),0)</f>
        <v>7.6499999999999999E-2</v>
      </c>
      <c r="E1120" s="16">
        <f t="shared" ca="1" si="358"/>
        <v>1.0002925600000001</v>
      </c>
      <c r="F1120" s="16">
        <f ca="1">(TRUNC(PRODUCT($E$12:$E1119),16))</f>
        <v>1.13565464086796</v>
      </c>
      <c r="G1120" s="16">
        <f t="shared" ca="1" si="367"/>
        <v>1.13058765418687</v>
      </c>
      <c r="H1120" s="16">
        <f t="shared" ca="1" si="359"/>
        <v>1.00448173</v>
      </c>
      <c r="I1120" s="15">
        <f t="shared" si="368"/>
        <v>7.0000000000000007E-2</v>
      </c>
      <c r="J1120" s="34">
        <f t="shared" si="369"/>
        <v>44484</v>
      </c>
      <c r="K1120" s="2">
        <f t="shared" si="370"/>
        <v>17</v>
      </c>
      <c r="L1120" s="21">
        <f t="shared" si="371"/>
        <v>17</v>
      </c>
      <c r="M1120" s="14">
        <f t="shared" si="360"/>
        <v>1.0045747060000001</v>
      </c>
      <c r="N1120" s="14">
        <f t="shared" ca="1" si="361"/>
        <v>1.0090769390000001</v>
      </c>
      <c r="O1120" s="21">
        <f t="shared" si="372"/>
        <v>0</v>
      </c>
      <c r="P1120" s="16">
        <f t="shared" ca="1" si="362"/>
        <v>62.953110430000002</v>
      </c>
      <c r="Q1120" s="24">
        <f t="shared" si="363"/>
        <v>0</v>
      </c>
      <c r="R1120" s="16">
        <f t="shared" si="364"/>
        <v>0</v>
      </c>
      <c r="S1120" s="4" t="str">
        <f t="shared" si="373"/>
        <v>A+J=</v>
      </c>
      <c r="T1120" s="34">
        <f t="shared" si="374"/>
        <v>44516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2"/>
      <c r="AG1120" s="3"/>
      <c r="AH1120" s="2"/>
      <c r="AI1120" s="2"/>
      <c r="AJ1120" s="2"/>
      <c r="AK1120" s="2"/>
      <c r="AL1120" s="2"/>
      <c r="AM1120" s="34"/>
      <c r="AN1120" s="34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42">
        <f t="shared" si="365"/>
        <v>44511</v>
      </c>
      <c r="B1121" s="19">
        <f t="shared" ca="1" si="375"/>
        <v>7002.3803581100001</v>
      </c>
      <c r="C1121" s="16">
        <f t="shared" si="366"/>
        <v>6935.5</v>
      </c>
      <c r="D1121" s="15">
        <f ca="1">IF(A1121&lt;$B$1,VLOOKUP(A1121,[1]DI!$A$4:$B$15000,2,FALSE),0)</f>
        <v>7.6499999999999999E-2</v>
      </c>
      <c r="E1121" s="16">
        <f t="shared" ca="1" si="358"/>
        <v>1.0002925600000001</v>
      </c>
      <c r="F1121" s="16">
        <f ca="1">(TRUNC(PRODUCT($E$12:$E1120),16))</f>
        <v>1.1359868879896899</v>
      </c>
      <c r="G1121" s="16">
        <f t="shared" ca="1" si="367"/>
        <v>1.13058765418687</v>
      </c>
      <c r="H1121" s="16">
        <f t="shared" ca="1" si="359"/>
        <v>1.0047756000000001</v>
      </c>
      <c r="I1121" s="15">
        <f t="shared" si="368"/>
        <v>7.0000000000000007E-2</v>
      </c>
      <c r="J1121" s="34">
        <f t="shared" si="369"/>
        <v>44484</v>
      </c>
      <c r="K1121" s="2">
        <f t="shared" si="370"/>
        <v>18</v>
      </c>
      <c r="L1121" s="21">
        <f t="shared" si="371"/>
        <v>18</v>
      </c>
      <c r="M1121" s="14">
        <f t="shared" si="360"/>
        <v>1.0048444569999999</v>
      </c>
      <c r="N1121" s="14">
        <f t="shared" ca="1" si="361"/>
        <v>1.009643192</v>
      </c>
      <c r="O1121" s="21">
        <f t="shared" si="372"/>
        <v>0</v>
      </c>
      <c r="P1121" s="16">
        <f t="shared" ca="1" si="362"/>
        <v>66.880358110000003</v>
      </c>
      <c r="Q1121" s="24">
        <f t="shared" si="363"/>
        <v>0</v>
      </c>
      <c r="R1121" s="16">
        <f t="shared" si="364"/>
        <v>0</v>
      </c>
      <c r="S1121" s="4" t="str">
        <f t="shared" si="373"/>
        <v>A+J=</v>
      </c>
      <c r="T1121" s="34">
        <f t="shared" si="374"/>
        <v>44516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2"/>
      <c r="AG1121" s="3"/>
      <c r="AH1121" s="2"/>
      <c r="AI1121" s="2"/>
      <c r="AJ1121" s="2"/>
      <c r="AK1121" s="2"/>
      <c r="AL1121" s="2"/>
      <c r="AM1121" s="34"/>
      <c r="AN1121" s="34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42">
        <f t="shared" si="365"/>
        <v>44512</v>
      </c>
      <c r="B1122" s="19">
        <f t="shared" ca="1" si="375"/>
        <v>7006.3098459599996</v>
      </c>
      <c r="C1122" s="16">
        <f t="shared" si="366"/>
        <v>6935.5</v>
      </c>
      <c r="D1122" s="15">
        <f ca="1">IF(A1122&lt;$B$1,VLOOKUP(A1122,[1]DI!$A$4:$B$15000,2,FALSE),0)</f>
        <v>7.6499999999999999E-2</v>
      </c>
      <c r="E1122" s="16">
        <f t="shared" ca="1" si="358"/>
        <v>1.0002925600000001</v>
      </c>
      <c r="F1122" s="16">
        <f ca="1">(TRUNC(PRODUCT($E$12:$E1121),16))</f>
        <v>1.13631923231364</v>
      </c>
      <c r="G1122" s="16">
        <f t="shared" ca="1" si="367"/>
        <v>1.13058765418687</v>
      </c>
      <c r="H1122" s="16">
        <f t="shared" ca="1" si="359"/>
        <v>1.0050695599999999</v>
      </c>
      <c r="I1122" s="15">
        <f t="shared" si="368"/>
        <v>7.0000000000000007E-2</v>
      </c>
      <c r="J1122" s="34">
        <f t="shared" si="369"/>
        <v>44484</v>
      </c>
      <c r="K1122" s="2">
        <f t="shared" si="370"/>
        <v>19</v>
      </c>
      <c r="L1122" s="21">
        <f t="shared" si="371"/>
        <v>19</v>
      </c>
      <c r="M1122" s="14">
        <f t="shared" si="360"/>
        <v>1.005114281</v>
      </c>
      <c r="N1122" s="14">
        <f t="shared" ca="1" si="361"/>
        <v>1.010209768</v>
      </c>
      <c r="O1122" s="21">
        <f t="shared" si="372"/>
        <v>0</v>
      </c>
      <c r="P1122" s="16">
        <f t="shared" ca="1" si="362"/>
        <v>70.809845960000004</v>
      </c>
      <c r="Q1122" s="24">
        <f t="shared" si="363"/>
        <v>0</v>
      </c>
      <c r="R1122" s="16">
        <f t="shared" si="364"/>
        <v>0</v>
      </c>
      <c r="S1122" s="4" t="str">
        <f t="shared" si="373"/>
        <v>A+J=</v>
      </c>
      <c r="T1122" s="34">
        <f t="shared" si="374"/>
        <v>44516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2"/>
      <c r="AG1122" s="3"/>
      <c r="AH1122" s="2"/>
      <c r="AI1122" s="2"/>
      <c r="AJ1122" s="2"/>
      <c r="AK1122" s="2"/>
      <c r="AL1122" s="2"/>
      <c r="AM1122" s="34"/>
      <c r="AN1122" s="34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42">
        <f t="shared" si="365"/>
        <v>44513</v>
      </c>
      <c r="B1123" s="19">
        <f t="shared" ca="1" si="375"/>
        <v>7010.2414976800001</v>
      </c>
      <c r="C1123" s="16">
        <f t="shared" si="366"/>
        <v>6935.5</v>
      </c>
      <c r="D1123" s="15">
        <f ca="1">IF(A1123&lt;$B$1,VLOOKUP(A1123,[1]DI!$A$4:$B$15000,2,FALSE),0)</f>
        <v>0</v>
      </c>
      <c r="E1123" s="16">
        <f t="shared" ca="1" si="358"/>
        <v>1</v>
      </c>
      <c r="F1123" s="16">
        <f ca="1">(TRUNC(PRODUCT($E$12:$E1122),16))</f>
        <v>1.13665167386824</v>
      </c>
      <c r="G1123" s="16">
        <f t="shared" ca="1" si="367"/>
        <v>1.13058765418687</v>
      </c>
      <c r="H1123" s="16">
        <f t="shared" ca="1" si="359"/>
        <v>1.0053635999999999</v>
      </c>
      <c r="I1123" s="15">
        <f t="shared" si="368"/>
        <v>7.0000000000000007E-2</v>
      </c>
      <c r="J1123" s="34">
        <f t="shared" si="369"/>
        <v>44484</v>
      </c>
      <c r="K1123" s="2">
        <f t="shared" si="370"/>
        <v>19</v>
      </c>
      <c r="L1123" s="21">
        <f t="shared" si="371"/>
        <v>20</v>
      </c>
      <c r="M1123" s="14">
        <f t="shared" si="360"/>
        <v>1.005384177</v>
      </c>
      <c r="N1123" s="14">
        <f t="shared" ca="1" si="361"/>
        <v>1.010776656</v>
      </c>
      <c r="O1123" s="21">
        <f t="shared" si="372"/>
        <v>0</v>
      </c>
      <c r="P1123" s="16">
        <f t="shared" ca="1" si="362"/>
        <v>74.741497679999995</v>
      </c>
      <c r="Q1123" s="24">
        <f t="shared" si="363"/>
        <v>0</v>
      </c>
      <c r="R1123" s="16">
        <f t="shared" si="364"/>
        <v>0</v>
      </c>
      <c r="S1123" s="4" t="str">
        <f t="shared" si="373"/>
        <v>A+J=</v>
      </c>
      <c r="T1123" s="34">
        <f t="shared" si="374"/>
        <v>44516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2"/>
      <c r="AG1123" s="3"/>
      <c r="AH1123" s="2"/>
      <c r="AI1123" s="2"/>
      <c r="AJ1123" s="2"/>
      <c r="AK1123" s="2"/>
      <c r="AL1123" s="2"/>
      <c r="AM1123" s="34"/>
      <c r="AN1123" s="34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42">
        <f t="shared" si="365"/>
        <v>44514</v>
      </c>
      <c r="B1124" s="19">
        <f t="shared" ca="1" si="375"/>
        <v>7010.2414976800001</v>
      </c>
      <c r="C1124" s="16">
        <f t="shared" si="366"/>
        <v>6935.5</v>
      </c>
      <c r="D1124" s="15">
        <f ca="1">IF(A1124&lt;$B$1,VLOOKUP(A1124,[1]DI!$A$4:$B$15000,2,FALSE),0)</f>
        <v>0</v>
      </c>
      <c r="E1124" s="16">
        <f t="shared" ca="1" si="358"/>
        <v>1</v>
      </c>
      <c r="F1124" s="16">
        <f ca="1">(TRUNC(PRODUCT($E$12:$E1123),16))</f>
        <v>1.13665167386824</v>
      </c>
      <c r="G1124" s="16">
        <f t="shared" ca="1" si="367"/>
        <v>1.13058765418687</v>
      </c>
      <c r="H1124" s="16">
        <f t="shared" ca="1" si="359"/>
        <v>1.0053635999999999</v>
      </c>
      <c r="I1124" s="15">
        <f t="shared" si="368"/>
        <v>7.0000000000000007E-2</v>
      </c>
      <c r="J1124" s="34">
        <f t="shared" si="369"/>
        <v>44484</v>
      </c>
      <c r="K1124" s="2">
        <f t="shared" si="370"/>
        <v>19</v>
      </c>
      <c r="L1124" s="21">
        <f t="shared" si="371"/>
        <v>20</v>
      </c>
      <c r="M1124" s="14">
        <f t="shared" si="360"/>
        <v>1.005384177</v>
      </c>
      <c r="N1124" s="14">
        <f t="shared" ca="1" si="361"/>
        <v>1.010776656</v>
      </c>
      <c r="O1124" s="21">
        <f t="shared" si="372"/>
        <v>0</v>
      </c>
      <c r="P1124" s="16">
        <f t="shared" ca="1" si="362"/>
        <v>74.741497679999995</v>
      </c>
      <c r="Q1124" s="24">
        <f t="shared" si="363"/>
        <v>0</v>
      </c>
      <c r="R1124" s="16">
        <f t="shared" si="364"/>
        <v>0</v>
      </c>
      <c r="S1124" s="4" t="str">
        <f t="shared" si="373"/>
        <v>A+J=</v>
      </c>
      <c r="T1124" s="34">
        <f t="shared" si="374"/>
        <v>44516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2"/>
      <c r="AG1124" s="3"/>
      <c r="AH1124" s="2"/>
      <c r="AI1124" s="2"/>
      <c r="AJ1124" s="2"/>
      <c r="AK1124" s="2"/>
      <c r="AL1124" s="2"/>
      <c r="AM1124" s="34"/>
      <c r="AN1124" s="34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42">
        <f t="shared" si="365"/>
        <v>44515</v>
      </c>
      <c r="B1125" s="19">
        <f t="shared" ca="1" si="375"/>
        <v>7010.2414976800001</v>
      </c>
      <c r="C1125" s="16">
        <f t="shared" si="366"/>
        <v>6935.5</v>
      </c>
      <c r="D1125" s="15">
        <f ca="1">IF(A1125&lt;$B$1,VLOOKUP(A1125,[1]DI!$A$4:$B$15000,2,FALSE),0)</f>
        <v>0</v>
      </c>
      <c r="E1125" s="16">
        <f t="shared" ca="1" si="358"/>
        <v>1</v>
      </c>
      <c r="F1125" s="16">
        <f ca="1">(TRUNC(PRODUCT($E$12:$E1124),16))</f>
        <v>1.13665167386824</v>
      </c>
      <c r="G1125" s="16">
        <f t="shared" ca="1" si="367"/>
        <v>1.13058765418687</v>
      </c>
      <c r="H1125" s="16">
        <f t="shared" ca="1" si="359"/>
        <v>1.0053635999999999</v>
      </c>
      <c r="I1125" s="15">
        <f t="shared" si="368"/>
        <v>7.0000000000000007E-2</v>
      </c>
      <c r="J1125" s="34">
        <f t="shared" si="369"/>
        <v>44484</v>
      </c>
      <c r="K1125" s="2">
        <f t="shared" si="370"/>
        <v>19</v>
      </c>
      <c r="L1125" s="21">
        <f t="shared" si="371"/>
        <v>20</v>
      </c>
      <c r="M1125" s="14">
        <f t="shared" si="360"/>
        <v>1.005384177</v>
      </c>
      <c r="N1125" s="14">
        <f t="shared" ca="1" si="361"/>
        <v>1.010776656</v>
      </c>
      <c r="O1125" s="21">
        <f t="shared" si="372"/>
        <v>0</v>
      </c>
      <c r="P1125" s="16">
        <f t="shared" ca="1" si="362"/>
        <v>74.741497679999995</v>
      </c>
      <c r="Q1125" s="24">
        <f t="shared" si="363"/>
        <v>0</v>
      </c>
      <c r="R1125" s="16">
        <f t="shared" si="364"/>
        <v>0</v>
      </c>
      <c r="S1125" s="4" t="str">
        <f t="shared" si="373"/>
        <v>A+J=</v>
      </c>
      <c r="T1125" s="34">
        <f t="shared" si="374"/>
        <v>44516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2"/>
      <c r="AG1125" s="3"/>
      <c r="AH1125" s="2"/>
      <c r="AI1125" s="2"/>
      <c r="AJ1125" s="2"/>
      <c r="AK1125" s="2"/>
      <c r="AL1125" s="2"/>
      <c r="AM1125" s="34"/>
      <c r="AN1125" s="34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42">
        <f t="shared" si="365"/>
        <v>44516</v>
      </c>
      <c r="B1126" s="19">
        <f t="shared" ca="1" si="375"/>
        <v>7010.2414976800001</v>
      </c>
      <c r="C1126" s="16">
        <f t="shared" si="366"/>
        <v>6935.5</v>
      </c>
      <c r="D1126" s="15">
        <f ca="1">IF(A1126&lt;$B$1,VLOOKUP(A1126,[1]DI!$A$4:$B$15000,2,FALSE),0)</f>
        <v>7.6499999999999999E-2</v>
      </c>
      <c r="E1126" s="16">
        <f t="shared" ca="1" si="358"/>
        <v>1.0002925600000001</v>
      </c>
      <c r="F1126" s="16">
        <f ca="1">(TRUNC(PRODUCT($E$12:$E1125),16))</f>
        <v>1.13665167386824</v>
      </c>
      <c r="G1126" s="16">
        <f t="shared" ca="1" si="367"/>
        <v>1.13058765418687</v>
      </c>
      <c r="H1126" s="16">
        <f t="shared" ca="1" si="359"/>
        <v>1.0053635999999999</v>
      </c>
      <c r="I1126" s="15">
        <f t="shared" si="368"/>
        <v>7.0000000000000007E-2</v>
      </c>
      <c r="J1126" s="34">
        <f t="shared" si="369"/>
        <v>44484</v>
      </c>
      <c r="K1126" s="2">
        <f t="shared" si="370"/>
        <v>20</v>
      </c>
      <c r="L1126" s="21">
        <f t="shared" si="371"/>
        <v>20</v>
      </c>
      <c r="M1126" s="14">
        <f t="shared" si="360"/>
        <v>1.005384177</v>
      </c>
      <c r="N1126" s="14">
        <f t="shared" ca="1" si="361"/>
        <v>1.010776656</v>
      </c>
      <c r="O1126" s="21">
        <f t="shared" si="372"/>
        <v>37</v>
      </c>
      <c r="P1126" s="16">
        <f t="shared" ca="1" si="362"/>
        <v>74.741497679999995</v>
      </c>
      <c r="Q1126" s="24">
        <f t="shared" si="363"/>
        <v>5.0049999999999997E-2</v>
      </c>
      <c r="R1126" s="16">
        <f t="shared" si="364"/>
        <v>500.5</v>
      </c>
      <c r="S1126" s="4" t="str">
        <f t="shared" si="373"/>
        <v>A+J=</v>
      </c>
      <c r="T1126" s="34">
        <f t="shared" si="374"/>
        <v>44516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2"/>
      <c r="AG1126" s="3"/>
      <c r="AH1126" s="2"/>
      <c r="AI1126" s="2"/>
      <c r="AJ1126" s="2"/>
      <c r="AK1126" s="2"/>
      <c r="AL1126" s="2"/>
      <c r="AM1126" s="34"/>
      <c r="AN1126" s="34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42">
        <f t="shared" si="365"/>
        <v>44517</v>
      </c>
      <c r="B1127" s="19">
        <f t="shared" ca="1" si="375"/>
        <v>6438.6110774600002</v>
      </c>
      <c r="C1127" s="16">
        <f t="shared" si="366"/>
        <v>6435</v>
      </c>
      <c r="D1127" s="15">
        <f ca="1">IF(A1127&lt;$B$1,VLOOKUP(A1127,[1]DI!$A$4:$B$15000,2,FALSE),0)</f>
        <v>7.6499999999999999E-2</v>
      </c>
      <c r="E1127" s="16">
        <f t="shared" ca="1" si="358"/>
        <v>1.0002925600000001</v>
      </c>
      <c r="F1127" s="16">
        <f ca="1">(TRUNC(PRODUCT($E$12:$E1126),16))</f>
        <v>1.13698421268195</v>
      </c>
      <c r="G1127" s="16">
        <f t="shared" ca="1" si="367"/>
        <v>1.13665167386824</v>
      </c>
      <c r="H1127" s="16">
        <f t="shared" ca="1" si="359"/>
        <v>1.0002925600000001</v>
      </c>
      <c r="I1127" s="15">
        <f t="shared" si="368"/>
        <v>7.0000000000000007E-2</v>
      </c>
      <c r="J1127" s="34">
        <f t="shared" si="369"/>
        <v>44516</v>
      </c>
      <c r="K1127" s="2">
        <f t="shared" si="370"/>
        <v>1</v>
      </c>
      <c r="L1127" s="21">
        <f t="shared" si="371"/>
        <v>1</v>
      </c>
      <c r="M1127" s="14">
        <f t="shared" si="360"/>
        <v>1.0002685229999999</v>
      </c>
      <c r="N1127" s="14">
        <f t="shared" ca="1" si="361"/>
        <v>1.0005611619999999</v>
      </c>
      <c r="O1127" s="21">
        <f t="shared" si="372"/>
        <v>0</v>
      </c>
      <c r="P1127" s="16">
        <f t="shared" ca="1" si="362"/>
        <v>3.6110774600000002</v>
      </c>
      <c r="Q1127" s="24">
        <f t="shared" si="363"/>
        <v>0</v>
      </c>
      <c r="R1127" s="16">
        <f t="shared" si="364"/>
        <v>0</v>
      </c>
      <c r="S1127" s="4" t="str">
        <f t="shared" si="373"/>
        <v>J=</v>
      </c>
      <c r="T1127" s="34">
        <f t="shared" si="374"/>
        <v>44545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2"/>
      <c r="AG1127" s="3"/>
      <c r="AH1127" s="2"/>
      <c r="AI1127" s="2"/>
      <c r="AJ1127" s="2"/>
      <c r="AK1127" s="2"/>
      <c r="AL1127" s="2"/>
      <c r="AM1127" s="34"/>
      <c r="AN1127" s="34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42">
        <f t="shared" si="365"/>
        <v>44518</v>
      </c>
      <c r="B1128" s="19">
        <f t="shared" ca="1" si="375"/>
        <v>6442.22420126</v>
      </c>
      <c r="C1128" s="16">
        <f t="shared" si="366"/>
        <v>6435</v>
      </c>
      <c r="D1128" s="15">
        <f ca="1">IF(A1128&lt;$B$1,VLOOKUP(A1128,[1]DI!$A$4:$B$15000,2,FALSE),0)</f>
        <v>7.6499999999999999E-2</v>
      </c>
      <c r="E1128" s="16">
        <f t="shared" ca="1" si="358"/>
        <v>1.0002925600000001</v>
      </c>
      <c r="F1128" s="16">
        <f ca="1">(TRUNC(PRODUCT($E$12:$E1127),16))</f>
        <v>1.1373168487832099</v>
      </c>
      <c r="G1128" s="16">
        <f t="shared" ca="1" si="367"/>
        <v>1.13665167386824</v>
      </c>
      <c r="H1128" s="16">
        <f t="shared" ca="1" si="359"/>
        <v>1.0005852099999999</v>
      </c>
      <c r="I1128" s="15">
        <f t="shared" si="368"/>
        <v>7.0000000000000007E-2</v>
      </c>
      <c r="J1128" s="34">
        <f t="shared" si="369"/>
        <v>44516</v>
      </c>
      <c r="K1128" s="2">
        <f t="shared" si="370"/>
        <v>2</v>
      </c>
      <c r="L1128" s="21">
        <f t="shared" si="371"/>
        <v>2</v>
      </c>
      <c r="M1128" s="14">
        <f t="shared" si="360"/>
        <v>1.000537118</v>
      </c>
      <c r="N1128" s="14">
        <f t="shared" ca="1" si="361"/>
        <v>1.0011226419999999</v>
      </c>
      <c r="O1128" s="21">
        <f t="shared" si="372"/>
        <v>0</v>
      </c>
      <c r="P1128" s="16">
        <f t="shared" ca="1" si="362"/>
        <v>7.2242012600000001</v>
      </c>
      <c r="Q1128" s="24">
        <f t="shared" si="363"/>
        <v>0</v>
      </c>
      <c r="R1128" s="16">
        <f t="shared" si="364"/>
        <v>0</v>
      </c>
      <c r="S1128" s="4" t="str">
        <f t="shared" si="373"/>
        <v>J=</v>
      </c>
      <c r="T1128" s="34">
        <f t="shared" si="374"/>
        <v>44545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2"/>
      <c r="AG1128" s="3"/>
      <c r="AH1128" s="2"/>
      <c r="AI1128" s="2"/>
      <c r="AJ1128" s="2"/>
      <c r="AK1128" s="2"/>
      <c r="AL1128" s="2"/>
      <c r="AM1128" s="34"/>
      <c r="AN1128" s="34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42">
        <f t="shared" si="365"/>
        <v>44519</v>
      </c>
      <c r="B1129" s="19">
        <f t="shared" ca="1" si="375"/>
        <v>6445.83931992</v>
      </c>
      <c r="C1129" s="16">
        <f t="shared" si="366"/>
        <v>6435</v>
      </c>
      <c r="D1129" s="15">
        <f ca="1">IF(A1129&lt;$B$1,VLOOKUP(A1129,[1]DI!$A$4:$B$15000,2,FALSE),0)</f>
        <v>7.6499999999999999E-2</v>
      </c>
      <c r="E1129" s="16">
        <f t="shared" ca="1" si="358"/>
        <v>1.0002925600000001</v>
      </c>
      <c r="F1129" s="16">
        <f ca="1">(TRUNC(PRODUCT($E$12:$E1128),16))</f>
        <v>1.13764958220049</v>
      </c>
      <c r="G1129" s="16">
        <f t="shared" ca="1" si="367"/>
        <v>1.13665167386824</v>
      </c>
      <c r="H1129" s="16">
        <f t="shared" ca="1" si="359"/>
        <v>1.0008779400000001</v>
      </c>
      <c r="I1129" s="15">
        <f t="shared" si="368"/>
        <v>7.0000000000000007E-2</v>
      </c>
      <c r="J1129" s="34">
        <f t="shared" si="369"/>
        <v>44516</v>
      </c>
      <c r="K1129" s="2">
        <f t="shared" si="370"/>
        <v>3</v>
      </c>
      <c r="L1129" s="21">
        <f t="shared" si="371"/>
        <v>3</v>
      </c>
      <c r="M1129" s="14">
        <f t="shared" si="360"/>
        <v>1.0008057850000001</v>
      </c>
      <c r="N1129" s="14">
        <f t="shared" ca="1" si="361"/>
        <v>1.001684432</v>
      </c>
      <c r="O1129" s="21">
        <f t="shared" si="372"/>
        <v>0</v>
      </c>
      <c r="P1129" s="16">
        <f t="shared" ca="1" si="362"/>
        <v>10.839319919999999</v>
      </c>
      <c r="Q1129" s="24">
        <f t="shared" si="363"/>
        <v>0</v>
      </c>
      <c r="R1129" s="16">
        <f t="shared" si="364"/>
        <v>0</v>
      </c>
      <c r="S1129" s="4" t="str">
        <f t="shared" si="373"/>
        <v>J=</v>
      </c>
      <c r="T1129" s="34">
        <f t="shared" si="374"/>
        <v>44545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2"/>
      <c r="AG1129" s="3"/>
      <c r="AH1129" s="2"/>
      <c r="AI1129" s="2"/>
      <c r="AJ1129" s="2"/>
      <c r="AK1129" s="2"/>
      <c r="AL1129" s="2"/>
      <c r="AM1129" s="34"/>
      <c r="AN1129" s="34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42">
        <f t="shared" si="365"/>
        <v>44520</v>
      </c>
      <c r="B1130" s="19">
        <f t="shared" ca="1" si="375"/>
        <v>6449.4564334200004</v>
      </c>
      <c r="C1130" s="16">
        <f t="shared" si="366"/>
        <v>6435</v>
      </c>
      <c r="D1130" s="15">
        <f ca="1">IF(A1130&lt;$B$1,VLOOKUP(A1130,[1]DI!$A$4:$B$15000,2,FALSE),0)</f>
        <v>0</v>
      </c>
      <c r="E1130" s="16">
        <f t="shared" ca="1" si="358"/>
        <v>1</v>
      </c>
      <c r="F1130" s="16">
        <f ca="1">(TRUNC(PRODUCT($E$12:$E1129),16))</f>
        <v>1.13798241296226</v>
      </c>
      <c r="G1130" s="16">
        <f t="shared" ca="1" si="367"/>
        <v>1.13665167386824</v>
      </c>
      <c r="H1130" s="16">
        <f t="shared" ca="1" si="359"/>
        <v>1.00117075</v>
      </c>
      <c r="I1130" s="15">
        <f t="shared" si="368"/>
        <v>7.0000000000000007E-2</v>
      </c>
      <c r="J1130" s="34">
        <f t="shared" si="369"/>
        <v>44516</v>
      </c>
      <c r="K1130" s="2">
        <f t="shared" si="370"/>
        <v>3</v>
      </c>
      <c r="L1130" s="21">
        <f t="shared" si="371"/>
        <v>4</v>
      </c>
      <c r="M1130" s="14">
        <f t="shared" si="360"/>
        <v>1.0010745240000001</v>
      </c>
      <c r="N1130" s="14">
        <f t="shared" ca="1" si="361"/>
        <v>1.002246532</v>
      </c>
      <c r="O1130" s="21">
        <f t="shared" si="372"/>
        <v>0</v>
      </c>
      <c r="P1130" s="16">
        <f t="shared" ca="1" si="362"/>
        <v>14.45643342</v>
      </c>
      <c r="Q1130" s="24">
        <f t="shared" si="363"/>
        <v>0</v>
      </c>
      <c r="R1130" s="16">
        <f t="shared" si="364"/>
        <v>0</v>
      </c>
      <c r="S1130" s="4" t="str">
        <f t="shared" si="373"/>
        <v>J=</v>
      </c>
      <c r="T1130" s="34">
        <f t="shared" si="374"/>
        <v>44545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2"/>
      <c r="AG1130" s="3"/>
      <c r="AH1130" s="2"/>
      <c r="AI1130" s="2"/>
      <c r="AJ1130" s="2"/>
      <c r="AK1130" s="2"/>
      <c r="AL1130" s="2"/>
      <c r="AM1130" s="34"/>
      <c r="AN1130" s="34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42">
        <f t="shared" si="365"/>
        <v>44521</v>
      </c>
      <c r="B1131" s="19">
        <f t="shared" ca="1" si="375"/>
        <v>6449.4564334200004</v>
      </c>
      <c r="C1131" s="16">
        <f t="shared" si="366"/>
        <v>6435</v>
      </c>
      <c r="D1131" s="15">
        <f ca="1">IF(A1131&lt;$B$1,VLOOKUP(A1131,[1]DI!$A$4:$B$15000,2,FALSE),0)</f>
        <v>0</v>
      </c>
      <c r="E1131" s="16">
        <f t="shared" ca="1" si="358"/>
        <v>1</v>
      </c>
      <c r="F1131" s="16">
        <f ca="1">(TRUNC(PRODUCT($E$12:$E1130),16))</f>
        <v>1.13798241296226</v>
      </c>
      <c r="G1131" s="16">
        <f t="shared" ca="1" si="367"/>
        <v>1.13665167386824</v>
      </c>
      <c r="H1131" s="16">
        <f t="shared" ca="1" si="359"/>
        <v>1.00117075</v>
      </c>
      <c r="I1131" s="15">
        <f t="shared" si="368"/>
        <v>7.0000000000000007E-2</v>
      </c>
      <c r="J1131" s="34">
        <f t="shared" si="369"/>
        <v>44516</v>
      </c>
      <c r="K1131" s="2">
        <f t="shared" si="370"/>
        <v>3</v>
      </c>
      <c r="L1131" s="21">
        <f t="shared" si="371"/>
        <v>4</v>
      </c>
      <c r="M1131" s="14">
        <f t="shared" si="360"/>
        <v>1.0010745240000001</v>
      </c>
      <c r="N1131" s="14">
        <f t="shared" ca="1" si="361"/>
        <v>1.002246532</v>
      </c>
      <c r="O1131" s="21">
        <f t="shared" si="372"/>
        <v>0</v>
      </c>
      <c r="P1131" s="16">
        <f t="shared" ca="1" si="362"/>
        <v>14.45643342</v>
      </c>
      <c r="Q1131" s="24">
        <f t="shared" si="363"/>
        <v>0</v>
      </c>
      <c r="R1131" s="16">
        <f t="shared" si="364"/>
        <v>0</v>
      </c>
      <c r="S1131" s="4" t="str">
        <f t="shared" si="373"/>
        <v>J=</v>
      </c>
      <c r="T1131" s="34">
        <f t="shared" si="374"/>
        <v>44545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2"/>
      <c r="AG1131" s="3"/>
      <c r="AH1131" s="2"/>
      <c r="AI1131" s="2"/>
      <c r="AJ1131" s="2"/>
      <c r="AK1131" s="2"/>
      <c r="AL1131" s="2"/>
      <c r="AM1131" s="34"/>
      <c r="AN1131" s="34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42">
        <f t="shared" si="365"/>
        <v>44522</v>
      </c>
      <c r="B1132" s="19">
        <f t="shared" ca="1" si="375"/>
        <v>6449.4564334200004</v>
      </c>
      <c r="C1132" s="16">
        <f t="shared" si="366"/>
        <v>6435</v>
      </c>
      <c r="D1132" s="15">
        <f ca="1">IF(A1132&lt;$B$1,VLOOKUP(A1132,[1]DI!$A$4:$B$15000,2,FALSE),0)</f>
        <v>7.6499999999999999E-2</v>
      </c>
      <c r="E1132" s="16">
        <f t="shared" ca="1" si="358"/>
        <v>1.0002925600000001</v>
      </c>
      <c r="F1132" s="16">
        <f ca="1">(TRUNC(PRODUCT($E$12:$E1131),16))</f>
        <v>1.13798241296226</v>
      </c>
      <c r="G1132" s="16">
        <f t="shared" ca="1" si="367"/>
        <v>1.13665167386824</v>
      </c>
      <c r="H1132" s="16">
        <f t="shared" ca="1" si="359"/>
        <v>1.00117075</v>
      </c>
      <c r="I1132" s="15">
        <f t="shared" si="368"/>
        <v>7.0000000000000007E-2</v>
      </c>
      <c r="J1132" s="34">
        <f t="shared" si="369"/>
        <v>44516</v>
      </c>
      <c r="K1132" s="2">
        <f t="shared" si="370"/>
        <v>4</v>
      </c>
      <c r="L1132" s="21">
        <f t="shared" si="371"/>
        <v>4</v>
      </c>
      <c r="M1132" s="14">
        <f t="shared" si="360"/>
        <v>1.0010745240000001</v>
      </c>
      <c r="N1132" s="14">
        <f t="shared" ca="1" si="361"/>
        <v>1.002246532</v>
      </c>
      <c r="O1132" s="21">
        <f t="shared" si="372"/>
        <v>0</v>
      </c>
      <c r="P1132" s="16">
        <f t="shared" ca="1" si="362"/>
        <v>14.45643342</v>
      </c>
      <c r="Q1132" s="24">
        <f t="shared" si="363"/>
        <v>0</v>
      </c>
      <c r="R1132" s="16">
        <f t="shared" si="364"/>
        <v>0</v>
      </c>
      <c r="S1132" s="4" t="str">
        <f t="shared" si="373"/>
        <v>J=</v>
      </c>
      <c r="T1132" s="34">
        <f t="shared" si="374"/>
        <v>44545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2"/>
      <c r="AG1132" s="3"/>
      <c r="AH1132" s="2"/>
      <c r="AI1132" s="2"/>
      <c r="AJ1132" s="2"/>
      <c r="AK1132" s="2"/>
      <c r="AL1132" s="2"/>
      <c r="AM1132" s="34"/>
      <c r="AN1132" s="34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42">
        <f t="shared" si="365"/>
        <v>44523</v>
      </c>
      <c r="B1133" s="19">
        <f t="shared" ca="1" si="375"/>
        <v>6453.0756640299996</v>
      </c>
      <c r="C1133" s="16">
        <f t="shared" si="366"/>
        <v>6435</v>
      </c>
      <c r="D1133" s="15">
        <f ca="1">IF(A1133&lt;$B$1,VLOOKUP(A1133,[1]DI!$A$4:$B$15000,2,FALSE),0)</f>
        <v>7.6499999999999999E-2</v>
      </c>
      <c r="E1133" s="16">
        <f t="shared" ca="1" si="358"/>
        <v>1.0002925600000001</v>
      </c>
      <c r="F1133" s="16">
        <f ca="1">(TRUNC(PRODUCT($E$12:$E1132),16))</f>
        <v>1.1383153410969999</v>
      </c>
      <c r="G1133" s="16">
        <f t="shared" ca="1" si="367"/>
        <v>1.13665167386824</v>
      </c>
      <c r="H1133" s="16">
        <f t="shared" ca="1" si="359"/>
        <v>1.00146366</v>
      </c>
      <c r="I1133" s="15">
        <f t="shared" si="368"/>
        <v>7.0000000000000007E-2</v>
      </c>
      <c r="J1133" s="34">
        <f t="shared" si="369"/>
        <v>44516</v>
      </c>
      <c r="K1133" s="2">
        <f t="shared" si="370"/>
        <v>5</v>
      </c>
      <c r="L1133" s="21">
        <f t="shared" si="371"/>
        <v>5</v>
      </c>
      <c r="M1133" s="14">
        <f t="shared" si="360"/>
        <v>1.0013433350000001</v>
      </c>
      <c r="N1133" s="14">
        <f t="shared" ca="1" si="361"/>
        <v>1.0028089609999999</v>
      </c>
      <c r="O1133" s="21">
        <f t="shared" si="372"/>
        <v>0</v>
      </c>
      <c r="P1133" s="16">
        <f t="shared" ca="1" si="362"/>
        <v>18.075664029999999</v>
      </c>
      <c r="Q1133" s="24">
        <f t="shared" si="363"/>
        <v>0</v>
      </c>
      <c r="R1133" s="16">
        <f t="shared" si="364"/>
        <v>0</v>
      </c>
      <c r="S1133" s="4" t="str">
        <f t="shared" si="373"/>
        <v>J=</v>
      </c>
      <c r="T1133" s="34">
        <f t="shared" si="374"/>
        <v>44545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2"/>
      <c r="AG1133" s="3"/>
      <c r="AH1133" s="2"/>
      <c r="AI1133" s="2"/>
      <c r="AJ1133" s="2"/>
      <c r="AK1133" s="2"/>
      <c r="AL1133" s="2"/>
      <c r="AM1133" s="34"/>
      <c r="AN1133" s="34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42">
        <f t="shared" si="365"/>
        <v>44524</v>
      </c>
      <c r="B1134" s="19">
        <f t="shared" ca="1" si="375"/>
        <v>6456.6968251500002</v>
      </c>
      <c r="C1134" s="16">
        <f t="shared" si="366"/>
        <v>6435</v>
      </c>
      <c r="D1134" s="15">
        <f ca="1">IF(A1134&lt;$B$1,VLOOKUP(A1134,[1]DI!$A$4:$B$15000,2,FALSE),0)</f>
        <v>7.6499999999999999E-2</v>
      </c>
      <c r="E1134" s="16">
        <f t="shared" ca="1" si="358"/>
        <v>1.0002925600000001</v>
      </c>
      <c r="F1134" s="16">
        <f ca="1">(TRUNC(PRODUCT($E$12:$E1133),16))</f>
        <v>1.1386483666331899</v>
      </c>
      <c r="G1134" s="16">
        <f t="shared" ca="1" si="367"/>
        <v>1.13665167386824</v>
      </c>
      <c r="H1134" s="16">
        <f t="shared" ca="1" si="359"/>
        <v>1.00175664</v>
      </c>
      <c r="I1134" s="15">
        <f t="shared" si="368"/>
        <v>7.0000000000000007E-2</v>
      </c>
      <c r="J1134" s="34">
        <f t="shared" si="369"/>
        <v>44516</v>
      </c>
      <c r="K1134" s="2">
        <f t="shared" si="370"/>
        <v>6</v>
      </c>
      <c r="L1134" s="21">
        <f t="shared" si="371"/>
        <v>6</v>
      </c>
      <c r="M1134" s="14">
        <f t="shared" si="360"/>
        <v>1.001612218</v>
      </c>
      <c r="N1134" s="14">
        <f t="shared" ca="1" si="361"/>
        <v>1.00337169</v>
      </c>
      <c r="O1134" s="21">
        <f t="shared" si="372"/>
        <v>0</v>
      </c>
      <c r="P1134" s="16">
        <f t="shared" ca="1" si="362"/>
        <v>21.696825149999999</v>
      </c>
      <c r="Q1134" s="24">
        <f t="shared" si="363"/>
        <v>0</v>
      </c>
      <c r="R1134" s="16">
        <f t="shared" si="364"/>
        <v>0</v>
      </c>
      <c r="S1134" s="4" t="str">
        <f t="shared" si="373"/>
        <v>J=</v>
      </c>
      <c r="T1134" s="34">
        <f t="shared" si="374"/>
        <v>44545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2"/>
      <c r="AG1134" s="3"/>
      <c r="AH1134" s="2"/>
      <c r="AI1134" s="2"/>
      <c r="AJ1134" s="2"/>
      <c r="AK1134" s="2"/>
      <c r="AL1134" s="2"/>
      <c r="AM1134" s="34"/>
      <c r="AN1134" s="34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42">
        <f t="shared" si="365"/>
        <v>44525</v>
      </c>
      <c r="B1135" s="19">
        <f t="shared" ca="1" si="375"/>
        <v>6460.3201162400001</v>
      </c>
      <c r="C1135" s="16">
        <f t="shared" si="366"/>
        <v>6435</v>
      </c>
      <c r="D1135" s="15">
        <f ca="1">IF(A1135&lt;$B$1,VLOOKUP(A1135,[1]DI!$A$4:$B$15000,2,FALSE),0)</f>
        <v>7.6499999999999999E-2</v>
      </c>
      <c r="E1135" s="16">
        <f t="shared" ca="1" si="358"/>
        <v>1.0002925600000001</v>
      </c>
      <c r="F1135" s="16">
        <f ca="1">(TRUNC(PRODUCT($E$12:$E1134),16))</f>
        <v>1.13898148959933</v>
      </c>
      <c r="G1135" s="16">
        <f t="shared" ca="1" si="367"/>
        <v>1.13665167386824</v>
      </c>
      <c r="H1135" s="16">
        <f t="shared" ca="1" si="359"/>
        <v>1.00204972</v>
      </c>
      <c r="I1135" s="15">
        <f t="shared" si="368"/>
        <v>7.0000000000000007E-2</v>
      </c>
      <c r="J1135" s="34">
        <f t="shared" si="369"/>
        <v>44516</v>
      </c>
      <c r="K1135" s="2">
        <f t="shared" si="370"/>
        <v>7</v>
      </c>
      <c r="L1135" s="21">
        <f t="shared" si="371"/>
        <v>7</v>
      </c>
      <c r="M1135" s="14">
        <f t="shared" si="360"/>
        <v>1.001881174</v>
      </c>
      <c r="N1135" s="14">
        <f t="shared" ca="1" si="361"/>
        <v>1.00393475</v>
      </c>
      <c r="O1135" s="21">
        <f t="shared" si="372"/>
        <v>0</v>
      </c>
      <c r="P1135" s="16">
        <f t="shared" ca="1" si="362"/>
        <v>25.320116240000001</v>
      </c>
      <c r="Q1135" s="24">
        <f t="shared" si="363"/>
        <v>0</v>
      </c>
      <c r="R1135" s="16">
        <f t="shared" si="364"/>
        <v>0</v>
      </c>
      <c r="S1135" s="4" t="str">
        <f t="shared" si="373"/>
        <v>J=</v>
      </c>
      <c r="T1135" s="34">
        <f t="shared" si="374"/>
        <v>44545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2"/>
      <c r="AG1135" s="3"/>
      <c r="AH1135" s="2"/>
      <c r="AI1135" s="2"/>
      <c r="AJ1135" s="2"/>
      <c r="AK1135" s="2"/>
      <c r="AL1135" s="2"/>
      <c r="AM1135" s="34"/>
      <c r="AN1135" s="34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42">
        <f t="shared" si="365"/>
        <v>44526</v>
      </c>
      <c r="B1136" s="19">
        <f t="shared" ca="1" si="375"/>
        <v>6463.9454022</v>
      </c>
      <c r="C1136" s="16">
        <f t="shared" si="366"/>
        <v>6435</v>
      </c>
      <c r="D1136" s="15">
        <f ca="1">IF(A1136&lt;$B$1,VLOOKUP(A1136,[1]DI!$A$4:$B$15000,2,FALSE),0)</f>
        <v>7.6499999999999999E-2</v>
      </c>
      <c r="E1136" s="16">
        <f t="shared" ca="1" si="358"/>
        <v>1.0002925600000001</v>
      </c>
      <c r="F1136" s="16">
        <f ca="1">(TRUNC(PRODUCT($E$12:$E1135),16))</f>
        <v>1.13931471002393</v>
      </c>
      <c r="G1136" s="16">
        <f t="shared" ca="1" si="367"/>
        <v>1.13665167386824</v>
      </c>
      <c r="H1136" s="16">
        <f t="shared" ca="1" si="359"/>
        <v>1.00234288</v>
      </c>
      <c r="I1136" s="15">
        <f t="shared" si="368"/>
        <v>7.0000000000000007E-2</v>
      </c>
      <c r="J1136" s="34">
        <f t="shared" si="369"/>
        <v>44516</v>
      </c>
      <c r="K1136" s="2">
        <f t="shared" si="370"/>
        <v>8</v>
      </c>
      <c r="L1136" s="21">
        <f t="shared" si="371"/>
        <v>8</v>
      </c>
      <c r="M1136" s="14">
        <f t="shared" si="360"/>
        <v>1.0021502019999999</v>
      </c>
      <c r="N1136" s="14">
        <f t="shared" ca="1" si="361"/>
        <v>1.00449812</v>
      </c>
      <c r="O1136" s="21">
        <f t="shared" si="372"/>
        <v>0</v>
      </c>
      <c r="P1136" s="16">
        <f t="shared" ca="1" si="362"/>
        <v>28.9454022</v>
      </c>
      <c r="Q1136" s="24">
        <f t="shared" si="363"/>
        <v>0</v>
      </c>
      <c r="R1136" s="16">
        <f t="shared" si="364"/>
        <v>0</v>
      </c>
      <c r="S1136" s="4" t="str">
        <f t="shared" si="373"/>
        <v>J=</v>
      </c>
      <c r="T1136" s="34">
        <f t="shared" si="374"/>
        <v>44545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2"/>
      <c r="AG1136" s="3"/>
      <c r="AH1136" s="2"/>
      <c r="AI1136" s="2"/>
      <c r="AJ1136" s="2"/>
      <c r="AK1136" s="2"/>
      <c r="AL1136" s="2"/>
      <c r="AM1136" s="34"/>
      <c r="AN1136" s="34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42">
        <f t="shared" si="365"/>
        <v>44527</v>
      </c>
      <c r="B1137" s="19">
        <f t="shared" ca="1" si="375"/>
        <v>6467.5726830000003</v>
      </c>
      <c r="C1137" s="16">
        <f t="shared" si="366"/>
        <v>6435</v>
      </c>
      <c r="D1137" s="15">
        <f ca="1">IF(A1137&lt;$B$1,VLOOKUP(A1137,[1]DI!$A$4:$B$15000,2,FALSE),0)</f>
        <v>0</v>
      </c>
      <c r="E1137" s="16">
        <f t="shared" ca="1" si="358"/>
        <v>1</v>
      </c>
      <c r="F1137" s="16">
        <f ca="1">(TRUNC(PRODUCT($E$12:$E1136),16))</f>
        <v>1.1396480279354999</v>
      </c>
      <c r="G1137" s="16">
        <f t="shared" ca="1" si="367"/>
        <v>1.13665167386824</v>
      </c>
      <c r="H1137" s="16">
        <f t="shared" ca="1" si="359"/>
        <v>1.00263612</v>
      </c>
      <c r="I1137" s="15">
        <f t="shared" si="368"/>
        <v>7.0000000000000007E-2</v>
      </c>
      <c r="J1137" s="34">
        <f t="shared" si="369"/>
        <v>44516</v>
      </c>
      <c r="K1137" s="2">
        <f t="shared" si="370"/>
        <v>8</v>
      </c>
      <c r="L1137" s="21">
        <f t="shared" si="371"/>
        <v>9</v>
      </c>
      <c r="M1137" s="14">
        <f t="shared" si="360"/>
        <v>1.0024193020000001</v>
      </c>
      <c r="N1137" s="14">
        <f t="shared" ca="1" si="361"/>
        <v>1.0050618</v>
      </c>
      <c r="O1137" s="21">
        <f t="shared" si="372"/>
        <v>0</v>
      </c>
      <c r="P1137" s="16">
        <f t="shared" ca="1" si="362"/>
        <v>32.572682999999998</v>
      </c>
      <c r="Q1137" s="24">
        <f t="shared" si="363"/>
        <v>0</v>
      </c>
      <c r="R1137" s="16">
        <f t="shared" si="364"/>
        <v>0</v>
      </c>
      <c r="S1137" s="4" t="str">
        <f t="shared" si="373"/>
        <v>J=</v>
      </c>
      <c r="T1137" s="34">
        <f t="shared" si="374"/>
        <v>44545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2"/>
      <c r="AG1137" s="3"/>
      <c r="AH1137" s="2"/>
      <c r="AI1137" s="2"/>
      <c r="AJ1137" s="2"/>
      <c r="AK1137" s="2"/>
      <c r="AL1137" s="2"/>
      <c r="AM1137" s="34"/>
      <c r="AN1137" s="34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42">
        <f t="shared" si="365"/>
        <v>44528</v>
      </c>
      <c r="B1138" s="19">
        <f t="shared" ca="1" si="375"/>
        <v>6467.5726830000003</v>
      </c>
      <c r="C1138" s="16">
        <f t="shared" si="366"/>
        <v>6435</v>
      </c>
      <c r="D1138" s="15">
        <f ca="1">IF(A1138&lt;$B$1,VLOOKUP(A1138,[1]DI!$A$4:$B$15000,2,FALSE),0)</f>
        <v>0</v>
      </c>
      <c r="E1138" s="16">
        <f t="shared" ca="1" si="358"/>
        <v>1</v>
      </c>
      <c r="F1138" s="16">
        <f ca="1">(TRUNC(PRODUCT($E$12:$E1137),16))</f>
        <v>1.1396480279354999</v>
      </c>
      <c r="G1138" s="16">
        <f t="shared" ca="1" si="367"/>
        <v>1.13665167386824</v>
      </c>
      <c r="H1138" s="16">
        <f t="shared" ca="1" si="359"/>
        <v>1.00263612</v>
      </c>
      <c r="I1138" s="15">
        <f t="shared" si="368"/>
        <v>7.0000000000000007E-2</v>
      </c>
      <c r="J1138" s="34">
        <f t="shared" si="369"/>
        <v>44516</v>
      </c>
      <c r="K1138" s="2">
        <f t="shared" si="370"/>
        <v>8</v>
      </c>
      <c r="L1138" s="21">
        <f t="shared" si="371"/>
        <v>9</v>
      </c>
      <c r="M1138" s="14">
        <f t="shared" si="360"/>
        <v>1.0024193020000001</v>
      </c>
      <c r="N1138" s="14">
        <f t="shared" ca="1" si="361"/>
        <v>1.0050618</v>
      </c>
      <c r="O1138" s="21">
        <f t="shared" si="372"/>
        <v>0</v>
      </c>
      <c r="P1138" s="16">
        <f t="shared" ca="1" si="362"/>
        <v>32.572682999999998</v>
      </c>
      <c r="Q1138" s="24">
        <f t="shared" si="363"/>
        <v>0</v>
      </c>
      <c r="R1138" s="16">
        <f t="shared" si="364"/>
        <v>0</v>
      </c>
      <c r="S1138" s="4" t="str">
        <f t="shared" si="373"/>
        <v>J=</v>
      </c>
      <c r="T1138" s="34">
        <f t="shared" si="374"/>
        <v>44545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2"/>
      <c r="AG1138" s="3"/>
      <c r="AH1138" s="2"/>
      <c r="AI1138" s="2"/>
      <c r="AJ1138" s="2"/>
      <c r="AK1138" s="2"/>
      <c r="AL1138" s="2"/>
      <c r="AM1138" s="34"/>
      <c r="AN1138" s="34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42">
        <f t="shared" si="365"/>
        <v>44529</v>
      </c>
      <c r="B1139" s="19">
        <f t="shared" ca="1" si="375"/>
        <v>6467.5726830000003</v>
      </c>
      <c r="C1139" s="16">
        <f t="shared" si="366"/>
        <v>6435</v>
      </c>
      <c r="D1139" s="15">
        <f ca="1">IF(A1139&lt;$B$1,VLOOKUP(A1139,[1]DI!$A$4:$B$15000,2,FALSE),0)</f>
        <v>7.6499999999999999E-2</v>
      </c>
      <c r="E1139" s="16">
        <f t="shared" ca="1" si="358"/>
        <v>1.0002925600000001</v>
      </c>
      <c r="F1139" s="16">
        <f ca="1">(TRUNC(PRODUCT($E$12:$E1138),16))</f>
        <v>1.1396480279354999</v>
      </c>
      <c r="G1139" s="16">
        <f t="shared" ca="1" si="367"/>
        <v>1.13665167386824</v>
      </c>
      <c r="H1139" s="16">
        <f t="shared" ca="1" si="359"/>
        <v>1.00263612</v>
      </c>
      <c r="I1139" s="15">
        <f t="shared" si="368"/>
        <v>7.0000000000000007E-2</v>
      </c>
      <c r="J1139" s="34">
        <f t="shared" si="369"/>
        <v>44516</v>
      </c>
      <c r="K1139" s="2">
        <f t="shared" si="370"/>
        <v>9</v>
      </c>
      <c r="L1139" s="21">
        <f t="shared" si="371"/>
        <v>9</v>
      </c>
      <c r="M1139" s="14">
        <f t="shared" si="360"/>
        <v>1.0024193020000001</v>
      </c>
      <c r="N1139" s="14">
        <f t="shared" ca="1" si="361"/>
        <v>1.0050618</v>
      </c>
      <c r="O1139" s="21">
        <f t="shared" si="372"/>
        <v>0</v>
      </c>
      <c r="P1139" s="16">
        <f t="shared" ca="1" si="362"/>
        <v>32.572682999999998</v>
      </c>
      <c r="Q1139" s="24">
        <f t="shared" si="363"/>
        <v>0</v>
      </c>
      <c r="R1139" s="16">
        <f t="shared" si="364"/>
        <v>0</v>
      </c>
      <c r="S1139" s="4" t="str">
        <f t="shared" si="373"/>
        <v>J=</v>
      </c>
      <c r="T1139" s="34">
        <f t="shared" si="374"/>
        <v>44545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2"/>
      <c r="AG1139" s="3"/>
      <c r="AH1139" s="2"/>
      <c r="AI1139" s="2"/>
      <c r="AJ1139" s="2"/>
      <c r="AK1139" s="2"/>
      <c r="AL1139" s="2"/>
      <c r="AM1139" s="34"/>
      <c r="AN1139" s="34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42">
        <f t="shared" si="365"/>
        <v>44530</v>
      </c>
      <c r="B1140" s="19">
        <f t="shared" ca="1" si="375"/>
        <v>6471.2020229999998</v>
      </c>
      <c r="C1140" s="16">
        <f t="shared" si="366"/>
        <v>6435</v>
      </c>
      <c r="D1140" s="15">
        <f ca="1">IF(A1140&lt;$B$1,VLOOKUP(A1140,[1]DI!$A$4:$B$15000,2,FALSE),0)</f>
        <v>7.6499999999999999E-2</v>
      </c>
      <c r="E1140" s="16">
        <f t="shared" ca="1" si="358"/>
        <v>1.0002925600000001</v>
      </c>
      <c r="F1140" s="16">
        <f ca="1">(TRUNC(PRODUCT($E$12:$E1139),16))</f>
        <v>1.1399814433625499</v>
      </c>
      <c r="G1140" s="16">
        <f t="shared" ca="1" si="367"/>
        <v>1.13665167386824</v>
      </c>
      <c r="H1140" s="16">
        <f t="shared" ca="1" si="359"/>
        <v>1.0029294499999999</v>
      </c>
      <c r="I1140" s="15">
        <f t="shared" si="368"/>
        <v>7.0000000000000007E-2</v>
      </c>
      <c r="J1140" s="34">
        <f t="shared" si="369"/>
        <v>44516</v>
      </c>
      <c r="K1140" s="2">
        <f t="shared" si="370"/>
        <v>10</v>
      </c>
      <c r="L1140" s="21">
        <f t="shared" si="371"/>
        <v>10</v>
      </c>
      <c r="M1140" s="14">
        <f t="shared" si="360"/>
        <v>1.0026884739999999</v>
      </c>
      <c r="N1140" s="14">
        <f t="shared" ca="1" si="361"/>
        <v>1.0056258</v>
      </c>
      <c r="O1140" s="21">
        <f t="shared" si="372"/>
        <v>0</v>
      </c>
      <c r="P1140" s="16">
        <f t="shared" ca="1" si="362"/>
        <v>36.202022999999997</v>
      </c>
      <c r="Q1140" s="24">
        <f t="shared" si="363"/>
        <v>0</v>
      </c>
      <c r="R1140" s="16">
        <f t="shared" si="364"/>
        <v>0</v>
      </c>
      <c r="S1140" s="4" t="str">
        <f t="shared" si="373"/>
        <v>J=</v>
      </c>
      <c r="T1140" s="34">
        <f t="shared" si="374"/>
        <v>44545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2"/>
      <c r="AG1140" s="3"/>
      <c r="AH1140" s="2"/>
      <c r="AI1140" s="2"/>
      <c r="AJ1140" s="2"/>
      <c r="AK1140" s="2"/>
      <c r="AL1140" s="2"/>
      <c r="AM1140" s="34"/>
      <c r="AN1140" s="34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42">
        <f t="shared" si="365"/>
        <v>44531</v>
      </c>
      <c r="B1141" s="19">
        <f t="shared" ca="1" si="375"/>
        <v>6474.8334286299996</v>
      </c>
      <c r="C1141" s="16">
        <f t="shared" si="366"/>
        <v>6435</v>
      </c>
      <c r="D1141" s="15">
        <f ca="1">IF(A1141&lt;$B$1,VLOOKUP(A1141,[1]DI!$A$4:$B$15000,2,FALSE),0)</f>
        <v>7.6499999999999999E-2</v>
      </c>
      <c r="E1141" s="16">
        <f t="shared" ca="1" si="358"/>
        <v>1.0002925600000001</v>
      </c>
      <c r="F1141" s="16">
        <f ca="1">(TRUNC(PRODUCT($E$12:$E1140),16))</f>
        <v>1.1403149563336199</v>
      </c>
      <c r="G1141" s="16">
        <f t="shared" ca="1" si="367"/>
        <v>1.13665167386824</v>
      </c>
      <c r="H1141" s="16">
        <f t="shared" ca="1" si="359"/>
        <v>1.0032228700000001</v>
      </c>
      <c r="I1141" s="15">
        <f t="shared" si="368"/>
        <v>7.0000000000000007E-2</v>
      </c>
      <c r="J1141" s="34">
        <f t="shared" si="369"/>
        <v>44516</v>
      </c>
      <c r="K1141" s="2">
        <f t="shared" si="370"/>
        <v>11</v>
      </c>
      <c r="L1141" s="21">
        <f t="shared" si="371"/>
        <v>11</v>
      </c>
      <c r="M1141" s="14">
        <f t="shared" si="360"/>
        <v>1.0029577190000001</v>
      </c>
      <c r="N1141" s="14">
        <f t="shared" ca="1" si="361"/>
        <v>1.0061901209999999</v>
      </c>
      <c r="O1141" s="21">
        <f t="shared" si="372"/>
        <v>0</v>
      </c>
      <c r="P1141" s="16">
        <f t="shared" ca="1" si="362"/>
        <v>39.83342863</v>
      </c>
      <c r="Q1141" s="24">
        <f t="shared" si="363"/>
        <v>0</v>
      </c>
      <c r="R1141" s="16">
        <f t="shared" si="364"/>
        <v>0</v>
      </c>
      <c r="S1141" s="4" t="str">
        <f t="shared" si="373"/>
        <v>J=</v>
      </c>
      <c r="T1141" s="34">
        <f t="shared" si="374"/>
        <v>44545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2"/>
      <c r="AG1141" s="3"/>
      <c r="AH1141" s="2"/>
      <c r="AI1141" s="2"/>
      <c r="AJ1141" s="2"/>
      <c r="AK1141" s="2"/>
      <c r="AL1141" s="2"/>
      <c r="AM1141" s="34"/>
      <c r="AN1141" s="34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42">
        <f t="shared" si="365"/>
        <v>44532</v>
      </c>
      <c r="B1142" s="19">
        <f t="shared" ca="1" si="375"/>
        <v>6478.4668355499998</v>
      </c>
      <c r="C1142" s="16">
        <f t="shared" si="366"/>
        <v>6435</v>
      </c>
      <c r="D1142" s="15">
        <f ca="1">IF(A1142&lt;$B$1,VLOOKUP(A1142,[1]DI!$A$4:$B$15000,2,FALSE),0)</f>
        <v>7.6499999999999999E-2</v>
      </c>
      <c r="E1142" s="16">
        <f t="shared" ca="1" si="358"/>
        <v>1.0002925600000001</v>
      </c>
      <c r="F1142" s="16">
        <f ca="1">(TRUNC(PRODUCT($E$12:$E1141),16))</f>
        <v>1.1406485668772399</v>
      </c>
      <c r="G1142" s="16">
        <f t="shared" ca="1" si="367"/>
        <v>1.13665167386824</v>
      </c>
      <c r="H1142" s="16">
        <f t="shared" ca="1" si="359"/>
        <v>1.00351637</v>
      </c>
      <c r="I1142" s="15">
        <f t="shared" si="368"/>
        <v>7.0000000000000007E-2</v>
      </c>
      <c r="J1142" s="34">
        <f t="shared" si="369"/>
        <v>44516</v>
      </c>
      <c r="K1142" s="2">
        <f t="shared" si="370"/>
        <v>12</v>
      </c>
      <c r="L1142" s="21">
        <f t="shared" si="371"/>
        <v>12</v>
      </c>
      <c r="M1142" s="14">
        <f t="shared" si="360"/>
        <v>1.003227036</v>
      </c>
      <c r="N1142" s="14">
        <f t="shared" ca="1" si="361"/>
        <v>1.0067547530000001</v>
      </c>
      <c r="O1142" s="21">
        <f t="shared" si="372"/>
        <v>0</v>
      </c>
      <c r="P1142" s="16">
        <f t="shared" ca="1" si="362"/>
        <v>43.466835549999999</v>
      </c>
      <c r="Q1142" s="24">
        <f t="shared" si="363"/>
        <v>0</v>
      </c>
      <c r="R1142" s="16">
        <f t="shared" si="364"/>
        <v>0</v>
      </c>
      <c r="S1142" s="4" t="str">
        <f t="shared" si="373"/>
        <v>J=</v>
      </c>
      <c r="T1142" s="34">
        <f t="shared" si="374"/>
        <v>44545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2"/>
      <c r="AG1142" s="3"/>
      <c r="AH1142" s="2"/>
      <c r="AI1142" s="2"/>
      <c r="AJ1142" s="2"/>
      <c r="AK1142" s="2"/>
      <c r="AL1142" s="2"/>
      <c r="AM1142" s="34"/>
      <c r="AN1142" s="34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42">
        <f t="shared" si="365"/>
        <v>44533</v>
      </c>
      <c r="B1143" s="19">
        <f t="shared" ca="1" si="375"/>
        <v>6482.1023081100002</v>
      </c>
      <c r="C1143" s="16">
        <f t="shared" si="366"/>
        <v>6435</v>
      </c>
      <c r="D1143" s="15">
        <f ca="1">IF(A1143&lt;$B$1,VLOOKUP(A1143,[1]DI!$A$4:$B$15000,2,FALSE),0)</f>
        <v>7.6499999999999999E-2</v>
      </c>
      <c r="E1143" s="16">
        <f t="shared" ca="1" si="358"/>
        <v>1.0002925600000001</v>
      </c>
      <c r="F1143" s="16">
        <f ca="1">(TRUNC(PRODUCT($E$12:$E1142),16))</f>
        <v>1.14098227502197</v>
      </c>
      <c r="G1143" s="16">
        <f t="shared" ca="1" si="367"/>
        <v>1.13665167386824</v>
      </c>
      <c r="H1143" s="16">
        <f t="shared" ca="1" si="359"/>
        <v>1.0038099599999999</v>
      </c>
      <c r="I1143" s="15">
        <f t="shared" si="368"/>
        <v>7.0000000000000007E-2</v>
      </c>
      <c r="J1143" s="34">
        <f t="shared" si="369"/>
        <v>44516</v>
      </c>
      <c r="K1143" s="2">
        <f t="shared" si="370"/>
        <v>13</v>
      </c>
      <c r="L1143" s="21">
        <f t="shared" si="371"/>
        <v>13</v>
      </c>
      <c r="M1143" s="14">
        <f t="shared" si="360"/>
        <v>1.003496425</v>
      </c>
      <c r="N1143" s="14">
        <f t="shared" ca="1" si="361"/>
        <v>1.0073197060000001</v>
      </c>
      <c r="O1143" s="21">
        <f t="shared" si="372"/>
        <v>0</v>
      </c>
      <c r="P1143" s="16">
        <f t="shared" ca="1" si="362"/>
        <v>47.102308110000003</v>
      </c>
      <c r="Q1143" s="24">
        <f t="shared" si="363"/>
        <v>0</v>
      </c>
      <c r="R1143" s="16">
        <f t="shared" si="364"/>
        <v>0</v>
      </c>
      <c r="S1143" s="4" t="str">
        <f t="shared" si="373"/>
        <v>J=</v>
      </c>
      <c r="T1143" s="34">
        <f t="shared" si="374"/>
        <v>44545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2"/>
      <c r="AG1143" s="3"/>
      <c r="AH1143" s="2"/>
      <c r="AI1143" s="2"/>
      <c r="AJ1143" s="2"/>
      <c r="AK1143" s="2"/>
      <c r="AL1143" s="2"/>
      <c r="AM1143" s="34"/>
      <c r="AN1143" s="34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42">
        <f t="shared" si="365"/>
        <v>44534</v>
      </c>
      <c r="B1144" s="19">
        <f t="shared" ca="1" si="375"/>
        <v>6485.7398527300002</v>
      </c>
      <c r="C1144" s="16">
        <f t="shared" si="366"/>
        <v>6435</v>
      </c>
      <c r="D1144" s="15">
        <f ca="1">IF(A1144&lt;$B$1,VLOOKUP(A1144,[1]DI!$A$4:$B$15000,2,FALSE),0)</f>
        <v>0</v>
      </c>
      <c r="E1144" s="16">
        <f t="shared" ca="1" si="358"/>
        <v>1</v>
      </c>
      <c r="F1144" s="16">
        <f ca="1">(TRUNC(PRODUCT($E$12:$E1143),16))</f>
        <v>1.1413160807963501</v>
      </c>
      <c r="G1144" s="16">
        <f t="shared" ca="1" si="367"/>
        <v>1.13665167386824</v>
      </c>
      <c r="H1144" s="16">
        <f t="shared" ca="1" si="359"/>
        <v>1.0041036400000001</v>
      </c>
      <c r="I1144" s="15">
        <f t="shared" si="368"/>
        <v>7.0000000000000007E-2</v>
      </c>
      <c r="J1144" s="34">
        <f t="shared" si="369"/>
        <v>44516</v>
      </c>
      <c r="K1144" s="2">
        <f t="shared" si="370"/>
        <v>13</v>
      </c>
      <c r="L1144" s="21">
        <f t="shared" si="371"/>
        <v>14</v>
      </c>
      <c r="M1144" s="14">
        <f t="shared" si="360"/>
        <v>1.0037658869999999</v>
      </c>
      <c r="N1144" s="14">
        <f t="shared" ca="1" si="361"/>
        <v>1.0078849809999999</v>
      </c>
      <c r="O1144" s="21">
        <f t="shared" si="372"/>
        <v>0</v>
      </c>
      <c r="P1144" s="16">
        <f t="shared" ca="1" si="362"/>
        <v>50.739852730000003</v>
      </c>
      <c r="Q1144" s="24">
        <f t="shared" si="363"/>
        <v>0</v>
      </c>
      <c r="R1144" s="16">
        <f t="shared" si="364"/>
        <v>0</v>
      </c>
      <c r="S1144" s="4" t="str">
        <f t="shared" si="373"/>
        <v>J=</v>
      </c>
      <c r="T1144" s="34">
        <f t="shared" si="374"/>
        <v>44545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2"/>
      <c r="AG1144" s="3"/>
      <c r="AH1144" s="2"/>
      <c r="AI1144" s="2"/>
      <c r="AJ1144" s="2"/>
      <c r="AK1144" s="2"/>
      <c r="AL1144" s="2"/>
      <c r="AM1144" s="34"/>
      <c r="AN1144" s="34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42">
        <f t="shared" si="365"/>
        <v>44535</v>
      </c>
      <c r="B1145" s="19">
        <f t="shared" ca="1" si="375"/>
        <v>6485.7398527300002</v>
      </c>
      <c r="C1145" s="16">
        <f t="shared" si="366"/>
        <v>6435</v>
      </c>
      <c r="D1145" s="15">
        <f ca="1">IF(A1145&lt;$B$1,VLOOKUP(A1145,[1]DI!$A$4:$B$15000,2,FALSE),0)</f>
        <v>0</v>
      </c>
      <c r="E1145" s="16">
        <f t="shared" ca="1" si="358"/>
        <v>1</v>
      </c>
      <c r="F1145" s="16">
        <f ca="1">(TRUNC(PRODUCT($E$12:$E1144),16))</f>
        <v>1.1413160807963501</v>
      </c>
      <c r="G1145" s="16">
        <f t="shared" ca="1" si="367"/>
        <v>1.13665167386824</v>
      </c>
      <c r="H1145" s="16">
        <f t="shared" ca="1" si="359"/>
        <v>1.0041036400000001</v>
      </c>
      <c r="I1145" s="15">
        <f t="shared" si="368"/>
        <v>7.0000000000000007E-2</v>
      </c>
      <c r="J1145" s="34">
        <f t="shared" si="369"/>
        <v>44516</v>
      </c>
      <c r="K1145" s="2">
        <f t="shared" si="370"/>
        <v>13</v>
      </c>
      <c r="L1145" s="21">
        <f t="shared" si="371"/>
        <v>14</v>
      </c>
      <c r="M1145" s="14">
        <f t="shared" si="360"/>
        <v>1.0037658869999999</v>
      </c>
      <c r="N1145" s="14">
        <f t="shared" ca="1" si="361"/>
        <v>1.0078849809999999</v>
      </c>
      <c r="O1145" s="21">
        <f t="shared" si="372"/>
        <v>0</v>
      </c>
      <c r="P1145" s="16">
        <f t="shared" ca="1" si="362"/>
        <v>50.739852730000003</v>
      </c>
      <c r="Q1145" s="24">
        <f t="shared" si="363"/>
        <v>0</v>
      </c>
      <c r="R1145" s="16">
        <f t="shared" si="364"/>
        <v>0</v>
      </c>
      <c r="S1145" s="4" t="str">
        <f t="shared" si="373"/>
        <v>J=</v>
      </c>
      <c r="T1145" s="34">
        <f t="shared" si="374"/>
        <v>44545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2"/>
      <c r="AG1145" s="3"/>
      <c r="AH1145" s="2"/>
      <c r="AI1145" s="2"/>
      <c r="AJ1145" s="2"/>
      <c r="AK1145" s="2"/>
      <c r="AL1145" s="2"/>
      <c r="AM1145" s="34"/>
      <c r="AN1145" s="34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42">
        <f t="shared" si="365"/>
        <v>44536</v>
      </c>
      <c r="B1146" s="19">
        <f t="shared" ca="1" si="375"/>
        <v>6485.7398527300002</v>
      </c>
      <c r="C1146" s="16">
        <f t="shared" si="366"/>
        <v>6435</v>
      </c>
      <c r="D1146" s="15">
        <f ca="1">IF(A1146&lt;$B$1,VLOOKUP(A1146,[1]DI!$A$4:$B$15000,2,FALSE),0)</f>
        <v>7.6499999999999999E-2</v>
      </c>
      <c r="E1146" s="16">
        <f t="shared" ca="1" si="358"/>
        <v>1.0002925600000001</v>
      </c>
      <c r="F1146" s="16">
        <f ca="1">(TRUNC(PRODUCT($E$12:$E1145),16))</f>
        <v>1.1413160807963501</v>
      </c>
      <c r="G1146" s="16">
        <f t="shared" ca="1" si="367"/>
        <v>1.13665167386824</v>
      </c>
      <c r="H1146" s="16">
        <f t="shared" ca="1" si="359"/>
        <v>1.0041036400000001</v>
      </c>
      <c r="I1146" s="15">
        <f t="shared" si="368"/>
        <v>7.0000000000000007E-2</v>
      </c>
      <c r="J1146" s="34">
        <f t="shared" si="369"/>
        <v>44516</v>
      </c>
      <c r="K1146" s="2">
        <f t="shared" si="370"/>
        <v>14</v>
      </c>
      <c r="L1146" s="21">
        <f t="shared" si="371"/>
        <v>14</v>
      </c>
      <c r="M1146" s="14">
        <f t="shared" si="360"/>
        <v>1.0037658869999999</v>
      </c>
      <c r="N1146" s="14">
        <f t="shared" ca="1" si="361"/>
        <v>1.0078849809999999</v>
      </c>
      <c r="O1146" s="21">
        <f t="shared" si="372"/>
        <v>0</v>
      </c>
      <c r="P1146" s="16">
        <f t="shared" ca="1" si="362"/>
        <v>50.739852730000003</v>
      </c>
      <c r="Q1146" s="24">
        <f t="shared" si="363"/>
        <v>0</v>
      </c>
      <c r="R1146" s="16">
        <f t="shared" si="364"/>
        <v>0</v>
      </c>
      <c r="S1146" s="4" t="str">
        <f t="shared" si="373"/>
        <v>J=</v>
      </c>
      <c r="T1146" s="34">
        <f t="shared" si="374"/>
        <v>44545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2"/>
      <c r="AG1146" s="3"/>
      <c r="AH1146" s="2"/>
      <c r="AI1146" s="2"/>
      <c r="AJ1146" s="2"/>
      <c r="AK1146" s="2"/>
      <c r="AL1146" s="2"/>
      <c r="AM1146" s="34"/>
      <c r="AN1146" s="34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42">
        <f t="shared" si="365"/>
        <v>44537</v>
      </c>
      <c r="B1147" s="19">
        <f t="shared" ca="1" si="375"/>
        <v>6489.3793922100003</v>
      </c>
      <c r="C1147" s="16">
        <f t="shared" si="366"/>
        <v>6435</v>
      </c>
      <c r="D1147" s="15">
        <f ca="1">IF(A1147&lt;$B$1,VLOOKUP(A1147,[1]DI!$A$4:$B$15000,2,FALSE),0)</f>
        <v>7.6499999999999999E-2</v>
      </c>
      <c r="E1147" s="16">
        <f t="shared" ca="1" si="358"/>
        <v>1.0002925600000001</v>
      </c>
      <c r="F1147" s="16">
        <f ca="1">(TRUNC(PRODUCT($E$12:$E1146),16))</f>
        <v>1.14164998422895</v>
      </c>
      <c r="G1147" s="16">
        <f t="shared" ca="1" si="367"/>
        <v>1.13665167386824</v>
      </c>
      <c r="H1147" s="16">
        <f t="shared" ca="1" si="359"/>
        <v>1.0043974</v>
      </c>
      <c r="I1147" s="15">
        <f t="shared" si="368"/>
        <v>7.0000000000000007E-2</v>
      </c>
      <c r="J1147" s="34">
        <f t="shared" si="369"/>
        <v>44516</v>
      </c>
      <c r="K1147" s="2">
        <f t="shared" si="370"/>
        <v>15</v>
      </c>
      <c r="L1147" s="21">
        <f t="shared" si="371"/>
        <v>15</v>
      </c>
      <c r="M1147" s="14">
        <f t="shared" si="360"/>
        <v>1.004035421</v>
      </c>
      <c r="N1147" s="14">
        <f t="shared" ca="1" si="361"/>
        <v>1.008450566</v>
      </c>
      <c r="O1147" s="21">
        <f t="shared" si="372"/>
        <v>0</v>
      </c>
      <c r="P1147" s="16">
        <f t="shared" ca="1" si="362"/>
        <v>54.379392209999999</v>
      </c>
      <c r="Q1147" s="24">
        <f t="shared" si="363"/>
        <v>0</v>
      </c>
      <c r="R1147" s="16">
        <f t="shared" si="364"/>
        <v>0</v>
      </c>
      <c r="S1147" s="4" t="str">
        <f t="shared" si="373"/>
        <v>J=</v>
      </c>
      <c r="T1147" s="34">
        <f t="shared" si="374"/>
        <v>44545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2"/>
      <c r="AG1147" s="3"/>
      <c r="AH1147" s="2"/>
      <c r="AI1147" s="2"/>
      <c r="AJ1147" s="2"/>
      <c r="AK1147" s="2"/>
      <c r="AL1147" s="2"/>
      <c r="AM1147" s="34"/>
      <c r="AN1147" s="34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42">
        <f t="shared" si="365"/>
        <v>44538</v>
      </c>
      <c r="B1148" s="19">
        <f t="shared" ca="1" si="375"/>
        <v>6493.0209394000003</v>
      </c>
      <c r="C1148" s="16">
        <f t="shared" si="366"/>
        <v>6435</v>
      </c>
      <c r="D1148" s="15">
        <f ca="1">IF(A1148&lt;$B$1,VLOOKUP(A1148,[1]DI!$A$4:$B$15000,2,FALSE),0)</f>
        <v>7.6499999999999999E-2</v>
      </c>
      <c r="E1148" s="16">
        <f t="shared" ca="1" si="358"/>
        <v>1.0002925600000001</v>
      </c>
      <c r="F1148" s="16">
        <f ca="1">(TRUNC(PRODUCT($E$12:$E1147),16))</f>
        <v>1.14198398534833</v>
      </c>
      <c r="G1148" s="16">
        <f t="shared" ca="1" si="367"/>
        <v>1.13665167386824</v>
      </c>
      <c r="H1148" s="16">
        <f t="shared" ca="1" si="359"/>
        <v>1.0046912400000001</v>
      </c>
      <c r="I1148" s="15">
        <f t="shared" si="368"/>
        <v>7.0000000000000007E-2</v>
      </c>
      <c r="J1148" s="34">
        <f t="shared" si="369"/>
        <v>44516</v>
      </c>
      <c r="K1148" s="2">
        <f t="shared" si="370"/>
        <v>16</v>
      </c>
      <c r="L1148" s="21">
        <f t="shared" si="371"/>
        <v>16</v>
      </c>
      <c r="M1148" s="14">
        <f t="shared" si="360"/>
        <v>1.004305027</v>
      </c>
      <c r="N1148" s="14">
        <f t="shared" ca="1" si="361"/>
        <v>1.009016463</v>
      </c>
      <c r="O1148" s="21">
        <f t="shared" si="372"/>
        <v>0</v>
      </c>
      <c r="P1148" s="16">
        <f t="shared" ca="1" si="362"/>
        <v>58.020939400000003</v>
      </c>
      <c r="Q1148" s="24">
        <f t="shared" si="363"/>
        <v>0</v>
      </c>
      <c r="R1148" s="16">
        <f t="shared" si="364"/>
        <v>0</v>
      </c>
      <c r="S1148" s="4" t="str">
        <f t="shared" si="373"/>
        <v>J=</v>
      </c>
      <c r="T1148" s="34">
        <f t="shared" si="374"/>
        <v>44545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2"/>
      <c r="AG1148" s="3"/>
      <c r="AH1148" s="2"/>
      <c r="AI1148" s="2"/>
      <c r="AJ1148" s="2"/>
      <c r="AK1148" s="2"/>
      <c r="AL1148" s="2"/>
      <c r="AM1148" s="34"/>
      <c r="AN1148" s="34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42">
        <f t="shared" si="365"/>
        <v>44539</v>
      </c>
      <c r="B1149" s="19">
        <f t="shared" ca="1" si="375"/>
        <v>6496.6646230099996</v>
      </c>
      <c r="C1149" s="16">
        <f t="shared" si="366"/>
        <v>6435</v>
      </c>
      <c r="D1149" s="15">
        <f ca="1">IF(A1149&lt;$B$1,VLOOKUP(A1149,[1]DI!$A$4:$B$15000,2,FALSE),0)</f>
        <v>9.1499999999999998E-2</v>
      </c>
      <c r="E1149" s="16">
        <f t="shared" ca="1" si="358"/>
        <v>1.00034749</v>
      </c>
      <c r="F1149" s="16">
        <f ca="1">(TRUNC(PRODUCT($E$12:$E1148),16))</f>
        <v>1.14231808418309</v>
      </c>
      <c r="G1149" s="16">
        <f t="shared" ca="1" si="367"/>
        <v>1.13665167386824</v>
      </c>
      <c r="H1149" s="16">
        <f t="shared" ca="1" si="359"/>
        <v>1.00498518</v>
      </c>
      <c r="I1149" s="15">
        <f t="shared" si="368"/>
        <v>7.0000000000000007E-2</v>
      </c>
      <c r="J1149" s="34">
        <f t="shared" si="369"/>
        <v>44516</v>
      </c>
      <c r="K1149" s="2">
        <f t="shared" si="370"/>
        <v>17</v>
      </c>
      <c r="L1149" s="21">
        <f t="shared" si="371"/>
        <v>17</v>
      </c>
      <c r="M1149" s="14">
        <f t="shared" si="360"/>
        <v>1.0045747060000001</v>
      </c>
      <c r="N1149" s="14">
        <f t="shared" ca="1" si="361"/>
        <v>1.0095826919999999</v>
      </c>
      <c r="O1149" s="21">
        <f t="shared" si="372"/>
        <v>0</v>
      </c>
      <c r="P1149" s="16">
        <f t="shared" ca="1" si="362"/>
        <v>61.66462301</v>
      </c>
      <c r="Q1149" s="24">
        <f t="shared" si="363"/>
        <v>0</v>
      </c>
      <c r="R1149" s="16">
        <f t="shared" si="364"/>
        <v>0</v>
      </c>
      <c r="S1149" s="4" t="str">
        <f t="shared" si="373"/>
        <v>J=</v>
      </c>
      <c r="T1149" s="34">
        <f t="shared" si="374"/>
        <v>44545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2"/>
      <c r="AG1149" s="3"/>
      <c r="AH1149" s="2"/>
      <c r="AI1149" s="2"/>
      <c r="AJ1149" s="2"/>
      <c r="AK1149" s="2"/>
      <c r="AL1149" s="2"/>
      <c r="AM1149" s="34"/>
      <c r="AN1149" s="34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42">
        <f t="shared" si="365"/>
        <v>44540</v>
      </c>
      <c r="B1150" s="19">
        <f t="shared" ca="1" si="375"/>
        <v>6500.6672380600003</v>
      </c>
      <c r="C1150" s="16">
        <f t="shared" si="366"/>
        <v>6435</v>
      </c>
      <c r="D1150" s="15">
        <f ca="1">IF(A1150&lt;$B$1,VLOOKUP(A1150,[1]DI!$A$4:$B$15000,2,FALSE),0)</f>
        <v>9.1499999999999998E-2</v>
      </c>
      <c r="E1150" s="16">
        <f t="shared" ca="1" si="358"/>
        <v>1.00034749</v>
      </c>
      <c r="F1150" s="16">
        <f ca="1">(TRUNC(PRODUCT($E$12:$E1149),16))</f>
        <v>1.1427150282941601</v>
      </c>
      <c r="G1150" s="16">
        <f t="shared" ca="1" si="367"/>
        <v>1.13665167386824</v>
      </c>
      <c r="H1150" s="16">
        <f t="shared" ca="1" si="359"/>
        <v>1.0053344</v>
      </c>
      <c r="I1150" s="15">
        <f t="shared" si="368"/>
        <v>7.0000000000000007E-2</v>
      </c>
      <c r="J1150" s="34">
        <f t="shared" si="369"/>
        <v>44516</v>
      </c>
      <c r="K1150" s="2">
        <f t="shared" si="370"/>
        <v>18</v>
      </c>
      <c r="L1150" s="21">
        <f t="shared" si="371"/>
        <v>18</v>
      </c>
      <c r="M1150" s="14">
        <f t="shared" si="360"/>
        <v>1.0048444569999999</v>
      </c>
      <c r="N1150" s="14">
        <f t="shared" ca="1" si="361"/>
        <v>1.010204699</v>
      </c>
      <c r="O1150" s="21">
        <f t="shared" si="372"/>
        <v>0</v>
      </c>
      <c r="P1150" s="16">
        <f t="shared" ca="1" si="362"/>
        <v>65.667238060000003</v>
      </c>
      <c r="Q1150" s="24">
        <f t="shared" si="363"/>
        <v>0</v>
      </c>
      <c r="R1150" s="16">
        <f t="shared" si="364"/>
        <v>0</v>
      </c>
      <c r="S1150" s="4" t="str">
        <f t="shared" si="373"/>
        <v>J=</v>
      </c>
      <c r="T1150" s="34">
        <f t="shared" si="374"/>
        <v>44545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2"/>
      <c r="AG1150" s="3"/>
      <c r="AH1150" s="2"/>
      <c r="AI1150" s="2"/>
      <c r="AJ1150" s="2"/>
      <c r="AK1150" s="2"/>
      <c r="AL1150" s="2"/>
      <c r="AM1150" s="34"/>
      <c r="AN1150" s="34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42">
        <f t="shared" si="365"/>
        <v>44541</v>
      </c>
      <c r="B1151" s="19">
        <f t="shared" ca="1" si="375"/>
        <v>6504.6723177100002</v>
      </c>
      <c r="C1151" s="16">
        <f t="shared" si="366"/>
        <v>6435</v>
      </c>
      <c r="D1151" s="15">
        <f ca="1">IF(A1151&lt;$B$1,VLOOKUP(A1151,[1]DI!$A$4:$B$15000,2,FALSE),0)</f>
        <v>0</v>
      </c>
      <c r="E1151" s="16">
        <f t="shared" ca="1" si="358"/>
        <v>1</v>
      </c>
      <c r="F1151" s="16">
        <f ca="1">(TRUNC(PRODUCT($E$12:$E1150),16))</f>
        <v>1.14311211033934</v>
      </c>
      <c r="G1151" s="16">
        <f t="shared" ca="1" si="367"/>
        <v>1.13665167386824</v>
      </c>
      <c r="H1151" s="16">
        <f t="shared" ca="1" si="359"/>
        <v>1.00568374</v>
      </c>
      <c r="I1151" s="15">
        <f t="shared" si="368"/>
        <v>7.0000000000000007E-2</v>
      </c>
      <c r="J1151" s="34">
        <f t="shared" si="369"/>
        <v>44516</v>
      </c>
      <c r="K1151" s="2">
        <f t="shared" si="370"/>
        <v>18</v>
      </c>
      <c r="L1151" s="21">
        <f t="shared" si="371"/>
        <v>19</v>
      </c>
      <c r="M1151" s="14">
        <f t="shared" si="360"/>
        <v>1.005114281</v>
      </c>
      <c r="N1151" s="14">
        <f t="shared" ca="1" si="361"/>
        <v>1.010827089</v>
      </c>
      <c r="O1151" s="21">
        <f t="shared" si="372"/>
        <v>0</v>
      </c>
      <c r="P1151" s="16">
        <f t="shared" ca="1" si="362"/>
        <v>69.672317710000002</v>
      </c>
      <c r="Q1151" s="24">
        <f t="shared" si="363"/>
        <v>0</v>
      </c>
      <c r="R1151" s="16">
        <f t="shared" si="364"/>
        <v>0</v>
      </c>
      <c r="S1151" s="4" t="str">
        <f t="shared" si="373"/>
        <v>J=</v>
      </c>
      <c r="T1151" s="34">
        <f t="shared" si="374"/>
        <v>44545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2"/>
      <c r="AG1151" s="3"/>
      <c r="AH1151" s="2"/>
      <c r="AI1151" s="2"/>
      <c r="AJ1151" s="2"/>
      <c r="AK1151" s="2"/>
      <c r="AL1151" s="2"/>
      <c r="AM1151" s="34"/>
      <c r="AN1151" s="34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42">
        <f t="shared" si="365"/>
        <v>44542</v>
      </c>
      <c r="B1152" s="19">
        <f t="shared" ca="1" si="375"/>
        <v>6504.6723177100002</v>
      </c>
      <c r="C1152" s="16">
        <f t="shared" si="366"/>
        <v>6435</v>
      </c>
      <c r="D1152" s="15">
        <f ca="1">IF(A1152&lt;$B$1,VLOOKUP(A1152,[1]DI!$A$4:$B$15000,2,FALSE),0)</f>
        <v>0</v>
      </c>
      <c r="E1152" s="16">
        <f t="shared" ca="1" si="358"/>
        <v>1</v>
      </c>
      <c r="F1152" s="16">
        <f ca="1">(TRUNC(PRODUCT($E$12:$E1151),16))</f>
        <v>1.14311211033934</v>
      </c>
      <c r="G1152" s="16">
        <f t="shared" ca="1" si="367"/>
        <v>1.13665167386824</v>
      </c>
      <c r="H1152" s="16">
        <f t="shared" ca="1" si="359"/>
        <v>1.00568374</v>
      </c>
      <c r="I1152" s="15">
        <f t="shared" si="368"/>
        <v>7.0000000000000007E-2</v>
      </c>
      <c r="J1152" s="34">
        <f t="shared" si="369"/>
        <v>44516</v>
      </c>
      <c r="K1152" s="2">
        <f t="shared" si="370"/>
        <v>18</v>
      </c>
      <c r="L1152" s="21">
        <f t="shared" si="371"/>
        <v>19</v>
      </c>
      <c r="M1152" s="14">
        <f t="shared" si="360"/>
        <v>1.005114281</v>
      </c>
      <c r="N1152" s="14">
        <f t="shared" ca="1" si="361"/>
        <v>1.010827089</v>
      </c>
      <c r="O1152" s="21">
        <f t="shared" si="372"/>
        <v>0</v>
      </c>
      <c r="P1152" s="16">
        <f t="shared" ca="1" si="362"/>
        <v>69.672317710000002</v>
      </c>
      <c r="Q1152" s="24">
        <f t="shared" si="363"/>
        <v>0</v>
      </c>
      <c r="R1152" s="16">
        <f t="shared" si="364"/>
        <v>0</v>
      </c>
      <c r="S1152" s="4" t="str">
        <f t="shared" si="373"/>
        <v>J=</v>
      </c>
      <c r="T1152" s="34">
        <f t="shared" si="374"/>
        <v>44545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2"/>
      <c r="AG1152" s="3"/>
      <c r="AH1152" s="2"/>
      <c r="AI1152" s="2"/>
      <c r="AJ1152" s="2"/>
      <c r="AK1152" s="2"/>
      <c r="AL1152" s="2"/>
      <c r="AM1152" s="34"/>
      <c r="AN1152" s="34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42">
        <f t="shared" si="365"/>
        <v>44543</v>
      </c>
      <c r="B1153" s="19">
        <f t="shared" ca="1" si="375"/>
        <v>6504.6723177100002</v>
      </c>
      <c r="C1153" s="16">
        <f t="shared" si="366"/>
        <v>6435</v>
      </c>
      <c r="D1153" s="15">
        <f ca="1">IF(A1153&lt;$B$1,VLOOKUP(A1153,[1]DI!$A$4:$B$15000,2,FALSE),0)</f>
        <v>9.1499999999999998E-2</v>
      </c>
      <c r="E1153" s="16">
        <f t="shared" ca="1" si="358"/>
        <v>1.00034749</v>
      </c>
      <c r="F1153" s="16">
        <f ca="1">(TRUNC(PRODUCT($E$12:$E1152),16))</f>
        <v>1.14311211033934</v>
      </c>
      <c r="G1153" s="16">
        <f t="shared" ca="1" si="367"/>
        <v>1.13665167386824</v>
      </c>
      <c r="H1153" s="16">
        <f t="shared" ca="1" si="359"/>
        <v>1.00568374</v>
      </c>
      <c r="I1153" s="15">
        <f t="shared" si="368"/>
        <v>7.0000000000000007E-2</v>
      </c>
      <c r="J1153" s="34">
        <f t="shared" si="369"/>
        <v>44516</v>
      </c>
      <c r="K1153" s="2">
        <f t="shared" si="370"/>
        <v>19</v>
      </c>
      <c r="L1153" s="21">
        <f t="shared" si="371"/>
        <v>19</v>
      </c>
      <c r="M1153" s="14">
        <f t="shared" si="360"/>
        <v>1.005114281</v>
      </c>
      <c r="N1153" s="14">
        <f t="shared" ca="1" si="361"/>
        <v>1.010827089</v>
      </c>
      <c r="O1153" s="21">
        <f t="shared" si="372"/>
        <v>0</v>
      </c>
      <c r="P1153" s="16">
        <f t="shared" ca="1" si="362"/>
        <v>69.672317710000002</v>
      </c>
      <c r="Q1153" s="24">
        <f t="shared" si="363"/>
        <v>0</v>
      </c>
      <c r="R1153" s="16">
        <f t="shared" si="364"/>
        <v>0</v>
      </c>
      <c r="S1153" s="4" t="str">
        <f t="shared" si="373"/>
        <v>J=</v>
      </c>
      <c r="T1153" s="34">
        <f t="shared" si="374"/>
        <v>44545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2"/>
      <c r="AG1153" s="3"/>
      <c r="AH1153" s="2"/>
      <c r="AI1153" s="2"/>
      <c r="AJ1153" s="2"/>
      <c r="AK1153" s="2"/>
      <c r="AL1153" s="2"/>
      <c r="AM1153" s="34"/>
      <c r="AN1153" s="34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42">
        <f t="shared" si="365"/>
        <v>44544</v>
      </c>
      <c r="B1154" s="19">
        <f t="shared" ca="1" si="375"/>
        <v>6508.6799198799999</v>
      </c>
      <c r="C1154" s="16">
        <f t="shared" si="366"/>
        <v>6435</v>
      </c>
      <c r="D1154" s="15">
        <f ca="1">IF(A1154&lt;$B$1,VLOOKUP(A1154,[1]DI!$A$4:$B$15000,2,FALSE),0)</f>
        <v>9.1499999999999998E-2</v>
      </c>
      <c r="E1154" s="16">
        <f t="shared" ca="1" si="358"/>
        <v>1.00034749</v>
      </c>
      <c r="F1154" s="16">
        <f ca="1">(TRUNC(PRODUCT($E$12:$E1153),16))</f>
        <v>1.14350933036656</v>
      </c>
      <c r="G1154" s="16">
        <f t="shared" ca="1" si="367"/>
        <v>1.13665167386824</v>
      </c>
      <c r="H1154" s="16">
        <f t="shared" ca="1" si="359"/>
        <v>1.00603321</v>
      </c>
      <c r="I1154" s="15">
        <f t="shared" si="368"/>
        <v>7.0000000000000007E-2</v>
      </c>
      <c r="J1154" s="34">
        <f t="shared" si="369"/>
        <v>44516</v>
      </c>
      <c r="K1154" s="2">
        <f t="shared" si="370"/>
        <v>20</v>
      </c>
      <c r="L1154" s="21">
        <f t="shared" si="371"/>
        <v>20</v>
      </c>
      <c r="M1154" s="14">
        <f t="shared" si="360"/>
        <v>1.005384177</v>
      </c>
      <c r="N1154" s="14">
        <f t="shared" ca="1" si="361"/>
        <v>1.0114498709999999</v>
      </c>
      <c r="O1154" s="21">
        <f t="shared" si="372"/>
        <v>0</v>
      </c>
      <c r="P1154" s="16">
        <f t="shared" ca="1" si="362"/>
        <v>73.67991988</v>
      </c>
      <c r="Q1154" s="24">
        <f t="shared" si="363"/>
        <v>0</v>
      </c>
      <c r="R1154" s="16">
        <f t="shared" si="364"/>
        <v>0</v>
      </c>
      <c r="S1154" s="4" t="str">
        <f t="shared" si="373"/>
        <v>J=</v>
      </c>
      <c r="T1154" s="34">
        <f t="shared" si="374"/>
        <v>44545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2"/>
      <c r="AG1154" s="3"/>
      <c r="AH1154" s="2"/>
      <c r="AI1154" s="2"/>
      <c r="AJ1154" s="2"/>
      <c r="AK1154" s="2"/>
      <c r="AL1154" s="2"/>
      <c r="AM1154" s="34"/>
      <c r="AN1154" s="34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42">
        <f t="shared" si="365"/>
        <v>44545</v>
      </c>
      <c r="B1155" s="19">
        <f t="shared" ca="1" si="375"/>
        <v>6512.6899094299997</v>
      </c>
      <c r="C1155" s="16">
        <f t="shared" si="366"/>
        <v>6435</v>
      </c>
      <c r="D1155" s="15">
        <f ca="1">IF(A1155&lt;$B$1,VLOOKUP(A1155,[1]DI!$A$4:$B$15000,2,FALSE),0)</f>
        <v>9.1499999999999998E-2</v>
      </c>
      <c r="E1155" s="16">
        <f t="shared" ca="1" si="358"/>
        <v>1.00034749</v>
      </c>
      <c r="F1155" s="16">
        <f ca="1">(TRUNC(PRODUCT($E$12:$E1154),16))</f>
        <v>1.1439066884237701</v>
      </c>
      <c r="G1155" s="16">
        <f t="shared" ca="1" si="367"/>
        <v>1.13665167386824</v>
      </c>
      <c r="H1155" s="16">
        <f t="shared" ca="1" si="359"/>
        <v>1.00638279</v>
      </c>
      <c r="I1155" s="15">
        <f t="shared" si="368"/>
        <v>7.0000000000000007E-2</v>
      </c>
      <c r="J1155" s="34">
        <f t="shared" si="369"/>
        <v>44516</v>
      </c>
      <c r="K1155" s="2">
        <f t="shared" si="370"/>
        <v>21</v>
      </c>
      <c r="L1155" s="21">
        <f t="shared" si="371"/>
        <v>21</v>
      </c>
      <c r="M1155" s="14">
        <f t="shared" si="360"/>
        <v>1.0056541450000001</v>
      </c>
      <c r="N1155" s="14">
        <f t="shared" ca="1" si="361"/>
        <v>1.012073024</v>
      </c>
      <c r="O1155" s="21">
        <f t="shared" si="372"/>
        <v>38</v>
      </c>
      <c r="P1155" s="16">
        <f t="shared" ca="1" si="362"/>
        <v>77.68990943</v>
      </c>
      <c r="Q1155" s="24">
        <f t="shared" si="363"/>
        <v>0</v>
      </c>
      <c r="R1155" s="16">
        <f t="shared" si="364"/>
        <v>0</v>
      </c>
      <c r="S1155" s="4" t="str">
        <f t="shared" si="373"/>
        <v>J=</v>
      </c>
      <c r="T1155" s="34">
        <f t="shared" si="374"/>
        <v>44545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2"/>
      <c r="AG1155" s="3"/>
      <c r="AH1155" s="2"/>
      <c r="AI1155" s="2"/>
      <c r="AJ1155" s="2"/>
      <c r="AK1155" s="2"/>
      <c r="AL1155" s="2"/>
      <c r="AM1155" s="34"/>
      <c r="AN1155" s="34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42">
        <f t="shared" si="365"/>
        <v>44546</v>
      </c>
      <c r="B1156" s="19">
        <f t="shared" ca="1" si="375"/>
        <v>6438.9646421099997</v>
      </c>
      <c r="C1156" s="16">
        <f t="shared" si="366"/>
        <v>6435</v>
      </c>
      <c r="D1156" s="15">
        <f ca="1">IF(A1156&lt;$B$1,VLOOKUP(A1156,[1]DI!$A$4:$B$15000,2,FALSE),0)</f>
        <v>9.1499999999999998E-2</v>
      </c>
      <c r="E1156" s="16">
        <f t="shared" ca="1" si="358"/>
        <v>1.00034749</v>
      </c>
      <c r="F1156" s="16">
        <f ca="1">(TRUNC(PRODUCT($E$12:$E1155),16))</f>
        <v>1.1443041845589299</v>
      </c>
      <c r="G1156" s="16">
        <f t="shared" ca="1" si="367"/>
        <v>1.1439066884237701</v>
      </c>
      <c r="H1156" s="16">
        <f t="shared" ca="1" si="359"/>
        <v>1.00034749</v>
      </c>
      <c r="I1156" s="15">
        <f t="shared" si="368"/>
        <v>7.0000000000000007E-2</v>
      </c>
      <c r="J1156" s="34">
        <f t="shared" si="369"/>
        <v>44545</v>
      </c>
      <c r="K1156" s="2">
        <f t="shared" si="370"/>
        <v>1</v>
      </c>
      <c r="L1156" s="21">
        <f t="shared" si="371"/>
        <v>1</v>
      </c>
      <c r="M1156" s="14">
        <f t="shared" si="360"/>
        <v>1.0002685229999999</v>
      </c>
      <c r="N1156" s="14">
        <f t="shared" ca="1" si="361"/>
        <v>1.0006161060000001</v>
      </c>
      <c r="O1156" s="21">
        <f t="shared" si="372"/>
        <v>0</v>
      </c>
      <c r="P1156" s="16">
        <f t="shared" ca="1" si="362"/>
        <v>3.9646421100000002</v>
      </c>
      <c r="Q1156" s="24">
        <f t="shared" si="363"/>
        <v>0</v>
      </c>
      <c r="R1156" s="16">
        <f t="shared" si="364"/>
        <v>0</v>
      </c>
      <c r="S1156" s="4" t="str">
        <f t="shared" si="373"/>
        <v>J=</v>
      </c>
      <c r="T1156" s="34">
        <f t="shared" si="374"/>
        <v>44578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2"/>
      <c r="AG1156" s="3"/>
      <c r="AH1156" s="2"/>
      <c r="AI1156" s="2"/>
      <c r="AJ1156" s="2"/>
      <c r="AK1156" s="2"/>
      <c r="AL1156" s="2"/>
      <c r="AM1156" s="34"/>
      <c r="AN1156" s="34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42">
        <f t="shared" si="365"/>
        <v>44547</v>
      </c>
      <c r="B1157" s="19">
        <f t="shared" ca="1" si="375"/>
        <v>6442.9317230799998</v>
      </c>
      <c r="C1157" s="16">
        <f t="shared" si="366"/>
        <v>6435</v>
      </c>
      <c r="D1157" s="15">
        <f ca="1">IF(A1157&lt;$B$1,VLOOKUP(A1157,[1]DI!$A$4:$B$15000,2,FALSE),0)</f>
        <v>9.1499999999999998E-2</v>
      </c>
      <c r="E1157" s="16">
        <f t="shared" ca="1" si="358"/>
        <v>1.00034749</v>
      </c>
      <c r="F1157" s="16">
        <f ca="1">(TRUNC(PRODUCT($E$12:$E1156),16))</f>
        <v>1.14470181882003</v>
      </c>
      <c r="G1157" s="16">
        <f t="shared" ca="1" si="367"/>
        <v>1.1439066884237701</v>
      </c>
      <c r="H1157" s="16">
        <f t="shared" ca="1" si="359"/>
        <v>1.0006950999999999</v>
      </c>
      <c r="I1157" s="15">
        <f t="shared" si="368"/>
        <v>7.0000000000000007E-2</v>
      </c>
      <c r="J1157" s="34">
        <f t="shared" si="369"/>
        <v>44545</v>
      </c>
      <c r="K1157" s="2">
        <f t="shared" si="370"/>
        <v>2</v>
      </c>
      <c r="L1157" s="21">
        <f t="shared" si="371"/>
        <v>2</v>
      </c>
      <c r="M1157" s="14">
        <f t="shared" si="360"/>
        <v>1.000537118</v>
      </c>
      <c r="N1157" s="14">
        <f t="shared" ca="1" si="361"/>
        <v>1.0012325909999999</v>
      </c>
      <c r="O1157" s="21">
        <f t="shared" si="372"/>
        <v>0</v>
      </c>
      <c r="P1157" s="16">
        <f t="shared" ca="1" si="362"/>
        <v>7.9317230800000003</v>
      </c>
      <c r="Q1157" s="24">
        <f t="shared" si="363"/>
        <v>0</v>
      </c>
      <c r="R1157" s="16">
        <f t="shared" si="364"/>
        <v>0</v>
      </c>
      <c r="S1157" s="4" t="str">
        <f t="shared" si="373"/>
        <v>J=</v>
      </c>
      <c r="T1157" s="34">
        <f t="shared" si="374"/>
        <v>44578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2"/>
      <c r="AG1157" s="3"/>
      <c r="AH1157" s="2"/>
      <c r="AI1157" s="2"/>
      <c r="AJ1157" s="2"/>
      <c r="AK1157" s="2"/>
      <c r="AL1157" s="2"/>
      <c r="AM1157" s="34"/>
      <c r="AN1157" s="34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42">
        <f t="shared" si="365"/>
        <v>44548</v>
      </c>
      <c r="B1158" s="19">
        <f t="shared" ca="1" si="375"/>
        <v>6446.9012429200002</v>
      </c>
      <c r="C1158" s="16">
        <f t="shared" si="366"/>
        <v>6435</v>
      </c>
      <c r="D1158" s="15">
        <f ca="1">IF(A1158&lt;$B$1,VLOOKUP(A1158,[1]DI!$A$4:$B$15000,2,FALSE),0)</f>
        <v>0</v>
      </c>
      <c r="E1158" s="16">
        <f t="shared" ca="1" si="358"/>
        <v>1</v>
      </c>
      <c r="F1158" s="16">
        <f ca="1">(TRUNC(PRODUCT($E$12:$E1157),16))</f>
        <v>1.1450995912550499</v>
      </c>
      <c r="G1158" s="16">
        <f t="shared" ca="1" si="367"/>
        <v>1.1439066884237701</v>
      </c>
      <c r="H1158" s="16">
        <f t="shared" ca="1" si="359"/>
        <v>1.0010428300000001</v>
      </c>
      <c r="I1158" s="15">
        <f t="shared" si="368"/>
        <v>7.0000000000000007E-2</v>
      </c>
      <c r="J1158" s="34">
        <f t="shared" si="369"/>
        <v>44545</v>
      </c>
      <c r="K1158" s="2">
        <f t="shared" si="370"/>
        <v>2</v>
      </c>
      <c r="L1158" s="21">
        <f t="shared" si="371"/>
        <v>3</v>
      </c>
      <c r="M1158" s="14">
        <f t="shared" si="360"/>
        <v>1.0008057850000001</v>
      </c>
      <c r="N1158" s="14">
        <f t="shared" ca="1" si="361"/>
        <v>1.0018494550000001</v>
      </c>
      <c r="O1158" s="21">
        <f t="shared" si="372"/>
        <v>0</v>
      </c>
      <c r="P1158" s="16">
        <f t="shared" ca="1" si="362"/>
        <v>11.90124292</v>
      </c>
      <c r="Q1158" s="24">
        <f t="shared" si="363"/>
        <v>0</v>
      </c>
      <c r="R1158" s="16">
        <f t="shared" si="364"/>
        <v>0</v>
      </c>
      <c r="S1158" s="4" t="str">
        <f t="shared" si="373"/>
        <v>J=</v>
      </c>
      <c r="T1158" s="34">
        <f t="shared" si="374"/>
        <v>44578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2"/>
      <c r="AG1158" s="3"/>
      <c r="AH1158" s="2"/>
      <c r="AI1158" s="2"/>
      <c r="AJ1158" s="2"/>
      <c r="AK1158" s="2"/>
      <c r="AL1158" s="2"/>
      <c r="AM1158" s="34"/>
      <c r="AN1158" s="34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42">
        <f t="shared" si="365"/>
        <v>44549</v>
      </c>
      <c r="B1159" s="19">
        <f t="shared" ca="1" si="375"/>
        <v>6446.9012429200002</v>
      </c>
      <c r="C1159" s="16">
        <f t="shared" si="366"/>
        <v>6435</v>
      </c>
      <c r="D1159" s="15">
        <f ca="1">IF(A1159&lt;$B$1,VLOOKUP(A1159,[1]DI!$A$4:$B$15000,2,FALSE),0)</f>
        <v>0</v>
      </c>
      <c r="E1159" s="16">
        <f t="shared" ca="1" si="358"/>
        <v>1</v>
      </c>
      <c r="F1159" s="16">
        <f ca="1">(TRUNC(PRODUCT($E$12:$E1158),16))</f>
        <v>1.1450995912550499</v>
      </c>
      <c r="G1159" s="16">
        <f t="shared" ca="1" si="367"/>
        <v>1.1439066884237701</v>
      </c>
      <c r="H1159" s="16">
        <f t="shared" ca="1" si="359"/>
        <v>1.0010428300000001</v>
      </c>
      <c r="I1159" s="15">
        <f t="shared" si="368"/>
        <v>7.0000000000000007E-2</v>
      </c>
      <c r="J1159" s="34">
        <f t="shared" si="369"/>
        <v>44545</v>
      </c>
      <c r="K1159" s="2">
        <f t="shared" si="370"/>
        <v>2</v>
      </c>
      <c r="L1159" s="21">
        <f t="shared" si="371"/>
        <v>3</v>
      </c>
      <c r="M1159" s="14">
        <f t="shared" si="360"/>
        <v>1.0008057850000001</v>
      </c>
      <c r="N1159" s="14">
        <f t="shared" ca="1" si="361"/>
        <v>1.0018494550000001</v>
      </c>
      <c r="O1159" s="21">
        <f t="shared" si="372"/>
        <v>0</v>
      </c>
      <c r="P1159" s="16">
        <f t="shared" ca="1" si="362"/>
        <v>11.90124292</v>
      </c>
      <c r="Q1159" s="24">
        <f t="shared" si="363"/>
        <v>0</v>
      </c>
      <c r="R1159" s="16">
        <f t="shared" si="364"/>
        <v>0</v>
      </c>
      <c r="S1159" s="4" t="str">
        <f t="shared" si="373"/>
        <v>J=</v>
      </c>
      <c r="T1159" s="34">
        <f t="shared" si="374"/>
        <v>44578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2"/>
      <c r="AG1159" s="3"/>
      <c r="AH1159" s="2"/>
      <c r="AI1159" s="2"/>
      <c r="AJ1159" s="2"/>
      <c r="AK1159" s="2"/>
      <c r="AL1159" s="2"/>
      <c r="AM1159" s="34"/>
      <c r="AN1159" s="34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42">
        <f t="shared" si="365"/>
        <v>44550</v>
      </c>
      <c r="B1160" s="19">
        <f t="shared" ca="1" si="375"/>
        <v>6446.9012429200002</v>
      </c>
      <c r="C1160" s="16">
        <f t="shared" si="366"/>
        <v>6435</v>
      </c>
      <c r="D1160" s="15">
        <f ca="1">IF(A1160&lt;$B$1,VLOOKUP(A1160,[1]DI!$A$4:$B$15000,2,FALSE),0)</f>
        <v>9.1499999999999998E-2</v>
      </c>
      <c r="E1160" s="16">
        <f t="shared" ca="1" si="358"/>
        <v>1.00034749</v>
      </c>
      <c r="F1160" s="16">
        <f ca="1">(TRUNC(PRODUCT($E$12:$E1159),16))</f>
        <v>1.1450995912550499</v>
      </c>
      <c r="G1160" s="16">
        <f t="shared" ca="1" si="367"/>
        <v>1.1439066884237701</v>
      </c>
      <c r="H1160" s="16">
        <f t="shared" ca="1" si="359"/>
        <v>1.0010428300000001</v>
      </c>
      <c r="I1160" s="15">
        <f t="shared" si="368"/>
        <v>7.0000000000000007E-2</v>
      </c>
      <c r="J1160" s="34">
        <f t="shared" si="369"/>
        <v>44545</v>
      </c>
      <c r="K1160" s="2">
        <f t="shared" si="370"/>
        <v>3</v>
      </c>
      <c r="L1160" s="21">
        <f t="shared" si="371"/>
        <v>3</v>
      </c>
      <c r="M1160" s="14">
        <f t="shared" si="360"/>
        <v>1.0008057850000001</v>
      </c>
      <c r="N1160" s="14">
        <f t="shared" ca="1" si="361"/>
        <v>1.0018494550000001</v>
      </c>
      <c r="O1160" s="21">
        <f t="shared" si="372"/>
        <v>0</v>
      </c>
      <c r="P1160" s="16">
        <f t="shared" ca="1" si="362"/>
        <v>11.90124292</v>
      </c>
      <c r="Q1160" s="24">
        <f t="shared" si="363"/>
        <v>0</v>
      </c>
      <c r="R1160" s="16">
        <f t="shared" si="364"/>
        <v>0</v>
      </c>
      <c r="S1160" s="4" t="str">
        <f t="shared" si="373"/>
        <v>J=</v>
      </c>
      <c r="T1160" s="34">
        <f t="shared" si="374"/>
        <v>44578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2"/>
      <c r="AG1160" s="3"/>
      <c r="AH1160" s="2"/>
      <c r="AI1160" s="2"/>
      <c r="AJ1160" s="2"/>
      <c r="AK1160" s="2"/>
      <c r="AL1160" s="2"/>
      <c r="AM1160" s="34"/>
      <c r="AN1160" s="34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42">
        <f t="shared" si="365"/>
        <v>44551</v>
      </c>
      <c r="B1161" s="19">
        <f t="shared" ca="1" si="375"/>
        <v>6450.87320163</v>
      </c>
      <c r="C1161" s="16">
        <f t="shared" si="366"/>
        <v>6435</v>
      </c>
      <c r="D1161" s="15">
        <f ca="1">IF(A1161&lt;$B$1,VLOOKUP(A1161,[1]DI!$A$4:$B$15000,2,FALSE),0)</f>
        <v>9.1499999999999998E-2</v>
      </c>
      <c r="E1161" s="16">
        <f t="shared" ca="1" si="358"/>
        <v>1.00034749</v>
      </c>
      <c r="F1161" s="16">
        <f ca="1">(TRUNC(PRODUCT($E$12:$E1160),16))</f>
        <v>1.1454975019120099</v>
      </c>
      <c r="G1161" s="16">
        <f t="shared" ca="1" si="367"/>
        <v>1.1439066884237701</v>
      </c>
      <c r="H1161" s="16">
        <f t="shared" ca="1" si="359"/>
        <v>1.0013906800000001</v>
      </c>
      <c r="I1161" s="15">
        <f t="shared" si="368"/>
        <v>7.0000000000000007E-2</v>
      </c>
      <c r="J1161" s="34">
        <f t="shared" si="369"/>
        <v>44545</v>
      </c>
      <c r="K1161" s="2">
        <f t="shared" si="370"/>
        <v>4</v>
      </c>
      <c r="L1161" s="21">
        <f t="shared" si="371"/>
        <v>4</v>
      </c>
      <c r="M1161" s="14">
        <f t="shared" si="360"/>
        <v>1.0010745240000001</v>
      </c>
      <c r="N1161" s="14">
        <f t="shared" ca="1" si="361"/>
        <v>1.0024666980000001</v>
      </c>
      <c r="O1161" s="21">
        <f t="shared" si="372"/>
        <v>0</v>
      </c>
      <c r="P1161" s="16">
        <f t="shared" ca="1" si="362"/>
        <v>15.873201630000001</v>
      </c>
      <c r="Q1161" s="24">
        <f t="shared" si="363"/>
        <v>0</v>
      </c>
      <c r="R1161" s="16">
        <f t="shared" si="364"/>
        <v>0</v>
      </c>
      <c r="S1161" s="4" t="str">
        <f t="shared" si="373"/>
        <v>J=</v>
      </c>
      <c r="T1161" s="34">
        <f t="shared" si="374"/>
        <v>44578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2"/>
      <c r="AG1161" s="3"/>
      <c r="AH1161" s="2"/>
      <c r="AI1161" s="2"/>
      <c r="AJ1161" s="2"/>
      <c r="AK1161" s="2"/>
      <c r="AL1161" s="2"/>
      <c r="AM1161" s="34"/>
      <c r="AN1161" s="34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42">
        <f t="shared" si="365"/>
        <v>44552</v>
      </c>
      <c r="B1162" s="19">
        <f t="shared" ca="1" si="375"/>
        <v>6454.8476699800003</v>
      </c>
      <c r="C1162" s="16">
        <f t="shared" si="366"/>
        <v>6435</v>
      </c>
      <c r="D1162" s="15">
        <f ca="1">IF(A1162&lt;$B$1,VLOOKUP(A1162,[1]DI!$A$4:$B$15000,2,FALSE),0)</f>
        <v>9.1499999999999998E-2</v>
      </c>
      <c r="E1162" s="16">
        <f t="shared" ca="1" si="358"/>
        <v>1.00034749</v>
      </c>
      <c r="F1162" s="16">
        <f ca="1">(TRUNC(PRODUCT($E$12:$E1161),16))</f>
        <v>1.1458955508389499</v>
      </c>
      <c r="G1162" s="16">
        <f t="shared" ca="1" si="367"/>
        <v>1.1439066884237701</v>
      </c>
      <c r="H1162" s="16">
        <f t="shared" ca="1" si="359"/>
        <v>1.00173866</v>
      </c>
      <c r="I1162" s="15">
        <f t="shared" si="368"/>
        <v>7.0000000000000007E-2</v>
      </c>
      <c r="J1162" s="34">
        <f t="shared" si="369"/>
        <v>44545</v>
      </c>
      <c r="K1162" s="2">
        <f t="shared" si="370"/>
        <v>5</v>
      </c>
      <c r="L1162" s="21">
        <f t="shared" si="371"/>
        <v>5</v>
      </c>
      <c r="M1162" s="14">
        <f t="shared" si="360"/>
        <v>1.0013433350000001</v>
      </c>
      <c r="N1162" s="14">
        <f t="shared" ca="1" si="361"/>
        <v>1.0030843309999999</v>
      </c>
      <c r="O1162" s="21">
        <f t="shared" si="372"/>
        <v>0</v>
      </c>
      <c r="P1162" s="16">
        <f t="shared" ca="1" si="362"/>
        <v>19.847669979999999</v>
      </c>
      <c r="Q1162" s="24">
        <f t="shared" si="363"/>
        <v>0</v>
      </c>
      <c r="R1162" s="16">
        <f t="shared" si="364"/>
        <v>0</v>
      </c>
      <c r="S1162" s="4" t="str">
        <f t="shared" si="373"/>
        <v>J=</v>
      </c>
      <c r="T1162" s="34">
        <f t="shared" si="374"/>
        <v>44578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2"/>
      <c r="AG1162" s="3"/>
      <c r="AH1162" s="2"/>
      <c r="AI1162" s="2"/>
      <c r="AJ1162" s="2"/>
      <c r="AK1162" s="2"/>
      <c r="AL1162" s="2"/>
      <c r="AM1162" s="34"/>
      <c r="AN1162" s="34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42">
        <f t="shared" si="365"/>
        <v>44553</v>
      </c>
      <c r="B1163" s="19">
        <f t="shared" ca="1" si="375"/>
        <v>6458.82450642</v>
      </c>
      <c r="C1163" s="16">
        <f t="shared" si="366"/>
        <v>6435</v>
      </c>
      <c r="D1163" s="15">
        <f ca="1">IF(A1163&lt;$B$1,VLOOKUP(A1163,[1]DI!$A$4:$B$15000,2,FALSE),0)</f>
        <v>9.1499999999999998E-2</v>
      </c>
      <c r="E1163" s="16">
        <f t="shared" ca="1" si="358"/>
        <v>1.00034749</v>
      </c>
      <c r="F1163" s="16">
        <f ca="1">(TRUNC(PRODUCT($E$12:$E1162),16))</f>
        <v>1.14629373808391</v>
      </c>
      <c r="G1163" s="16">
        <f t="shared" ca="1" si="367"/>
        <v>1.1439066884237701</v>
      </c>
      <c r="H1163" s="16">
        <f t="shared" ca="1" si="359"/>
        <v>1.0020867499999999</v>
      </c>
      <c r="I1163" s="15">
        <f t="shared" si="368"/>
        <v>7.0000000000000007E-2</v>
      </c>
      <c r="J1163" s="34">
        <f t="shared" si="369"/>
        <v>44545</v>
      </c>
      <c r="K1163" s="2">
        <f t="shared" si="370"/>
        <v>6</v>
      </c>
      <c r="L1163" s="21">
        <f t="shared" si="371"/>
        <v>6</v>
      </c>
      <c r="M1163" s="14">
        <f t="shared" si="360"/>
        <v>1.001612218</v>
      </c>
      <c r="N1163" s="14">
        <f t="shared" ca="1" si="361"/>
        <v>1.003702332</v>
      </c>
      <c r="O1163" s="21">
        <f t="shared" si="372"/>
        <v>0</v>
      </c>
      <c r="P1163" s="16">
        <f t="shared" ca="1" si="362"/>
        <v>23.824506419999999</v>
      </c>
      <c r="Q1163" s="24">
        <f t="shared" si="363"/>
        <v>0</v>
      </c>
      <c r="R1163" s="16">
        <f t="shared" si="364"/>
        <v>0</v>
      </c>
      <c r="S1163" s="4" t="str">
        <f t="shared" si="373"/>
        <v>J=</v>
      </c>
      <c r="T1163" s="34">
        <f t="shared" si="374"/>
        <v>44578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2"/>
      <c r="AG1163" s="3"/>
      <c r="AH1163" s="2"/>
      <c r="AI1163" s="2"/>
      <c r="AJ1163" s="2"/>
      <c r="AK1163" s="2"/>
      <c r="AL1163" s="2"/>
      <c r="AM1163" s="34"/>
      <c r="AN1163" s="34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42">
        <f t="shared" si="365"/>
        <v>44554</v>
      </c>
      <c r="B1164" s="19">
        <f t="shared" ca="1" si="375"/>
        <v>6462.8038653699996</v>
      </c>
      <c r="C1164" s="16">
        <f t="shared" si="366"/>
        <v>6435</v>
      </c>
      <c r="D1164" s="15">
        <f ca="1">IF(A1164&lt;$B$1,VLOOKUP(A1164,[1]DI!$A$4:$B$15000,2,FALSE),0)</f>
        <v>9.1499999999999998E-2</v>
      </c>
      <c r="E1164" s="16">
        <f t="shared" ref="E1164:E1227" ca="1" si="376">ROUND(((1+D1164)^(1/252)),8)</f>
        <v>1.00034749</v>
      </c>
      <c r="F1164" s="16">
        <f ca="1">(TRUNC(PRODUCT($E$12:$E1163),16))</f>
        <v>1.14669206369496</v>
      </c>
      <c r="G1164" s="16">
        <f t="shared" ca="1" si="367"/>
        <v>1.1439066884237701</v>
      </c>
      <c r="H1164" s="16">
        <f t="shared" ref="H1164:H1227" ca="1" si="377">ROUND(F1164/G1164,8)</f>
        <v>1.0024349699999999</v>
      </c>
      <c r="I1164" s="15">
        <f t="shared" si="368"/>
        <v>7.0000000000000007E-2</v>
      </c>
      <c r="J1164" s="34">
        <f t="shared" si="369"/>
        <v>44545</v>
      </c>
      <c r="K1164" s="2">
        <f t="shared" si="370"/>
        <v>7</v>
      </c>
      <c r="L1164" s="21">
        <f t="shared" si="371"/>
        <v>7</v>
      </c>
      <c r="M1164" s="14">
        <f t="shared" ref="M1164:M1227" si="378">ROUND((I1164+1)^(L1164/252),9)</f>
        <v>1.001881174</v>
      </c>
      <c r="N1164" s="14">
        <f t="shared" ref="N1164:N1227" ca="1" si="379">ROUND(H1164*M1164,9)</f>
        <v>1.0043207249999999</v>
      </c>
      <c r="O1164" s="21">
        <f t="shared" si="372"/>
        <v>0</v>
      </c>
      <c r="P1164" s="16">
        <f t="shared" ref="P1164:P1227" ca="1" si="380">TRUNC(((N1164-1)*C1164),8)</f>
        <v>27.80386537</v>
      </c>
      <c r="Q1164" s="24">
        <f t="shared" ref="Q1164:Q1227" si="381">IF($O1164&gt;0,VLOOKUP($O1164,$W$12:$AC$150,7),0)</f>
        <v>0</v>
      </c>
      <c r="R1164" s="16">
        <f t="shared" ref="R1164:R1227" si="382">IF(Q1164&gt;0,TRUNC(Q1164*C$12,8),0)</f>
        <v>0</v>
      </c>
      <c r="S1164" s="4" t="str">
        <f t="shared" si="373"/>
        <v>J=</v>
      </c>
      <c r="T1164" s="34">
        <f t="shared" si="374"/>
        <v>44578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2"/>
      <c r="AG1164" s="3"/>
      <c r="AH1164" s="2"/>
      <c r="AI1164" s="2"/>
      <c r="AJ1164" s="2"/>
      <c r="AK1164" s="2"/>
      <c r="AL1164" s="2"/>
      <c r="AM1164" s="34"/>
      <c r="AN1164" s="34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42">
        <f t="shared" ref="A1165:A1228" si="383">(A1164+1)</f>
        <v>44555</v>
      </c>
      <c r="B1165" s="19">
        <f t="shared" ca="1" si="375"/>
        <v>6466.7855988399997</v>
      </c>
      <c r="C1165" s="16">
        <f t="shared" ref="C1165:C1228" si="384">(C1164-R1164)</f>
        <v>6435</v>
      </c>
      <c r="D1165" s="15">
        <f ca="1">IF(A1165&lt;$B$1,VLOOKUP(A1165,[1]DI!$A$4:$B$15000,2,FALSE),0)</f>
        <v>0</v>
      </c>
      <c r="E1165" s="16">
        <f t="shared" ca="1" si="376"/>
        <v>1</v>
      </c>
      <c r="F1165" s="16">
        <f ca="1">(TRUNC(PRODUCT($E$12:$E1164),16))</f>
        <v>1.14709052772017</v>
      </c>
      <c r="G1165" s="16">
        <f t="shared" ref="G1165:G1228" ca="1" si="385">IF(O1164&gt;0,F1164,G1164)</f>
        <v>1.1439066884237701</v>
      </c>
      <c r="H1165" s="16">
        <f t="shared" ca="1" si="377"/>
        <v>1.0027832999999999</v>
      </c>
      <c r="I1165" s="15">
        <f t="shared" ref="I1165:I1228" si="386">I1164</f>
        <v>7.0000000000000007E-2</v>
      </c>
      <c r="J1165" s="34">
        <f t="shared" ref="J1165:J1228" si="387">IF(O1164&gt;0,VLOOKUP(O1164,W$12:AG$150,2),J1164)</f>
        <v>44545</v>
      </c>
      <c r="K1165" s="2">
        <f t="shared" ref="K1165:K1228" si="388">IF(A1165&gt;J1165,IF(NETWORKDAYS(J1165,A1165,$W$160:$W$544)-1=0,1,NETWORKDAYS(J1165,A1165,$W$160:$W$544)-1),0)</f>
        <v>7</v>
      </c>
      <c r="L1165" s="21">
        <f t="shared" ref="L1165:L1228" si="389">IF(AND(K1165=1,K1164=1),1,IF(K1165&gt;0,IF(K1165=K1164,K1165+1,K1165),0))</f>
        <v>8</v>
      </c>
      <c r="M1165" s="14">
        <f t="shared" si="378"/>
        <v>1.0021502019999999</v>
      </c>
      <c r="N1165" s="14">
        <f t="shared" ca="1" si="379"/>
        <v>1.0049394869999999</v>
      </c>
      <c r="O1165" s="21">
        <f t="shared" ref="O1165:O1228" si="390">IF(VLOOKUP(A1165,X$12:AE$150,8)=VLOOKUP(A1164,X$12:AE$150,8),0,VLOOKUP(A1165,X$12:AE$150,8))</f>
        <v>0</v>
      </c>
      <c r="P1165" s="16">
        <f t="shared" ca="1" si="380"/>
        <v>31.785598839999999</v>
      </c>
      <c r="Q1165" s="24">
        <f t="shared" si="381"/>
        <v>0</v>
      </c>
      <c r="R1165" s="16">
        <f t="shared" si="382"/>
        <v>0</v>
      </c>
      <c r="S1165" s="4" t="str">
        <f t="shared" ref="S1165:S1228" si="391">IF(O1164&gt;0,VLOOKUP(O1164,W$12:AG$150,10),S1164)</f>
        <v>J=</v>
      </c>
      <c r="T1165" s="34">
        <f t="shared" ref="T1165:T1228" si="392">IF(O1164&gt;0,VLOOKUP(O1164,W$12:AG$150,11),T1164)</f>
        <v>44578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2"/>
      <c r="AG1165" s="3"/>
      <c r="AH1165" s="2"/>
      <c r="AI1165" s="2"/>
      <c r="AJ1165" s="2"/>
      <c r="AK1165" s="2"/>
      <c r="AL1165" s="2"/>
      <c r="AM1165" s="34"/>
      <c r="AN1165" s="34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42">
        <f t="shared" si="383"/>
        <v>44556</v>
      </c>
      <c r="B1166" s="19">
        <f t="shared" ref="B1166:B1229" ca="1" si="393">IF(A1166&lt;=TODAY(),C1166+P1166,IF(AND(A1166&gt;TODAY(),A1166&lt;=$B$1),IF(VLOOKUP(TODAY(),$A$10:$D$5000,4,FALSE)=0,"n.d",C1166+P1166),"n.d"))</f>
        <v>6466.7855988399997</v>
      </c>
      <c r="C1166" s="16">
        <f t="shared" si="384"/>
        <v>6435</v>
      </c>
      <c r="D1166" s="15">
        <f ca="1">IF(A1166&lt;$B$1,VLOOKUP(A1166,[1]DI!$A$4:$B$15000,2,FALSE),0)</f>
        <v>0</v>
      </c>
      <c r="E1166" s="16">
        <f t="shared" ca="1" si="376"/>
        <v>1</v>
      </c>
      <c r="F1166" s="16">
        <f ca="1">(TRUNC(PRODUCT($E$12:$E1165),16))</f>
        <v>1.14709052772017</v>
      </c>
      <c r="G1166" s="16">
        <f t="shared" ca="1" si="385"/>
        <v>1.1439066884237701</v>
      </c>
      <c r="H1166" s="16">
        <f t="shared" ca="1" si="377"/>
        <v>1.0027832999999999</v>
      </c>
      <c r="I1166" s="15">
        <f t="shared" si="386"/>
        <v>7.0000000000000007E-2</v>
      </c>
      <c r="J1166" s="34">
        <f t="shared" si="387"/>
        <v>44545</v>
      </c>
      <c r="K1166" s="2">
        <f t="shared" si="388"/>
        <v>7</v>
      </c>
      <c r="L1166" s="21">
        <f t="shared" si="389"/>
        <v>8</v>
      </c>
      <c r="M1166" s="14">
        <f t="shared" si="378"/>
        <v>1.0021502019999999</v>
      </c>
      <c r="N1166" s="14">
        <f t="shared" ca="1" si="379"/>
        <v>1.0049394869999999</v>
      </c>
      <c r="O1166" s="21">
        <f t="shared" si="390"/>
        <v>0</v>
      </c>
      <c r="P1166" s="16">
        <f t="shared" ca="1" si="380"/>
        <v>31.785598839999999</v>
      </c>
      <c r="Q1166" s="24">
        <f t="shared" si="381"/>
        <v>0</v>
      </c>
      <c r="R1166" s="16">
        <f t="shared" si="382"/>
        <v>0</v>
      </c>
      <c r="S1166" s="4" t="str">
        <f t="shared" si="391"/>
        <v>J=</v>
      </c>
      <c r="T1166" s="34">
        <f t="shared" si="392"/>
        <v>44578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2"/>
      <c r="AG1166" s="3"/>
      <c r="AH1166" s="2"/>
      <c r="AI1166" s="2"/>
      <c r="AJ1166" s="2"/>
      <c r="AK1166" s="2"/>
      <c r="AL1166" s="2"/>
      <c r="AM1166" s="34"/>
      <c r="AN1166" s="34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42">
        <f t="shared" si="383"/>
        <v>44557</v>
      </c>
      <c r="B1167" s="19">
        <f t="shared" ca="1" si="393"/>
        <v>6466.7855988399997</v>
      </c>
      <c r="C1167" s="16">
        <f t="shared" si="384"/>
        <v>6435</v>
      </c>
      <c r="D1167" s="15">
        <f ca="1">IF(A1167&lt;$B$1,VLOOKUP(A1167,[1]DI!$A$4:$B$15000,2,FALSE),0)</f>
        <v>9.1499999999999998E-2</v>
      </c>
      <c r="E1167" s="16">
        <f t="shared" ca="1" si="376"/>
        <v>1.00034749</v>
      </c>
      <c r="F1167" s="16">
        <f ca="1">(TRUNC(PRODUCT($E$12:$E1166),16))</f>
        <v>1.14709052772017</v>
      </c>
      <c r="G1167" s="16">
        <f t="shared" ca="1" si="385"/>
        <v>1.1439066884237701</v>
      </c>
      <c r="H1167" s="16">
        <f t="shared" ca="1" si="377"/>
        <v>1.0027832999999999</v>
      </c>
      <c r="I1167" s="15">
        <f t="shared" si="386"/>
        <v>7.0000000000000007E-2</v>
      </c>
      <c r="J1167" s="34">
        <f t="shared" si="387"/>
        <v>44545</v>
      </c>
      <c r="K1167" s="2">
        <f t="shared" si="388"/>
        <v>8</v>
      </c>
      <c r="L1167" s="21">
        <f t="shared" si="389"/>
        <v>8</v>
      </c>
      <c r="M1167" s="14">
        <f t="shared" si="378"/>
        <v>1.0021502019999999</v>
      </c>
      <c r="N1167" s="14">
        <f t="shared" ca="1" si="379"/>
        <v>1.0049394869999999</v>
      </c>
      <c r="O1167" s="21">
        <f t="shared" si="390"/>
        <v>0</v>
      </c>
      <c r="P1167" s="16">
        <f t="shared" ca="1" si="380"/>
        <v>31.785598839999999</v>
      </c>
      <c r="Q1167" s="24">
        <f t="shared" si="381"/>
        <v>0</v>
      </c>
      <c r="R1167" s="16">
        <f t="shared" si="382"/>
        <v>0</v>
      </c>
      <c r="S1167" s="4" t="str">
        <f t="shared" si="391"/>
        <v>J=</v>
      </c>
      <c r="T1167" s="34">
        <f t="shared" si="392"/>
        <v>44578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2"/>
      <c r="AG1167" s="3"/>
      <c r="AH1167" s="2"/>
      <c r="AI1167" s="2"/>
      <c r="AJ1167" s="2"/>
      <c r="AK1167" s="2"/>
      <c r="AL1167" s="2"/>
      <c r="AM1167" s="34"/>
      <c r="AN1167" s="34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42">
        <f t="shared" si="383"/>
        <v>44558</v>
      </c>
      <c r="B1168" s="19">
        <f t="shared" ca="1" si="393"/>
        <v>6470.7698419600001</v>
      </c>
      <c r="C1168" s="16">
        <f t="shared" si="384"/>
        <v>6435</v>
      </c>
      <c r="D1168" s="15">
        <f ca="1">IF(A1168&lt;$B$1,VLOOKUP(A1168,[1]DI!$A$4:$B$15000,2,FALSE),0)</f>
        <v>9.1499999999999998E-2</v>
      </c>
      <c r="E1168" s="16">
        <f t="shared" ca="1" si="376"/>
        <v>1.00034749</v>
      </c>
      <c r="F1168" s="16">
        <f ca="1">(TRUNC(PRODUCT($E$12:$E1167),16))</f>
        <v>1.14748913020765</v>
      </c>
      <c r="G1168" s="16">
        <f t="shared" ca="1" si="385"/>
        <v>1.1439066884237701</v>
      </c>
      <c r="H1168" s="16">
        <f t="shared" ca="1" si="377"/>
        <v>1.00313176</v>
      </c>
      <c r="I1168" s="15">
        <f t="shared" si="386"/>
        <v>7.0000000000000007E-2</v>
      </c>
      <c r="J1168" s="34">
        <f t="shared" si="387"/>
        <v>44545</v>
      </c>
      <c r="K1168" s="2">
        <f t="shared" si="388"/>
        <v>9</v>
      </c>
      <c r="L1168" s="21">
        <f t="shared" si="389"/>
        <v>9</v>
      </c>
      <c r="M1168" s="14">
        <f t="shared" si="378"/>
        <v>1.0024193020000001</v>
      </c>
      <c r="N1168" s="14">
        <f t="shared" ca="1" si="379"/>
        <v>1.005558639</v>
      </c>
      <c r="O1168" s="21">
        <f t="shared" si="390"/>
        <v>0</v>
      </c>
      <c r="P1168" s="16">
        <f t="shared" ca="1" si="380"/>
        <v>35.769841960000001</v>
      </c>
      <c r="Q1168" s="24">
        <f t="shared" si="381"/>
        <v>0</v>
      </c>
      <c r="R1168" s="16">
        <f t="shared" si="382"/>
        <v>0</v>
      </c>
      <c r="S1168" s="4" t="str">
        <f t="shared" si="391"/>
        <v>J=</v>
      </c>
      <c r="T1168" s="34">
        <f t="shared" si="392"/>
        <v>44578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2"/>
      <c r="AG1168" s="3"/>
      <c r="AH1168" s="2"/>
      <c r="AI1168" s="2"/>
      <c r="AJ1168" s="2"/>
      <c r="AK1168" s="2"/>
      <c r="AL1168" s="2"/>
      <c r="AM1168" s="34"/>
      <c r="AN1168" s="34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42">
        <f t="shared" si="383"/>
        <v>44559</v>
      </c>
      <c r="B1169" s="19">
        <f t="shared" ca="1" si="393"/>
        <v>6474.7565303800002</v>
      </c>
      <c r="C1169" s="16">
        <f t="shared" si="384"/>
        <v>6435</v>
      </c>
      <c r="D1169" s="15">
        <f ca="1">IF(A1169&lt;$B$1,VLOOKUP(A1169,[1]DI!$A$4:$B$15000,2,FALSE),0)</f>
        <v>9.1499999999999998E-2</v>
      </c>
      <c r="E1169" s="16">
        <f t="shared" ca="1" si="376"/>
        <v>1.00034749</v>
      </c>
      <c r="F1169" s="16">
        <f ca="1">(TRUNC(PRODUCT($E$12:$E1168),16))</f>
        <v>1.1478878712055101</v>
      </c>
      <c r="G1169" s="16">
        <f t="shared" ca="1" si="385"/>
        <v>1.1439066884237701</v>
      </c>
      <c r="H1169" s="16">
        <f t="shared" ca="1" si="377"/>
        <v>1.0034803400000001</v>
      </c>
      <c r="I1169" s="15">
        <f t="shared" si="386"/>
        <v>7.0000000000000007E-2</v>
      </c>
      <c r="J1169" s="34">
        <f t="shared" si="387"/>
        <v>44545</v>
      </c>
      <c r="K1169" s="2">
        <f t="shared" si="388"/>
        <v>10</v>
      </c>
      <c r="L1169" s="21">
        <f t="shared" si="389"/>
        <v>10</v>
      </c>
      <c r="M1169" s="14">
        <f t="shared" si="378"/>
        <v>1.0026884739999999</v>
      </c>
      <c r="N1169" s="14">
        <f t="shared" ca="1" si="379"/>
        <v>1.006178171</v>
      </c>
      <c r="O1169" s="21">
        <f t="shared" si="390"/>
        <v>0</v>
      </c>
      <c r="P1169" s="16">
        <f t="shared" ca="1" si="380"/>
        <v>39.756530380000001</v>
      </c>
      <c r="Q1169" s="24">
        <f t="shared" si="381"/>
        <v>0</v>
      </c>
      <c r="R1169" s="16">
        <f t="shared" si="382"/>
        <v>0</v>
      </c>
      <c r="S1169" s="4" t="str">
        <f t="shared" si="391"/>
        <v>J=</v>
      </c>
      <c r="T1169" s="34">
        <f t="shared" si="392"/>
        <v>44578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2"/>
      <c r="AG1169" s="3"/>
      <c r="AH1169" s="2"/>
      <c r="AI1169" s="2"/>
      <c r="AJ1169" s="2"/>
      <c r="AK1169" s="2"/>
      <c r="AL1169" s="2"/>
      <c r="AM1169" s="34"/>
      <c r="AN1169" s="34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42">
        <f t="shared" si="383"/>
        <v>44560</v>
      </c>
      <c r="B1170" s="19">
        <f t="shared" ca="1" si="393"/>
        <v>6478.7456705300001</v>
      </c>
      <c r="C1170" s="16">
        <f t="shared" si="384"/>
        <v>6435</v>
      </c>
      <c r="D1170" s="15">
        <f ca="1">IF(A1170&lt;$B$1,VLOOKUP(A1170,[1]DI!$A$4:$B$15000,2,FALSE),0)</f>
        <v>9.1499999999999998E-2</v>
      </c>
      <c r="E1170" s="16">
        <f t="shared" ca="1" si="376"/>
        <v>1.00034749</v>
      </c>
      <c r="F1170" s="16">
        <f ca="1">(TRUNC(PRODUCT($E$12:$E1169),16))</f>
        <v>1.1482867507618699</v>
      </c>
      <c r="G1170" s="16">
        <f t="shared" ca="1" si="385"/>
        <v>1.1439066884237701</v>
      </c>
      <c r="H1170" s="16">
        <f t="shared" ca="1" si="377"/>
        <v>1.0038290400000001</v>
      </c>
      <c r="I1170" s="15">
        <f t="shared" si="386"/>
        <v>7.0000000000000007E-2</v>
      </c>
      <c r="J1170" s="34">
        <f t="shared" si="387"/>
        <v>44545</v>
      </c>
      <c r="K1170" s="2">
        <f t="shared" si="388"/>
        <v>11</v>
      </c>
      <c r="L1170" s="21">
        <f t="shared" si="389"/>
        <v>11</v>
      </c>
      <c r="M1170" s="14">
        <f t="shared" si="378"/>
        <v>1.0029577190000001</v>
      </c>
      <c r="N1170" s="14">
        <f t="shared" ca="1" si="379"/>
        <v>1.0067980839999999</v>
      </c>
      <c r="O1170" s="21">
        <f t="shared" si="390"/>
        <v>0</v>
      </c>
      <c r="P1170" s="16">
        <f t="shared" ca="1" si="380"/>
        <v>43.745670529999998</v>
      </c>
      <c r="Q1170" s="24">
        <f t="shared" si="381"/>
        <v>0</v>
      </c>
      <c r="R1170" s="16">
        <f t="shared" si="382"/>
        <v>0</v>
      </c>
      <c r="S1170" s="4" t="str">
        <f t="shared" si="391"/>
        <v>J=</v>
      </c>
      <c r="T1170" s="34">
        <f t="shared" si="392"/>
        <v>44578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2"/>
      <c r="AG1170" s="3"/>
      <c r="AH1170" s="2"/>
      <c r="AI1170" s="2"/>
      <c r="AJ1170" s="2"/>
      <c r="AK1170" s="2"/>
      <c r="AL1170" s="2"/>
      <c r="AM1170" s="34"/>
      <c r="AN1170" s="34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42">
        <f t="shared" si="383"/>
        <v>44561</v>
      </c>
      <c r="B1171" s="19">
        <f t="shared" ca="1" si="393"/>
        <v>6482.7372624199998</v>
      </c>
      <c r="C1171" s="16">
        <f t="shared" si="384"/>
        <v>6435</v>
      </c>
      <c r="D1171" s="15">
        <f ca="1">IF(A1171&lt;$B$1,VLOOKUP(A1171,[1]DI!$A$4:$B$15000,2,FALSE),0)</f>
        <v>9.1499999999999998E-2</v>
      </c>
      <c r="E1171" s="16">
        <f t="shared" ca="1" si="376"/>
        <v>1.00034749</v>
      </c>
      <c r="F1171" s="16">
        <f ca="1">(TRUNC(PRODUCT($E$12:$E1170),16))</f>
        <v>1.1486857689248899</v>
      </c>
      <c r="G1171" s="16">
        <f t="shared" ca="1" si="385"/>
        <v>1.1439066884237701</v>
      </c>
      <c r="H1171" s="16">
        <f t="shared" ca="1" si="377"/>
        <v>1.00417786</v>
      </c>
      <c r="I1171" s="15">
        <f t="shared" si="386"/>
        <v>7.0000000000000007E-2</v>
      </c>
      <c r="J1171" s="34">
        <f t="shared" si="387"/>
        <v>44545</v>
      </c>
      <c r="K1171" s="2">
        <f t="shared" si="388"/>
        <v>12</v>
      </c>
      <c r="L1171" s="21">
        <f t="shared" si="389"/>
        <v>12</v>
      </c>
      <c r="M1171" s="14">
        <f t="shared" si="378"/>
        <v>1.003227036</v>
      </c>
      <c r="N1171" s="14">
        <f t="shared" ca="1" si="379"/>
        <v>1.0074183779999999</v>
      </c>
      <c r="O1171" s="21">
        <f t="shared" si="390"/>
        <v>0</v>
      </c>
      <c r="P1171" s="16">
        <f t="shared" ca="1" si="380"/>
        <v>47.73726242</v>
      </c>
      <c r="Q1171" s="24">
        <f t="shared" si="381"/>
        <v>0</v>
      </c>
      <c r="R1171" s="16">
        <f t="shared" si="382"/>
        <v>0</v>
      </c>
      <c r="S1171" s="4" t="str">
        <f t="shared" si="391"/>
        <v>J=</v>
      </c>
      <c r="T1171" s="34">
        <f t="shared" si="392"/>
        <v>44578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2"/>
      <c r="AG1171" s="3"/>
      <c r="AH1171" s="2"/>
      <c r="AI1171" s="2"/>
      <c r="AJ1171" s="2"/>
      <c r="AK1171" s="2"/>
      <c r="AL1171" s="2"/>
      <c r="AM1171" s="34"/>
      <c r="AN1171" s="34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42">
        <f t="shared" si="383"/>
        <v>44562</v>
      </c>
      <c r="B1172" s="19">
        <f t="shared" ca="1" si="393"/>
        <v>6486.7313060500001</v>
      </c>
      <c r="C1172" s="16">
        <f t="shared" si="384"/>
        <v>6435</v>
      </c>
      <c r="D1172" s="15">
        <f ca="1">IF(A1172&lt;$B$1,VLOOKUP(A1172,[1]DI!$A$4:$B$15000,2,FALSE),0)</f>
        <v>0</v>
      </c>
      <c r="E1172" s="16">
        <f t="shared" ca="1" si="376"/>
        <v>1</v>
      </c>
      <c r="F1172" s="16">
        <f ca="1">(TRUNC(PRODUCT($E$12:$E1171),16))</f>
        <v>1.14908492574274</v>
      </c>
      <c r="G1172" s="16">
        <f t="shared" ca="1" si="385"/>
        <v>1.1439066884237701</v>
      </c>
      <c r="H1172" s="16">
        <f t="shared" ca="1" si="377"/>
        <v>1.0045268000000001</v>
      </c>
      <c r="I1172" s="15">
        <f t="shared" si="386"/>
        <v>7.0000000000000007E-2</v>
      </c>
      <c r="J1172" s="34">
        <f t="shared" si="387"/>
        <v>44545</v>
      </c>
      <c r="K1172" s="2">
        <f t="shared" si="388"/>
        <v>12</v>
      </c>
      <c r="L1172" s="21">
        <f t="shared" si="389"/>
        <v>13</v>
      </c>
      <c r="M1172" s="14">
        <f t="shared" si="378"/>
        <v>1.003496425</v>
      </c>
      <c r="N1172" s="14">
        <f t="shared" ca="1" si="379"/>
        <v>1.0080390530000001</v>
      </c>
      <c r="O1172" s="21">
        <f t="shared" si="390"/>
        <v>0</v>
      </c>
      <c r="P1172" s="16">
        <f t="shared" ca="1" si="380"/>
        <v>51.731306050000001</v>
      </c>
      <c r="Q1172" s="24">
        <f t="shared" si="381"/>
        <v>0</v>
      </c>
      <c r="R1172" s="16">
        <f t="shared" si="382"/>
        <v>0</v>
      </c>
      <c r="S1172" s="4" t="str">
        <f t="shared" si="391"/>
        <v>J=</v>
      </c>
      <c r="T1172" s="34">
        <f t="shared" si="392"/>
        <v>44578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2"/>
      <c r="AG1172" s="3"/>
      <c r="AH1172" s="2"/>
      <c r="AI1172" s="2"/>
      <c r="AJ1172" s="2"/>
      <c r="AK1172" s="2"/>
      <c r="AL1172" s="2"/>
      <c r="AM1172" s="34"/>
      <c r="AN1172" s="34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42">
        <f t="shared" si="383"/>
        <v>44563</v>
      </c>
      <c r="B1173" s="19">
        <f t="shared" ca="1" si="393"/>
        <v>6486.7313060500001</v>
      </c>
      <c r="C1173" s="16">
        <f t="shared" si="384"/>
        <v>6435</v>
      </c>
      <c r="D1173" s="15">
        <f ca="1">IF(A1173&lt;$B$1,VLOOKUP(A1173,[1]DI!$A$4:$B$15000,2,FALSE),0)</f>
        <v>0</v>
      </c>
      <c r="E1173" s="16">
        <f t="shared" ca="1" si="376"/>
        <v>1</v>
      </c>
      <c r="F1173" s="16">
        <f ca="1">(TRUNC(PRODUCT($E$12:$E1172),16))</f>
        <v>1.14908492574274</v>
      </c>
      <c r="G1173" s="16">
        <f t="shared" ca="1" si="385"/>
        <v>1.1439066884237701</v>
      </c>
      <c r="H1173" s="16">
        <f t="shared" ca="1" si="377"/>
        <v>1.0045268000000001</v>
      </c>
      <c r="I1173" s="15">
        <f t="shared" si="386"/>
        <v>7.0000000000000007E-2</v>
      </c>
      <c r="J1173" s="34">
        <f t="shared" si="387"/>
        <v>44545</v>
      </c>
      <c r="K1173" s="2">
        <f t="shared" si="388"/>
        <v>12</v>
      </c>
      <c r="L1173" s="21">
        <f t="shared" si="389"/>
        <v>13</v>
      </c>
      <c r="M1173" s="14">
        <f t="shared" si="378"/>
        <v>1.003496425</v>
      </c>
      <c r="N1173" s="14">
        <f t="shared" ca="1" si="379"/>
        <v>1.0080390530000001</v>
      </c>
      <c r="O1173" s="21">
        <f t="shared" si="390"/>
        <v>0</v>
      </c>
      <c r="P1173" s="16">
        <f t="shared" ca="1" si="380"/>
        <v>51.731306050000001</v>
      </c>
      <c r="Q1173" s="24">
        <f t="shared" si="381"/>
        <v>0</v>
      </c>
      <c r="R1173" s="16">
        <f t="shared" si="382"/>
        <v>0</v>
      </c>
      <c r="S1173" s="4" t="str">
        <f t="shared" si="391"/>
        <v>J=</v>
      </c>
      <c r="T1173" s="34">
        <f t="shared" si="392"/>
        <v>44578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2"/>
      <c r="AG1173" s="3"/>
      <c r="AH1173" s="2"/>
      <c r="AI1173" s="2"/>
      <c r="AJ1173" s="2"/>
      <c r="AK1173" s="2"/>
      <c r="AL1173" s="2"/>
      <c r="AM1173" s="34"/>
      <c r="AN1173" s="34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42">
        <f t="shared" si="383"/>
        <v>44564</v>
      </c>
      <c r="B1174" s="19">
        <f t="shared" ca="1" si="393"/>
        <v>6486.7313060500001</v>
      </c>
      <c r="C1174" s="16">
        <f t="shared" si="384"/>
        <v>6435</v>
      </c>
      <c r="D1174" s="15">
        <f ca="1">IF(A1174&lt;$B$1,VLOOKUP(A1174,[1]DI!$A$4:$B$15000,2,FALSE),0)</f>
        <v>9.1499999999999998E-2</v>
      </c>
      <c r="E1174" s="16">
        <f t="shared" ca="1" si="376"/>
        <v>1.00034749</v>
      </c>
      <c r="F1174" s="16">
        <f ca="1">(TRUNC(PRODUCT($E$12:$E1173),16))</f>
        <v>1.14908492574274</v>
      </c>
      <c r="G1174" s="16">
        <f t="shared" ca="1" si="385"/>
        <v>1.1439066884237701</v>
      </c>
      <c r="H1174" s="16">
        <f t="shared" ca="1" si="377"/>
        <v>1.0045268000000001</v>
      </c>
      <c r="I1174" s="15">
        <f t="shared" si="386"/>
        <v>7.0000000000000007E-2</v>
      </c>
      <c r="J1174" s="34">
        <f t="shared" si="387"/>
        <v>44545</v>
      </c>
      <c r="K1174" s="2">
        <f t="shared" si="388"/>
        <v>13</v>
      </c>
      <c r="L1174" s="21">
        <f t="shared" si="389"/>
        <v>13</v>
      </c>
      <c r="M1174" s="14">
        <f t="shared" si="378"/>
        <v>1.003496425</v>
      </c>
      <c r="N1174" s="14">
        <f t="shared" ca="1" si="379"/>
        <v>1.0080390530000001</v>
      </c>
      <c r="O1174" s="21">
        <f t="shared" si="390"/>
        <v>0</v>
      </c>
      <c r="P1174" s="16">
        <f t="shared" ca="1" si="380"/>
        <v>51.731306050000001</v>
      </c>
      <c r="Q1174" s="24">
        <f t="shared" si="381"/>
        <v>0</v>
      </c>
      <c r="R1174" s="16">
        <f t="shared" si="382"/>
        <v>0</v>
      </c>
      <c r="S1174" s="4" t="str">
        <f t="shared" si="391"/>
        <v>J=</v>
      </c>
      <c r="T1174" s="34">
        <f t="shared" si="392"/>
        <v>44578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2"/>
      <c r="AG1174" s="3"/>
      <c r="AH1174" s="2"/>
      <c r="AI1174" s="2"/>
      <c r="AJ1174" s="2"/>
      <c r="AK1174" s="2"/>
      <c r="AL1174" s="2"/>
      <c r="AM1174" s="34"/>
      <c r="AN1174" s="34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42">
        <f t="shared" si="383"/>
        <v>44565</v>
      </c>
      <c r="B1175" s="19">
        <f t="shared" ca="1" si="393"/>
        <v>6490.7278014100002</v>
      </c>
      <c r="C1175" s="16">
        <f t="shared" si="384"/>
        <v>6435</v>
      </c>
      <c r="D1175" s="15">
        <f ca="1">IF(A1175&lt;$B$1,VLOOKUP(A1175,[1]DI!$A$4:$B$15000,2,FALSE),0)</f>
        <v>9.1499999999999998E-2</v>
      </c>
      <c r="E1175" s="16">
        <f t="shared" ca="1" si="376"/>
        <v>1.00034749</v>
      </c>
      <c r="F1175" s="16">
        <f ca="1">(TRUNC(PRODUCT($E$12:$E1174),16))</f>
        <v>1.1494842212635801</v>
      </c>
      <c r="G1175" s="16">
        <f t="shared" ca="1" si="385"/>
        <v>1.1439066884237701</v>
      </c>
      <c r="H1175" s="16">
        <f t="shared" ca="1" si="377"/>
        <v>1.0048758600000001</v>
      </c>
      <c r="I1175" s="15">
        <f t="shared" si="386"/>
        <v>7.0000000000000007E-2</v>
      </c>
      <c r="J1175" s="34">
        <f t="shared" si="387"/>
        <v>44545</v>
      </c>
      <c r="K1175" s="2">
        <f t="shared" si="388"/>
        <v>14</v>
      </c>
      <c r="L1175" s="21">
        <f t="shared" si="389"/>
        <v>14</v>
      </c>
      <c r="M1175" s="14">
        <f t="shared" si="378"/>
        <v>1.0037658869999999</v>
      </c>
      <c r="N1175" s="14">
        <f t="shared" ca="1" si="379"/>
        <v>1.008660109</v>
      </c>
      <c r="O1175" s="21">
        <f t="shared" si="390"/>
        <v>0</v>
      </c>
      <c r="P1175" s="16">
        <f t="shared" ca="1" si="380"/>
        <v>55.727801409999998</v>
      </c>
      <c r="Q1175" s="24">
        <f t="shared" si="381"/>
        <v>0</v>
      </c>
      <c r="R1175" s="16">
        <f t="shared" si="382"/>
        <v>0</v>
      </c>
      <c r="S1175" s="4" t="str">
        <f t="shared" si="391"/>
        <v>J=</v>
      </c>
      <c r="T1175" s="34">
        <f t="shared" si="392"/>
        <v>44578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2"/>
      <c r="AG1175" s="3"/>
      <c r="AH1175" s="2"/>
      <c r="AI1175" s="2"/>
      <c r="AJ1175" s="2"/>
      <c r="AK1175" s="2"/>
      <c r="AL1175" s="2"/>
      <c r="AM1175" s="34"/>
      <c r="AN1175" s="34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42">
        <f t="shared" si="383"/>
        <v>44566</v>
      </c>
      <c r="B1176" s="19">
        <f t="shared" ca="1" si="393"/>
        <v>6494.72681285</v>
      </c>
      <c r="C1176" s="16">
        <f t="shared" si="384"/>
        <v>6435</v>
      </c>
      <c r="D1176" s="15">
        <f ca="1">IF(A1176&lt;$B$1,VLOOKUP(A1176,[1]DI!$A$4:$B$15000,2,FALSE),0)</f>
        <v>9.1499999999999998E-2</v>
      </c>
      <c r="E1176" s="16">
        <f t="shared" ca="1" si="376"/>
        <v>1.00034749</v>
      </c>
      <c r="F1176" s="16">
        <f ca="1">(TRUNC(PRODUCT($E$12:$E1175),16))</f>
        <v>1.14988365553563</v>
      </c>
      <c r="G1176" s="16">
        <f t="shared" ca="1" si="385"/>
        <v>1.1439066884237701</v>
      </c>
      <c r="H1176" s="16">
        <f t="shared" ca="1" si="377"/>
        <v>1.00522505</v>
      </c>
      <c r="I1176" s="15">
        <f t="shared" si="386"/>
        <v>7.0000000000000007E-2</v>
      </c>
      <c r="J1176" s="34">
        <f t="shared" si="387"/>
        <v>44545</v>
      </c>
      <c r="K1176" s="2">
        <f t="shared" si="388"/>
        <v>15</v>
      </c>
      <c r="L1176" s="21">
        <f t="shared" si="389"/>
        <v>15</v>
      </c>
      <c r="M1176" s="14">
        <f t="shared" si="378"/>
        <v>1.004035421</v>
      </c>
      <c r="N1176" s="14">
        <f t="shared" ca="1" si="379"/>
        <v>1.0092815559999999</v>
      </c>
      <c r="O1176" s="21">
        <f t="shared" si="390"/>
        <v>0</v>
      </c>
      <c r="P1176" s="16">
        <f t="shared" ca="1" si="380"/>
        <v>59.726812850000002</v>
      </c>
      <c r="Q1176" s="24">
        <f t="shared" si="381"/>
        <v>0</v>
      </c>
      <c r="R1176" s="16">
        <f t="shared" si="382"/>
        <v>0</v>
      </c>
      <c r="S1176" s="4" t="str">
        <f t="shared" si="391"/>
        <v>J=</v>
      </c>
      <c r="T1176" s="34">
        <f t="shared" si="392"/>
        <v>44578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2"/>
      <c r="AG1176" s="3"/>
      <c r="AH1176" s="2"/>
      <c r="AI1176" s="2"/>
      <c r="AJ1176" s="2"/>
      <c r="AK1176" s="2"/>
      <c r="AL1176" s="2"/>
      <c r="AM1176" s="34"/>
      <c r="AN1176" s="34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42">
        <f t="shared" si="383"/>
        <v>44567</v>
      </c>
      <c r="B1177" s="19">
        <f t="shared" ca="1" si="393"/>
        <v>6498.7282181199998</v>
      </c>
      <c r="C1177" s="16">
        <f t="shared" si="384"/>
        <v>6435</v>
      </c>
      <c r="D1177" s="15">
        <f ca="1">IF(A1177&lt;$B$1,VLOOKUP(A1177,[1]DI!$A$4:$B$15000,2,FALSE),0)</f>
        <v>9.1499999999999998E-2</v>
      </c>
      <c r="E1177" s="16">
        <f t="shared" ca="1" si="376"/>
        <v>1.00034749</v>
      </c>
      <c r="F1177" s="16">
        <f ca="1">(TRUNC(PRODUCT($E$12:$E1176),16))</f>
        <v>1.1502832286070901</v>
      </c>
      <c r="G1177" s="16">
        <f t="shared" ca="1" si="385"/>
        <v>1.1439066884237701</v>
      </c>
      <c r="H1177" s="16">
        <f t="shared" ca="1" si="377"/>
        <v>1.0055743500000001</v>
      </c>
      <c r="I1177" s="15">
        <f t="shared" si="386"/>
        <v>7.0000000000000007E-2</v>
      </c>
      <c r="J1177" s="34">
        <f t="shared" si="387"/>
        <v>44545</v>
      </c>
      <c r="K1177" s="2">
        <f t="shared" si="388"/>
        <v>16</v>
      </c>
      <c r="L1177" s="21">
        <f t="shared" si="389"/>
        <v>16</v>
      </c>
      <c r="M1177" s="14">
        <f t="shared" si="378"/>
        <v>1.004305027</v>
      </c>
      <c r="N1177" s="14">
        <f t="shared" ca="1" si="379"/>
        <v>1.0099033749999999</v>
      </c>
      <c r="O1177" s="21">
        <f t="shared" si="390"/>
        <v>0</v>
      </c>
      <c r="P1177" s="16">
        <f t="shared" ca="1" si="380"/>
        <v>63.728218120000001</v>
      </c>
      <c r="Q1177" s="24">
        <f t="shared" si="381"/>
        <v>0</v>
      </c>
      <c r="R1177" s="16">
        <f t="shared" si="382"/>
        <v>0</v>
      </c>
      <c r="S1177" s="4" t="str">
        <f t="shared" si="391"/>
        <v>J=</v>
      </c>
      <c r="T1177" s="34">
        <f t="shared" si="392"/>
        <v>44578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2"/>
      <c r="AG1177" s="3"/>
      <c r="AH1177" s="2"/>
      <c r="AI1177" s="2"/>
      <c r="AJ1177" s="2"/>
      <c r="AK1177" s="2"/>
      <c r="AL1177" s="2"/>
      <c r="AM1177" s="34"/>
      <c r="AN1177" s="34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42">
        <f t="shared" si="383"/>
        <v>44568</v>
      </c>
      <c r="B1178" s="19">
        <f t="shared" ca="1" si="393"/>
        <v>6502.7321459000004</v>
      </c>
      <c r="C1178" s="16">
        <f t="shared" si="384"/>
        <v>6435</v>
      </c>
      <c r="D1178" s="15">
        <f ca="1">IF(A1178&lt;$B$1,VLOOKUP(A1178,[1]DI!$A$4:$B$15000,2,FALSE),0)</f>
        <v>9.1499999999999998E-2</v>
      </c>
      <c r="E1178" s="16">
        <f t="shared" ca="1" si="376"/>
        <v>1.00034749</v>
      </c>
      <c r="F1178" s="16">
        <f ca="1">(TRUNC(PRODUCT($E$12:$E1177),16))</f>
        <v>1.1506829405262</v>
      </c>
      <c r="G1178" s="16">
        <f t="shared" ca="1" si="385"/>
        <v>1.1439066884237701</v>
      </c>
      <c r="H1178" s="16">
        <f t="shared" ca="1" si="377"/>
        <v>1.00592378</v>
      </c>
      <c r="I1178" s="15">
        <f t="shared" si="386"/>
        <v>7.0000000000000007E-2</v>
      </c>
      <c r="J1178" s="34">
        <f t="shared" si="387"/>
        <v>44545</v>
      </c>
      <c r="K1178" s="2">
        <f t="shared" si="388"/>
        <v>17</v>
      </c>
      <c r="L1178" s="21">
        <f t="shared" si="389"/>
        <v>17</v>
      </c>
      <c r="M1178" s="14">
        <f t="shared" si="378"/>
        <v>1.0045747060000001</v>
      </c>
      <c r="N1178" s="14">
        <f t="shared" ca="1" si="379"/>
        <v>1.010525586</v>
      </c>
      <c r="O1178" s="21">
        <f t="shared" si="390"/>
        <v>0</v>
      </c>
      <c r="P1178" s="16">
        <f t="shared" ca="1" si="380"/>
        <v>67.732145900000006</v>
      </c>
      <c r="Q1178" s="24">
        <f t="shared" si="381"/>
        <v>0</v>
      </c>
      <c r="R1178" s="16">
        <f t="shared" si="382"/>
        <v>0</v>
      </c>
      <c r="S1178" s="4" t="str">
        <f t="shared" si="391"/>
        <v>J=</v>
      </c>
      <c r="T1178" s="34">
        <f t="shared" si="392"/>
        <v>44578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2"/>
      <c r="AG1178" s="3"/>
      <c r="AH1178" s="2"/>
      <c r="AI1178" s="2"/>
      <c r="AJ1178" s="2"/>
      <c r="AK1178" s="2"/>
      <c r="AL1178" s="2"/>
      <c r="AM1178" s="34"/>
      <c r="AN1178" s="34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42">
        <f t="shared" si="383"/>
        <v>44569</v>
      </c>
      <c r="B1179" s="19">
        <f t="shared" ca="1" si="393"/>
        <v>6506.7385254299998</v>
      </c>
      <c r="C1179" s="16">
        <f t="shared" si="384"/>
        <v>6435</v>
      </c>
      <c r="D1179" s="15">
        <f ca="1">IF(A1179&lt;$B$1,VLOOKUP(A1179,[1]DI!$A$4:$B$15000,2,FALSE),0)</f>
        <v>0</v>
      </c>
      <c r="E1179" s="16">
        <f t="shared" ca="1" si="376"/>
        <v>1</v>
      </c>
      <c r="F1179" s="16">
        <f ca="1">(TRUNC(PRODUCT($E$12:$E1178),16))</f>
        <v>1.1510827913412001</v>
      </c>
      <c r="G1179" s="16">
        <f t="shared" ca="1" si="385"/>
        <v>1.1439066884237701</v>
      </c>
      <c r="H1179" s="16">
        <f t="shared" ca="1" si="377"/>
        <v>1.00627333</v>
      </c>
      <c r="I1179" s="15">
        <f t="shared" si="386"/>
        <v>7.0000000000000007E-2</v>
      </c>
      <c r="J1179" s="34">
        <f t="shared" si="387"/>
        <v>44545</v>
      </c>
      <c r="K1179" s="2">
        <f t="shared" si="388"/>
        <v>17</v>
      </c>
      <c r="L1179" s="21">
        <f t="shared" si="389"/>
        <v>18</v>
      </c>
      <c r="M1179" s="14">
        <f t="shared" si="378"/>
        <v>1.0048444569999999</v>
      </c>
      <c r="N1179" s="14">
        <f t="shared" ca="1" si="379"/>
        <v>1.011148178</v>
      </c>
      <c r="O1179" s="21">
        <f t="shared" si="390"/>
        <v>0</v>
      </c>
      <c r="P1179" s="16">
        <f t="shared" ca="1" si="380"/>
        <v>71.738525429999996</v>
      </c>
      <c r="Q1179" s="24">
        <f t="shared" si="381"/>
        <v>0</v>
      </c>
      <c r="R1179" s="16">
        <f t="shared" si="382"/>
        <v>0</v>
      </c>
      <c r="S1179" s="4" t="str">
        <f t="shared" si="391"/>
        <v>J=</v>
      </c>
      <c r="T1179" s="34">
        <f t="shared" si="392"/>
        <v>44578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2"/>
      <c r="AG1179" s="3"/>
      <c r="AH1179" s="2"/>
      <c r="AI1179" s="2"/>
      <c r="AJ1179" s="2"/>
      <c r="AK1179" s="2"/>
      <c r="AL1179" s="2"/>
      <c r="AM1179" s="34"/>
      <c r="AN1179" s="34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42">
        <f t="shared" si="383"/>
        <v>44570</v>
      </c>
      <c r="B1180" s="19">
        <f t="shared" ca="1" si="393"/>
        <v>6506.7385254299998</v>
      </c>
      <c r="C1180" s="16">
        <f t="shared" si="384"/>
        <v>6435</v>
      </c>
      <c r="D1180" s="15">
        <f ca="1">IF(A1180&lt;$B$1,VLOOKUP(A1180,[1]DI!$A$4:$B$15000,2,FALSE),0)</f>
        <v>0</v>
      </c>
      <c r="E1180" s="16">
        <f t="shared" ca="1" si="376"/>
        <v>1</v>
      </c>
      <c r="F1180" s="16">
        <f ca="1">(TRUNC(PRODUCT($E$12:$E1179),16))</f>
        <v>1.1510827913412001</v>
      </c>
      <c r="G1180" s="16">
        <f t="shared" ca="1" si="385"/>
        <v>1.1439066884237701</v>
      </c>
      <c r="H1180" s="16">
        <f t="shared" ca="1" si="377"/>
        <v>1.00627333</v>
      </c>
      <c r="I1180" s="15">
        <f t="shared" si="386"/>
        <v>7.0000000000000007E-2</v>
      </c>
      <c r="J1180" s="34">
        <f t="shared" si="387"/>
        <v>44545</v>
      </c>
      <c r="K1180" s="2">
        <f t="shared" si="388"/>
        <v>17</v>
      </c>
      <c r="L1180" s="21">
        <f t="shared" si="389"/>
        <v>18</v>
      </c>
      <c r="M1180" s="14">
        <f t="shared" si="378"/>
        <v>1.0048444569999999</v>
      </c>
      <c r="N1180" s="14">
        <f t="shared" ca="1" si="379"/>
        <v>1.011148178</v>
      </c>
      <c r="O1180" s="21">
        <f t="shared" si="390"/>
        <v>0</v>
      </c>
      <c r="P1180" s="16">
        <f t="shared" ca="1" si="380"/>
        <v>71.738525429999996</v>
      </c>
      <c r="Q1180" s="24">
        <f t="shared" si="381"/>
        <v>0</v>
      </c>
      <c r="R1180" s="16">
        <f t="shared" si="382"/>
        <v>0</v>
      </c>
      <c r="S1180" s="4" t="str">
        <f t="shared" si="391"/>
        <v>J=</v>
      </c>
      <c r="T1180" s="34">
        <f t="shared" si="392"/>
        <v>44578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2"/>
      <c r="AG1180" s="3"/>
      <c r="AH1180" s="2"/>
      <c r="AI1180" s="2"/>
      <c r="AJ1180" s="2"/>
      <c r="AK1180" s="2"/>
      <c r="AL1180" s="2"/>
      <c r="AM1180" s="34"/>
      <c r="AN1180" s="34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42">
        <f t="shared" si="383"/>
        <v>44571</v>
      </c>
      <c r="B1181" s="19">
        <f t="shared" ca="1" si="393"/>
        <v>6506.7385254299998</v>
      </c>
      <c r="C1181" s="16">
        <f t="shared" si="384"/>
        <v>6435</v>
      </c>
      <c r="D1181" s="15">
        <f ca="1">IF(A1181&lt;$B$1,VLOOKUP(A1181,[1]DI!$A$4:$B$15000,2,FALSE),0)</f>
        <v>9.1499999999999998E-2</v>
      </c>
      <c r="E1181" s="16">
        <f t="shared" ca="1" si="376"/>
        <v>1.00034749</v>
      </c>
      <c r="F1181" s="16">
        <f ca="1">(TRUNC(PRODUCT($E$12:$E1180),16))</f>
        <v>1.1510827913412001</v>
      </c>
      <c r="G1181" s="16">
        <f t="shared" ca="1" si="385"/>
        <v>1.1439066884237701</v>
      </c>
      <c r="H1181" s="16">
        <f t="shared" ca="1" si="377"/>
        <v>1.00627333</v>
      </c>
      <c r="I1181" s="15">
        <f t="shared" si="386"/>
        <v>7.0000000000000007E-2</v>
      </c>
      <c r="J1181" s="34">
        <f t="shared" si="387"/>
        <v>44545</v>
      </c>
      <c r="K1181" s="2">
        <f t="shared" si="388"/>
        <v>18</v>
      </c>
      <c r="L1181" s="21">
        <f t="shared" si="389"/>
        <v>18</v>
      </c>
      <c r="M1181" s="14">
        <f t="shared" si="378"/>
        <v>1.0048444569999999</v>
      </c>
      <c r="N1181" s="14">
        <f t="shared" ca="1" si="379"/>
        <v>1.011148178</v>
      </c>
      <c r="O1181" s="21">
        <f t="shared" si="390"/>
        <v>0</v>
      </c>
      <c r="P1181" s="16">
        <f t="shared" ca="1" si="380"/>
        <v>71.738525429999996</v>
      </c>
      <c r="Q1181" s="24">
        <f t="shared" si="381"/>
        <v>0</v>
      </c>
      <c r="R1181" s="16">
        <f t="shared" si="382"/>
        <v>0</v>
      </c>
      <c r="S1181" s="4" t="str">
        <f t="shared" si="391"/>
        <v>J=</v>
      </c>
      <c r="T1181" s="34">
        <f t="shared" si="392"/>
        <v>44578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2"/>
      <c r="AG1181" s="3"/>
      <c r="AH1181" s="2"/>
      <c r="AI1181" s="2"/>
      <c r="AJ1181" s="2"/>
      <c r="AK1181" s="2"/>
      <c r="AL1181" s="2"/>
      <c r="AM1181" s="34"/>
      <c r="AN1181" s="34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42">
        <f t="shared" si="383"/>
        <v>44572</v>
      </c>
      <c r="B1182" s="19">
        <f t="shared" ca="1" si="393"/>
        <v>6510.7473695500003</v>
      </c>
      <c r="C1182" s="16">
        <f t="shared" si="384"/>
        <v>6435</v>
      </c>
      <c r="D1182" s="15">
        <f ca="1">IF(A1182&lt;$B$1,VLOOKUP(A1182,[1]DI!$A$4:$B$15000,2,FALSE),0)</f>
        <v>9.1499999999999998E-2</v>
      </c>
      <c r="E1182" s="16">
        <f t="shared" ca="1" si="376"/>
        <v>1.00034749</v>
      </c>
      <c r="F1182" s="16">
        <f ca="1">(TRUNC(PRODUCT($E$12:$E1181),16))</f>
        <v>1.1514827811003701</v>
      </c>
      <c r="G1182" s="16">
        <f t="shared" ca="1" si="385"/>
        <v>1.1439066884237701</v>
      </c>
      <c r="H1182" s="16">
        <f t="shared" ca="1" si="377"/>
        <v>1.006623</v>
      </c>
      <c r="I1182" s="15">
        <f t="shared" si="386"/>
        <v>7.0000000000000007E-2</v>
      </c>
      <c r="J1182" s="34">
        <f t="shared" si="387"/>
        <v>44545</v>
      </c>
      <c r="K1182" s="2">
        <f t="shared" si="388"/>
        <v>19</v>
      </c>
      <c r="L1182" s="21">
        <f t="shared" si="389"/>
        <v>19</v>
      </c>
      <c r="M1182" s="14">
        <f t="shared" si="378"/>
        <v>1.005114281</v>
      </c>
      <c r="N1182" s="14">
        <f t="shared" ca="1" si="379"/>
        <v>1.011771153</v>
      </c>
      <c r="O1182" s="21">
        <f t="shared" si="390"/>
        <v>0</v>
      </c>
      <c r="P1182" s="16">
        <f t="shared" ca="1" si="380"/>
        <v>75.747369550000002</v>
      </c>
      <c r="Q1182" s="24">
        <f t="shared" si="381"/>
        <v>0</v>
      </c>
      <c r="R1182" s="16">
        <f t="shared" si="382"/>
        <v>0</v>
      </c>
      <c r="S1182" s="4" t="str">
        <f t="shared" si="391"/>
        <v>J=</v>
      </c>
      <c r="T1182" s="34">
        <f t="shared" si="392"/>
        <v>44578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2"/>
      <c r="AG1182" s="3"/>
      <c r="AH1182" s="2"/>
      <c r="AI1182" s="2"/>
      <c r="AJ1182" s="2"/>
      <c r="AK1182" s="2"/>
      <c r="AL1182" s="2"/>
      <c r="AM1182" s="34"/>
      <c r="AN1182" s="34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42">
        <f t="shared" si="383"/>
        <v>44573</v>
      </c>
      <c r="B1183" s="19">
        <f t="shared" ca="1" si="393"/>
        <v>6514.7586718499997</v>
      </c>
      <c r="C1183" s="16">
        <f t="shared" si="384"/>
        <v>6435</v>
      </c>
      <c r="D1183" s="15">
        <f ca="1">IF(A1183&lt;$B$1,VLOOKUP(A1183,[1]DI!$A$4:$B$15000,2,FALSE),0)</f>
        <v>9.1499999999999998E-2</v>
      </c>
      <c r="E1183" s="16">
        <f t="shared" ca="1" si="376"/>
        <v>1.00034749</v>
      </c>
      <c r="F1183" s="16">
        <f ca="1">(TRUNC(PRODUCT($E$12:$E1182),16))</f>
        <v>1.1518829098519701</v>
      </c>
      <c r="G1183" s="16">
        <f t="shared" ca="1" si="385"/>
        <v>1.1439066884237701</v>
      </c>
      <c r="H1183" s="16">
        <f t="shared" ca="1" si="377"/>
        <v>1.0069727900000001</v>
      </c>
      <c r="I1183" s="15">
        <f t="shared" si="386"/>
        <v>7.0000000000000007E-2</v>
      </c>
      <c r="J1183" s="34">
        <f t="shared" si="387"/>
        <v>44545</v>
      </c>
      <c r="K1183" s="2">
        <f t="shared" si="388"/>
        <v>20</v>
      </c>
      <c r="L1183" s="21">
        <f t="shared" si="389"/>
        <v>20</v>
      </c>
      <c r="M1183" s="14">
        <f t="shared" si="378"/>
        <v>1.005384177</v>
      </c>
      <c r="N1183" s="14">
        <f t="shared" ca="1" si="379"/>
        <v>1.01239451</v>
      </c>
      <c r="O1183" s="21">
        <f t="shared" si="390"/>
        <v>0</v>
      </c>
      <c r="P1183" s="16">
        <f t="shared" ca="1" si="380"/>
        <v>79.758671849999999</v>
      </c>
      <c r="Q1183" s="24">
        <f t="shared" si="381"/>
        <v>0</v>
      </c>
      <c r="R1183" s="16">
        <f t="shared" si="382"/>
        <v>0</v>
      </c>
      <c r="S1183" s="4" t="str">
        <f t="shared" si="391"/>
        <v>J=</v>
      </c>
      <c r="T1183" s="34">
        <f t="shared" si="392"/>
        <v>44578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2"/>
      <c r="AG1183" s="3"/>
      <c r="AH1183" s="2"/>
      <c r="AI1183" s="2"/>
      <c r="AJ1183" s="2"/>
      <c r="AK1183" s="2"/>
      <c r="AL1183" s="2"/>
      <c r="AM1183" s="34"/>
      <c r="AN1183" s="34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42">
        <f t="shared" si="383"/>
        <v>44574</v>
      </c>
      <c r="B1184" s="19">
        <f t="shared" ca="1" si="393"/>
        <v>6518.7724323100001</v>
      </c>
      <c r="C1184" s="16">
        <f t="shared" si="384"/>
        <v>6435</v>
      </c>
      <c r="D1184" s="15">
        <f ca="1">IF(A1184&lt;$B$1,VLOOKUP(A1184,[1]DI!$A$4:$B$15000,2,FALSE),0)</f>
        <v>9.1499999999999998E-2</v>
      </c>
      <c r="E1184" s="16">
        <f t="shared" ca="1" si="376"/>
        <v>1.00034749</v>
      </c>
      <c r="F1184" s="16">
        <f ca="1">(TRUNC(PRODUCT($E$12:$E1183),16))</f>
        <v>1.1522831776443201</v>
      </c>
      <c r="G1184" s="16">
        <f t="shared" ca="1" si="385"/>
        <v>1.1439066884237701</v>
      </c>
      <c r="H1184" s="16">
        <f t="shared" ca="1" si="377"/>
        <v>1.0073227</v>
      </c>
      <c r="I1184" s="15">
        <f t="shared" si="386"/>
        <v>7.0000000000000007E-2</v>
      </c>
      <c r="J1184" s="34">
        <f t="shared" si="387"/>
        <v>44545</v>
      </c>
      <c r="K1184" s="2">
        <f t="shared" si="388"/>
        <v>21</v>
      </c>
      <c r="L1184" s="21">
        <f t="shared" si="389"/>
        <v>21</v>
      </c>
      <c r="M1184" s="14">
        <f t="shared" si="378"/>
        <v>1.0056541450000001</v>
      </c>
      <c r="N1184" s="14">
        <f t="shared" ca="1" si="379"/>
        <v>1.0130182489999999</v>
      </c>
      <c r="O1184" s="21">
        <f t="shared" si="390"/>
        <v>0</v>
      </c>
      <c r="P1184" s="16">
        <f t="shared" ca="1" si="380"/>
        <v>83.772432309999999</v>
      </c>
      <c r="Q1184" s="24">
        <f t="shared" si="381"/>
        <v>0</v>
      </c>
      <c r="R1184" s="16">
        <f t="shared" si="382"/>
        <v>0</v>
      </c>
      <c r="S1184" s="4" t="str">
        <f t="shared" si="391"/>
        <v>J=</v>
      </c>
      <c r="T1184" s="34">
        <f t="shared" si="392"/>
        <v>44578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2"/>
      <c r="AG1184" s="3"/>
      <c r="AH1184" s="2"/>
      <c r="AI1184" s="2"/>
      <c r="AJ1184" s="2"/>
      <c r="AK1184" s="2"/>
      <c r="AL1184" s="2"/>
      <c r="AM1184" s="34"/>
      <c r="AN1184" s="34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42">
        <f t="shared" si="383"/>
        <v>44575</v>
      </c>
      <c r="B1185" s="19">
        <f t="shared" ca="1" si="393"/>
        <v>6522.7887217300004</v>
      </c>
      <c r="C1185" s="16">
        <f t="shared" si="384"/>
        <v>6435</v>
      </c>
      <c r="D1185" s="15">
        <f ca="1">IF(A1185&lt;$B$1,VLOOKUP(A1185,[1]DI!$A$4:$B$15000,2,FALSE),0)</f>
        <v>9.1499999999999998E-2</v>
      </c>
      <c r="E1185" s="16">
        <f t="shared" ca="1" si="376"/>
        <v>1.00034749</v>
      </c>
      <c r="F1185" s="16">
        <f ca="1">(TRUNC(PRODUCT($E$12:$E1184),16))</f>
        <v>1.15268358452572</v>
      </c>
      <c r="G1185" s="16">
        <f t="shared" ca="1" si="385"/>
        <v>1.1439066884237701</v>
      </c>
      <c r="H1185" s="16">
        <f t="shared" ca="1" si="377"/>
        <v>1.0076727400000001</v>
      </c>
      <c r="I1185" s="15">
        <f t="shared" si="386"/>
        <v>7.0000000000000007E-2</v>
      </c>
      <c r="J1185" s="34">
        <f t="shared" si="387"/>
        <v>44545</v>
      </c>
      <c r="K1185" s="2">
        <f t="shared" si="388"/>
        <v>22</v>
      </c>
      <c r="L1185" s="21">
        <f t="shared" si="389"/>
        <v>22</v>
      </c>
      <c r="M1185" s="14">
        <f t="shared" si="378"/>
        <v>1.0059241860000001</v>
      </c>
      <c r="N1185" s="14">
        <f t="shared" ca="1" si="379"/>
        <v>1.0136423809999999</v>
      </c>
      <c r="O1185" s="21">
        <f t="shared" si="390"/>
        <v>0</v>
      </c>
      <c r="P1185" s="16">
        <f t="shared" ca="1" si="380"/>
        <v>87.788721730000006</v>
      </c>
      <c r="Q1185" s="24">
        <f t="shared" si="381"/>
        <v>0</v>
      </c>
      <c r="R1185" s="16">
        <f t="shared" si="382"/>
        <v>0</v>
      </c>
      <c r="S1185" s="4" t="str">
        <f t="shared" si="391"/>
        <v>J=</v>
      </c>
      <c r="T1185" s="34">
        <f t="shared" si="392"/>
        <v>44578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2"/>
      <c r="AG1185" s="3"/>
      <c r="AH1185" s="2"/>
      <c r="AI1185" s="2"/>
      <c r="AJ1185" s="2"/>
      <c r="AK1185" s="2"/>
      <c r="AL1185" s="2"/>
      <c r="AM1185" s="34"/>
      <c r="AN1185" s="34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42">
        <f t="shared" si="383"/>
        <v>44576</v>
      </c>
      <c r="B1186" s="19">
        <f t="shared" ca="1" si="393"/>
        <v>6526.8074114000001</v>
      </c>
      <c r="C1186" s="16">
        <f t="shared" si="384"/>
        <v>6435</v>
      </c>
      <c r="D1186" s="15">
        <f ca="1">IF(A1186&lt;$B$1,VLOOKUP(A1186,[1]DI!$A$4:$B$15000,2,FALSE),0)</f>
        <v>0</v>
      </c>
      <c r="E1186" s="16">
        <f t="shared" ca="1" si="376"/>
        <v>1</v>
      </c>
      <c r="F1186" s="16">
        <f ca="1">(TRUNC(PRODUCT($E$12:$E1185),16))</f>
        <v>1.1530841305445001</v>
      </c>
      <c r="G1186" s="16">
        <f t="shared" ca="1" si="385"/>
        <v>1.1439066884237701</v>
      </c>
      <c r="H1186" s="16">
        <f t="shared" ca="1" si="377"/>
        <v>1.0080228899999999</v>
      </c>
      <c r="I1186" s="15">
        <f t="shared" si="386"/>
        <v>7.0000000000000007E-2</v>
      </c>
      <c r="J1186" s="34">
        <f t="shared" si="387"/>
        <v>44545</v>
      </c>
      <c r="K1186" s="2">
        <f t="shared" si="388"/>
        <v>22</v>
      </c>
      <c r="L1186" s="21">
        <f t="shared" si="389"/>
        <v>23</v>
      </c>
      <c r="M1186" s="14">
        <f t="shared" si="378"/>
        <v>1.0061943</v>
      </c>
      <c r="N1186" s="14">
        <f t="shared" ca="1" si="379"/>
        <v>1.0142668859999999</v>
      </c>
      <c r="O1186" s="21">
        <f t="shared" si="390"/>
        <v>0</v>
      </c>
      <c r="P1186" s="16">
        <f t="shared" ca="1" si="380"/>
        <v>91.807411400000007</v>
      </c>
      <c r="Q1186" s="24">
        <f t="shared" si="381"/>
        <v>0</v>
      </c>
      <c r="R1186" s="16">
        <f t="shared" si="382"/>
        <v>0</v>
      </c>
      <c r="S1186" s="4" t="str">
        <f t="shared" si="391"/>
        <v>J=</v>
      </c>
      <c r="T1186" s="34">
        <f t="shared" si="392"/>
        <v>44578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2"/>
      <c r="AG1186" s="3"/>
      <c r="AH1186" s="2"/>
      <c r="AI1186" s="2"/>
      <c r="AJ1186" s="2"/>
      <c r="AK1186" s="2"/>
      <c r="AL1186" s="2"/>
      <c r="AM1186" s="34"/>
      <c r="AN1186" s="34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42">
        <f t="shared" si="383"/>
        <v>44577</v>
      </c>
      <c r="B1187" s="19">
        <f t="shared" ca="1" si="393"/>
        <v>6526.8074114000001</v>
      </c>
      <c r="C1187" s="16">
        <f t="shared" si="384"/>
        <v>6435</v>
      </c>
      <c r="D1187" s="15">
        <f ca="1">IF(A1187&lt;$B$1,VLOOKUP(A1187,[1]DI!$A$4:$B$15000,2,FALSE),0)</f>
        <v>0</v>
      </c>
      <c r="E1187" s="16">
        <f t="shared" ca="1" si="376"/>
        <v>1</v>
      </c>
      <c r="F1187" s="16">
        <f ca="1">(TRUNC(PRODUCT($E$12:$E1186),16))</f>
        <v>1.1530841305445001</v>
      </c>
      <c r="G1187" s="16">
        <f t="shared" ca="1" si="385"/>
        <v>1.1439066884237701</v>
      </c>
      <c r="H1187" s="16">
        <f t="shared" ca="1" si="377"/>
        <v>1.0080228899999999</v>
      </c>
      <c r="I1187" s="15">
        <f t="shared" si="386"/>
        <v>7.0000000000000007E-2</v>
      </c>
      <c r="J1187" s="34">
        <f t="shared" si="387"/>
        <v>44545</v>
      </c>
      <c r="K1187" s="2">
        <f t="shared" si="388"/>
        <v>22</v>
      </c>
      <c r="L1187" s="21">
        <f t="shared" si="389"/>
        <v>23</v>
      </c>
      <c r="M1187" s="14">
        <f t="shared" si="378"/>
        <v>1.0061943</v>
      </c>
      <c r="N1187" s="14">
        <f t="shared" ca="1" si="379"/>
        <v>1.0142668859999999</v>
      </c>
      <c r="O1187" s="21">
        <f t="shared" si="390"/>
        <v>0</v>
      </c>
      <c r="P1187" s="16">
        <f t="shared" ca="1" si="380"/>
        <v>91.807411400000007</v>
      </c>
      <c r="Q1187" s="24">
        <f t="shared" si="381"/>
        <v>0</v>
      </c>
      <c r="R1187" s="16">
        <f t="shared" si="382"/>
        <v>0</v>
      </c>
      <c r="S1187" s="4" t="str">
        <f t="shared" si="391"/>
        <v>J=</v>
      </c>
      <c r="T1187" s="34">
        <f t="shared" si="392"/>
        <v>44578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2"/>
      <c r="AG1187" s="3"/>
      <c r="AH1187" s="2"/>
      <c r="AI1187" s="2"/>
      <c r="AJ1187" s="2"/>
      <c r="AK1187" s="2"/>
      <c r="AL1187" s="2"/>
      <c r="AM1187" s="34"/>
      <c r="AN1187" s="34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42">
        <f t="shared" si="383"/>
        <v>44578</v>
      </c>
      <c r="B1188" s="19">
        <f t="shared" ca="1" si="393"/>
        <v>6526.8074114000001</v>
      </c>
      <c r="C1188" s="16">
        <f t="shared" si="384"/>
        <v>6435</v>
      </c>
      <c r="D1188" s="15">
        <f ca="1">IF(A1188&lt;$B$1,VLOOKUP(A1188,[1]DI!$A$4:$B$15000,2,FALSE),0)</f>
        <v>9.1499999999999998E-2</v>
      </c>
      <c r="E1188" s="16">
        <f t="shared" ca="1" si="376"/>
        <v>1.00034749</v>
      </c>
      <c r="F1188" s="16">
        <f ca="1">(TRUNC(PRODUCT($E$12:$E1187),16))</f>
        <v>1.1530841305445001</v>
      </c>
      <c r="G1188" s="16">
        <f t="shared" ca="1" si="385"/>
        <v>1.1439066884237701</v>
      </c>
      <c r="H1188" s="16">
        <f t="shared" ca="1" si="377"/>
        <v>1.0080228899999999</v>
      </c>
      <c r="I1188" s="15">
        <f t="shared" si="386"/>
        <v>7.0000000000000007E-2</v>
      </c>
      <c r="J1188" s="34">
        <f t="shared" si="387"/>
        <v>44545</v>
      </c>
      <c r="K1188" s="2">
        <f t="shared" si="388"/>
        <v>23</v>
      </c>
      <c r="L1188" s="21">
        <f t="shared" si="389"/>
        <v>23</v>
      </c>
      <c r="M1188" s="14">
        <f t="shared" si="378"/>
        <v>1.0061943</v>
      </c>
      <c r="N1188" s="14">
        <f t="shared" ca="1" si="379"/>
        <v>1.0142668859999999</v>
      </c>
      <c r="O1188" s="21">
        <f t="shared" si="390"/>
        <v>39</v>
      </c>
      <c r="P1188" s="16">
        <f t="shared" ca="1" si="380"/>
        <v>91.807411400000007</v>
      </c>
      <c r="Q1188" s="24">
        <f t="shared" si="381"/>
        <v>0</v>
      </c>
      <c r="R1188" s="16">
        <f t="shared" si="382"/>
        <v>0</v>
      </c>
      <c r="S1188" s="4" t="str">
        <f t="shared" si="391"/>
        <v>J=</v>
      </c>
      <c r="T1188" s="34">
        <f t="shared" si="392"/>
        <v>44578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2"/>
      <c r="AG1188" s="3"/>
      <c r="AH1188" s="2"/>
      <c r="AI1188" s="2"/>
      <c r="AJ1188" s="2"/>
      <c r="AK1188" s="2"/>
      <c r="AL1188" s="2"/>
      <c r="AM1188" s="34"/>
      <c r="AN1188" s="34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42">
        <f t="shared" si="383"/>
        <v>44579</v>
      </c>
      <c r="B1189" s="19">
        <f t="shared" ca="1" si="393"/>
        <v>6438.9646421099997</v>
      </c>
      <c r="C1189" s="16">
        <f t="shared" si="384"/>
        <v>6435</v>
      </c>
      <c r="D1189" s="15">
        <f ca="1">IF(A1189&lt;$B$1,VLOOKUP(A1189,[1]DI!$A$4:$B$15000,2,FALSE),0)</f>
        <v>9.1499999999999998E-2</v>
      </c>
      <c r="E1189" s="16">
        <f t="shared" ca="1" si="376"/>
        <v>1.00034749</v>
      </c>
      <c r="F1189" s="16">
        <f ca="1">(TRUNC(PRODUCT($E$12:$E1188),16))</f>
        <v>1.1534848157490301</v>
      </c>
      <c r="G1189" s="16">
        <f t="shared" ca="1" si="385"/>
        <v>1.1530841305445001</v>
      </c>
      <c r="H1189" s="16">
        <f t="shared" ca="1" si="377"/>
        <v>1.00034749</v>
      </c>
      <c r="I1189" s="15">
        <f t="shared" si="386"/>
        <v>7.0000000000000007E-2</v>
      </c>
      <c r="J1189" s="34">
        <f t="shared" si="387"/>
        <v>44578</v>
      </c>
      <c r="K1189" s="2">
        <f t="shared" si="388"/>
        <v>1</v>
      </c>
      <c r="L1189" s="21">
        <f t="shared" si="389"/>
        <v>1</v>
      </c>
      <c r="M1189" s="14">
        <f t="shared" si="378"/>
        <v>1.0002685229999999</v>
      </c>
      <c r="N1189" s="14">
        <f t="shared" ca="1" si="379"/>
        <v>1.0006161060000001</v>
      </c>
      <c r="O1189" s="21">
        <f t="shared" si="390"/>
        <v>0</v>
      </c>
      <c r="P1189" s="16">
        <f t="shared" ca="1" si="380"/>
        <v>3.9646421100000002</v>
      </c>
      <c r="Q1189" s="24">
        <f t="shared" si="381"/>
        <v>0</v>
      </c>
      <c r="R1189" s="16">
        <f t="shared" si="382"/>
        <v>0</v>
      </c>
      <c r="S1189" s="4" t="str">
        <f t="shared" si="391"/>
        <v>J=</v>
      </c>
      <c r="T1189" s="34">
        <f t="shared" si="392"/>
        <v>44607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2"/>
      <c r="AG1189" s="3"/>
      <c r="AH1189" s="2"/>
      <c r="AI1189" s="2"/>
      <c r="AJ1189" s="2"/>
      <c r="AK1189" s="2"/>
      <c r="AL1189" s="2"/>
      <c r="AM1189" s="34"/>
      <c r="AN1189" s="34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42">
        <f t="shared" si="383"/>
        <v>44580</v>
      </c>
      <c r="B1190" s="19">
        <f t="shared" ca="1" si="393"/>
        <v>6442.9317230799998</v>
      </c>
      <c r="C1190" s="16">
        <f t="shared" si="384"/>
        <v>6435</v>
      </c>
      <c r="D1190" s="15">
        <f ca="1">IF(A1190&lt;$B$1,VLOOKUP(A1190,[1]DI!$A$4:$B$15000,2,FALSE),0)</f>
        <v>9.1499999999999998E-2</v>
      </c>
      <c r="E1190" s="16">
        <f t="shared" ca="1" si="376"/>
        <v>1.00034749</v>
      </c>
      <c r="F1190" s="16">
        <f ca="1">(TRUNC(PRODUCT($E$12:$E1189),16))</f>
        <v>1.1538856401876501</v>
      </c>
      <c r="G1190" s="16">
        <f t="shared" ca="1" si="385"/>
        <v>1.1530841305445001</v>
      </c>
      <c r="H1190" s="16">
        <f t="shared" ca="1" si="377"/>
        <v>1.0006950999999999</v>
      </c>
      <c r="I1190" s="15">
        <f t="shared" si="386"/>
        <v>7.0000000000000007E-2</v>
      </c>
      <c r="J1190" s="34">
        <f t="shared" si="387"/>
        <v>44578</v>
      </c>
      <c r="K1190" s="2">
        <f t="shared" si="388"/>
        <v>2</v>
      </c>
      <c r="L1190" s="21">
        <f t="shared" si="389"/>
        <v>2</v>
      </c>
      <c r="M1190" s="14">
        <f t="shared" si="378"/>
        <v>1.000537118</v>
      </c>
      <c r="N1190" s="14">
        <f t="shared" ca="1" si="379"/>
        <v>1.0012325909999999</v>
      </c>
      <c r="O1190" s="21">
        <f t="shared" si="390"/>
        <v>0</v>
      </c>
      <c r="P1190" s="16">
        <f t="shared" ca="1" si="380"/>
        <v>7.9317230800000003</v>
      </c>
      <c r="Q1190" s="24">
        <f t="shared" si="381"/>
        <v>0</v>
      </c>
      <c r="R1190" s="16">
        <f t="shared" si="382"/>
        <v>0</v>
      </c>
      <c r="S1190" s="4" t="str">
        <f t="shared" si="391"/>
        <v>J=</v>
      </c>
      <c r="T1190" s="34">
        <f t="shared" si="392"/>
        <v>44607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2"/>
      <c r="AG1190" s="3"/>
      <c r="AH1190" s="2"/>
      <c r="AI1190" s="2"/>
      <c r="AJ1190" s="2"/>
      <c r="AK1190" s="2"/>
      <c r="AL1190" s="2"/>
      <c r="AM1190" s="34"/>
      <c r="AN1190" s="34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42">
        <f t="shared" si="383"/>
        <v>44581</v>
      </c>
      <c r="B1191" s="19">
        <f t="shared" ca="1" si="393"/>
        <v>6446.9012429200002</v>
      </c>
      <c r="C1191" s="16">
        <f t="shared" si="384"/>
        <v>6435</v>
      </c>
      <c r="D1191" s="15">
        <f ca="1">IF(A1191&lt;$B$1,VLOOKUP(A1191,[1]DI!$A$4:$B$15000,2,FALSE),0)</f>
        <v>9.1499999999999998E-2</v>
      </c>
      <c r="E1191" s="16">
        <f t="shared" ca="1" si="376"/>
        <v>1.00034749</v>
      </c>
      <c r="F1191" s="16">
        <f ca="1">(TRUNC(PRODUCT($E$12:$E1190),16))</f>
        <v>1.15428660390876</v>
      </c>
      <c r="G1191" s="16">
        <f t="shared" ca="1" si="385"/>
        <v>1.1530841305445001</v>
      </c>
      <c r="H1191" s="16">
        <f t="shared" ca="1" si="377"/>
        <v>1.0010428300000001</v>
      </c>
      <c r="I1191" s="15">
        <f t="shared" si="386"/>
        <v>7.0000000000000007E-2</v>
      </c>
      <c r="J1191" s="34">
        <f t="shared" si="387"/>
        <v>44578</v>
      </c>
      <c r="K1191" s="2">
        <f t="shared" si="388"/>
        <v>3</v>
      </c>
      <c r="L1191" s="21">
        <f t="shared" si="389"/>
        <v>3</v>
      </c>
      <c r="M1191" s="14">
        <f t="shared" si="378"/>
        <v>1.0008057850000001</v>
      </c>
      <c r="N1191" s="14">
        <f t="shared" ca="1" si="379"/>
        <v>1.0018494550000001</v>
      </c>
      <c r="O1191" s="21">
        <f t="shared" si="390"/>
        <v>0</v>
      </c>
      <c r="P1191" s="16">
        <f t="shared" ca="1" si="380"/>
        <v>11.90124292</v>
      </c>
      <c r="Q1191" s="24">
        <f t="shared" si="381"/>
        <v>0</v>
      </c>
      <c r="R1191" s="16">
        <f t="shared" si="382"/>
        <v>0</v>
      </c>
      <c r="S1191" s="4" t="str">
        <f t="shared" si="391"/>
        <v>J=</v>
      </c>
      <c r="T1191" s="34">
        <f t="shared" si="392"/>
        <v>44607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2"/>
      <c r="AG1191" s="3"/>
      <c r="AH1191" s="2"/>
      <c r="AI1191" s="2"/>
      <c r="AJ1191" s="2"/>
      <c r="AK1191" s="2"/>
      <c r="AL1191" s="2"/>
      <c r="AM1191" s="34"/>
      <c r="AN1191" s="34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42">
        <f t="shared" si="383"/>
        <v>44582</v>
      </c>
      <c r="B1192" s="19">
        <f t="shared" ca="1" si="393"/>
        <v>6450.87320163</v>
      </c>
      <c r="C1192" s="16">
        <f t="shared" si="384"/>
        <v>6435</v>
      </c>
      <c r="D1192" s="15">
        <f ca="1">IF(A1192&lt;$B$1,VLOOKUP(A1192,[1]DI!$A$4:$B$15000,2,FALSE),0)</f>
        <v>9.1499999999999998E-2</v>
      </c>
      <c r="E1192" s="16">
        <f t="shared" ca="1" si="376"/>
        <v>1.00034749</v>
      </c>
      <c r="F1192" s="16">
        <f ca="1">(TRUNC(PRODUCT($E$12:$E1191),16))</f>
        <v>1.15468770696075</v>
      </c>
      <c r="G1192" s="16">
        <f t="shared" ca="1" si="385"/>
        <v>1.1530841305445001</v>
      </c>
      <c r="H1192" s="16">
        <f t="shared" ca="1" si="377"/>
        <v>1.0013906800000001</v>
      </c>
      <c r="I1192" s="15">
        <f t="shared" si="386"/>
        <v>7.0000000000000007E-2</v>
      </c>
      <c r="J1192" s="34">
        <f t="shared" si="387"/>
        <v>44578</v>
      </c>
      <c r="K1192" s="2">
        <f t="shared" si="388"/>
        <v>4</v>
      </c>
      <c r="L1192" s="21">
        <f t="shared" si="389"/>
        <v>4</v>
      </c>
      <c r="M1192" s="14">
        <f t="shared" si="378"/>
        <v>1.0010745240000001</v>
      </c>
      <c r="N1192" s="14">
        <f t="shared" ca="1" si="379"/>
        <v>1.0024666980000001</v>
      </c>
      <c r="O1192" s="21">
        <f t="shared" si="390"/>
        <v>0</v>
      </c>
      <c r="P1192" s="16">
        <f t="shared" ca="1" si="380"/>
        <v>15.873201630000001</v>
      </c>
      <c r="Q1192" s="24">
        <f t="shared" si="381"/>
        <v>0</v>
      </c>
      <c r="R1192" s="16">
        <f t="shared" si="382"/>
        <v>0</v>
      </c>
      <c r="S1192" s="4" t="str">
        <f t="shared" si="391"/>
        <v>J=</v>
      </c>
      <c r="T1192" s="34">
        <f t="shared" si="392"/>
        <v>44607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2"/>
      <c r="AG1192" s="3"/>
      <c r="AH1192" s="2"/>
      <c r="AI1192" s="2"/>
      <c r="AJ1192" s="2"/>
      <c r="AK1192" s="2"/>
      <c r="AL1192" s="2"/>
      <c r="AM1192" s="34"/>
      <c r="AN1192" s="34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42">
        <f t="shared" si="383"/>
        <v>44583</v>
      </c>
      <c r="B1193" s="19">
        <f t="shared" ca="1" si="393"/>
        <v>6454.8476699800003</v>
      </c>
      <c r="C1193" s="16">
        <f t="shared" si="384"/>
        <v>6435</v>
      </c>
      <c r="D1193" s="15">
        <f ca="1">IF(A1193&lt;$B$1,VLOOKUP(A1193,[1]DI!$A$4:$B$15000,2,FALSE),0)</f>
        <v>0</v>
      </c>
      <c r="E1193" s="16">
        <f t="shared" ca="1" si="376"/>
        <v>1</v>
      </c>
      <c r="F1193" s="16">
        <f ca="1">(TRUNC(PRODUCT($E$12:$E1192),16))</f>
        <v>1.15508894939204</v>
      </c>
      <c r="G1193" s="16">
        <f t="shared" ca="1" si="385"/>
        <v>1.1530841305445001</v>
      </c>
      <c r="H1193" s="16">
        <f t="shared" ca="1" si="377"/>
        <v>1.00173866</v>
      </c>
      <c r="I1193" s="15">
        <f t="shared" si="386"/>
        <v>7.0000000000000007E-2</v>
      </c>
      <c r="J1193" s="34">
        <f t="shared" si="387"/>
        <v>44578</v>
      </c>
      <c r="K1193" s="2">
        <f t="shared" si="388"/>
        <v>4</v>
      </c>
      <c r="L1193" s="21">
        <f t="shared" si="389"/>
        <v>5</v>
      </c>
      <c r="M1193" s="14">
        <f t="shared" si="378"/>
        <v>1.0013433350000001</v>
      </c>
      <c r="N1193" s="14">
        <f t="shared" ca="1" si="379"/>
        <v>1.0030843309999999</v>
      </c>
      <c r="O1193" s="21">
        <f t="shared" si="390"/>
        <v>0</v>
      </c>
      <c r="P1193" s="16">
        <f t="shared" ca="1" si="380"/>
        <v>19.847669979999999</v>
      </c>
      <c r="Q1193" s="24">
        <f t="shared" si="381"/>
        <v>0</v>
      </c>
      <c r="R1193" s="16">
        <f t="shared" si="382"/>
        <v>0</v>
      </c>
      <c r="S1193" s="4" t="str">
        <f t="shared" si="391"/>
        <v>J=</v>
      </c>
      <c r="T1193" s="34">
        <f t="shared" si="392"/>
        <v>44607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2"/>
      <c r="AG1193" s="3"/>
      <c r="AH1193" s="2"/>
      <c r="AI1193" s="2"/>
      <c r="AJ1193" s="2"/>
      <c r="AK1193" s="2"/>
      <c r="AL1193" s="2"/>
      <c r="AM1193" s="34"/>
      <c r="AN1193" s="34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42">
        <f t="shared" si="383"/>
        <v>44584</v>
      </c>
      <c r="B1194" s="19">
        <f t="shared" ca="1" si="393"/>
        <v>6454.8476699800003</v>
      </c>
      <c r="C1194" s="16">
        <f t="shared" si="384"/>
        <v>6435</v>
      </c>
      <c r="D1194" s="15">
        <f ca="1">IF(A1194&lt;$B$1,VLOOKUP(A1194,[1]DI!$A$4:$B$15000,2,FALSE),0)</f>
        <v>0</v>
      </c>
      <c r="E1194" s="16">
        <f t="shared" ca="1" si="376"/>
        <v>1</v>
      </c>
      <c r="F1194" s="16">
        <f ca="1">(TRUNC(PRODUCT($E$12:$E1193),16))</f>
        <v>1.15508894939204</v>
      </c>
      <c r="G1194" s="16">
        <f t="shared" ca="1" si="385"/>
        <v>1.1530841305445001</v>
      </c>
      <c r="H1194" s="16">
        <f t="shared" ca="1" si="377"/>
        <v>1.00173866</v>
      </c>
      <c r="I1194" s="15">
        <f t="shared" si="386"/>
        <v>7.0000000000000007E-2</v>
      </c>
      <c r="J1194" s="34">
        <f t="shared" si="387"/>
        <v>44578</v>
      </c>
      <c r="K1194" s="2">
        <f t="shared" si="388"/>
        <v>4</v>
      </c>
      <c r="L1194" s="21">
        <f t="shared" si="389"/>
        <v>5</v>
      </c>
      <c r="M1194" s="14">
        <f t="shared" si="378"/>
        <v>1.0013433350000001</v>
      </c>
      <c r="N1194" s="14">
        <f t="shared" ca="1" si="379"/>
        <v>1.0030843309999999</v>
      </c>
      <c r="O1194" s="21">
        <f t="shared" si="390"/>
        <v>0</v>
      </c>
      <c r="P1194" s="16">
        <f t="shared" ca="1" si="380"/>
        <v>19.847669979999999</v>
      </c>
      <c r="Q1194" s="24">
        <f t="shared" si="381"/>
        <v>0</v>
      </c>
      <c r="R1194" s="16">
        <f t="shared" si="382"/>
        <v>0</v>
      </c>
      <c r="S1194" s="4" t="str">
        <f t="shared" si="391"/>
        <v>J=</v>
      </c>
      <c r="T1194" s="34">
        <f t="shared" si="392"/>
        <v>44607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2"/>
      <c r="AG1194" s="3"/>
      <c r="AH1194" s="2"/>
      <c r="AI1194" s="2"/>
      <c r="AJ1194" s="2"/>
      <c r="AK1194" s="2"/>
      <c r="AL1194" s="2"/>
      <c r="AM1194" s="34"/>
      <c r="AN1194" s="34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42">
        <f t="shared" si="383"/>
        <v>44585</v>
      </c>
      <c r="B1195" s="19">
        <f t="shared" ca="1" si="393"/>
        <v>6454.8476699800003</v>
      </c>
      <c r="C1195" s="16">
        <f t="shared" si="384"/>
        <v>6435</v>
      </c>
      <c r="D1195" s="15">
        <f ca="1">IF(A1195&lt;$B$1,VLOOKUP(A1195,[1]DI!$A$4:$B$15000,2,FALSE),0)</f>
        <v>9.1499999999999998E-2</v>
      </c>
      <c r="E1195" s="16">
        <f t="shared" ca="1" si="376"/>
        <v>1.00034749</v>
      </c>
      <c r="F1195" s="16">
        <f ca="1">(TRUNC(PRODUCT($E$12:$E1194),16))</f>
        <v>1.15508894939204</v>
      </c>
      <c r="G1195" s="16">
        <f t="shared" ca="1" si="385"/>
        <v>1.1530841305445001</v>
      </c>
      <c r="H1195" s="16">
        <f t="shared" ca="1" si="377"/>
        <v>1.00173866</v>
      </c>
      <c r="I1195" s="15">
        <f t="shared" si="386"/>
        <v>7.0000000000000007E-2</v>
      </c>
      <c r="J1195" s="34">
        <f t="shared" si="387"/>
        <v>44578</v>
      </c>
      <c r="K1195" s="2">
        <f t="shared" si="388"/>
        <v>5</v>
      </c>
      <c r="L1195" s="21">
        <f t="shared" si="389"/>
        <v>5</v>
      </c>
      <c r="M1195" s="14">
        <f t="shared" si="378"/>
        <v>1.0013433350000001</v>
      </c>
      <c r="N1195" s="14">
        <f t="shared" ca="1" si="379"/>
        <v>1.0030843309999999</v>
      </c>
      <c r="O1195" s="21">
        <f t="shared" si="390"/>
        <v>0</v>
      </c>
      <c r="P1195" s="16">
        <f t="shared" ca="1" si="380"/>
        <v>19.847669979999999</v>
      </c>
      <c r="Q1195" s="24">
        <f t="shared" si="381"/>
        <v>0</v>
      </c>
      <c r="R1195" s="16">
        <f t="shared" si="382"/>
        <v>0</v>
      </c>
      <c r="S1195" s="4" t="str">
        <f t="shared" si="391"/>
        <v>J=</v>
      </c>
      <c r="T1195" s="34">
        <f t="shared" si="392"/>
        <v>44607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2"/>
      <c r="AG1195" s="3"/>
      <c r="AH1195" s="2"/>
      <c r="AI1195" s="2"/>
      <c r="AJ1195" s="2"/>
      <c r="AK1195" s="2"/>
      <c r="AL1195" s="2"/>
      <c r="AM1195" s="34"/>
      <c r="AN1195" s="34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42">
        <f t="shared" si="383"/>
        <v>44586</v>
      </c>
      <c r="B1196" s="19">
        <f t="shared" ca="1" si="393"/>
        <v>6458.82450642</v>
      </c>
      <c r="C1196" s="16">
        <f t="shared" si="384"/>
        <v>6435</v>
      </c>
      <c r="D1196" s="15">
        <f ca="1">IF(A1196&lt;$B$1,VLOOKUP(A1196,[1]DI!$A$4:$B$15000,2,FALSE),0)</f>
        <v>9.1499999999999998E-2</v>
      </c>
      <c r="E1196" s="16">
        <f t="shared" ca="1" si="376"/>
        <v>1.00034749</v>
      </c>
      <c r="F1196" s="16">
        <f ca="1">(TRUNC(PRODUCT($E$12:$E1195),16))</f>
        <v>1.15549033125107</v>
      </c>
      <c r="G1196" s="16">
        <f t="shared" ca="1" si="385"/>
        <v>1.1530841305445001</v>
      </c>
      <c r="H1196" s="16">
        <f t="shared" ca="1" si="377"/>
        <v>1.0020867499999999</v>
      </c>
      <c r="I1196" s="15">
        <f t="shared" si="386"/>
        <v>7.0000000000000007E-2</v>
      </c>
      <c r="J1196" s="34">
        <f t="shared" si="387"/>
        <v>44578</v>
      </c>
      <c r="K1196" s="2">
        <f t="shared" si="388"/>
        <v>6</v>
      </c>
      <c r="L1196" s="21">
        <f t="shared" si="389"/>
        <v>6</v>
      </c>
      <c r="M1196" s="14">
        <f t="shared" si="378"/>
        <v>1.001612218</v>
      </c>
      <c r="N1196" s="14">
        <f t="shared" ca="1" si="379"/>
        <v>1.003702332</v>
      </c>
      <c r="O1196" s="21">
        <f t="shared" si="390"/>
        <v>0</v>
      </c>
      <c r="P1196" s="16">
        <f t="shared" ca="1" si="380"/>
        <v>23.824506419999999</v>
      </c>
      <c r="Q1196" s="24">
        <f t="shared" si="381"/>
        <v>0</v>
      </c>
      <c r="R1196" s="16">
        <f t="shared" si="382"/>
        <v>0</v>
      </c>
      <c r="S1196" s="4" t="str">
        <f t="shared" si="391"/>
        <v>J=</v>
      </c>
      <c r="T1196" s="34">
        <f t="shared" si="392"/>
        <v>44607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2"/>
      <c r="AG1196" s="3"/>
      <c r="AH1196" s="2"/>
      <c r="AI1196" s="2"/>
      <c r="AJ1196" s="2"/>
      <c r="AK1196" s="2"/>
      <c r="AL1196" s="2"/>
      <c r="AM1196" s="34"/>
      <c r="AN1196" s="34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42">
        <f t="shared" si="383"/>
        <v>44587</v>
      </c>
      <c r="B1197" s="19">
        <f t="shared" ca="1" si="393"/>
        <v>6462.8038653699996</v>
      </c>
      <c r="C1197" s="16">
        <f t="shared" si="384"/>
        <v>6435</v>
      </c>
      <c r="D1197" s="15">
        <f ca="1">IF(A1197&lt;$B$1,VLOOKUP(A1197,[1]DI!$A$4:$B$15000,2,FALSE),0)</f>
        <v>9.1499999999999998E-2</v>
      </c>
      <c r="E1197" s="16">
        <f t="shared" ca="1" si="376"/>
        <v>1.00034749</v>
      </c>
      <c r="F1197" s="16">
        <f ca="1">(TRUNC(PRODUCT($E$12:$E1196),16))</f>
        <v>1.15589185258627</v>
      </c>
      <c r="G1197" s="16">
        <f t="shared" ca="1" si="385"/>
        <v>1.1530841305445001</v>
      </c>
      <c r="H1197" s="16">
        <f t="shared" ca="1" si="377"/>
        <v>1.0024349699999999</v>
      </c>
      <c r="I1197" s="15">
        <f t="shared" si="386"/>
        <v>7.0000000000000007E-2</v>
      </c>
      <c r="J1197" s="34">
        <f t="shared" si="387"/>
        <v>44578</v>
      </c>
      <c r="K1197" s="2">
        <f t="shared" si="388"/>
        <v>7</v>
      </c>
      <c r="L1197" s="21">
        <f t="shared" si="389"/>
        <v>7</v>
      </c>
      <c r="M1197" s="14">
        <f t="shared" si="378"/>
        <v>1.001881174</v>
      </c>
      <c r="N1197" s="14">
        <f t="shared" ca="1" si="379"/>
        <v>1.0043207249999999</v>
      </c>
      <c r="O1197" s="21">
        <f t="shared" si="390"/>
        <v>0</v>
      </c>
      <c r="P1197" s="16">
        <f t="shared" ca="1" si="380"/>
        <v>27.80386537</v>
      </c>
      <c r="Q1197" s="24">
        <f t="shared" si="381"/>
        <v>0</v>
      </c>
      <c r="R1197" s="16">
        <f t="shared" si="382"/>
        <v>0</v>
      </c>
      <c r="S1197" s="4" t="str">
        <f t="shared" si="391"/>
        <v>J=</v>
      </c>
      <c r="T1197" s="34">
        <f t="shared" si="392"/>
        <v>44607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2"/>
      <c r="AG1197" s="3"/>
      <c r="AH1197" s="2"/>
      <c r="AI1197" s="2"/>
      <c r="AJ1197" s="2"/>
      <c r="AK1197" s="2"/>
      <c r="AL1197" s="2"/>
      <c r="AM1197" s="34"/>
      <c r="AN1197" s="34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42">
        <f t="shared" si="383"/>
        <v>44588</v>
      </c>
      <c r="B1198" s="19">
        <f t="shared" ca="1" si="393"/>
        <v>6466.7855988399997</v>
      </c>
      <c r="C1198" s="16">
        <f t="shared" si="384"/>
        <v>6435</v>
      </c>
      <c r="D1198" s="15">
        <f ca="1">IF(A1198&lt;$B$1,VLOOKUP(A1198,[1]DI!$A$4:$B$15000,2,FALSE),0)</f>
        <v>9.1499999999999998E-2</v>
      </c>
      <c r="E1198" s="16">
        <f t="shared" ca="1" si="376"/>
        <v>1.00034749</v>
      </c>
      <c r="F1198" s="16">
        <f ca="1">(TRUNC(PRODUCT($E$12:$E1197),16))</f>
        <v>1.1562935134461301</v>
      </c>
      <c r="G1198" s="16">
        <f t="shared" ca="1" si="385"/>
        <v>1.1530841305445001</v>
      </c>
      <c r="H1198" s="16">
        <f t="shared" ca="1" si="377"/>
        <v>1.0027832999999999</v>
      </c>
      <c r="I1198" s="15">
        <f t="shared" si="386"/>
        <v>7.0000000000000007E-2</v>
      </c>
      <c r="J1198" s="34">
        <f t="shared" si="387"/>
        <v>44578</v>
      </c>
      <c r="K1198" s="2">
        <f t="shared" si="388"/>
        <v>8</v>
      </c>
      <c r="L1198" s="21">
        <f t="shared" si="389"/>
        <v>8</v>
      </c>
      <c r="M1198" s="14">
        <f t="shared" si="378"/>
        <v>1.0021502019999999</v>
      </c>
      <c r="N1198" s="14">
        <f t="shared" ca="1" si="379"/>
        <v>1.0049394869999999</v>
      </c>
      <c r="O1198" s="21">
        <f t="shared" si="390"/>
        <v>0</v>
      </c>
      <c r="P1198" s="16">
        <f t="shared" ca="1" si="380"/>
        <v>31.785598839999999</v>
      </c>
      <c r="Q1198" s="24">
        <f t="shared" si="381"/>
        <v>0</v>
      </c>
      <c r="R1198" s="16">
        <f t="shared" si="382"/>
        <v>0</v>
      </c>
      <c r="S1198" s="4" t="str">
        <f t="shared" si="391"/>
        <v>J=</v>
      </c>
      <c r="T1198" s="34">
        <f t="shared" si="392"/>
        <v>44607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2"/>
      <c r="AG1198" s="3"/>
      <c r="AH1198" s="2"/>
      <c r="AI1198" s="2"/>
      <c r="AJ1198" s="2"/>
      <c r="AK1198" s="2"/>
      <c r="AL1198" s="2"/>
      <c r="AM1198" s="34"/>
      <c r="AN1198" s="34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42">
        <f t="shared" si="383"/>
        <v>44589</v>
      </c>
      <c r="B1199" s="19">
        <f t="shared" ca="1" si="393"/>
        <v>6470.7698419600001</v>
      </c>
      <c r="C1199" s="16">
        <f t="shared" si="384"/>
        <v>6435</v>
      </c>
      <c r="D1199" s="15">
        <f ca="1">IF(A1199&lt;$B$1,VLOOKUP(A1199,[1]DI!$A$4:$B$15000,2,FALSE),0)</f>
        <v>9.1499999999999998E-2</v>
      </c>
      <c r="E1199" s="16">
        <f t="shared" ca="1" si="376"/>
        <v>1.00034749</v>
      </c>
      <c r="F1199" s="16">
        <f ca="1">(TRUNC(PRODUCT($E$12:$E1198),16))</f>
        <v>1.1566953138791201</v>
      </c>
      <c r="G1199" s="16">
        <f t="shared" ca="1" si="385"/>
        <v>1.1530841305445001</v>
      </c>
      <c r="H1199" s="16">
        <f t="shared" ca="1" si="377"/>
        <v>1.00313176</v>
      </c>
      <c r="I1199" s="15">
        <f t="shared" si="386"/>
        <v>7.0000000000000007E-2</v>
      </c>
      <c r="J1199" s="34">
        <f t="shared" si="387"/>
        <v>44578</v>
      </c>
      <c r="K1199" s="2">
        <f t="shared" si="388"/>
        <v>9</v>
      </c>
      <c r="L1199" s="21">
        <f t="shared" si="389"/>
        <v>9</v>
      </c>
      <c r="M1199" s="14">
        <f t="shared" si="378"/>
        <v>1.0024193020000001</v>
      </c>
      <c r="N1199" s="14">
        <f t="shared" ca="1" si="379"/>
        <v>1.005558639</v>
      </c>
      <c r="O1199" s="21">
        <f t="shared" si="390"/>
        <v>0</v>
      </c>
      <c r="P1199" s="16">
        <f t="shared" ca="1" si="380"/>
        <v>35.769841960000001</v>
      </c>
      <c r="Q1199" s="24">
        <f t="shared" si="381"/>
        <v>0</v>
      </c>
      <c r="R1199" s="16">
        <f t="shared" si="382"/>
        <v>0</v>
      </c>
      <c r="S1199" s="4" t="str">
        <f t="shared" si="391"/>
        <v>J=</v>
      </c>
      <c r="T1199" s="34">
        <f t="shared" si="392"/>
        <v>44607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2"/>
      <c r="AG1199" s="3"/>
      <c r="AH1199" s="2"/>
      <c r="AI1199" s="2"/>
      <c r="AJ1199" s="2"/>
      <c r="AK1199" s="2"/>
      <c r="AL1199" s="2"/>
      <c r="AM1199" s="34"/>
      <c r="AN1199" s="34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42">
        <f t="shared" si="383"/>
        <v>44590</v>
      </c>
      <c r="B1200" s="19">
        <f t="shared" ca="1" si="393"/>
        <v>6474.7565303800002</v>
      </c>
      <c r="C1200" s="16">
        <f t="shared" si="384"/>
        <v>6435</v>
      </c>
      <c r="D1200" s="15">
        <f ca="1">IF(A1200&lt;$B$1,VLOOKUP(A1200,[1]DI!$A$4:$B$15000,2,FALSE),0)</f>
        <v>0</v>
      </c>
      <c r="E1200" s="16">
        <f t="shared" ca="1" si="376"/>
        <v>1</v>
      </c>
      <c r="F1200" s="16">
        <f ca="1">(TRUNC(PRODUCT($E$12:$E1199),16))</f>
        <v>1.1570972539337401</v>
      </c>
      <c r="G1200" s="16">
        <f t="shared" ca="1" si="385"/>
        <v>1.1530841305445001</v>
      </c>
      <c r="H1200" s="16">
        <f t="shared" ca="1" si="377"/>
        <v>1.0034803400000001</v>
      </c>
      <c r="I1200" s="15">
        <f t="shared" si="386"/>
        <v>7.0000000000000007E-2</v>
      </c>
      <c r="J1200" s="34">
        <f t="shared" si="387"/>
        <v>44578</v>
      </c>
      <c r="K1200" s="2">
        <f t="shared" si="388"/>
        <v>9</v>
      </c>
      <c r="L1200" s="21">
        <f t="shared" si="389"/>
        <v>10</v>
      </c>
      <c r="M1200" s="14">
        <f t="shared" si="378"/>
        <v>1.0026884739999999</v>
      </c>
      <c r="N1200" s="14">
        <f t="shared" ca="1" si="379"/>
        <v>1.006178171</v>
      </c>
      <c r="O1200" s="21">
        <f t="shared" si="390"/>
        <v>0</v>
      </c>
      <c r="P1200" s="16">
        <f t="shared" ca="1" si="380"/>
        <v>39.756530380000001</v>
      </c>
      <c r="Q1200" s="24">
        <f t="shared" si="381"/>
        <v>0</v>
      </c>
      <c r="R1200" s="16">
        <f t="shared" si="382"/>
        <v>0</v>
      </c>
      <c r="S1200" s="4" t="str">
        <f t="shared" si="391"/>
        <v>J=</v>
      </c>
      <c r="T1200" s="34">
        <f t="shared" si="392"/>
        <v>44607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2"/>
      <c r="AG1200" s="3"/>
      <c r="AH1200" s="2"/>
      <c r="AI1200" s="2"/>
      <c r="AJ1200" s="2"/>
      <c r="AK1200" s="2"/>
      <c r="AL1200" s="2"/>
      <c r="AM1200" s="34"/>
      <c r="AN1200" s="34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42">
        <f t="shared" si="383"/>
        <v>44591</v>
      </c>
      <c r="B1201" s="19">
        <f t="shared" ca="1" si="393"/>
        <v>6474.7565303800002</v>
      </c>
      <c r="C1201" s="16">
        <f t="shared" si="384"/>
        <v>6435</v>
      </c>
      <c r="D1201" s="15">
        <f ca="1">IF(A1201&lt;$B$1,VLOOKUP(A1201,[1]DI!$A$4:$B$15000,2,FALSE),0)</f>
        <v>0</v>
      </c>
      <c r="E1201" s="16">
        <f t="shared" ca="1" si="376"/>
        <v>1</v>
      </c>
      <c r="F1201" s="16">
        <f ca="1">(TRUNC(PRODUCT($E$12:$E1200),16))</f>
        <v>1.1570972539337401</v>
      </c>
      <c r="G1201" s="16">
        <f t="shared" ca="1" si="385"/>
        <v>1.1530841305445001</v>
      </c>
      <c r="H1201" s="16">
        <f t="shared" ca="1" si="377"/>
        <v>1.0034803400000001</v>
      </c>
      <c r="I1201" s="15">
        <f t="shared" si="386"/>
        <v>7.0000000000000007E-2</v>
      </c>
      <c r="J1201" s="34">
        <f t="shared" si="387"/>
        <v>44578</v>
      </c>
      <c r="K1201" s="2">
        <f t="shared" si="388"/>
        <v>9</v>
      </c>
      <c r="L1201" s="21">
        <f t="shared" si="389"/>
        <v>10</v>
      </c>
      <c r="M1201" s="14">
        <f t="shared" si="378"/>
        <v>1.0026884739999999</v>
      </c>
      <c r="N1201" s="14">
        <f t="shared" ca="1" si="379"/>
        <v>1.006178171</v>
      </c>
      <c r="O1201" s="21">
        <f t="shared" si="390"/>
        <v>0</v>
      </c>
      <c r="P1201" s="16">
        <f t="shared" ca="1" si="380"/>
        <v>39.756530380000001</v>
      </c>
      <c r="Q1201" s="24">
        <f t="shared" si="381"/>
        <v>0</v>
      </c>
      <c r="R1201" s="16">
        <f t="shared" si="382"/>
        <v>0</v>
      </c>
      <c r="S1201" s="4" t="str">
        <f t="shared" si="391"/>
        <v>J=</v>
      </c>
      <c r="T1201" s="34">
        <f t="shared" si="392"/>
        <v>44607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2"/>
      <c r="AG1201" s="3"/>
      <c r="AH1201" s="2"/>
      <c r="AI1201" s="2"/>
      <c r="AJ1201" s="2"/>
      <c r="AK1201" s="2"/>
      <c r="AL1201" s="2"/>
      <c r="AM1201" s="34"/>
      <c r="AN1201" s="34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42">
        <f t="shared" si="383"/>
        <v>44592</v>
      </c>
      <c r="B1202" s="19">
        <f t="shared" ca="1" si="393"/>
        <v>6474.7565303800002</v>
      </c>
      <c r="C1202" s="16">
        <f t="shared" si="384"/>
        <v>6435</v>
      </c>
      <c r="D1202" s="15">
        <f ca="1">IF(A1202&lt;$B$1,VLOOKUP(A1202,[1]DI!$A$4:$B$15000,2,FALSE),0)</f>
        <v>9.1499999999999998E-2</v>
      </c>
      <c r="E1202" s="16">
        <f t="shared" ca="1" si="376"/>
        <v>1.00034749</v>
      </c>
      <c r="F1202" s="16">
        <f ca="1">(TRUNC(PRODUCT($E$12:$E1201),16))</f>
        <v>1.1570972539337401</v>
      </c>
      <c r="G1202" s="16">
        <f t="shared" ca="1" si="385"/>
        <v>1.1530841305445001</v>
      </c>
      <c r="H1202" s="16">
        <f t="shared" ca="1" si="377"/>
        <v>1.0034803400000001</v>
      </c>
      <c r="I1202" s="15">
        <f t="shared" si="386"/>
        <v>7.0000000000000007E-2</v>
      </c>
      <c r="J1202" s="34">
        <f t="shared" si="387"/>
        <v>44578</v>
      </c>
      <c r="K1202" s="2">
        <f t="shared" si="388"/>
        <v>10</v>
      </c>
      <c r="L1202" s="21">
        <f t="shared" si="389"/>
        <v>10</v>
      </c>
      <c r="M1202" s="14">
        <f t="shared" si="378"/>
        <v>1.0026884739999999</v>
      </c>
      <c r="N1202" s="14">
        <f t="shared" ca="1" si="379"/>
        <v>1.006178171</v>
      </c>
      <c r="O1202" s="21">
        <f t="shared" si="390"/>
        <v>0</v>
      </c>
      <c r="P1202" s="16">
        <f t="shared" ca="1" si="380"/>
        <v>39.756530380000001</v>
      </c>
      <c r="Q1202" s="24">
        <f t="shared" si="381"/>
        <v>0</v>
      </c>
      <c r="R1202" s="16">
        <f t="shared" si="382"/>
        <v>0</v>
      </c>
      <c r="S1202" s="4" t="str">
        <f t="shared" si="391"/>
        <v>J=</v>
      </c>
      <c r="T1202" s="34">
        <f t="shared" si="392"/>
        <v>44607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2"/>
      <c r="AG1202" s="3"/>
      <c r="AH1202" s="2"/>
      <c r="AI1202" s="2"/>
      <c r="AJ1202" s="2"/>
      <c r="AK1202" s="2"/>
      <c r="AL1202" s="2"/>
      <c r="AM1202" s="34"/>
      <c r="AN1202" s="34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42">
        <f t="shared" si="383"/>
        <v>44593</v>
      </c>
      <c r="B1203" s="19">
        <f t="shared" ca="1" si="393"/>
        <v>6478.7456705300001</v>
      </c>
      <c r="C1203" s="16">
        <f t="shared" si="384"/>
        <v>6435</v>
      </c>
      <c r="D1203" s="15">
        <f ca="1">IF(A1203&lt;$B$1,VLOOKUP(A1203,[1]DI!$A$4:$B$15000,2,FALSE),0)</f>
        <v>9.1499999999999998E-2</v>
      </c>
      <c r="E1203" s="16">
        <f t="shared" ca="1" si="376"/>
        <v>1.00034749</v>
      </c>
      <c r="F1203" s="16">
        <f ca="1">(TRUNC(PRODUCT($E$12:$E1202),16))</f>
        <v>1.15749933365851</v>
      </c>
      <c r="G1203" s="16">
        <f t="shared" ca="1" si="385"/>
        <v>1.1530841305445001</v>
      </c>
      <c r="H1203" s="16">
        <f t="shared" ca="1" si="377"/>
        <v>1.0038290400000001</v>
      </c>
      <c r="I1203" s="15">
        <f t="shared" si="386"/>
        <v>7.0000000000000007E-2</v>
      </c>
      <c r="J1203" s="34">
        <f t="shared" si="387"/>
        <v>44578</v>
      </c>
      <c r="K1203" s="2">
        <f t="shared" si="388"/>
        <v>11</v>
      </c>
      <c r="L1203" s="21">
        <f t="shared" si="389"/>
        <v>11</v>
      </c>
      <c r="M1203" s="14">
        <f t="shared" si="378"/>
        <v>1.0029577190000001</v>
      </c>
      <c r="N1203" s="14">
        <f t="shared" ca="1" si="379"/>
        <v>1.0067980839999999</v>
      </c>
      <c r="O1203" s="21">
        <f t="shared" si="390"/>
        <v>0</v>
      </c>
      <c r="P1203" s="16">
        <f t="shared" ca="1" si="380"/>
        <v>43.745670529999998</v>
      </c>
      <c r="Q1203" s="24">
        <f t="shared" si="381"/>
        <v>0</v>
      </c>
      <c r="R1203" s="16">
        <f t="shared" si="382"/>
        <v>0</v>
      </c>
      <c r="S1203" s="4" t="str">
        <f t="shared" si="391"/>
        <v>J=</v>
      </c>
      <c r="T1203" s="34">
        <f t="shared" si="392"/>
        <v>44607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2"/>
      <c r="AG1203" s="3"/>
      <c r="AH1203" s="2"/>
      <c r="AI1203" s="2"/>
      <c r="AJ1203" s="2"/>
      <c r="AK1203" s="2"/>
      <c r="AL1203" s="2"/>
      <c r="AM1203" s="34"/>
      <c r="AN1203" s="34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42">
        <f t="shared" si="383"/>
        <v>44594</v>
      </c>
      <c r="B1204" s="19">
        <f t="shared" ca="1" si="393"/>
        <v>6482.7372624199998</v>
      </c>
      <c r="C1204" s="16">
        <f t="shared" si="384"/>
        <v>6435</v>
      </c>
      <c r="D1204" s="15">
        <f ca="1">IF(A1204&lt;$B$1,VLOOKUP(A1204,[1]DI!$A$4:$B$15000,2,FALSE),0)</f>
        <v>9.1499999999999998E-2</v>
      </c>
      <c r="E1204" s="16">
        <f t="shared" ca="1" si="376"/>
        <v>1.00034749</v>
      </c>
      <c r="F1204" s="16">
        <f ca="1">(TRUNC(PRODUCT($E$12:$E1203),16))</f>
        <v>1.1579015531019601</v>
      </c>
      <c r="G1204" s="16">
        <f t="shared" ca="1" si="385"/>
        <v>1.1530841305445001</v>
      </c>
      <c r="H1204" s="16">
        <f t="shared" ca="1" si="377"/>
        <v>1.00417786</v>
      </c>
      <c r="I1204" s="15">
        <f t="shared" si="386"/>
        <v>7.0000000000000007E-2</v>
      </c>
      <c r="J1204" s="34">
        <f t="shared" si="387"/>
        <v>44578</v>
      </c>
      <c r="K1204" s="2">
        <f t="shared" si="388"/>
        <v>12</v>
      </c>
      <c r="L1204" s="21">
        <f t="shared" si="389"/>
        <v>12</v>
      </c>
      <c r="M1204" s="14">
        <f t="shared" si="378"/>
        <v>1.003227036</v>
      </c>
      <c r="N1204" s="14">
        <f t="shared" ca="1" si="379"/>
        <v>1.0074183779999999</v>
      </c>
      <c r="O1204" s="21">
        <f t="shared" si="390"/>
        <v>0</v>
      </c>
      <c r="P1204" s="16">
        <f t="shared" ca="1" si="380"/>
        <v>47.73726242</v>
      </c>
      <c r="Q1204" s="24">
        <f t="shared" si="381"/>
        <v>0</v>
      </c>
      <c r="R1204" s="16">
        <f t="shared" si="382"/>
        <v>0</v>
      </c>
      <c r="S1204" s="4" t="str">
        <f t="shared" si="391"/>
        <v>J=</v>
      </c>
      <c r="T1204" s="34">
        <f t="shared" si="392"/>
        <v>44607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2"/>
      <c r="AG1204" s="3"/>
      <c r="AH1204" s="2"/>
      <c r="AI1204" s="2"/>
      <c r="AJ1204" s="2"/>
      <c r="AK1204" s="2"/>
      <c r="AL1204" s="2"/>
      <c r="AM1204" s="34"/>
      <c r="AN1204" s="34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42">
        <f t="shared" si="383"/>
        <v>44595</v>
      </c>
      <c r="B1205" s="19">
        <f t="shared" ca="1" si="393"/>
        <v>6486.7313060500001</v>
      </c>
      <c r="C1205" s="16">
        <f t="shared" si="384"/>
        <v>6435</v>
      </c>
      <c r="D1205" s="15">
        <f ca="1">IF(A1205&lt;$B$1,VLOOKUP(A1205,[1]DI!$A$4:$B$15000,2,FALSE),0)</f>
        <v>0.1065</v>
      </c>
      <c r="E1205" s="16">
        <f t="shared" ca="1" si="376"/>
        <v>1.00040168</v>
      </c>
      <c r="F1205" s="16">
        <f ca="1">(TRUNC(PRODUCT($E$12:$E1204),16))</f>
        <v>1.15830391231265</v>
      </c>
      <c r="G1205" s="16">
        <f t="shared" ca="1" si="385"/>
        <v>1.1530841305445001</v>
      </c>
      <c r="H1205" s="16">
        <f t="shared" ca="1" si="377"/>
        <v>1.0045268000000001</v>
      </c>
      <c r="I1205" s="15">
        <f t="shared" si="386"/>
        <v>7.0000000000000007E-2</v>
      </c>
      <c r="J1205" s="34">
        <f t="shared" si="387"/>
        <v>44578</v>
      </c>
      <c r="K1205" s="2">
        <f t="shared" si="388"/>
        <v>13</v>
      </c>
      <c r="L1205" s="21">
        <f t="shared" si="389"/>
        <v>13</v>
      </c>
      <c r="M1205" s="14">
        <f t="shared" si="378"/>
        <v>1.003496425</v>
      </c>
      <c r="N1205" s="14">
        <f t="shared" ca="1" si="379"/>
        <v>1.0080390530000001</v>
      </c>
      <c r="O1205" s="21">
        <f t="shared" si="390"/>
        <v>0</v>
      </c>
      <c r="P1205" s="16">
        <f t="shared" ca="1" si="380"/>
        <v>51.731306050000001</v>
      </c>
      <c r="Q1205" s="24">
        <f t="shared" si="381"/>
        <v>0</v>
      </c>
      <c r="R1205" s="16">
        <f t="shared" si="382"/>
        <v>0</v>
      </c>
      <c r="S1205" s="4" t="str">
        <f t="shared" si="391"/>
        <v>J=</v>
      </c>
      <c r="T1205" s="34">
        <f t="shared" si="392"/>
        <v>44607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2"/>
      <c r="AG1205" s="3"/>
      <c r="AH1205" s="2"/>
      <c r="AI1205" s="2"/>
      <c r="AJ1205" s="2"/>
      <c r="AK1205" s="2"/>
      <c r="AL1205" s="2"/>
      <c r="AM1205" s="34"/>
      <c r="AN1205" s="34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42">
        <f t="shared" si="383"/>
        <v>44596</v>
      </c>
      <c r="B1206" s="19">
        <f t="shared" ca="1" si="393"/>
        <v>6491.0794419900003</v>
      </c>
      <c r="C1206" s="16">
        <f t="shared" si="384"/>
        <v>6435</v>
      </c>
      <c r="D1206" s="15">
        <f ca="1">IF(A1206&lt;$B$1,VLOOKUP(A1206,[1]DI!$A$4:$B$15000,2,FALSE),0)</f>
        <v>0.1065</v>
      </c>
      <c r="E1206" s="16">
        <f t="shared" ca="1" si="376"/>
        <v>1.00040168</v>
      </c>
      <c r="F1206" s="16">
        <f ca="1">(TRUNC(PRODUCT($E$12:$E1205),16))</f>
        <v>1.1587691798281401</v>
      </c>
      <c r="G1206" s="16">
        <f t="shared" ca="1" si="385"/>
        <v>1.1530841305445001</v>
      </c>
      <c r="H1206" s="16">
        <f t="shared" ca="1" si="377"/>
        <v>1.0049303000000001</v>
      </c>
      <c r="I1206" s="15">
        <f t="shared" si="386"/>
        <v>7.0000000000000007E-2</v>
      </c>
      <c r="J1206" s="34">
        <f t="shared" si="387"/>
        <v>44578</v>
      </c>
      <c r="K1206" s="2">
        <f t="shared" si="388"/>
        <v>14</v>
      </c>
      <c r="L1206" s="21">
        <f t="shared" si="389"/>
        <v>14</v>
      </c>
      <c r="M1206" s="14">
        <f t="shared" si="378"/>
        <v>1.0037658869999999</v>
      </c>
      <c r="N1206" s="14">
        <f t="shared" ca="1" si="379"/>
        <v>1.0087147540000001</v>
      </c>
      <c r="O1206" s="21">
        <f t="shared" si="390"/>
        <v>0</v>
      </c>
      <c r="P1206" s="16">
        <f t="shared" ca="1" si="380"/>
        <v>56.079441989999999</v>
      </c>
      <c r="Q1206" s="24">
        <f t="shared" si="381"/>
        <v>0</v>
      </c>
      <c r="R1206" s="16">
        <f t="shared" si="382"/>
        <v>0</v>
      </c>
      <c r="S1206" s="4" t="str">
        <f t="shared" si="391"/>
        <v>J=</v>
      </c>
      <c r="T1206" s="34">
        <f t="shared" si="392"/>
        <v>44607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2"/>
      <c r="AG1206" s="3"/>
      <c r="AH1206" s="2"/>
      <c r="AI1206" s="2"/>
      <c r="AJ1206" s="2"/>
      <c r="AK1206" s="2"/>
      <c r="AL1206" s="2"/>
      <c r="AM1206" s="34"/>
      <c r="AN1206" s="34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42">
        <f t="shared" si="383"/>
        <v>44597</v>
      </c>
      <c r="B1207" s="19">
        <f t="shared" ca="1" si="393"/>
        <v>6495.4304800999998</v>
      </c>
      <c r="C1207" s="16">
        <f t="shared" si="384"/>
        <v>6435</v>
      </c>
      <c r="D1207" s="15">
        <f ca="1">IF(A1207&lt;$B$1,VLOOKUP(A1207,[1]DI!$A$4:$B$15000,2,FALSE),0)</f>
        <v>0</v>
      </c>
      <c r="E1207" s="16">
        <f t="shared" ca="1" si="376"/>
        <v>1</v>
      </c>
      <c r="F1207" s="16">
        <f ca="1">(TRUNC(PRODUCT($E$12:$E1206),16))</f>
        <v>1.1592346342323001</v>
      </c>
      <c r="G1207" s="16">
        <f t="shared" ca="1" si="385"/>
        <v>1.1530841305445001</v>
      </c>
      <c r="H1207" s="16">
        <f t="shared" ca="1" si="377"/>
        <v>1.00533396</v>
      </c>
      <c r="I1207" s="15">
        <f t="shared" si="386"/>
        <v>7.0000000000000007E-2</v>
      </c>
      <c r="J1207" s="34">
        <f t="shared" si="387"/>
        <v>44578</v>
      </c>
      <c r="K1207" s="2">
        <f t="shared" si="388"/>
        <v>14</v>
      </c>
      <c r="L1207" s="21">
        <f t="shared" si="389"/>
        <v>15</v>
      </c>
      <c r="M1207" s="14">
        <f t="shared" si="378"/>
        <v>1.004035421</v>
      </c>
      <c r="N1207" s="14">
        <f t="shared" ca="1" si="379"/>
        <v>1.0093909059999999</v>
      </c>
      <c r="O1207" s="21">
        <f t="shared" si="390"/>
        <v>0</v>
      </c>
      <c r="P1207" s="16">
        <f t="shared" ca="1" si="380"/>
        <v>60.430480099999997</v>
      </c>
      <c r="Q1207" s="24">
        <f t="shared" si="381"/>
        <v>0</v>
      </c>
      <c r="R1207" s="16">
        <f t="shared" si="382"/>
        <v>0</v>
      </c>
      <c r="S1207" s="4" t="str">
        <f t="shared" si="391"/>
        <v>J=</v>
      </c>
      <c r="T1207" s="34">
        <f t="shared" si="392"/>
        <v>44607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2"/>
      <c r="AG1207" s="3"/>
      <c r="AH1207" s="2"/>
      <c r="AI1207" s="2"/>
      <c r="AJ1207" s="2"/>
      <c r="AK1207" s="2"/>
      <c r="AL1207" s="2"/>
      <c r="AM1207" s="34"/>
      <c r="AN1207" s="34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42">
        <f t="shared" si="383"/>
        <v>44598</v>
      </c>
      <c r="B1208" s="19">
        <f t="shared" ca="1" si="393"/>
        <v>6495.4304800999998</v>
      </c>
      <c r="C1208" s="16">
        <f t="shared" si="384"/>
        <v>6435</v>
      </c>
      <c r="D1208" s="15">
        <f ca="1">IF(A1208&lt;$B$1,VLOOKUP(A1208,[1]DI!$A$4:$B$15000,2,FALSE),0)</f>
        <v>0</v>
      </c>
      <c r="E1208" s="16">
        <f t="shared" ca="1" si="376"/>
        <v>1</v>
      </c>
      <c r="F1208" s="16">
        <f ca="1">(TRUNC(PRODUCT($E$12:$E1207),16))</f>
        <v>1.1592346342323001</v>
      </c>
      <c r="G1208" s="16">
        <f t="shared" ca="1" si="385"/>
        <v>1.1530841305445001</v>
      </c>
      <c r="H1208" s="16">
        <f t="shared" ca="1" si="377"/>
        <v>1.00533396</v>
      </c>
      <c r="I1208" s="15">
        <f t="shared" si="386"/>
        <v>7.0000000000000007E-2</v>
      </c>
      <c r="J1208" s="34">
        <f t="shared" si="387"/>
        <v>44578</v>
      </c>
      <c r="K1208" s="2">
        <f t="shared" si="388"/>
        <v>14</v>
      </c>
      <c r="L1208" s="21">
        <f t="shared" si="389"/>
        <v>15</v>
      </c>
      <c r="M1208" s="14">
        <f t="shared" si="378"/>
        <v>1.004035421</v>
      </c>
      <c r="N1208" s="14">
        <f t="shared" ca="1" si="379"/>
        <v>1.0093909059999999</v>
      </c>
      <c r="O1208" s="21">
        <f t="shared" si="390"/>
        <v>0</v>
      </c>
      <c r="P1208" s="16">
        <f t="shared" ca="1" si="380"/>
        <v>60.430480099999997</v>
      </c>
      <c r="Q1208" s="24">
        <f t="shared" si="381"/>
        <v>0</v>
      </c>
      <c r="R1208" s="16">
        <f t="shared" si="382"/>
        <v>0</v>
      </c>
      <c r="S1208" s="4" t="str">
        <f t="shared" si="391"/>
        <v>J=</v>
      </c>
      <c r="T1208" s="34">
        <f t="shared" si="392"/>
        <v>44607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2"/>
      <c r="AG1208" s="3"/>
      <c r="AH1208" s="2"/>
      <c r="AI1208" s="2"/>
      <c r="AJ1208" s="2"/>
      <c r="AK1208" s="2"/>
      <c r="AL1208" s="2"/>
      <c r="AM1208" s="34"/>
      <c r="AN1208" s="34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42">
        <f t="shared" si="383"/>
        <v>44599</v>
      </c>
      <c r="B1209" s="19">
        <f t="shared" ca="1" si="393"/>
        <v>6495.4304800999998</v>
      </c>
      <c r="C1209" s="16">
        <f t="shared" si="384"/>
        <v>6435</v>
      </c>
      <c r="D1209" s="15">
        <f ca="1">IF(A1209&lt;$B$1,VLOOKUP(A1209,[1]DI!$A$4:$B$15000,2,FALSE),0)</f>
        <v>0.1065</v>
      </c>
      <c r="E1209" s="16">
        <f t="shared" ca="1" si="376"/>
        <v>1.00040168</v>
      </c>
      <c r="F1209" s="16">
        <f ca="1">(TRUNC(PRODUCT($E$12:$E1208),16))</f>
        <v>1.1592346342323001</v>
      </c>
      <c r="G1209" s="16">
        <f t="shared" ca="1" si="385"/>
        <v>1.1530841305445001</v>
      </c>
      <c r="H1209" s="16">
        <f t="shared" ca="1" si="377"/>
        <v>1.00533396</v>
      </c>
      <c r="I1209" s="15">
        <f t="shared" si="386"/>
        <v>7.0000000000000007E-2</v>
      </c>
      <c r="J1209" s="34">
        <f t="shared" si="387"/>
        <v>44578</v>
      </c>
      <c r="K1209" s="2">
        <f t="shared" si="388"/>
        <v>15</v>
      </c>
      <c r="L1209" s="21">
        <f t="shared" si="389"/>
        <v>15</v>
      </c>
      <c r="M1209" s="14">
        <f t="shared" si="378"/>
        <v>1.004035421</v>
      </c>
      <c r="N1209" s="14">
        <f t="shared" ca="1" si="379"/>
        <v>1.0093909059999999</v>
      </c>
      <c r="O1209" s="21">
        <f t="shared" si="390"/>
        <v>0</v>
      </c>
      <c r="P1209" s="16">
        <f t="shared" ca="1" si="380"/>
        <v>60.430480099999997</v>
      </c>
      <c r="Q1209" s="24">
        <f t="shared" si="381"/>
        <v>0</v>
      </c>
      <c r="R1209" s="16">
        <f t="shared" si="382"/>
        <v>0</v>
      </c>
      <c r="S1209" s="4" t="str">
        <f t="shared" si="391"/>
        <v>J=</v>
      </c>
      <c r="T1209" s="34">
        <f t="shared" si="392"/>
        <v>44607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2"/>
      <c r="AG1209" s="3"/>
      <c r="AH1209" s="2"/>
      <c r="AI1209" s="2"/>
      <c r="AJ1209" s="2"/>
      <c r="AK1209" s="2"/>
      <c r="AL1209" s="2"/>
      <c r="AM1209" s="34"/>
      <c r="AN1209" s="34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42">
        <f t="shared" si="383"/>
        <v>44600</v>
      </c>
      <c r="B1210" s="19">
        <f t="shared" ca="1" si="393"/>
        <v>6499.7844139700001</v>
      </c>
      <c r="C1210" s="16">
        <f t="shared" si="384"/>
        <v>6435</v>
      </c>
      <c r="D1210" s="15">
        <f ca="1">IF(A1210&lt;$B$1,VLOOKUP(A1210,[1]DI!$A$4:$B$15000,2,FALSE),0)</f>
        <v>0.1065</v>
      </c>
      <c r="E1210" s="16">
        <f t="shared" ca="1" si="376"/>
        <v>1.00040168</v>
      </c>
      <c r="F1210" s="16">
        <f ca="1">(TRUNC(PRODUCT($E$12:$E1209),16))</f>
        <v>1.15970027560018</v>
      </c>
      <c r="G1210" s="16">
        <f t="shared" ca="1" si="385"/>
        <v>1.1530841305445001</v>
      </c>
      <c r="H1210" s="16">
        <f t="shared" ca="1" si="377"/>
        <v>1.00573778</v>
      </c>
      <c r="I1210" s="15">
        <f t="shared" si="386"/>
        <v>7.0000000000000007E-2</v>
      </c>
      <c r="J1210" s="34">
        <f t="shared" si="387"/>
        <v>44578</v>
      </c>
      <c r="K1210" s="2">
        <f t="shared" si="388"/>
        <v>16</v>
      </c>
      <c r="L1210" s="21">
        <f t="shared" si="389"/>
        <v>16</v>
      </c>
      <c r="M1210" s="14">
        <f t="shared" si="378"/>
        <v>1.004305027</v>
      </c>
      <c r="N1210" s="14">
        <f t="shared" ca="1" si="379"/>
        <v>1.0100675079999999</v>
      </c>
      <c r="O1210" s="21">
        <f t="shared" si="390"/>
        <v>0</v>
      </c>
      <c r="P1210" s="16">
        <f t="shared" ca="1" si="380"/>
        <v>64.784413970000003</v>
      </c>
      <c r="Q1210" s="24">
        <f t="shared" si="381"/>
        <v>0</v>
      </c>
      <c r="R1210" s="16">
        <f t="shared" si="382"/>
        <v>0</v>
      </c>
      <c r="S1210" s="4" t="str">
        <f t="shared" si="391"/>
        <v>J=</v>
      </c>
      <c r="T1210" s="34">
        <f t="shared" si="392"/>
        <v>44607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2"/>
      <c r="AG1210" s="3"/>
      <c r="AH1210" s="2"/>
      <c r="AI1210" s="2"/>
      <c r="AJ1210" s="2"/>
      <c r="AK1210" s="2"/>
      <c r="AL1210" s="2"/>
      <c r="AM1210" s="34"/>
      <c r="AN1210" s="34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42">
        <f t="shared" si="383"/>
        <v>44601</v>
      </c>
      <c r="B1211" s="19">
        <f t="shared" ca="1" si="393"/>
        <v>6504.1413272500004</v>
      </c>
      <c r="C1211" s="16">
        <f t="shared" si="384"/>
        <v>6435</v>
      </c>
      <c r="D1211" s="15">
        <f ca="1">IF(A1211&lt;$B$1,VLOOKUP(A1211,[1]DI!$A$4:$B$15000,2,FALSE),0)</f>
        <v>0.1065</v>
      </c>
      <c r="E1211" s="16">
        <f t="shared" ca="1" si="376"/>
        <v>1.00040168</v>
      </c>
      <c r="F1211" s="16">
        <f ca="1">(TRUNC(PRODUCT($E$12:$E1210),16))</f>
        <v>1.16016610400688</v>
      </c>
      <c r="G1211" s="16">
        <f t="shared" ca="1" si="385"/>
        <v>1.1530841305445001</v>
      </c>
      <c r="H1211" s="16">
        <f t="shared" ca="1" si="377"/>
        <v>1.0061417699999999</v>
      </c>
      <c r="I1211" s="15">
        <f t="shared" si="386"/>
        <v>7.0000000000000007E-2</v>
      </c>
      <c r="J1211" s="34">
        <f t="shared" si="387"/>
        <v>44578</v>
      </c>
      <c r="K1211" s="2">
        <f t="shared" si="388"/>
        <v>17</v>
      </c>
      <c r="L1211" s="21">
        <f t="shared" si="389"/>
        <v>17</v>
      </c>
      <c r="M1211" s="14">
        <f t="shared" si="378"/>
        <v>1.0045747060000001</v>
      </c>
      <c r="N1211" s="14">
        <f t="shared" ca="1" si="379"/>
        <v>1.010744573</v>
      </c>
      <c r="O1211" s="21">
        <f t="shared" si="390"/>
        <v>0</v>
      </c>
      <c r="P1211" s="16">
        <f t="shared" ca="1" si="380"/>
        <v>69.141327250000003</v>
      </c>
      <c r="Q1211" s="24">
        <f t="shared" si="381"/>
        <v>0</v>
      </c>
      <c r="R1211" s="16">
        <f t="shared" si="382"/>
        <v>0</v>
      </c>
      <c r="S1211" s="4" t="str">
        <f t="shared" si="391"/>
        <v>J=</v>
      </c>
      <c r="T1211" s="34">
        <f t="shared" si="392"/>
        <v>44607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2"/>
      <c r="AG1211" s="3"/>
      <c r="AH1211" s="2"/>
      <c r="AI1211" s="2"/>
      <c r="AJ1211" s="2"/>
      <c r="AK1211" s="2"/>
      <c r="AL1211" s="2"/>
      <c r="AM1211" s="34"/>
      <c r="AN1211" s="34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42">
        <f t="shared" si="383"/>
        <v>44602</v>
      </c>
      <c r="B1212" s="19">
        <f t="shared" ca="1" si="393"/>
        <v>6508.5010719299999</v>
      </c>
      <c r="C1212" s="16">
        <f t="shared" si="384"/>
        <v>6435</v>
      </c>
      <c r="D1212" s="15">
        <f ca="1">IF(A1212&lt;$B$1,VLOOKUP(A1212,[1]DI!$A$4:$B$15000,2,FALSE),0)</f>
        <v>0.1065</v>
      </c>
      <c r="E1212" s="16">
        <f t="shared" ca="1" si="376"/>
        <v>1.00040168</v>
      </c>
      <c r="F1212" s="16">
        <f ca="1">(TRUNC(PRODUCT($E$12:$E1211),16))</f>
        <v>1.16063211952754</v>
      </c>
      <c r="G1212" s="16">
        <f t="shared" ca="1" si="385"/>
        <v>1.1530841305445001</v>
      </c>
      <c r="H1212" s="16">
        <f t="shared" ca="1" si="377"/>
        <v>1.00654591</v>
      </c>
      <c r="I1212" s="15">
        <f t="shared" si="386"/>
        <v>7.0000000000000007E-2</v>
      </c>
      <c r="J1212" s="34">
        <f t="shared" si="387"/>
        <v>44578</v>
      </c>
      <c r="K1212" s="2">
        <f t="shared" si="388"/>
        <v>18</v>
      </c>
      <c r="L1212" s="21">
        <f t="shared" si="389"/>
        <v>18</v>
      </c>
      <c r="M1212" s="14">
        <f t="shared" si="378"/>
        <v>1.0048444569999999</v>
      </c>
      <c r="N1212" s="14">
        <f t="shared" ca="1" si="379"/>
        <v>1.0114220780000001</v>
      </c>
      <c r="O1212" s="21">
        <f t="shared" si="390"/>
        <v>0</v>
      </c>
      <c r="P1212" s="16">
        <f t="shared" ca="1" si="380"/>
        <v>73.501071929999995</v>
      </c>
      <c r="Q1212" s="24">
        <f t="shared" si="381"/>
        <v>0</v>
      </c>
      <c r="R1212" s="16">
        <f t="shared" si="382"/>
        <v>0</v>
      </c>
      <c r="S1212" s="4" t="str">
        <f t="shared" si="391"/>
        <v>J=</v>
      </c>
      <c r="T1212" s="34">
        <f t="shared" si="392"/>
        <v>44607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2"/>
      <c r="AG1212" s="3"/>
      <c r="AH1212" s="2"/>
      <c r="AI1212" s="2"/>
      <c r="AJ1212" s="2"/>
      <c r="AK1212" s="2"/>
      <c r="AL1212" s="2"/>
      <c r="AM1212" s="34"/>
      <c r="AN1212" s="34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42">
        <f t="shared" si="383"/>
        <v>44603</v>
      </c>
      <c r="B1213" s="19">
        <f t="shared" ca="1" si="393"/>
        <v>6512.8637960100004</v>
      </c>
      <c r="C1213" s="16">
        <f t="shared" si="384"/>
        <v>6435</v>
      </c>
      <c r="D1213" s="15">
        <f ca="1">IF(A1213&lt;$B$1,VLOOKUP(A1213,[1]DI!$A$4:$B$15000,2,FALSE),0)</f>
        <v>0.1065</v>
      </c>
      <c r="E1213" s="16">
        <f t="shared" ca="1" si="376"/>
        <v>1.00040168</v>
      </c>
      <c r="F1213" s="16">
        <f ca="1">(TRUNC(PRODUCT($E$12:$E1212),16))</f>
        <v>1.1610983222373099</v>
      </c>
      <c r="G1213" s="16">
        <f t="shared" ca="1" si="385"/>
        <v>1.1530841305445001</v>
      </c>
      <c r="H1213" s="16">
        <f t="shared" ca="1" si="377"/>
        <v>1.00695022</v>
      </c>
      <c r="I1213" s="15">
        <f t="shared" si="386"/>
        <v>7.0000000000000007E-2</v>
      </c>
      <c r="J1213" s="34">
        <f t="shared" si="387"/>
        <v>44578</v>
      </c>
      <c r="K1213" s="2">
        <f t="shared" si="388"/>
        <v>19</v>
      </c>
      <c r="L1213" s="21">
        <f t="shared" si="389"/>
        <v>19</v>
      </c>
      <c r="M1213" s="14">
        <f t="shared" si="378"/>
        <v>1.005114281</v>
      </c>
      <c r="N1213" s="14">
        <f t="shared" ca="1" si="379"/>
        <v>1.012100046</v>
      </c>
      <c r="O1213" s="21">
        <f t="shared" si="390"/>
        <v>0</v>
      </c>
      <c r="P1213" s="16">
        <f t="shared" ca="1" si="380"/>
        <v>77.863796010000002</v>
      </c>
      <c r="Q1213" s="24">
        <f t="shared" si="381"/>
        <v>0</v>
      </c>
      <c r="R1213" s="16">
        <f t="shared" si="382"/>
        <v>0</v>
      </c>
      <c r="S1213" s="4" t="str">
        <f t="shared" si="391"/>
        <v>J=</v>
      </c>
      <c r="T1213" s="34">
        <f t="shared" si="392"/>
        <v>44607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2"/>
      <c r="AG1213" s="3"/>
      <c r="AH1213" s="2"/>
      <c r="AI1213" s="2"/>
      <c r="AJ1213" s="2"/>
      <c r="AK1213" s="2"/>
      <c r="AL1213" s="2"/>
      <c r="AM1213" s="34"/>
      <c r="AN1213" s="34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42">
        <f t="shared" si="383"/>
        <v>44604</v>
      </c>
      <c r="B1214" s="19">
        <f t="shared" ca="1" si="393"/>
        <v>6517.2294287100003</v>
      </c>
      <c r="C1214" s="16">
        <f t="shared" si="384"/>
        <v>6435</v>
      </c>
      <c r="D1214" s="15">
        <f ca="1">IF(A1214&lt;$B$1,VLOOKUP(A1214,[1]DI!$A$4:$B$15000,2,FALSE),0)</f>
        <v>0</v>
      </c>
      <c r="E1214" s="16">
        <f t="shared" ca="1" si="376"/>
        <v>1</v>
      </c>
      <c r="F1214" s="16">
        <f ca="1">(TRUNC(PRODUCT($E$12:$E1213),16))</f>
        <v>1.1615647122113799</v>
      </c>
      <c r="G1214" s="16">
        <f t="shared" ca="1" si="385"/>
        <v>1.1530841305445001</v>
      </c>
      <c r="H1214" s="16">
        <f t="shared" ca="1" si="377"/>
        <v>1.0073546900000001</v>
      </c>
      <c r="I1214" s="15">
        <f t="shared" si="386"/>
        <v>7.0000000000000007E-2</v>
      </c>
      <c r="J1214" s="34">
        <f t="shared" si="387"/>
        <v>44578</v>
      </c>
      <c r="K1214" s="2">
        <f t="shared" si="388"/>
        <v>19</v>
      </c>
      <c r="L1214" s="21">
        <f t="shared" si="389"/>
        <v>20</v>
      </c>
      <c r="M1214" s="14">
        <f t="shared" si="378"/>
        <v>1.005384177</v>
      </c>
      <c r="N1214" s="14">
        <f t="shared" ca="1" si="379"/>
        <v>1.0127784660000001</v>
      </c>
      <c r="O1214" s="21">
        <f t="shared" si="390"/>
        <v>0</v>
      </c>
      <c r="P1214" s="16">
        <f t="shared" ca="1" si="380"/>
        <v>82.229428709999993</v>
      </c>
      <c r="Q1214" s="24">
        <f t="shared" si="381"/>
        <v>0</v>
      </c>
      <c r="R1214" s="16">
        <f t="shared" si="382"/>
        <v>0</v>
      </c>
      <c r="S1214" s="4" t="str">
        <f t="shared" si="391"/>
        <v>J=</v>
      </c>
      <c r="T1214" s="34">
        <f t="shared" si="392"/>
        <v>44607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2"/>
      <c r="AG1214" s="3"/>
      <c r="AH1214" s="2"/>
      <c r="AI1214" s="2"/>
      <c r="AJ1214" s="2"/>
      <c r="AK1214" s="2"/>
      <c r="AL1214" s="2"/>
      <c r="AM1214" s="34"/>
      <c r="AN1214" s="34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42">
        <f t="shared" si="383"/>
        <v>44605</v>
      </c>
      <c r="B1215" s="19">
        <f t="shared" ca="1" si="393"/>
        <v>6517.2294287100003</v>
      </c>
      <c r="C1215" s="16">
        <f t="shared" si="384"/>
        <v>6435</v>
      </c>
      <c r="D1215" s="15">
        <f ca="1">IF(A1215&lt;$B$1,VLOOKUP(A1215,[1]DI!$A$4:$B$15000,2,FALSE),0)</f>
        <v>0</v>
      </c>
      <c r="E1215" s="16">
        <f t="shared" ca="1" si="376"/>
        <v>1</v>
      </c>
      <c r="F1215" s="16">
        <f ca="1">(TRUNC(PRODUCT($E$12:$E1214),16))</f>
        <v>1.1615647122113799</v>
      </c>
      <c r="G1215" s="16">
        <f t="shared" ca="1" si="385"/>
        <v>1.1530841305445001</v>
      </c>
      <c r="H1215" s="16">
        <f t="shared" ca="1" si="377"/>
        <v>1.0073546900000001</v>
      </c>
      <c r="I1215" s="15">
        <f t="shared" si="386"/>
        <v>7.0000000000000007E-2</v>
      </c>
      <c r="J1215" s="34">
        <f t="shared" si="387"/>
        <v>44578</v>
      </c>
      <c r="K1215" s="2">
        <f t="shared" si="388"/>
        <v>19</v>
      </c>
      <c r="L1215" s="21">
        <f t="shared" si="389"/>
        <v>20</v>
      </c>
      <c r="M1215" s="14">
        <f t="shared" si="378"/>
        <v>1.005384177</v>
      </c>
      <c r="N1215" s="14">
        <f t="shared" ca="1" si="379"/>
        <v>1.0127784660000001</v>
      </c>
      <c r="O1215" s="21">
        <f t="shared" si="390"/>
        <v>0</v>
      </c>
      <c r="P1215" s="16">
        <f t="shared" ca="1" si="380"/>
        <v>82.229428709999993</v>
      </c>
      <c r="Q1215" s="24">
        <f t="shared" si="381"/>
        <v>0</v>
      </c>
      <c r="R1215" s="16">
        <f t="shared" si="382"/>
        <v>0</v>
      </c>
      <c r="S1215" s="4" t="str">
        <f t="shared" si="391"/>
        <v>J=</v>
      </c>
      <c r="T1215" s="34">
        <f t="shared" si="392"/>
        <v>44607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2"/>
      <c r="AG1215" s="3"/>
      <c r="AH1215" s="2"/>
      <c r="AI1215" s="2"/>
      <c r="AJ1215" s="2"/>
      <c r="AK1215" s="2"/>
      <c r="AL1215" s="2"/>
      <c r="AM1215" s="34"/>
      <c r="AN1215" s="34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42">
        <f t="shared" si="383"/>
        <v>44606</v>
      </c>
      <c r="B1216" s="19">
        <f t="shared" ca="1" si="393"/>
        <v>6517.2294287100003</v>
      </c>
      <c r="C1216" s="16">
        <f t="shared" si="384"/>
        <v>6435</v>
      </c>
      <c r="D1216" s="15">
        <f ca="1">IF(A1216&lt;$B$1,VLOOKUP(A1216,[1]DI!$A$4:$B$15000,2,FALSE),0)</f>
        <v>0.1065</v>
      </c>
      <c r="E1216" s="16">
        <f t="shared" ca="1" si="376"/>
        <v>1.00040168</v>
      </c>
      <c r="F1216" s="16">
        <f ca="1">(TRUNC(PRODUCT($E$12:$E1215),16))</f>
        <v>1.1615647122113799</v>
      </c>
      <c r="G1216" s="16">
        <f t="shared" ca="1" si="385"/>
        <v>1.1530841305445001</v>
      </c>
      <c r="H1216" s="16">
        <f t="shared" ca="1" si="377"/>
        <v>1.0073546900000001</v>
      </c>
      <c r="I1216" s="15">
        <f t="shared" si="386"/>
        <v>7.0000000000000007E-2</v>
      </c>
      <c r="J1216" s="34">
        <f t="shared" si="387"/>
        <v>44578</v>
      </c>
      <c r="K1216" s="2">
        <f t="shared" si="388"/>
        <v>20</v>
      </c>
      <c r="L1216" s="21">
        <f t="shared" si="389"/>
        <v>20</v>
      </c>
      <c r="M1216" s="14">
        <f t="shared" si="378"/>
        <v>1.005384177</v>
      </c>
      <c r="N1216" s="14">
        <f t="shared" ca="1" si="379"/>
        <v>1.0127784660000001</v>
      </c>
      <c r="O1216" s="21">
        <f t="shared" si="390"/>
        <v>0</v>
      </c>
      <c r="P1216" s="16">
        <f t="shared" ca="1" si="380"/>
        <v>82.229428709999993</v>
      </c>
      <c r="Q1216" s="24">
        <f t="shared" si="381"/>
        <v>0</v>
      </c>
      <c r="R1216" s="16">
        <f t="shared" si="382"/>
        <v>0</v>
      </c>
      <c r="S1216" s="4" t="str">
        <f t="shared" si="391"/>
        <v>J=</v>
      </c>
      <c r="T1216" s="34">
        <f t="shared" si="392"/>
        <v>44607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2"/>
      <c r="AG1216" s="3"/>
      <c r="AH1216" s="2"/>
      <c r="AI1216" s="2"/>
      <c r="AJ1216" s="2"/>
      <c r="AK1216" s="2"/>
      <c r="AL1216" s="2"/>
      <c r="AM1216" s="34"/>
      <c r="AN1216" s="34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42">
        <f t="shared" si="383"/>
        <v>44607</v>
      </c>
      <c r="B1217" s="19">
        <f t="shared" ca="1" si="393"/>
        <v>6521.5980279400001</v>
      </c>
      <c r="C1217" s="16">
        <f t="shared" si="384"/>
        <v>6435</v>
      </c>
      <c r="D1217" s="15">
        <f ca="1">IF(A1217&lt;$B$1,VLOOKUP(A1217,[1]DI!$A$4:$B$15000,2,FALSE),0)</f>
        <v>0.1065</v>
      </c>
      <c r="E1217" s="16">
        <f t="shared" ca="1" si="376"/>
        <v>1.00040168</v>
      </c>
      <c r="F1217" s="16">
        <f ca="1">(TRUNC(PRODUCT($E$12:$E1216),16))</f>
        <v>1.16203128952499</v>
      </c>
      <c r="G1217" s="16">
        <f t="shared" ca="1" si="385"/>
        <v>1.1530841305445001</v>
      </c>
      <c r="H1217" s="16">
        <f t="shared" ca="1" si="377"/>
        <v>1.0077593300000001</v>
      </c>
      <c r="I1217" s="15">
        <f t="shared" si="386"/>
        <v>7.0000000000000007E-2</v>
      </c>
      <c r="J1217" s="34">
        <f t="shared" si="387"/>
        <v>44578</v>
      </c>
      <c r="K1217" s="2">
        <f t="shared" si="388"/>
        <v>21</v>
      </c>
      <c r="L1217" s="21">
        <f t="shared" si="389"/>
        <v>21</v>
      </c>
      <c r="M1217" s="14">
        <f t="shared" si="378"/>
        <v>1.0056541450000001</v>
      </c>
      <c r="N1217" s="14">
        <f t="shared" ca="1" si="379"/>
        <v>1.0134573469999999</v>
      </c>
      <c r="O1217" s="21">
        <f t="shared" si="390"/>
        <v>40</v>
      </c>
      <c r="P1217" s="16">
        <f t="shared" ca="1" si="380"/>
        <v>86.598027939999994</v>
      </c>
      <c r="Q1217" s="24">
        <f t="shared" si="381"/>
        <v>0</v>
      </c>
      <c r="R1217" s="16">
        <f t="shared" si="382"/>
        <v>0</v>
      </c>
      <c r="S1217" s="4" t="str">
        <f t="shared" si="391"/>
        <v>J=</v>
      </c>
      <c r="T1217" s="34">
        <f t="shared" si="392"/>
        <v>44607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2"/>
      <c r="AG1217" s="3"/>
      <c r="AH1217" s="2"/>
      <c r="AI1217" s="2"/>
      <c r="AJ1217" s="2"/>
      <c r="AK1217" s="2"/>
      <c r="AL1217" s="2"/>
      <c r="AM1217" s="34"/>
      <c r="AN1217" s="34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42">
        <f t="shared" si="383"/>
        <v>44608</v>
      </c>
      <c r="B1218" s="19">
        <f t="shared" ca="1" si="393"/>
        <v>6439.3134512799998</v>
      </c>
      <c r="C1218" s="16">
        <f t="shared" si="384"/>
        <v>6435</v>
      </c>
      <c r="D1218" s="15">
        <f ca="1">IF(A1218&lt;$B$1,VLOOKUP(A1218,[1]DI!$A$4:$B$15000,2,FALSE),0)</f>
        <v>0.1065</v>
      </c>
      <c r="E1218" s="16">
        <f t="shared" ca="1" si="376"/>
        <v>1.00040168</v>
      </c>
      <c r="F1218" s="16">
        <f ca="1">(TRUNC(PRODUCT($E$12:$E1217),16))</f>
        <v>1.1624980542533601</v>
      </c>
      <c r="G1218" s="16">
        <f t="shared" ca="1" si="385"/>
        <v>1.16203128952499</v>
      </c>
      <c r="H1218" s="16">
        <f t="shared" ca="1" si="377"/>
        <v>1.00040168</v>
      </c>
      <c r="I1218" s="15">
        <f t="shared" si="386"/>
        <v>7.0000000000000007E-2</v>
      </c>
      <c r="J1218" s="34">
        <f t="shared" si="387"/>
        <v>44607</v>
      </c>
      <c r="K1218" s="2">
        <f t="shared" si="388"/>
        <v>1</v>
      </c>
      <c r="L1218" s="21">
        <f t="shared" si="389"/>
        <v>1</v>
      </c>
      <c r="M1218" s="14">
        <f t="shared" si="378"/>
        <v>1.0002685229999999</v>
      </c>
      <c r="N1218" s="14">
        <f t="shared" ca="1" si="379"/>
        <v>1.0006703109999999</v>
      </c>
      <c r="O1218" s="21">
        <f t="shared" si="390"/>
        <v>0</v>
      </c>
      <c r="P1218" s="16">
        <f t="shared" ca="1" si="380"/>
        <v>4.3134512799999998</v>
      </c>
      <c r="Q1218" s="24">
        <f t="shared" si="381"/>
        <v>0</v>
      </c>
      <c r="R1218" s="16">
        <f t="shared" si="382"/>
        <v>0</v>
      </c>
      <c r="S1218" s="4" t="str">
        <f t="shared" si="391"/>
        <v>J=</v>
      </c>
      <c r="T1218" s="34">
        <f t="shared" si="392"/>
        <v>44635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2"/>
      <c r="AG1218" s="3"/>
      <c r="AH1218" s="2"/>
      <c r="AI1218" s="2"/>
      <c r="AJ1218" s="2"/>
      <c r="AK1218" s="2"/>
      <c r="AL1218" s="2"/>
      <c r="AM1218" s="34"/>
      <c r="AN1218" s="34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42">
        <f t="shared" si="383"/>
        <v>44609</v>
      </c>
      <c r="B1219" s="19">
        <f t="shared" ca="1" si="393"/>
        <v>6443.6297854499999</v>
      </c>
      <c r="C1219" s="16">
        <f t="shared" si="384"/>
        <v>6435</v>
      </c>
      <c r="D1219" s="15">
        <f ca="1">IF(A1219&lt;$B$1,VLOOKUP(A1219,[1]DI!$A$4:$B$15000,2,FALSE),0)</f>
        <v>0.1065</v>
      </c>
      <c r="E1219" s="16">
        <f t="shared" ca="1" si="376"/>
        <v>1.00040168</v>
      </c>
      <c r="F1219" s="16">
        <f ca="1">(TRUNC(PRODUCT($E$12:$E1218),16))</f>
        <v>1.16296500647179</v>
      </c>
      <c r="G1219" s="16">
        <f t="shared" ca="1" si="385"/>
        <v>1.16203128952499</v>
      </c>
      <c r="H1219" s="16">
        <f t="shared" ca="1" si="377"/>
        <v>1.0008035200000001</v>
      </c>
      <c r="I1219" s="15">
        <f t="shared" si="386"/>
        <v>7.0000000000000007E-2</v>
      </c>
      <c r="J1219" s="34">
        <f t="shared" si="387"/>
        <v>44607</v>
      </c>
      <c r="K1219" s="2">
        <f t="shared" si="388"/>
        <v>2</v>
      </c>
      <c r="L1219" s="21">
        <f t="shared" si="389"/>
        <v>2</v>
      </c>
      <c r="M1219" s="14">
        <f t="shared" si="378"/>
        <v>1.000537118</v>
      </c>
      <c r="N1219" s="14">
        <f t="shared" ca="1" si="379"/>
        <v>1.0013410700000001</v>
      </c>
      <c r="O1219" s="21">
        <f t="shared" si="390"/>
        <v>0</v>
      </c>
      <c r="P1219" s="16">
        <f t="shared" ca="1" si="380"/>
        <v>8.62978545</v>
      </c>
      <c r="Q1219" s="24">
        <f t="shared" si="381"/>
        <v>0</v>
      </c>
      <c r="R1219" s="16">
        <f t="shared" si="382"/>
        <v>0</v>
      </c>
      <c r="S1219" s="4" t="str">
        <f t="shared" si="391"/>
        <v>J=</v>
      </c>
      <c r="T1219" s="34">
        <f t="shared" si="392"/>
        <v>44635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2"/>
      <c r="AG1219" s="3"/>
      <c r="AH1219" s="2"/>
      <c r="AI1219" s="2"/>
      <c r="AJ1219" s="2"/>
      <c r="AK1219" s="2"/>
      <c r="AL1219" s="2"/>
      <c r="AM1219" s="34"/>
      <c r="AN1219" s="34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42">
        <f t="shared" si="383"/>
        <v>44610</v>
      </c>
      <c r="B1220" s="19">
        <f t="shared" ca="1" si="393"/>
        <v>6447.9489960600004</v>
      </c>
      <c r="C1220" s="16">
        <f t="shared" si="384"/>
        <v>6435</v>
      </c>
      <c r="D1220" s="15">
        <f ca="1">IF(A1220&lt;$B$1,VLOOKUP(A1220,[1]DI!$A$4:$B$15000,2,FALSE),0)</f>
        <v>0.1065</v>
      </c>
      <c r="E1220" s="16">
        <f t="shared" ca="1" si="376"/>
        <v>1.00040168</v>
      </c>
      <c r="F1220" s="16">
        <f ca="1">(TRUNC(PRODUCT($E$12:$E1219),16))</f>
        <v>1.1634321462555901</v>
      </c>
      <c r="G1220" s="16">
        <f t="shared" ca="1" si="385"/>
        <v>1.16203128952499</v>
      </c>
      <c r="H1220" s="16">
        <f t="shared" ca="1" si="377"/>
        <v>1.0012055200000001</v>
      </c>
      <c r="I1220" s="15">
        <f t="shared" si="386"/>
        <v>7.0000000000000007E-2</v>
      </c>
      <c r="J1220" s="34">
        <f t="shared" si="387"/>
        <v>44607</v>
      </c>
      <c r="K1220" s="2">
        <f t="shared" si="388"/>
        <v>3</v>
      </c>
      <c r="L1220" s="21">
        <f t="shared" si="389"/>
        <v>3</v>
      </c>
      <c r="M1220" s="14">
        <f t="shared" si="378"/>
        <v>1.0008057850000001</v>
      </c>
      <c r="N1220" s="14">
        <f t="shared" ca="1" si="379"/>
        <v>1.0020122760000001</v>
      </c>
      <c r="O1220" s="21">
        <f t="shared" si="390"/>
        <v>0</v>
      </c>
      <c r="P1220" s="16">
        <f t="shared" ca="1" si="380"/>
        <v>12.948996060000001</v>
      </c>
      <c r="Q1220" s="24">
        <f t="shared" si="381"/>
        <v>0</v>
      </c>
      <c r="R1220" s="16">
        <f t="shared" si="382"/>
        <v>0</v>
      </c>
      <c r="S1220" s="4" t="str">
        <f t="shared" si="391"/>
        <v>J=</v>
      </c>
      <c r="T1220" s="34">
        <f t="shared" si="392"/>
        <v>44635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2"/>
      <c r="AG1220" s="3"/>
      <c r="AH1220" s="2"/>
      <c r="AI1220" s="2"/>
      <c r="AJ1220" s="2"/>
      <c r="AK1220" s="2"/>
      <c r="AL1220" s="2"/>
      <c r="AM1220" s="34"/>
      <c r="AN1220" s="34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42">
        <f t="shared" si="383"/>
        <v>44611</v>
      </c>
      <c r="B1221" s="19">
        <f t="shared" ca="1" si="393"/>
        <v>6452.2711667699996</v>
      </c>
      <c r="C1221" s="16">
        <f t="shared" si="384"/>
        <v>6435</v>
      </c>
      <c r="D1221" s="15">
        <f ca="1">IF(A1221&lt;$B$1,VLOOKUP(A1221,[1]DI!$A$4:$B$15000,2,FALSE),0)</f>
        <v>0</v>
      </c>
      <c r="E1221" s="16">
        <f t="shared" ca="1" si="376"/>
        <v>1</v>
      </c>
      <c r="F1221" s="16">
        <f ca="1">(TRUNC(PRODUCT($E$12:$E1220),16))</f>
        <v>1.1638994736801</v>
      </c>
      <c r="G1221" s="16">
        <f t="shared" ca="1" si="385"/>
        <v>1.16203128952499</v>
      </c>
      <c r="H1221" s="16">
        <f t="shared" ca="1" si="377"/>
        <v>1.0016076899999999</v>
      </c>
      <c r="I1221" s="15">
        <f t="shared" si="386"/>
        <v>7.0000000000000007E-2</v>
      </c>
      <c r="J1221" s="34">
        <f t="shared" si="387"/>
        <v>44607</v>
      </c>
      <c r="K1221" s="2">
        <f t="shared" si="388"/>
        <v>3</v>
      </c>
      <c r="L1221" s="21">
        <f t="shared" si="389"/>
        <v>4</v>
      </c>
      <c r="M1221" s="14">
        <f t="shared" si="378"/>
        <v>1.0010745240000001</v>
      </c>
      <c r="N1221" s="14">
        <f t="shared" ca="1" si="379"/>
        <v>1.002683942</v>
      </c>
      <c r="O1221" s="21">
        <f t="shared" si="390"/>
        <v>0</v>
      </c>
      <c r="P1221" s="16">
        <f t="shared" ca="1" si="380"/>
        <v>17.271166770000001</v>
      </c>
      <c r="Q1221" s="24">
        <f t="shared" si="381"/>
        <v>0</v>
      </c>
      <c r="R1221" s="16">
        <f t="shared" si="382"/>
        <v>0</v>
      </c>
      <c r="S1221" s="4" t="str">
        <f t="shared" si="391"/>
        <v>J=</v>
      </c>
      <c r="T1221" s="34">
        <f t="shared" si="392"/>
        <v>44635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2"/>
      <c r="AG1221" s="3"/>
      <c r="AH1221" s="2"/>
      <c r="AI1221" s="2"/>
      <c r="AJ1221" s="2"/>
      <c r="AK1221" s="2"/>
      <c r="AL1221" s="2"/>
      <c r="AM1221" s="34"/>
      <c r="AN1221" s="34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42">
        <f t="shared" si="383"/>
        <v>44612</v>
      </c>
      <c r="B1222" s="19">
        <f t="shared" ca="1" si="393"/>
        <v>6452.2711667699996</v>
      </c>
      <c r="C1222" s="16">
        <f t="shared" si="384"/>
        <v>6435</v>
      </c>
      <c r="D1222" s="15">
        <f ca="1">IF(A1222&lt;$B$1,VLOOKUP(A1222,[1]DI!$A$4:$B$15000,2,FALSE),0)</f>
        <v>0</v>
      </c>
      <c r="E1222" s="16">
        <f t="shared" ca="1" si="376"/>
        <v>1</v>
      </c>
      <c r="F1222" s="16">
        <f ca="1">(TRUNC(PRODUCT($E$12:$E1221),16))</f>
        <v>1.1638994736801</v>
      </c>
      <c r="G1222" s="16">
        <f t="shared" ca="1" si="385"/>
        <v>1.16203128952499</v>
      </c>
      <c r="H1222" s="16">
        <f t="shared" ca="1" si="377"/>
        <v>1.0016076899999999</v>
      </c>
      <c r="I1222" s="15">
        <f t="shared" si="386"/>
        <v>7.0000000000000007E-2</v>
      </c>
      <c r="J1222" s="34">
        <f t="shared" si="387"/>
        <v>44607</v>
      </c>
      <c r="K1222" s="2">
        <f t="shared" si="388"/>
        <v>3</v>
      </c>
      <c r="L1222" s="21">
        <f t="shared" si="389"/>
        <v>4</v>
      </c>
      <c r="M1222" s="14">
        <f t="shared" si="378"/>
        <v>1.0010745240000001</v>
      </c>
      <c r="N1222" s="14">
        <f t="shared" ca="1" si="379"/>
        <v>1.002683942</v>
      </c>
      <c r="O1222" s="21">
        <f t="shared" si="390"/>
        <v>0</v>
      </c>
      <c r="P1222" s="16">
        <f t="shared" ca="1" si="380"/>
        <v>17.271166770000001</v>
      </c>
      <c r="Q1222" s="24">
        <f t="shared" si="381"/>
        <v>0</v>
      </c>
      <c r="R1222" s="16">
        <f t="shared" si="382"/>
        <v>0</v>
      </c>
      <c r="S1222" s="4" t="str">
        <f t="shared" si="391"/>
        <v>J=</v>
      </c>
      <c r="T1222" s="34">
        <f t="shared" si="392"/>
        <v>44635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2"/>
      <c r="AG1222" s="3"/>
      <c r="AH1222" s="2"/>
      <c r="AI1222" s="2"/>
      <c r="AJ1222" s="2"/>
      <c r="AK1222" s="2"/>
      <c r="AL1222" s="2"/>
      <c r="AM1222" s="34"/>
      <c r="AN1222" s="34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42">
        <f t="shared" si="383"/>
        <v>44613</v>
      </c>
      <c r="B1223" s="19">
        <f t="shared" ca="1" si="393"/>
        <v>6452.2711667699996</v>
      </c>
      <c r="C1223" s="16">
        <f t="shared" si="384"/>
        <v>6435</v>
      </c>
      <c r="D1223" s="15">
        <f ca="1">IF(A1223&lt;$B$1,VLOOKUP(A1223,[1]DI!$A$4:$B$15000,2,FALSE),0)</f>
        <v>0.1065</v>
      </c>
      <c r="E1223" s="16">
        <f t="shared" ca="1" si="376"/>
        <v>1.00040168</v>
      </c>
      <c r="F1223" s="16">
        <f ca="1">(TRUNC(PRODUCT($E$12:$E1222),16))</f>
        <v>1.1638994736801</v>
      </c>
      <c r="G1223" s="16">
        <f t="shared" ca="1" si="385"/>
        <v>1.16203128952499</v>
      </c>
      <c r="H1223" s="16">
        <f t="shared" ca="1" si="377"/>
        <v>1.0016076899999999</v>
      </c>
      <c r="I1223" s="15">
        <f t="shared" si="386"/>
        <v>7.0000000000000007E-2</v>
      </c>
      <c r="J1223" s="34">
        <f t="shared" si="387"/>
        <v>44607</v>
      </c>
      <c r="K1223" s="2">
        <f t="shared" si="388"/>
        <v>4</v>
      </c>
      <c r="L1223" s="21">
        <f t="shared" si="389"/>
        <v>4</v>
      </c>
      <c r="M1223" s="14">
        <f t="shared" si="378"/>
        <v>1.0010745240000001</v>
      </c>
      <c r="N1223" s="14">
        <f t="shared" ca="1" si="379"/>
        <v>1.002683942</v>
      </c>
      <c r="O1223" s="21">
        <f t="shared" si="390"/>
        <v>0</v>
      </c>
      <c r="P1223" s="16">
        <f t="shared" ca="1" si="380"/>
        <v>17.271166770000001</v>
      </c>
      <c r="Q1223" s="24">
        <f t="shared" si="381"/>
        <v>0</v>
      </c>
      <c r="R1223" s="16">
        <f t="shared" si="382"/>
        <v>0</v>
      </c>
      <c r="S1223" s="4" t="str">
        <f t="shared" si="391"/>
        <v>J=</v>
      </c>
      <c r="T1223" s="34">
        <f t="shared" si="392"/>
        <v>44635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2"/>
      <c r="AG1223" s="3"/>
      <c r="AH1223" s="2"/>
      <c r="AI1223" s="2"/>
      <c r="AJ1223" s="2"/>
      <c r="AK1223" s="2"/>
      <c r="AL1223" s="2"/>
      <c r="AM1223" s="34"/>
      <c r="AN1223" s="34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42">
        <f t="shared" si="383"/>
        <v>44614</v>
      </c>
      <c r="B1224" s="19">
        <f t="shared" ca="1" si="393"/>
        <v>6456.5961495700003</v>
      </c>
      <c r="C1224" s="16">
        <f t="shared" si="384"/>
        <v>6435</v>
      </c>
      <c r="D1224" s="15">
        <f ca="1">IF(A1224&lt;$B$1,VLOOKUP(A1224,[1]DI!$A$4:$B$15000,2,FALSE),0)</f>
        <v>0.1065</v>
      </c>
      <c r="E1224" s="16">
        <f t="shared" ca="1" si="376"/>
        <v>1.00040168</v>
      </c>
      <c r="F1224" s="16">
        <f ca="1">(TRUNC(PRODUCT($E$12:$E1223),16))</f>
        <v>1.16436698882069</v>
      </c>
      <c r="G1224" s="16">
        <f t="shared" ca="1" si="385"/>
        <v>1.16203128952499</v>
      </c>
      <c r="H1224" s="16">
        <f t="shared" ca="1" si="377"/>
        <v>1.00201001</v>
      </c>
      <c r="I1224" s="15">
        <f t="shared" si="386"/>
        <v>7.0000000000000007E-2</v>
      </c>
      <c r="J1224" s="34">
        <f t="shared" si="387"/>
        <v>44607</v>
      </c>
      <c r="K1224" s="2">
        <f t="shared" si="388"/>
        <v>5</v>
      </c>
      <c r="L1224" s="21">
        <f t="shared" si="389"/>
        <v>5</v>
      </c>
      <c r="M1224" s="14">
        <f t="shared" si="378"/>
        <v>1.0013433350000001</v>
      </c>
      <c r="N1224" s="14">
        <f t="shared" ca="1" si="379"/>
        <v>1.0033560450000001</v>
      </c>
      <c r="O1224" s="21">
        <f t="shared" si="390"/>
        <v>0</v>
      </c>
      <c r="P1224" s="16">
        <f t="shared" ca="1" si="380"/>
        <v>21.596149570000001</v>
      </c>
      <c r="Q1224" s="24">
        <f t="shared" si="381"/>
        <v>0</v>
      </c>
      <c r="R1224" s="16">
        <f t="shared" si="382"/>
        <v>0</v>
      </c>
      <c r="S1224" s="4" t="str">
        <f t="shared" si="391"/>
        <v>J=</v>
      </c>
      <c r="T1224" s="34">
        <f t="shared" si="392"/>
        <v>44635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2"/>
      <c r="AG1224" s="3"/>
      <c r="AH1224" s="2"/>
      <c r="AI1224" s="2"/>
      <c r="AJ1224" s="2"/>
      <c r="AK1224" s="2"/>
      <c r="AL1224" s="2"/>
      <c r="AM1224" s="34"/>
      <c r="AN1224" s="34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42">
        <f t="shared" si="383"/>
        <v>44615</v>
      </c>
      <c r="B1225" s="19">
        <f t="shared" ca="1" si="393"/>
        <v>6460.9240860399996</v>
      </c>
      <c r="C1225" s="16">
        <f t="shared" si="384"/>
        <v>6435</v>
      </c>
      <c r="D1225" s="15">
        <f ca="1">IF(A1225&lt;$B$1,VLOOKUP(A1225,[1]DI!$A$4:$B$15000,2,FALSE),0)</f>
        <v>0.1065</v>
      </c>
      <c r="E1225" s="16">
        <f t="shared" ca="1" si="376"/>
        <v>1.00040168</v>
      </c>
      <c r="F1225" s="16">
        <f ca="1">(TRUNC(PRODUCT($E$12:$E1224),16))</f>
        <v>1.1648346917527601</v>
      </c>
      <c r="G1225" s="16">
        <f t="shared" ca="1" si="385"/>
        <v>1.16203128952499</v>
      </c>
      <c r="H1225" s="16">
        <f t="shared" ca="1" si="377"/>
        <v>1.0024124999999999</v>
      </c>
      <c r="I1225" s="15">
        <f t="shared" si="386"/>
        <v>7.0000000000000007E-2</v>
      </c>
      <c r="J1225" s="34">
        <f t="shared" si="387"/>
        <v>44607</v>
      </c>
      <c r="K1225" s="2">
        <f t="shared" si="388"/>
        <v>6</v>
      </c>
      <c r="L1225" s="21">
        <f t="shared" si="389"/>
        <v>6</v>
      </c>
      <c r="M1225" s="14">
        <f t="shared" si="378"/>
        <v>1.001612218</v>
      </c>
      <c r="N1225" s="14">
        <f t="shared" ca="1" si="379"/>
        <v>1.004028607</v>
      </c>
      <c r="O1225" s="21">
        <f t="shared" si="390"/>
        <v>0</v>
      </c>
      <c r="P1225" s="16">
        <f t="shared" ca="1" si="380"/>
        <v>25.924086039999999</v>
      </c>
      <c r="Q1225" s="24">
        <f t="shared" si="381"/>
        <v>0</v>
      </c>
      <c r="R1225" s="16">
        <f t="shared" si="382"/>
        <v>0</v>
      </c>
      <c r="S1225" s="4" t="str">
        <f t="shared" si="391"/>
        <v>J=</v>
      </c>
      <c r="T1225" s="34">
        <f t="shared" si="392"/>
        <v>44635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2"/>
      <c r="AG1225" s="3"/>
      <c r="AH1225" s="2"/>
      <c r="AI1225" s="2"/>
      <c r="AJ1225" s="2"/>
      <c r="AK1225" s="2"/>
      <c r="AL1225" s="2"/>
      <c r="AM1225" s="34"/>
      <c r="AN1225" s="34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42">
        <f t="shared" si="383"/>
        <v>44616</v>
      </c>
      <c r="B1226" s="19">
        <f t="shared" ca="1" si="393"/>
        <v>6465.2549246999997</v>
      </c>
      <c r="C1226" s="16">
        <f t="shared" si="384"/>
        <v>6435</v>
      </c>
      <c r="D1226" s="15">
        <f ca="1">IF(A1226&lt;$B$1,VLOOKUP(A1226,[1]DI!$A$4:$B$15000,2,FALSE),0)</f>
        <v>0.1065</v>
      </c>
      <c r="E1226" s="16">
        <f t="shared" ca="1" si="376"/>
        <v>1.00040168</v>
      </c>
      <c r="F1226" s="16">
        <f ca="1">(TRUNC(PRODUCT($E$12:$E1225),16))</f>
        <v>1.16530258255174</v>
      </c>
      <c r="G1226" s="16">
        <f t="shared" ca="1" si="385"/>
        <v>1.16203128952499</v>
      </c>
      <c r="H1226" s="16">
        <f t="shared" ca="1" si="377"/>
        <v>1.00281515</v>
      </c>
      <c r="I1226" s="15">
        <f t="shared" si="386"/>
        <v>7.0000000000000007E-2</v>
      </c>
      <c r="J1226" s="34">
        <f t="shared" si="387"/>
        <v>44607</v>
      </c>
      <c r="K1226" s="2">
        <f t="shared" si="388"/>
        <v>7</v>
      </c>
      <c r="L1226" s="21">
        <f t="shared" si="389"/>
        <v>7</v>
      </c>
      <c r="M1226" s="14">
        <f t="shared" si="378"/>
        <v>1.001881174</v>
      </c>
      <c r="N1226" s="14">
        <f t="shared" ca="1" si="379"/>
        <v>1.0047016200000001</v>
      </c>
      <c r="O1226" s="21">
        <f t="shared" si="390"/>
        <v>0</v>
      </c>
      <c r="P1226" s="16">
        <f t="shared" ca="1" si="380"/>
        <v>30.2549247</v>
      </c>
      <c r="Q1226" s="24">
        <f t="shared" si="381"/>
        <v>0</v>
      </c>
      <c r="R1226" s="16">
        <f t="shared" si="382"/>
        <v>0</v>
      </c>
      <c r="S1226" s="4" t="str">
        <f t="shared" si="391"/>
        <v>J=</v>
      </c>
      <c r="T1226" s="34">
        <f t="shared" si="392"/>
        <v>44635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2"/>
      <c r="AG1226" s="3"/>
      <c r="AH1226" s="2"/>
      <c r="AI1226" s="2"/>
      <c r="AJ1226" s="2"/>
      <c r="AK1226" s="2"/>
      <c r="AL1226" s="2"/>
      <c r="AM1226" s="34"/>
      <c r="AN1226" s="34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42">
        <f t="shared" si="383"/>
        <v>44617</v>
      </c>
      <c r="B1227" s="19">
        <f t="shared" ca="1" si="393"/>
        <v>6469.5886462300004</v>
      </c>
      <c r="C1227" s="16">
        <f t="shared" si="384"/>
        <v>6435</v>
      </c>
      <c r="D1227" s="15">
        <f ca="1">IF(A1227&lt;$B$1,VLOOKUP(A1227,[1]DI!$A$4:$B$15000,2,FALSE),0)</f>
        <v>0.1065</v>
      </c>
      <c r="E1227" s="16">
        <f t="shared" ca="1" si="376"/>
        <v>1.00040168</v>
      </c>
      <c r="F1227" s="16">
        <f ca="1">(TRUNC(PRODUCT($E$12:$E1226),16))</f>
        <v>1.1657706612931</v>
      </c>
      <c r="G1227" s="16">
        <f t="shared" ca="1" si="385"/>
        <v>1.16203128952499</v>
      </c>
      <c r="H1227" s="16">
        <f t="shared" ca="1" si="377"/>
        <v>1.00321796</v>
      </c>
      <c r="I1227" s="15">
        <f t="shared" si="386"/>
        <v>7.0000000000000007E-2</v>
      </c>
      <c r="J1227" s="34">
        <f t="shared" si="387"/>
        <v>44607</v>
      </c>
      <c r="K1227" s="2">
        <f t="shared" si="388"/>
        <v>8</v>
      </c>
      <c r="L1227" s="21">
        <f t="shared" si="389"/>
        <v>8</v>
      </c>
      <c r="M1227" s="14">
        <f t="shared" si="378"/>
        <v>1.0021502019999999</v>
      </c>
      <c r="N1227" s="14">
        <f t="shared" ca="1" si="379"/>
        <v>1.0053750809999999</v>
      </c>
      <c r="O1227" s="21">
        <f t="shared" si="390"/>
        <v>0</v>
      </c>
      <c r="P1227" s="16">
        <f t="shared" ca="1" si="380"/>
        <v>34.588646230000002</v>
      </c>
      <c r="Q1227" s="24">
        <f t="shared" si="381"/>
        <v>0</v>
      </c>
      <c r="R1227" s="16">
        <f t="shared" si="382"/>
        <v>0</v>
      </c>
      <c r="S1227" s="4" t="str">
        <f t="shared" si="391"/>
        <v>J=</v>
      </c>
      <c r="T1227" s="34">
        <f t="shared" si="392"/>
        <v>44635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2"/>
      <c r="AG1227" s="3"/>
      <c r="AH1227" s="2"/>
      <c r="AI1227" s="2"/>
      <c r="AJ1227" s="2"/>
      <c r="AK1227" s="2"/>
      <c r="AL1227" s="2"/>
      <c r="AM1227" s="34"/>
      <c r="AN1227" s="34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42">
        <f t="shared" si="383"/>
        <v>44618</v>
      </c>
      <c r="B1228" s="19">
        <f t="shared" ca="1" si="393"/>
        <v>6473.9252635100001</v>
      </c>
      <c r="C1228" s="16">
        <f t="shared" si="384"/>
        <v>6435</v>
      </c>
      <c r="D1228" s="15">
        <f ca="1">IF(A1228&lt;$B$1,VLOOKUP(A1228,[1]DI!$A$4:$B$15000,2,FALSE),0)</f>
        <v>0</v>
      </c>
      <c r="E1228" s="16">
        <f t="shared" ref="E1228:E1291" ca="1" si="394">ROUND(((1+D1228)^(1/252)),8)</f>
        <v>1</v>
      </c>
      <c r="F1228" s="16">
        <f ca="1">(TRUNC(PRODUCT($E$12:$E1227),16))</f>
        <v>1.16623892805233</v>
      </c>
      <c r="G1228" s="16">
        <f t="shared" ca="1" si="385"/>
        <v>1.16203128952499</v>
      </c>
      <c r="H1228" s="16">
        <f t="shared" ref="H1228:H1291" ca="1" si="395">ROUND(F1228/G1228,8)</f>
        <v>1.0036209300000001</v>
      </c>
      <c r="I1228" s="15">
        <f t="shared" si="386"/>
        <v>7.0000000000000007E-2</v>
      </c>
      <c r="J1228" s="34">
        <f t="shared" si="387"/>
        <v>44607</v>
      </c>
      <c r="K1228" s="2">
        <f t="shared" si="388"/>
        <v>8</v>
      </c>
      <c r="L1228" s="21">
        <f t="shared" si="389"/>
        <v>9</v>
      </c>
      <c r="M1228" s="14">
        <f t="shared" ref="M1228:M1291" si="396">ROUND((I1228+1)^(L1228/252),9)</f>
        <v>1.0024193020000001</v>
      </c>
      <c r="N1228" s="14">
        <f t="shared" ref="N1228:N1291" ca="1" si="397">ROUND(H1228*M1228,9)</f>
        <v>1.006048992</v>
      </c>
      <c r="O1228" s="21">
        <f t="shared" si="390"/>
        <v>0</v>
      </c>
      <c r="P1228" s="16">
        <f t="shared" ref="P1228:P1291" ca="1" si="398">TRUNC(((N1228-1)*C1228),8)</f>
        <v>38.925263510000001</v>
      </c>
      <c r="Q1228" s="24">
        <f t="shared" ref="Q1228:Q1291" si="399">IF($O1228&gt;0,VLOOKUP($O1228,$W$12:$AC$150,7),0)</f>
        <v>0</v>
      </c>
      <c r="R1228" s="16">
        <f t="shared" ref="R1228:R1291" si="400">IF(Q1228&gt;0,TRUNC(Q1228*C$12,8),0)</f>
        <v>0</v>
      </c>
      <c r="S1228" s="4" t="str">
        <f t="shared" si="391"/>
        <v>J=</v>
      </c>
      <c r="T1228" s="34">
        <f t="shared" si="392"/>
        <v>44635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2"/>
      <c r="AG1228" s="3"/>
      <c r="AH1228" s="2"/>
      <c r="AI1228" s="2"/>
      <c r="AJ1228" s="2"/>
      <c r="AK1228" s="2"/>
      <c r="AL1228" s="2"/>
      <c r="AM1228" s="34"/>
      <c r="AN1228" s="34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42">
        <f t="shared" ref="A1229:A1292" si="401">(A1228+1)</f>
        <v>44619</v>
      </c>
      <c r="B1229" s="19">
        <f t="shared" ca="1" si="393"/>
        <v>6473.9252635100001</v>
      </c>
      <c r="C1229" s="16">
        <f t="shared" ref="C1229:C1292" si="402">(C1228-R1228)</f>
        <v>6435</v>
      </c>
      <c r="D1229" s="15">
        <f ca="1">IF(A1229&lt;$B$1,VLOOKUP(A1229,[1]DI!$A$4:$B$15000,2,FALSE),0)</f>
        <v>0</v>
      </c>
      <c r="E1229" s="16">
        <f t="shared" ca="1" si="394"/>
        <v>1</v>
      </c>
      <c r="F1229" s="16">
        <f ca="1">(TRUNC(PRODUCT($E$12:$E1228),16))</f>
        <v>1.16623892805233</v>
      </c>
      <c r="G1229" s="16">
        <f t="shared" ref="G1229:G1292" ca="1" si="403">IF(O1228&gt;0,F1228,G1228)</f>
        <v>1.16203128952499</v>
      </c>
      <c r="H1229" s="16">
        <f t="shared" ca="1" si="395"/>
        <v>1.0036209300000001</v>
      </c>
      <c r="I1229" s="15">
        <f t="shared" ref="I1229:I1292" si="404">I1228</f>
        <v>7.0000000000000007E-2</v>
      </c>
      <c r="J1229" s="34">
        <f t="shared" ref="J1229:J1292" si="405">IF(O1228&gt;0,VLOOKUP(O1228,W$12:AG$150,2),J1228)</f>
        <v>44607</v>
      </c>
      <c r="K1229" s="2">
        <f t="shared" ref="K1229:K1292" si="406">IF(A1229&gt;J1229,IF(NETWORKDAYS(J1229,A1229,$W$160:$W$544)-1=0,1,NETWORKDAYS(J1229,A1229,$W$160:$W$544)-1),0)</f>
        <v>8</v>
      </c>
      <c r="L1229" s="21">
        <f t="shared" ref="L1229:L1292" si="407">IF(AND(K1229=1,K1228=1),1,IF(K1229&gt;0,IF(K1229=K1228,K1229+1,K1229),0))</f>
        <v>9</v>
      </c>
      <c r="M1229" s="14">
        <f t="shared" si="396"/>
        <v>1.0024193020000001</v>
      </c>
      <c r="N1229" s="14">
        <f t="shared" ca="1" si="397"/>
        <v>1.006048992</v>
      </c>
      <c r="O1229" s="21">
        <f t="shared" ref="O1229:O1292" si="408">IF(VLOOKUP(A1229,X$12:AE$150,8)=VLOOKUP(A1228,X$12:AE$150,8),0,VLOOKUP(A1229,X$12:AE$150,8))</f>
        <v>0</v>
      </c>
      <c r="P1229" s="16">
        <f t="shared" ca="1" si="398"/>
        <v>38.925263510000001</v>
      </c>
      <c r="Q1229" s="24">
        <f t="shared" si="399"/>
        <v>0</v>
      </c>
      <c r="R1229" s="16">
        <f t="shared" si="400"/>
        <v>0</v>
      </c>
      <c r="S1229" s="4" t="str">
        <f t="shared" ref="S1229:S1292" si="409">IF(O1228&gt;0,VLOOKUP(O1228,W$12:AG$150,10),S1228)</f>
        <v>J=</v>
      </c>
      <c r="T1229" s="34">
        <f t="shared" ref="T1229:T1292" si="410">IF(O1228&gt;0,VLOOKUP(O1228,W$12:AG$150,11),T1228)</f>
        <v>44635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2"/>
      <c r="AG1229" s="3"/>
      <c r="AH1229" s="2"/>
      <c r="AI1229" s="2"/>
      <c r="AJ1229" s="2"/>
      <c r="AK1229" s="2"/>
      <c r="AL1229" s="2"/>
      <c r="AM1229" s="34"/>
      <c r="AN1229" s="34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42">
        <f t="shared" si="401"/>
        <v>44620</v>
      </c>
      <c r="B1230" s="19">
        <f t="shared" ref="B1230:B1293" ca="1" si="411">IF(A1230&lt;=TODAY(),C1230+P1230,IF(AND(A1230&gt;TODAY(),A1230&lt;=$B$1),IF(VLOOKUP(TODAY(),$A$10:$D$5000,4,FALSE)=0,"n.d",C1230+P1230),"n.d"))</f>
        <v>6473.9252635100001</v>
      </c>
      <c r="C1230" s="16">
        <f t="shared" si="402"/>
        <v>6435</v>
      </c>
      <c r="D1230" s="15">
        <f ca="1">IF(A1230&lt;$B$1,VLOOKUP(A1230,[1]DI!$A$4:$B$15000,2,FALSE),0)</f>
        <v>0</v>
      </c>
      <c r="E1230" s="16">
        <f t="shared" ca="1" si="394"/>
        <v>1</v>
      </c>
      <c r="F1230" s="16">
        <f ca="1">(TRUNC(PRODUCT($E$12:$E1229),16))</f>
        <v>1.16623892805233</v>
      </c>
      <c r="G1230" s="16">
        <f t="shared" ca="1" si="403"/>
        <v>1.16203128952499</v>
      </c>
      <c r="H1230" s="16">
        <f t="shared" ca="1" si="395"/>
        <v>1.0036209300000001</v>
      </c>
      <c r="I1230" s="15">
        <f t="shared" si="404"/>
        <v>7.0000000000000007E-2</v>
      </c>
      <c r="J1230" s="34">
        <f t="shared" si="405"/>
        <v>44607</v>
      </c>
      <c r="K1230" s="2">
        <f t="shared" si="406"/>
        <v>8</v>
      </c>
      <c r="L1230" s="21">
        <f t="shared" si="407"/>
        <v>9</v>
      </c>
      <c r="M1230" s="14">
        <f t="shared" si="396"/>
        <v>1.0024193020000001</v>
      </c>
      <c r="N1230" s="14">
        <f t="shared" ca="1" si="397"/>
        <v>1.006048992</v>
      </c>
      <c r="O1230" s="21">
        <f t="shared" si="408"/>
        <v>0</v>
      </c>
      <c r="P1230" s="16">
        <f t="shared" ca="1" si="398"/>
        <v>38.925263510000001</v>
      </c>
      <c r="Q1230" s="24">
        <f t="shared" si="399"/>
        <v>0</v>
      </c>
      <c r="R1230" s="16">
        <f t="shared" si="400"/>
        <v>0</v>
      </c>
      <c r="S1230" s="4" t="str">
        <f t="shared" si="409"/>
        <v>J=</v>
      </c>
      <c r="T1230" s="34">
        <f t="shared" si="410"/>
        <v>44635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2"/>
      <c r="AG1230" s="3"/>
      <c r="AH1230" s="2"/>
      <c r="AI1230" s="2"/>
      <c r="AJ1230" s="2"/>
      <c r="AK1230" s="2"/>
      <c r="AL1230" s="2"/>
      <c r="AM1230" s="34"/>
      <c r="AN1230" s="34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42">
        <f t="shared" si="401"/>
        <v>44621</v>
      </c>
      <c r="B1231" s="19">
        <f t="shared" ca="1" si="411"/>
        <v>6473.9252635100001</v>
      </c>
      <c r="C1231" s="16">
        <f t="shared" si="402"/>
        <v>6435</v>
      </c>
      <c r="D1231" s="15">
        <f ca="1">IF(A1231&lt;$B$1,VLOOKUP(A1231,[1]DI!$A$4:$B$15000,2,FALSE),0)</f>
        <v>0</v>
      </c>
      <c r="E1231" s="16">
        <f t="shared" ca="1" si="394"/>
        <v>1</v>
      </c>
      <c r="F1231" s="16">
        <f ca="1">(TRUNC(PRODUCT($E$12:$E1230),16))</f>
        <v>1.16623892805233</v>
      </c>
      <c r="G1231" s="16">
        <f t="shared" ca="1" si="403"/>
        <v>1.16203128952499</v>
      </c>
      <c r="H1231" s="16">
        <f t="shared" ca="1" si="395"/>
        <v>1.0036209300000001</v>
      </c>
      <c r="I1231" s="15">
        <f t="shared" si="404"/>
        <v>7.0000000000000007E-2</v>
      </c>
      <c r="J1231" s="34">
        <f t="shared" si="405"/>
        <v>44607</v>
      </c>
      <c r="K1231" s="2">
        <f t="shared" si="406"/>
        <v>8</v>
      </c>
      <c r="L1231" s="21">
        <f t="shared" si="407"/>
        <v>9</v>
      </c>
      <c r="M1231" s="14">
        <f t="shared" si="396"/>
        <v>1.0024193020000001</v>
      </c>
      <c r="N1231" s="14">
        <f t="shared" ca="1" si="397"/>
        <v>1.006048992</v>
      </c>
      <c r="O1231" s="21">
        <f t="shared" si="408"/>
        <v>0</v>
      </c>
      <c r="P1231" s="16">
        <f t="shared" ca="1" si="398"/>
        <v>38.925263510000001</v>
      </c>
      <c r="Q1231" s="24">
        <f t="shared" si="399"/>
        <v>0</v>
      </c>
      <c r="R1231" s="16">
        <f t="shared" si="400"/>
        <v>0</v>
      </c>
      <c r="S1231" s="4" t="str">
        <f t="shared" si="409"/>
        <v>J=</v>
      </c>
      <c r="T1231" s="34">
        <f t="shared" si="410"/>
        <v>44635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2"/>
      <c r="AG1231" s="3"/>
      <c r="AH1231" s="2"/>
      <c r="AI1231" s="2"/>
      <c r="AJ1231" s="2"/>
      <c r="AK1231" s="2"/>
      <c r="AL1231" s="2"/>
      <c r="AM1231" s="34"/>
      <c r="AN1231" s="34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42">
        <f t="shared" si="401"/>
        <v>44622</v>
      </c>
      <c r="B1232" s="19">
        <f t="shared" ca="1" si="411"/>
        <v>6473.9252635100001</v>
      </c>
      <c r="C1232" s="16">
        <f t="shared" si="402"/>
        <v>6435</v>
      </c>
      <c r="D1232" s="15">
        <f ca="1">IF(A1232&lt;$B$1,VLOOKUP(A1232,[1]DI!$A$4:$B$15000,2,FALSE),0)</f>
        <v>0.1065</v>
      </c>
      <c r="E1232" s="16">
        <f t="shared" ca="1" si="394"/>
        <v>1.00040168</v>
      </c>
      <c r="F1232" s="16">
        <f ca="1">(TRUNC(PRODUCT($E$12:$E1231),16))</f>
        <v>1.16623892805233</v>
      </c>
      <c r="G1232" s="16">
        <f t="shared" ca="1" si="403"/>
        <v>1.16203128952499</v>
      </c>
      <c r="H1232" s="16">
        <f t="shared" ca="1" si="395"/>
        <v>1.0036209300000001</v>
      </c>
      <c r="I1232" s="15">
        <f t="shared" si="404"/>
        <v>7.0000000000000007E-2</v>
      </c>
      <c r="J1232" s="34">
        <f t="shared" si="405"/>
        <v>44607</v>
      </c>
      <c r="K1232" s="2">
        <f t="shared" si="406"/>
        <v>9</v>
      </c>
      <c r="L1232" s="21">
        <f t="shared" si="407"/>
        <v>9</v>
      </c>
      <c r="M1232" s="14">
        <f t="shared" si="396"/>
        <v>1.0024193020000001</v>
      </c>
      <c r="N1232" s="14">
        <f t="shared" ca="1" si="397"/>
        <v>1.006048992</v>
      </c>
      <c r="O1232" s="21">
        <f t="shared" si="408"/>
        <v>0</v>
      </c>
      <c r="P1232" s="16">
        <f t="shared" ca="1" si="398"/>
        <v>38.925263510000001</v>
      </c>
      <c r="Q1232" s="24">
        <f t="shared" si="399"/>
        <v>0</v>
      </c>
      <c r="R1232" s="16">
        <f t="shared" si="400"/>
        <v>0</v>
      </c>
      <c r="S1232" s="4" t="str">
        <f t="shared" si="409"/>
        <v>J=</v>
      </c>
      <c r="T1232" s="34">
        <f t="shared" si="410"/>
        <v>44635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2"/>
      <c r="AG1232" s="3"/>
      <c r="AH1232" s="2"/>
      <c r="AI1232" s="2"/>
      <c r="AJ1232" s="2"/>
      <c r="AK1232" s="2"/>
      <c r="AL1232" s="2"/>
      <c r="AM1232" s="34"/>
      <c r="AN1232" s="34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42">
        <f t="shared" si="401"/>
        <v>44623</v>
      </c>
      <c r="B1233" s="19">
        <f t="shared" ca="1" si="411"/>
        <v>6478.2648409000003</v>
      </c>
      <c r="C1233" s="16">
        <f t="shared" si="402"/>
        <v>6435</v>
      </c>
      <c r="D1233" s="15">
        <f ca="1">IF(A1233&lt;$B$1,VLOOKUP(A1233,[1]DI!$A$4:$B$15000,2,FALSE),0)</f>
        <v>0.1065</v>
      </c>
      <c r="E1233" s="16">
        <f t="shared" ca="1" si="394"/>
        <v>1.00040168</v>
      </c>
      <c r="F1233" s="16">
        <f ca="1">(TRUNC(PRODUCT($E$12:$E1232),16))</f>
        <v>1.1667073829049499</v>
      </c>
      <c r="G1233" s="16">
        <f t="shared" ca="1" si="403"/>
        <v>1.16203128952499</v>
      </c>
      <c r="H1233" s="16">
        <f t="shared" ca="1" si="395"/>
        <v>1.00402407</v>
      </c>
      <c r="I1233" s="15">
        <f t="shared" si="404"/>
        <v>7.0000000000000007E-2</v>
      </c>
      <c r="J1233" s="34">
        <f t="shared" si="405"/>
        <v>44607</v>
      </c>
      <c r="K1233" s="2">
        <f t="shared" si="406"/>
        <v>10</v>
      </c>
      <c r="L1233" s="21">
        <f t="shared" si="407"/>
        <v>10</v>
      </c>
      <c r="M1233" s="14">
        <f t="shared" si="396"/>
        <v>1.0026884739999999</v>
      </c>
      <c r="N1233" s="14">
        <f t="shared" ca="1" si="397"/>
        <v>1.0067233630000001</v>
      </c>
      <c r="O1233" s="21">
        <f t="shared" si="408"/>
        <v>0</v>
      </c>
      <c r="P1233" s="16">
        <f t="shared" ca="1" si="398"/>
        <v>43.264840900000003</v>
      </c>
      <c r="Q1233" s="24">
        <f t="shared" si="399"/>
        <v>0</v>
      </c>
      <c r="R1233" s="16">
        <f t="shared" si="400"/>
        <v>0</v>
      </c>
      <c r="S1233" s="4" t="str">
        <f t="shared" si="409"/>
        <v>J=</v>
      </c>
      <c r="T1233" s="34">
        <f t="shared" si="410"/>
        <v>44635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2"/>
      <c r="AG1233" s="3"/>
      <c r="AH1233" s="2"/>
      <c r="AI1233" s="2"/>
      <c r="AJ1233" s="2"/>
      <c r="AK1233" s="2"/>
      <c r="AL1233" s="2"/>
      <c r="AM1233" s="34"/>
      <c r="AN1233" s="34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42">
        <f t="shared" si="401"/>
        <v>44624</v>
      </c>
      <c r="B1234" s="19">
        <f t="shared" ca="1" si="411"/>
        <v>6482.6072496799998</v>
      </c>
      <c r="C1234" s="16">
        <f t="shared" si="402"/>
        <v>6435</v>
      </c>
      <c r="D1234" s="15">
        <f ca="1">IF(A1234&lt;$B$1,VLOOKUP(A1234,[1]DI!$A$4:$B$15000,2,FALSE),0)</f>
        <v>0.1065</v>
      </c>
      <c r="E1234" s="16">
        <f t="shared" ca="1" si="394"/>
        <v>1.00040168</v>
      </c>
      <c r="F1234" s="16">
        <f ca="1">(TRUNC(PRODUCT($E$12:$E1233),16))</f>
        <v>1.16717602592651</v>
      </c>
      <c r="G1234" s="16">
        <f t="shared" ca="1" si="403"/>
        <v>1.16203128952499</v>
      </c>
      <c r="H1234" s="16">
        <f t="shared" ca="1" si="395"/>
        <v>1.00442736</v>
      </c>
      <c r="I1234" s="15">
        <f t="shared" si="404"/>
        <v>7.0000000000000007E-2</v>
      </c>
      <c r="J1234" s="34">
        <f t="shared" si="405"/>
        <v>44607</v>
      </c>
      <c r="K1234" s="2">
        <f t="shared" si="406"/>
        <v>11</v>
      </c>
      <c r="L1234" s="21">
        <f t="shared" si="407"/>
        <v>11</v>
      </c>
      <c r="M1234" s="14">
        <f t="shared" si="396"/>
        <v>1.0029577190000001</v>
      </c>
      <c r="N1234" s="14">
        <f t="shared" ca="1" si="397"/>
        <v>1.007398174</v>
      </c>
      <c r="O1234" s="21">
        <f t="shared" si="408"/>
        <v>0</v>
      </c>
      <c r="P1234" s="16">
        <f t="shared" ca="1" si="398"/>
        <v>47.607249680000002</v>
      </c>
      <c r="Q1234" s="24">
        <f t="shared" si="399"/>
        <v>0</v>
      </c>
      <c r="R1234" s="16">
        <f t="shared" si="400"/>
        <v>0</v>
      </c>
      <c r="S1234" s="4" t="str">
        <f t="shared" si="409"/>
        <v>J=</v>
      </c>
      <c r="T1234" s="34">
        <f t="shared" si="410"/>
        <v>44635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2"/>
      <c r="AG1234" s="3"/>
      <c r="AH1234" s="2"/>
      <c r="AI1234" s="2"/>
      <c r="AJ1234" s="2"/>
      <c r="AK1234" s="2"/>
      <c r="AL1234" s="2"/>
      <c r="AM1234" s="34"/>
      <c r="AN1234" s="34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42">
        <f t="shared" si="401"/>
        <v>44625</v>
      </c>
      <c r="B1235" s="19">
        <f t="shared" ca="1" si="411"/>
        <v>6486.9526185699997</v>
      </c>
      <c r="C1235" s="16">
        <f t="shared" si="402"/>
        <v>6435</v>
      </c>
      <c r="D1235" s="15">
        <f ca="1">IF(A1235&lt;$B$1,VLOOKUP(A1235,[1]DI!$A$4:$B$15000,2,FALSE),0)</f>
        <v>0</v>
      </c>
      <c r="E1235" s="16">
        <f t="shared" ca="1" si="394"/>
        <v>1</v>
      </c>
      <c r="F1235" s="16">
        <f ca="1">(TRUNC(PRODUCT($E$12:$E1234),16))</f>
        <v>1.1676448571926099</v>
      </c>
      <c r="G1235" s="16">
        <f t="shared" ca="1" si="403"/>
        <v>1.16203128952499</v>
      </c>
      <c r="H1235" s="16">
        <f t="shared" ca="1" si="395"/>
        <v>1.00483082</v>
      </c>
      <c r="I1235" s="15">
        <f t="shared" si="404"/>
        <v>7.0000000000000007E-2</v>
      </c>
      <c r="J1235" s="34">
        <f t="shared" si="405"/>
        <v>44607</v>
      </c>
      <c r="K1235" s="2">
        <f t="shared" si="406"/>
        <v>11</v>
      </c>
      <c r="L1235" s="21">
        <f t="shared" si="407"/>
        <v>12</v>
      </c>
      <c r="M1235" s="14">
        <f t="shared" si="396"/>
        <v>1.003227036</v>
      </c>
      <c r="N1235" s="14">
        <f t="shared" ca="1" si="397"/>
        <v>1.008073445</v>
      </c>
      <c r="O1235" s="21">
        <f t="shared" si="408"/>
        <v>0</v>
      </c>
      <c r="P1235" s="16">
        <f t="shared" ca="1" si="398"/>
        <v>51.952618569999998</v>
      </c>
      <c r="Q1235" s="24">
        <f t="shared" si="399"/>
        <v>0</v>
      </c>
      <c r="R1235" s="16">
        <f t="shared" si="400"/>
        <v>0</v>
      </c>
      <c r="S1235" s="4" t="str">
        <f t="shared" si="409"/>
        <v>J=</v>
      </c>
      <c r="T1235" s="34">
        <f t="shared" si="410"/>
        <v>44635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2"/>
      <c r="AG1235" s="3"/>
      <c r="AH1235" s="2"/>
      <c r="AI1235" s="2"/>
      <c r="AJ1235" s="2"/>
      <c r="AK1235" s="2"/>
      <c r="AL1235" s="2"/>
      <c r="AM1235" s="34"/>
      <c r="AN1235" s="34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42">
        <f t="shared" si="401"/>
        <v>44626</v>
      </c>
      <c r="B1236" s="19">
        <f t="shared" ca="1" si="411"/>
        <v>6486.9526185699997</v>
      </c>
      <c r="C1236" s="16">
        <f t="shared" si="402"/>
        <v>6435</v>
      </c>
      <c r="D1236" s="15">
        <f ca="1">IF(A1236&lt;$B$1,VLOOKUP(A1236,[1]DI!$A$4:$B$15000,2,FALSE),0)</f>
        <v>0</v>
      </c>
      <c r="E1236" s="16">
        <f t="shared" ca="1" si="394"/>
        <v>1</v>
      </c>
      <c r="F1236" s="16">
        <f ca="1">(TRUNC(PRODUCT($E$12:$E1235),16))</f>
        <v>1.1676448571926099</v>
      </c>
      <c r="G1236" s="16">
        <f t="shared" ca="1" si="403"/>
        <v>1.16203128952499</v>
      </c>
      <c r="H1236" s="16">
        <f t="shared" ca="1" si="395"/>
        <v>1.00483082</v>
      </c>
      <c r="I1236" s="15">
        <f t="shared" si="404"/>
        <v>7.0000000000000007E-2</v>
      </c>
      <c r="J1236" s="34">
        <f t="shared" si="405"/>
        <v>44607</v>
      </c>
      <c r="K1236" s="2">
        <f t="shared" si="406"/>
        <v>11</v>
      </c>
      <c r="L1236" s="21">
        <f t="shared" si="407"/>
        <v>12</v>
      </c>
      <c r="M1236" s="14">
        <f t="shared" si="396"/>
        <v>1.003227036</v>
      </c>
      <c r="N1236" s="14">
        <f t="shared" ca="1" si="397"/>
        <v>1.008073445</v>
      </c>
      <c r="O1236" s="21">
        <f t="shared" si="408"/>
        <v>0</v>
      </c>
      <c r="P1236" s="16">
        <f t="shared" ca="1" si="398"/>
        <v>51.952618569999998</v>
      </c>
      <c r="Q1236" s="24">
        <f t="shared" si="399"/>
        <v>0</v>
      </c>
      <c r="R1236" s="16">
        <f t="shared" si="400"/>
        <v>0</v>
      </c>
      <c r="S1236" s="4" t="str">
        <f t="shared" si="409"/>
        <v>J=</v>
      </c>
      <c r="T1236" s="34">
        <f t="shared" si="410"/>
        <v>44635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2"/>
      <c r="AG1236" s="3"/>
      <c r="AH1236" s="2"/>
      <c r="AI1236" s="2"/>
      <c r="AJ1236" s="2"/>
      <c r="AK1236" s="2"/>
      <c r="AL1236" s="2"/>
      <c r="AM1236" s="34"/>
      <c r="AN1236" s="34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42">
        <f t="shared" si="401"/>
        <v>44627</v>
      </c>
      <c r="B1237" s="19">
        <f t="shared" ca="1" si="411"/>
        <v>6486.9526185699997</v>
      </c>
      <c r="C1237" s="16">
        <f t="shared" si="402"/>
        <v>6435</v>
      </c>
      <c r="D1237" s="15">
        <f ca="1">IF(A1237&lt;$B$1,VLOOKUP(A1237,[1]DI!$A$4:$B$15000,2,FALSE),0)</f>
        <v>0.1065</v>
      </c>
      <c r="E1237" s="16">
        <f t="shared" ca="1" si="394"/>
        <v>1.00040168</v>
      </c>
      <c r="F1237" s="16">
        <f ca="1">(TRUNC(PRODUCT($E$12:$E1236),16))</f>
        <v>1.1676448571926099</v>
      </c>
      <c r="G1237" s="16">
        <f t="shared" ca="1" si="403"/>
        <v>1.16203128952499</v>
      </c>
      <c r="H1237" s="16">
        <f t="shared" ca="1" si="395"/>
        <v>1.00483082</v>
      </c>
      <c r="I1237" s="15">
        <f t="shared" si="404"/>
        <v>7.0000000000000007E-2</v>
      </c>
      <c r="J1237" s="34">
        <f t="shared" si="405"/>
        <v>44607</v>
      </c>
      <c r="K1237" s="2">
        <f t="shared" si="406"/>
        <v>12</v>
      </c>
      <c r="L1237" s="21">
        <f t="shared" si="407"/>
        <v>12</v>
      </c>
      <c r="M1237" s="14">
        <f t="shared" si="396"/>
        <v>1.003227036</v>
      </c>
      <c r="N1237" s="14">
        <f t="shared" ca="1" si="397"/>
        <v>1.008073445</v>
      </c>
      <c r="O1237" s="21">
        <f t="shared" si="408"/>
        <v>0</v>
      </c>
      <c r="P1237" s="16">
        <f t="shared" ca="1" si="398"/>
        <v>51.952618569999998</v>
      </c>
      <c r="Q1237" s="24">
        <f t="shared" si="399"/>
        <v>0</v>
      </c>
      <c r="R1237" s="16">
        <f t="shared" si="400"/>
        <v>0</v>
      </c>
      <c r="S1237" s="4" t="str">
        <f t="shared" si="409"/>
        <v>J=</v>
      </c>
      <c r="T1237" s="34">
        <f t="shared" si="410"/>
        <v>44635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2"/>
      <c r="AG1237" s="3"/>
      <c r="AH1237" s="2"/>
      <c r="AI1237" s="2"/>
      <c r="AJ1237" s="2"/>
      <c r="AK1237" s="2"/>
      <c r="AL1237" s="2"/>
      <c r="AM1237" s="34"/>
      <c r="AN1237" s="34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42">
        <f t="shared" si="401"/>
        <v>44628</v>
      </c>
      <c r="B1238" s="19">
        <f t="shared" ca="1" si="411"/>
        <v>6491.3008896399997</v>
      </c>
      <c r="C1238" s="16">
        <f t="shared" si="402"/>
        <v>6435</v>
      </c>
      <c r="D1238" s="15">
        <f ca="1">IF(A1238&lt;$B$1,VLOOKUP(A1238,[1]DI!$A$4:$B$15000,2,FALSE),0)</f>
        <v>0.1065</v>
      </c>
      <c r="E1238" s="16">
        <f t="shared" ca="1" si="394"/>
        <v>1.00040168</v>
      </c>
      <c r="F1238" s="16">
        <f ca="1">(TRUNC(PRODUCT($E$12:$E1237),16))</f>
        <v>1.1681138767788499</v>
      </c>
      <c r="G1238" s="16">
        <f t="shared" ca="1" si="403"/>
        <v>1.16203128952499</v>
      </c>
      <c r="H1238" s="16">
        <f t="shared" ca="1" si="395"/>
        <v>1.00523444</v>
      </c>
      <c r="I1238" s="15">
        <f t="shared" si="404"/>
        <v>7.0000000000000007E-2</v>
      </c>
      <c r="J1238" s="34">
        <f t="shared" si="405"/>
        <v>44607</v>
      </c>
      <c r="K1238" s="2">
        <f t="shared" si="406"/>
        <v>13</v>
      </c>
      <c r="L1238" s="21">
        <f t="shared" si="407"/>
        <v>13</v>
      </c>
      <c r="M1238" s="14">
        <f t="shared" si="396"/>
        <v>1.003496425</v>
      </c>
      <c r="N1238" s="14">
        <f t="shared" ca="1" si="397"/>
        <v>1.0087491669999999</v>
      </c>
      <c r="O1238" s="21">
        <f t="shared" si="408"/>
        <v>0</v>
      </c>
      <c r="P1238" s="16">
        <f t="shared" ca="1" si="398"/>
        <v>56.300889640000001</v>
      </c>
      <c r="Q1238" s="24">
        <f t="shared" si="399"/>
        <v>0</v>
      </c>
      <c r="R1238" s="16">
        <f t="shared" si="400"/>
        <v>0</v>
      </c>
      <c r="S1238" s="4" t="str">
        <f t="shared" si="409"/>
        <v>J=</v>
      </c>
      <c r="T1238" s="34">
        <f t="shared" si="410"/>
        <v>44635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2"/>
      <c r="AG1238" s="3"/>
      <c r="AH1238" s="2"/>
      <c r="AI1238" s="2"/>
      <c r="AJ1238" s="2"/>
      <c r="AK1238" s="2"/>
      <c r="AL1238" s="2"/>
      <c r="AM1238" s="34"/>
      <c r="AN1238" s="34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42">
        <f t="shared" si="401"/>
        <v>44629</v>
      </c>
      <c r="B1239" s="19">
        <f t="shared" ca="1" si="411"/>
        <v>6495.6521272500004</v>
      </c>
      <c r="C1239" s="16">
        <f t="shared" si="402"/>
        <v>6435</v>
      </c>
      <c r="D1239" s="15">
        <f ca="1">IF(A1239&lt;$B$1,VLOOKUP(A1239,[1]DI!$A$4:$B$15000,2,FALSE),0)</f>
        <v>0.1065</v>
      </c>
      <c r="E1239" s="16">
        <f t="shared" ca="1" si="394"/>
        <v>1.00040168</v>
      </c>
      <c r="F1239" s="16">
        <f ca="1">(TRUNC(PRODUCT($E$12:$E1238),16))</f>
        <v>1.16858308476087</v>
      </c>
      <c r="G1239" s="16">
        <f t="shared" ca="1" si="403"/>
        <v>1.16203128952499</v>
      </c>
      <c r="H1239" s="16">
        <f t="shared" ca="1" si="395"/>
        <v>1.00563823</v>
      </c>
      <c r="I1239" s="15">
        <f t="shared" si="404"/>
        <v>7.0000000000000007E-2</v>
      </c>
      <c r="J1239" s="34">
        <f t="shared" si="405"/>
        <v>44607</v>
      </c>
      <c r="K1239" s="2">
        <f t="shared" si="406"/>
        <v>14</v>
      </c>
      <c r="L1239" s="21">
        <f t="shared" si="407"/>
        <v>14</v>
      </c>
      <c r="M1239" s="14">
        <f t="shared" si="396"/>
        <v>1.0037658869999999</v>
      </c>
      <c r="N1239" s="14">
        <f t="shared" ca="1" si="397"/>
        <v>1.0094253500000001</v>
      </c>
      <c r="O1239" s="21">
        <f t="shared" si="408"/>
        <v>0</v>
      </c>
      <c r="P1239" s="16">
        <f t="shared" ca="1" si="398"/>
        <v>60.652127249999999</v>
      </c>
      <c r="Q1239" s="24">
        <f t="shared" si="399"/>
        <v>0</v>
      </c>
      <c r="R1239" s="16">
        <f t="shared" si="400"/>
        <v>0</v>
      </c>
      <c r="S1239" s="4" t="str">
        <f t="shared" si="409"/>
        <v>J=</v>
      </c>
      <c r="T1239" s="34">
        <f t="shared" si="410"/>
        <v>44635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2"/>
      <c r="AG1239" s="3"/>
      <c r="AH1239" s="2"/>
      <c r="AI1239" s="2"/>
      <c r="AJ1239" s="2"/>
      <c r="AK1239" s="2"/>
      <c r="AL1239" s="2"/>
      <c r="AM1239" s="34"/>
      <c r="AN1239" s="34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42">
        <f t="shared" si="401"/>
        <v>44630</v>
      </c>
      <c r="B1240" s="19">
        <f t="shared" ca="1" si="411"/>
        <v>6500.0062026799997</v>
      </c>
      <c r="C1240" s="16">
        <f t="shared" si="402"/>
        <v>6435</v>
      </c>
      <c r="D1240" s="15">
        <f ca="1">IF(A1240&lt;$B$1,VLOOKUP(A1240,[1]DI!$A$4:$B$15000,2,FALSE),0)</f>
        <v>0.1065</v>
      </c>
      <c r="E1240" s="16">
        <f t="shared" ca="1" si="394"/>
        <v>1.00040168</v>
      </c>
      <c r="F1240" s="16">
        <f ca="1">(TRUNC(PRODUCT($E$12:$E1239),16))</f>
        <v>1.1690524812143599</v>
      </c>
      <c r="G1240" s="16">
        <f t="shared" ca="1" si="403"/>
        <v>1.16203128952499</v>
      </c>
      <c r="H1240" s="16">
        <f t="shared" ca="1" si="395"/>
        <v>1.00604217</v>
      </c>
      <c r="I1240" s="15">
        <f t="shared" si="404"/>
        <v>7.0000000000000007E-2</v>
      </c>
      <c r="J1240" s="34">
        <f t="shared" si="405"/>
        <v>44607</v>
      </c>
      <c r="K1240" s="2">
        <f t="shared" si="406"/>
        <v>15</v>
      </c>
      <c r="L1240" s="21">
        <f t="shared" si="407"/>
        <v>15</v>
      </c>
      <c r="M1240" s="14">
        <f t="shared" si="396"/>
        <v>1.004035421</v>
      </c>
      <c r="N1240" s="14">
        <f t="shared" ca="1" si="397"/>
        <v>1.0101019739999999</v>
      </c>
      <c r="O1240" s="21">
        <f t="shared" si="408"/>
        <v>0</v>
      </c>
      <c r="P1240" s="16">
        <f t="shared" ca="1" si="398"/>
        <v>65.006202680000001</v>
      </c>
      <c r="Q1240" s="24">
        <f t="shared" si="399"/>
        <v>0</v>
      </c>
      <c r="R1240" s="16">
        <f t="shared" si="400"/>
        <v>0</v>
      </c>
      <c r="S1240" s="4" t="str">
        <f t="shared" si="409"/>
        <v>J=</v>
      </c>
      <c r="T1240" s="34">
        <f t="shared" si="410"/>
        <v>44635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2"/>
      <c r="AG1240" s="3"/>
      <c r="AH1240" s="2"/>
      <c r="AI1240" s="2"/>
      <c r="AJ1240" s="2"/>
      <c r="AK1240" s="2"/>
      <c r="AL1240" s="2"/>
      <c r="AM1240" s="34"/>
      <c r="AN1240" s="34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42">
        <f t="shared" si="401"/>
        <v>44631</v>
      </c>
      <c r="B1241" s="19">
        <f t="shared" ca="1" si="411"/>
        <v>6504.3632382300002</v>
      </c>
      <c r="C1241" s="16">
        <f t="shared" si="402"/>
        <v>6435</v>
      </c>
      <c r="D1241" s="15">
        <f ca="1">IF(A1241&lt;$B$1,VLOOKUP(A1241,[1]DI!$A$4:$B$15000,2,FALSE),0)</f>
        <v>0.1065</v>
      </c>
      <c r="E1241" s="16">
        <f t="shared" ca="1" si="394"/>
        <v>1.00040168</v>
      </c>
      <c r="F1241" s="16">
        <f ca="1">(TRUNC(PRODUCT($E$12:$E1240),16))</f>
        <v>1.1695220662150101</v>
      </c>
      <c r="G1241" s="16">
        <f t="shared" ca="1" si="403"/>
        <v>1.16203128952499</v>
      </c>
      <c r="H1241" s="16">
        <f t="shared" ca="1" si="395"/>
        <v>1.00644628</v>
      </c>
      <c r="I1241" s="15">
        <f t="shared" si="404"/>
        <v>7.0000000000000007E-2</v>
      </c>
      <c r="J1241" s="34">
        <f t="shared" si="405"/>
        <v>44607</v>
      </c>
      <c r="K1241" s="2">
        <f t="shared" si="406"/>
        <v>16</v>
      </c>
      <c r="L1241" s="21">
        <f t="shared" si="407"/>
        <v>16</v>
      </c>
      <c r="M1241" s="14">
        <f t="shared" si="396"/>
        <v>1.004305027</v>
      </c>
      <c r="N1241" s="14">
        <f t="shared" ca="1" si="397"/>
        <v>1.010779058</v>
      </c>
      <c r="O1241" s="21">
        <f t="shared" si="408"/>
        <v>0</v>
      </c>
      <c r="P1241" s="16">
        <f t="shared" ca="1" si="398"/>
        <v>69.363238229999993</v>
      </c>
      <c r="Q1241" s="24">
        <f t="shared" si="399"/>
        <v>0</v>
      </c>
      <c r="R1241" s="16">
        <f t="shared" si="400"/>
        <v>0</v>
      </c>
      <c r="S1241" s="4" t="str">
        <f t="shared" si="409"/>
        <v>J=</v>
      </c>
      <c r="T1241" s="34">
        <f t="shared" si="410"/>
        <v>44635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2"/>
      <c r="AG1241" s="3"/>
      <c r="AH1241" s="2"/>
      <c r="AI1241" s="2"/>
      <c r="AJ1241" s="2"/>
      <c r="AK1241" s="2"/>
      <c r="AL1241" s="2"/>
      <c r="AM1241" s="34"/>
      <c r="AN1241" s="34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42">
        <f t="shared" si="401"/>
        <v>44632</v>
      </c>
      <c r="B1242" s="19">
        <f t="shared" ca="1" si="411"/>
        <v>6508.7231888200004</v>
      </c>
      <c r="C1242" s="16">
        <f t="shared" si="402"/>
        <v>6435</v>
      </c>
      <c r="D1242" s="15">
        <f ca="1">IF(A1242&lt;$B$1,VLOOKUP(A1242,[1]DI!$A$4:$B$15000,2,FALSE),0)</f>
        <v>0</v>
      </c>
      <c r="E1242" s="16">
        <f t="shared" ca="1" si="394"/>
        <v>1</v>
      </c>
      <c r="F1242" s="16">
        <f ca="1">(TRUNC(PRODUCT($E$12:$E1241),16))</f>
        <v>1.16999183983857</v>
      </c>
      <c r="G1242" s="16">
        <f t="shared" ca="1" si="403"/>
        <v>1.16203128952499</v>
      </c>
      <c r="H1242" s="16">
        <f t="shared" ca="1" si="395"/>
        <v>1.00685055</v>
      </c>
      <c r="I1242" s="15">
        <f t="shared" si="404"/>
        <v>7.0000000000000007E-2</v>
      </c>
      <c r="J1242" s="34">
        <f t="shared" si="405"/>
        <v>44607</v>
      </c>
      <c r="K1242" s="2">
        <f t="shared" si="406"/>
        <v>16</v>
      </c>
      <c r="L1242" s="21">
        <f t="shared" si="407"/>
        <v>17</v>
      </c>
      <c r="M1242" s="14">
        <f t="shared" si="396"/>
        <v>1.0045747060000001</v>
      </c>
      <c r="N1242" s="14">
        <f t="shared" ca="1" si="397"/>
        <v>1.0114565950000001</v>
      </c>
      <c r="O1242" s="21">
        <f t="shared" si="408"/>
        <v>0</v>
      </c>
      <c r="P1242" s="16">
        <f t="shared" ca="1" si="398"/>
        <v>73.723188820000004</v>
      </c>
      <c r="Q1242" s="24">
        <f t="shared" si="399"/>
        <v>0</v>
      </c>
      <c r="R1242" s="16">
        <f t="shared" si="400"/>
        <v>0</v>
      </c>
      <c r="S1242" s="4" t="str">
        <f t="shared" si="409"/>
        <v>J=</v>
      </c>
      <c r="T1242" s="34">
        <f t="shared" si="410"/>
        <v>44635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2"/>
      <c r="AG1242" s="3"/>
      <c r="AH1242" s="2"/>
      <c r="AI1242" s="2"/>
      <c r="AJ1242" s="2"/>
      <c r="AK1242" s="2"/>
      <c r="AL1242" s="2"/>
      <c r="AM1242" s="34"/>
      <c r="AN1242" s="34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42">
        <f t="shared" si="401"/>
        <v>44633</v>
      </c>
      <c r="B1243" s="19">
        <f t="shared" ca="1" si="411"/>
        <v>6508.7231888200004</v>
      </c>
      <c r="C1243" s="16">
        <f t="shared" si="402"/>
        <v>6435</v>
      </c>
      <c r="D1243" s="15">
        <f ca="1">IF(A1243&lt;$B$1,VLOOKUP(A1243,[1]DI!$A$4:$B$15000,2,FALSE),0)</f>
        <v>0</v>
      </c>
      <c r="E1243" s="16">
        <f t="shared" ca="1" si="394"/>
        <v>1</v>
      </c>
      <c r="F1243" s="16">
        <f ca="1">(TRUNC(PRODUCT($E$12:$E1242),16))</f>
        <v>1.16999183983857</v>
      </c>
      <c r="G1243" s="16">
        <f t="shared" ca="1" si="403"/>
        <v>1.16203128952499</v>
      </c>
      <c r="H1243" s="16">
        <f t="shared" ca="1" si="395"/>
        <v>1.00685055</v>
      </c>
      <c r="I1243" s="15">
        <f t="shared" si="404"/>
        <v>7.0000000000000007E-2</v>
      </c>
      <c r="J1243" s="34">
        <f t="shared" si="405"/>
        <v>44607</v>
      </c>
      <c r="K1243" s="2">
        <f t="shared" si="406"/>
        <v>16</v>
      </c>
      <c r="L1243" s="21">
        <f t="shared" si="407"/>
        <v>17</v>
      </c>
      <c r="M1243" s="14">
        <f t="shared" si="396"/>
        <v>1.0045747060000001</v>
      </c>
      <c r="N1243" s="14">
        <f t="shared" ca="1" si="397"/>
        <v>1.0114565950000001</v>
      </c>
      <c r="O1243" s="21">
        <f t="shared" si="408"/>
        <v>0</v>
      </c>
      <c r="P1243" s="16">
        <f t="shared" ca="1" si="398"/>
        <v>73.723188820000004</v>
      </c>
      <c r="Q1243" s="24">
        <f t="shared" si="399"/>
        <v>0</v>
      </c>
      <c r="R1243" s="16">
        <f t="shared" si="400"/>
        <v>0</v>
      </c>
      <c r="S1243" s="4" t="str">
        <f t="shared" si="409"/>
        <v>J=</v>
      </c>
      <c r="T1243" s="34">
        <f t="shared" si="410"/>
        <v>44635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2"/>
      <c r="AG1243" s="3"/>
      <c r="AH1243" s="2"/>
      <c r="AI1243" s="2"/>
      <c r="AJ1243" s="2"/>
      <c r="AK1243" s="2"/>
      <c r="AL1243" s="2"/>
      <c r="AM1243" s="34"/>
      <c r="AN1243" s="34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42">
        <f t="shared" si="401"/>
        <v>44634</v>
      </c>
      <c r="B1244" s="19">
        <f t="shared" ca="1" si="411"/>
        <v>6508.7231888200004</v>
      </c>
      <c r="C1244" s="16">
        <f t="shared" si="402"/>
        <v>6435</v>
      </c>
      <c r="D1244" s="15">
        <f ca="1">IF(A1244&lt;$B$1,VLOOKUP(A1244,[1]DI!$A$4:$B$15000,2,FALSE),0)</f>
        <v>0.1065</v>
      </c>
      <c r="E1244" s="16">
        <f t="shared" ca="1" si="394"/>
        <v>1.00040168</v>
      </c>
      <c r="F1244" s="16">
        <f ca="1">(TRUNC(PRODUCT($E$12:$E1243),16))</f>
        <v>1.16999183983857</v>
      </c>
      <c r="G1244" s="16">
        <f t="shared" ca="1" si="403"/>
        <v>1.16203128952499</v>
      </c>
      <c r="H1244" s="16">
        <f t="shared" ca="1" si="395"/>
        <v>1.00685055</v>
      </c>
      <c r="I1244" s="15">
        <f t="shared" si="404"/>
        <v>7.0000000000000007E-2</v>
      </c>
      <c r="J1244" s="34">
        <f t="shared" si="405"/>
        <v>44607</v>
      </c>
      <c r="K1244" s="2">
        <f t="shared" si="406"/>
        <v>17</v>
      </c>
      <c r="L1244" s="21">
        <f t="shared" si="407"/>
        <v>17</v>
      </c>
      <c r="M1244" s="14">
        <f t="shared" si="396"/>
        <v>1.0045747060000001</v>
      </c>
      <c r="N1244" s="14">
        <f t="shared" ca="1" si="397"/>
        <v>1.0114565950000001</v>
      </c>
      <c r="O1244" s="21">
        <f t="shared" si="408"/>
        <v>0</v>
      </c>
      <c r="P1244" s="16">
        <f t="shared" ca="1" si="398"/>
        <v>73.723188820000004</v>
      </c>
      <c r="Q1244" s="24">
        <f t="shared" si="399"/>
        <v>0</v>
      </c>
      <c r="R1244" s="16">
        <f t="shared" si="400"/>
        <v>0</v>
      </c>
      <c r="S1244" s="4" t="str">
        <f t="shared" si="409"/>
        <v>J=</v>
      </c>
      <c r="T1244" s="34">
        <f t="shared" si="410"/>
        <v>44635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2"/>
      <c r="AG1244" s="3"/>
      <c r="AH1244" s="2"/>
      <c r="AI1244" s="2"/>
      <c r="AJ1244" s="2"/>
      <c r="AK1244" s="2"/>
      <c r="AL1244" s="2"/>
      <c r="AM1244" s="34"/>
      <c r="AN1244" s="34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42">
        <f t="shared" si="401"/>
        <v>44635</v>
      </c>
      <c r="B1245" s="19">
        <f t="shared" ca="1" si="411"/>
        <v>6513.0860415999996</v>
      </c>
      <c r="C1245" s="16">
        <f t="shared" si="402"/>
        <v>6435</v>
      </c>
      <c r="D1245" s="15">
        <f ca="1">IF(A1245&lt;$B$1,VLOOKUP(A1245,[1]DI!$A$4:$B$15000,2,FALSE),0)</f>
        <v>0.1065</v>
      </c>
      <c r="E1245" s="16">
        <f t="shared" ca="1" si="394"/>
        <v>1.00040168</v>
      </c>
      <c r="F1245" s="16">
        <f ca="1">(TRUNC(PRODUCT($E$12:$E1244),16))</f>
        <v>1.1704618021608</v>
      </c>
      <c r="G1245" s="16">
        <f t="shared" ca="1" si="403"/>
        <v>1.16203128952499</v>
      </c>
      <c r="H1245" s="16">
        <f t="shared" ca="1" si="395"/>
        <v>1.0072549799999999</v>
      </c>
      <c r="I1245" s="15">
        <f t="shared" si="404"/>
        <v>7.0000000000000007E-2</v>
      </c>
      <c r="J1245" s="34">
        <f t="shared" si="405"/>
        <v>44607</v>
      </c>
      <c r="K1245" s="2">
        <f t="shared" si="406"/>
        <v>18</v>
      </c>
      <c r="L1245" s="21">
        <f t="shared" si="407"/>
        <v>18</v>
      </c>
      <c r="M1245" s="14">
        <f t="shared" si="396"/>
        <v>1.0048444569999999</v>
      </c>
      <c r="N1245" s="14">
        <f t="shared" ca="1" si="397"/>
        <v>1.0121345829999999</v>
      </c>
      <c r="O1245" s="21">
        <f t="shared" si="408"/>
        <v>41</v>
      </c>
      <c r="P1245" s="16">
        <f t="shared" ca="1" si="398"/>
        <v>78.086041600000001</v>
      </c>
      <c r="Q1245" s="24">
        <f t="shared" si="399"/>
        <v>0</v>
      </c>
      <c r="R1245" s="16">
        <f t="shared" si="400"/>
        <v>0</v>
      </c>
      <c r="S1245" s="4" t="str">
        <f t="shared" si="409"/>
        <v>J=</v>
      </c>
      <c r="T1245" s="34">
        <f t="shared" si="410"/>
        <v>44635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2"/>
      <c r="AG1245" s="3"/>
      <c r="AH1245" s="2"/>
      <c r="AI1245" s="2"/>
      <c r="AJ1245" s="2"/>
      <c r="AK1245" s="2"/>
      <c r="AL1245" s="2"/>
      <c r="AM1245" s="34"/>
      <c r="AN1245" s="34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42">
        <f t="shared" si="401"/>
        <v>44636</v>
      </c>
      <c r="B1246" s="19">
        <f t="shared" ca="1" si="411"/>
        <v>6439.3134512799998</v>
      </c>
      <c r="C1246" s="16">
        <f t="shared" si="402"/>
        <v>6435</v>
      </c>
      <c r="D1246" s="15">
        <f ca="1">IF(A1246&lt;$B$1,VLOOKUP(A1246,[1]DI!$A$4:$B$15000,2,FALSE),0)</f>
        <v>0.1065</v>
      </c>
      <c r="E1246" s="16">
        <f t="shared" ca="1" si="394"/>
        <v>1.00040168</v>
      </c>
      <c r="F1246" s="16">
        <f ca="1">(TRUNC(PRODUCT($E$12:$E1245),16))</f>
        <v>1.17093195325749</v>
      </c>
      <c r="G1246" s="16">
        <f t="shared" ca="1" si="403"/>
        <v>1.1704618021608</v>
      </c>
      <c r="H1246" s="16">
        <f t="shared" ca="1" si="395"/>
        <v>1.00040168</v>
      </c>
      <c r="I1246" s="15">
        <f t="shared" si="404"/>
        <v>7.0000000000000007E-2</v>
      </c>
      <c r="J1246" s="34">
        <f t="shared" si="405"/>
        <v>44635</v>
      </c>
      <c r="K1246" s="2">
        <f t="shared" si="406"/>
        <v>1</v>
      </c>
      <c r="L1246" s="21">
        <f t="shared" si="407"/>
        <v>1</v>
      </c>
      <c r="M1246" s="14">
        <f t="shared" si="396"/>
        <v>1.0002685229999999</v>
      </c>
      <c r="N1246" s="14">
        <f t="shared" ca="1" si="397"/>
        <v>1.0006703109999999</v>
      </c>
      <c r="O1246" s="21">
        <f t="shared" si="408"/>
        <v>0</v>
      </c>
      <c r="P1246" s="16">
        <f t="shared" ca="1" si="398"/>
        <v>4.3134512799999998</v>
      </c>
      <c r="Q1246" s="24">
        <f t="shared" si="399"/>
        <v>0</v>
      </c>
      <c r="R1246" s="16">
        <f t="shared" si="400"/>
        <v>0</v>
      </c>
      <c r="S1246" s="4" t="str">
        <f t="shared" si="409"/>
        <v>J=</v>
      </c>
      <c r="T1246" s="34">
        <f t="shared" si="410"/>
        <v>44669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2"/>
      <c r="AG1246" s="3"/>
      <c r="AH1246" s="2"/>
      <c r="AI1246" s="2"/>
      <c r="AJ1246" s="2"/>
      <c r="AK1246" s="2"/>
      <c r="AL1246" s="2"/>
      <c r="AM1246" s="34"/>
      <c r="AN1246" s="34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42">
        <f t="shared" si="401"/>
        <v>44637</v>
      </c>
      <c r="B1247" s="19">
        <f t="shared" ca="1" si="411"/>
        <v>6443.6297854499999</v>
      </c>
      <c r="C1247" s="16">
        <f t="shared" si="402"/>
        <v>6435</v>
      </c>
      <c r="D1247" s="15">
        <f ca="1">IF(A1247&lt;$B$1,VLOOKUP(A1247,[1]DI!$A$4:$B$15000,2,FALSE),0)</f>
        <v>0.11649999999999999</v>
      </c>
      <c r="E1247" s="16">
        <f t="shared" ca="1" si="394"/>
        <v>1.0004373900000001</v>
      </c>
      <c r="F1247" s="16">
        <f ca="1">(TRUNC(PRODUCT($E$12:$E1246),16))</f>
        <v>1.1714022932044701</v>
      </c>
      <c r="G1247" s="16">
        <f t="shared" ca="1" si="403"/>
        <v>1.1704618021608</v>
      </c>
      <c r="H1247" s="16">
        <f t="shared" ca="1" si="395"/>
        <v>1.0008035200000001</v>
      </c>
      <c r="I1247" s="15">
        <f t="shared" si="404"/>
        <v>7.0000000000000007E-2</v>
      </c>
      <c r="J1247" s="34">
        <f t="shared" si="405"/>
        <v>44635</v>
      </c>
      <c r="K1247" s="2">
        <f t="shared" si="406"/>
        <v>2</v>
      </c>
      <c r="L1247" s="21">
        <f t="shared" si="407"/>
        <v>2</v>
      </c>
      <c r="M1247" s="14">
        <f t="shared" si="396"/>
        <v>1.000537118</v>
      </c>
      <c r="N1247" s="14">
        <f t="shared" ca="1" si="397"/>
        <v>1.0013410700000001</v>
      </c>
      <c r="O1247" s="21">
        <f t="shared" si="408"/>
        <v>0</v>
      </c>
      <c r="P1247" s="16">
        <f t="shared" ca="1" si="398"/>
        <v>8.62978545</v>
      </c>
      <c r="Q1247" s="24">
        <f t="shared" si="399"/>
        <v>0</v>
      </c>
      <c r="R1247" s="16">
        <f t="shared" si="400"/>
        <v>0</v>
      </c>
      <c r="S1247" s="4" t="str">
        <f t="shared" si="409"/>
        <v>J=</v>
      </c>
      <c r="T1247" s="34">
        <f t="shared" si="410"/>
        <v>44669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2"/>
      <c r="AG1247" s="3"/>
      <c r="AH1247" s="2"/>
      <c r="AI1247" s="2"/>
      <c r="AJ1247" s="2"/>
      <c r="AK1247" s="2"/>
      <c r="AL1247" s="2"/>
      <c r="AM1247" s="34"/>
      <c r="AN1247" s="34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42">
        <f t="shared" si="401"/>
        <v>44638</v>
      </c>
      <c r="B1248" s="19">
        <f t="shared" ca="1" si="411"/>
        <v>6448.1791695700003</v>
      </c>
      <c r="C1248" s="16">
        <f t="shared" si="402"/>
        <v>6435</v>
      </c>
      <c r="D1248" s="15">
        <f ca="1">IF(A1248&lt;$B$1,VLOOKUP(A1248,[1]DI!$A$4:$B$15000,2,FALSE),0)</f>
        <v>0.11649999999999999</v>
      </c>
      <c r="E1248" s="16">
        <f t="shared" ca="1" si="394"/>
        <v>1.0004373900000001</v>
      </c>
      <c r="F1248" s="16">
        <f ca="1">(TRUNC(PRODUCT($E$12:$E1247),16))</f>
        <v>1.1719146528535</v>
      </c>
      <c r="G1248" s="16">
        <f t="shared" ca="1" si="403"/>
        <v>1.1704618021608</v>
      </c>
      <c r="H1248" s="16">
        <f t="shared" ca="1" si="395"/>
        <v>1.00124126</v>
      </c>
      <c r="I1248" s="15">
        <f t="shared" si="404"/>
        <v>7.0000000000000007E-2</v>
      </c>
      <c r="J1248" s="34">
        <f t="shared" si="405"/>
        <v>44635</v>
      </c>
      <c r="K1248" s="2">
        <f t="shared" si="406"/>
        <v>3</v>
      </c>
      <c r="L1248" s="21">
        <f t="shared" si="407"/>
        <v>3</v>
      </c>
      <c r="M1248" s="14">
        <f t="shared" si="396"/>
        <v>1.0008057850000001</v>
      </c>
      <c r="N1248" s="14">
        <f t="shared" ca="1" si="397"/>
        <v>1.002048045</v>
      </c>
      <c r="O1248" s="21">
        <f t="shared" si="408"/>
        <v>0</v>
      </c>
      <c r="P1248" s="16">
        <f t="shared" ca="1" si="398"/>
        <v>13.179169569999999</v>
      </c>
      <c r="Q1248" s="24">
        <f t="shared" si="399"/>
        <v>0</v>
      </c>
      <c r="R1248" s="16">
        <f t="shared" si="400"/>
        <v>0</v>
      </c>
      <c r="S1248" s="4" t="str">
        <f t="shared" si="409"/>
        <v>J=</v>
      </c>
      <c r="T1248" s="34">
        <f t="shared" si="410"/>
        <v>44669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2"/>
      <c r="AG1248" s="3"/>
      <c r="AH1248" s="2"/>
      <c r="AI1248" s="2"/>
      <c r="AJ1248" s="2"/>
      <c r="AK1248" s="2"/>
      <c r="AL1248" s="2"/>
      <c r="AM1248" s="34"/>
      <c r="AN1248" s="34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42">
        <f t="shared" si="401"/>
        <v>44639</v>
      </c>
      <c r="B1249" s="19">
        <f t="shared" ca="1" si="411"/>
        <v>6452.7318226799998</v>
      </c>
      <c r="C1249" s="16">
        <f t="shared" si="402"/>
        <v>6435</v>
      </c>
      <c r="D1249" s="15">
        <f ca="1">IF(A1249&lt;$B$1,VLOOKUP(A1249,[1]DI!$A$4:$B$15000,2,FALSE),0)</f>
        <v>0</v>
      </c>
      <c r="E1249" s="16">
        <f t="shared" ca="1" si="394"/>
        <v>1</v>
      </c>
      <c r="F1249" s="16">
        <f ca="1">(TRUNC(PRODUCT($E$12:$E1248),16))</f>
        <v>1.17242723660351</v>
      </c>
      <c r="G1249" s="16">
        <f t="shared" ca="1" si="403"/>
        <v>1.1704618021608</v>
      </c>
      <c r="H1249" s="16">
        <f t="shared" ca="1" si="395"/>
        <v>1.0016792000000001</v>
      </c>
      <c r="I1249" s="15">
        <f t="shared" si="404"/>
        <v>7.0000000000000007E-2</v>
      </c>
      <c r="J1249" s="34">
        <f t="shared" si="405"/>
        <v>44635</v>
      </c>
      <c r="K1249" s="2">
        <f t="shared" si="406"/>
        <v>3</v>
      </c>
      <c r="L1249" s="21">
        <f t="shared" si="407"/>
        <v>4</v>
      </c>
      <c r="M1249" s="14">
        <f t="shared" si="396"/>
        <v>1.0010745240000001</v>
      </c>
      <c r="N1249" s="14">
        <f t="shared" ca="1" si="397"/>
        <v>1.002755528</v>
      </c>
      <c r="O1249" s="21">
        <f t="shared" si="408"/>
        <v>0</v>
      </c>
      <c r="P1249" s="16">
        <f t="shared" ca="1" si="398"/>
        <v>17.731822680000001</v>
      </c>
      <c r="Q1249" s="24">
        <f t="shared" si="399"/>
        <v>0</v>
      </c>
      <c r="R1249" s="16">
        <f t="shared" si="400"/>
        <v>0</v>
      </c>
      <c r="S1249" s="4" t="str">
        <f t="shared" si="409"/>
        <v>J=</v>
      </c>
      <c r="T1249" s="34">
        <f t="shared" si="410"/>
        <v>44669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2"/>
      <c r="AG1249" s="3"/>
      <c r="AH1249" s="2"/>
      <c r="AI1249" s="2"/>
      <c r="AJ1249" s="2"/>
      <c r="AK1249" s="2"/>
      <c r="AL1249" s="2"/>
      <c r="AM1249" s="34"/>
      <c r="AN1249" s="34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42">
        <f t="shared" si="401"/>
        <v>44640</v>
      </c>
      <c r="B1250" s="19">
        <f t="shared" ca="1" si="411"/>
        <v>6452.7318226799998</v>
      </c>
      <c r="C1250" s="16">
        <f t="shared" si="402"/>
        <v>6435</v>
      </c>
      <c r="D1250" s="15">
        <f ca="1">IF(A1250&lt;$B$1,VLOOKUP(A1250,[1]DI!$A$4:$B$15000,2,FALSE),0)</f>
        <v>0</v>
      </c>
      <c r="E1250" s="16">
        <f t="shared" ca="1" si="394"/>
        <v>1</v>
      </c>
      <c r="F1250" s="16">
        <f ca="1">(TRUNC(PRODUCT($E$12:$E1249),16))</f>
        <v>1.17242723660351</v>
      </c>
      <c r="G1250" s="16">
        <f t="shared" ca="1" si="403"/>
        <v>1.1704618021608</v>
      </c>
      <c r="H1250" s="16">
        <f t="shared" ca="1" si="395"/>
        <v>1.0016792000000001</v>
      </c>
      <c r="I1250" s="15">
        <f t="shared" si="404"/>
        <v>7.0000000000000007E-2</v>
      </c>
      <c r="J1250" s="34">
        <f t="shared" si="405"/>
        <v>44635</v>
      </c>
      <c r="K1250" s="2">
        <f t="shared" si="406"/>
        <v>3</v>
      </c>
      <c r="L1250" s="21">
        <f t="shared" si="407"/>
        <v>4</v>
      </c>
      <c r="M1250" s="14">
        <f t="shared" si="396"/>
        <v>1.0010745240000001</v>
      </c>
      <c r="N1250" s="14">
        <f t="shared" ca="1" si="397"/>
        <v>1.002755528</v>
      </c>
      <c r="O1250" s="21">
        <f t="shared" si="408"/>
        <v>0</v>
      </c>
      <c r="P1250" s="16">
        <f t="shared" ca="1" si="398"/>
        <v>17.731822680000001</v>
      </c>
      <c r="Q1250" s="24">
        <f t="shared" si="399"/>
        <v>0</v>
      </c>
      <c r="R1250" s="16">
        <f t="shared" si="400"/>
        <v>0</v>
      </c>
      <c r="S1250" s="4" t="str">
        <f t="shared" si="409"/>
        <v>J=</v>
      </c>
      <c r="T1250" s="34">
        <f t="shared" si="410"/>
        <v>44669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2"/>
      <c r="AG1250" s="3"/>
      <c r="AH1250" s="2"/>
      <c r="AI1250" s="2"/>
      <c r="AJ1250" s="2"/>
      <c r="AK1250" s="2"/>
      <c r="AL1250" s="2"/>
      <c r="AM1250" s="34"/>
      <c r="AN1250" s="34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42">
        <f t="shared" si="401"/>
        <v>44641</v>
      </c>
      <c r="B1251" s="19">
        <f t="shared" ca="1" si="411"/>
        <v>6452.7318226799998</v>
      </c>
      <c r="C1251" s="16">
        <f t="shared" si="402"/>
        <v>6435</v>
      </c>
      <c r="D1251" s="15">
        <f ca="1">IF(A1251&lt;$B$1,VLOOKUP(A1251,[1]DI!$A$4:$B$15000,2,FALSE),0)</f>
        <v>0.11649999999999999</v>
      </c>
      <c r="E1251" s="16">
        <f t="shared" ca="1" si="394"/>
        <v>1.0004373900000001</v>
      </c>
      <c r="F1251" s="16">
        <f ca="1">(TRUNC(PRODUCT($E$12:$E1250),16))</f>
        <v>1.17242723660351</v>
      </c>
      <c r="G1251" s="16">
        <f t="shared" ca="1" si="403"/>
        <v>1.1704618021608</v>
      </c>
      <c r="H1251" s="16">
        <f t="shared" ca="1" si="395"/>
        <v>1.0016792000000001</v>
      </c>
      <c r="I1251" s="15">
        <f t="shared" si="404"/>
        <v>7.0000000000000007E-2</v>
      </c>
      <c r="J1251" s="34">
        <f t="shared" si="405"/>
        <v>44635</v>
      </c>
      <c r="K1251" s="2">
        <f t="shared" si="406"/>
        <v>4</v>
      </c>
      <c r="L1251" s="21">
        <f t="shared" si="407"/>
        <v>4</v>
      </c>
      <c r="M1251" s="14">
        <f t="shared" si="396"/>
        <v>1.0010745240000001</v>
      </c>
      <c r="N1251" s="14">
        <f t="shared" ca="1" si="397"/>
        <v>1.002755528</v>
      </c>
      <c r="O1251" s="21">
        <f t="shared" si="408"/>
        <v>0</v>
      </c>
      <c r="P1251" s="16">
        <f t="shared" ca="1" si="398"/>
        <v>17.731822680000001</v>
      </c>
      <c r="Q1251" s="24">
        <f t="shared" si="399"/>
        <v>0</v>
      </c>
      <c r="R1251" s="16">
        <f t="shared" si="400"/>
        <v>0</v>
      </c>
      <c r="S1251" s="4" t="str">
        <f t="shared" si="409"/>
        <v>J=</v>
      </c>
      <c r="T1251" s="34">
        <f t="shared" si="410"/>
        <v>44669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2"/>
      <c r="AG1251" s="3"/>
      <c r="AH1251" s="2"/>
      <c r="AI1251" s="2"/>
      <c r="AJ1251" s="2"/>
      <c r="AK1251" s="2"/>
      <c r="AL1251" s="2"/>
      <c r="AM1251" s="34"/>
      <c r="AN1251" s="34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42">
        <f t="shared" si="401"/>
        <v>44642</v>
      </c>
      <c r="B1252" s="19">
        <f t="shared" ca="1" si="411"/>
        <v>6457.2876160599999</v>
      </c>
      <c r="C1252" s="16">
        <f t="shared" si="402"/>
        <v>6435</v>
      </c>
      <c r="D1252" s="15">
        <f ca="1">IF(A1252&lt;$B$1,VLOOKUP(A1252,[1]DI!$A$4:$B$15000,2,FALSE),0)</f>
        <v>0.11649999999999999</v>
      </c>
      <c r="E1252" s="16">
        <f t="shared" ca="1" si="394"/>
        <v>1.0004373900000001</v>
      </c>
      <c r="F1252" s="16">
        <f ca="1">(TRUNC(PRODUCT($E$12:$E1251),16))</f>
        <v>1.17294004455253</v>
      </c>
      <c r="G1252" s="16">
        <f t="shared" ca="1" si="403"/>
        <v>1.1704618021608</v>
      </c>
      <c r="H1252" s="16">
        <f t="shared" ca="1" si="395"/>
        <v>1.00211732</v>
      </c>
      <c r="I1252" s="15">
        <f t="shared" si="404"/>
        <v>7.0000000000000007E-2</v>
      </c>
      <c r="J1252" s="34">
        <f t="shared" si="405"/>
        <v>44635</v>
      </c>
      <c r="K1252" s="2">
        <f t="shared" si="406"/>
        <v>5</v>
      </c>
      <c r="L1252" s="21">
        <f t="shared" si="407"/>
        <v>5</v>
      </c>
      <c r="M1252" s="14">
        <f t="shared" si="396"/>
        <v>1.0013433350000001</v>
      </c>
      <c r="N1252" s="14">
        <f t="shared" ca="1" si="397"/>
        <v>1.003463499</v>
      </c>
      <c r="O1252" s="21">
        <f t="shared" si="408"/>
        <v>0</v>
      </c>
      <c r="P1252" s="16">
        <f t="shared" ca="1" si="398"/>
        <v>22.287616060000001</v>
      </c>
      <c r="Q1252" s="24">
        <f t="shared" si="399"/>
        <v>0</v>
      </c>
      <c r="R1252" s="16">
        <f t="shared" si="400"/>
        <v>0</v>
      </c>
      <c r="S1252" s="4" t="str">
        <f t="shared" si="409"/>
        <v>J=</v>
      </c>
      <c r="T1252" s="34">
        <f t="shared" si="410"/>
        <v>44669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2"/>
      <c r="AG1252" s="3"/>
      <c r="AH1252" s="2"/>
      <c r="AI1252" s="2"/>
      <c r="AJ1252" s="2"/>
      <c r="AK1252" s="2"/>
      <c r="AL1252" s="2"/>
      <c r="AM1252" s="34"/>
      <c r="AN1252" s="34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42">
        <f t="shared" si="401"/>
        <v>44643</v>
      </c>
      <c r="B1253" s="19">
        <f t="shared" ca="1" si="411"/>
        <v>6461.8466784299999</v>
      </c>
      <c r="C1253" s="16">
        <f t="shared" si="402"/>
        <v>6435</v>
      </c>
      <c r="D1253" s="15">
        <f ca="1">IF(A1253&lt;$B$1,VLOOKUP(A1253,[1]DI!$A$4:$B$15000,2,FALSE),0)</f>
        <v>0.11649999999999999</v>
      </c>
      <c r="E1253" s="16">
        <f t="shared" ca="1" si="394"/>
        <v>1.0004373900000001</v>
      </c>
      <c r="F1253" s="16">
        <f ca="1">(TRUNC(PRODUCT($E$12:$E1252),16))</f>
        <v>1.17345307679861</v>
      </c>
      <c r="G1253" s="16">
        <f t="shared" ca="1" si="403"/>
        <v>1.1704618021608</v>
      </c>
      <c r="H1253" s="16">
        <f t="shared" ca="1" si="395"/>
        <v>1.00255564</v>
      </c>
      <c r="I1253" s="15">
        <f t="shared" si="404"/>
        <v>7.0000000000000007E-2</v>
      </c>
      <c r="J1253" s="34">
        <f t="shared" si="405"/>
        <v>44635</v>
      </c>
      <c r="K1253" s="2">
        <f t="shared" si="406"/>
        <v>6</v>
      </c>
      <c r="L1253" s="21">
        <f t="shared" si="407"/>
        <v>6</v>
      </c>
      <c r="M1253" s="14">
        <f t="shared" si="396"/>
        <v>1.001612218</v>
      </c>
      <c r="N1253" s="14">
        <f t="shared" ca="1" si="397"/>
        <v>1.004171978</v>
      </c>
      <c r="O1253" s="21">
        <f t="shared" si="408"/>
        <v>0</v>
      </c>
      <c r="P1253" s="16">
        <f t="shared" ca="1" si="398"/>
        <v>26.846678430000001</v>
      </c>
      <c r="Q1253" s="24">
        <f t="shared" si="399"/>
        <v>0</v>
      </c>
      <c r="R1253" s="16">
        <f t="shared" si="400"/>
        <v>0</v>
      </c>
      <c r="S1253" s="4" t="str">
        <f t="shared" si="409"/>
        <v>J=</v>
      </c>
      <c r="T1253" s="34">
        <f t="shared" si="410"/>
        <v>44669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2"/>
      <c r="AG1253" s="3"/>
      <c r="AH1253" s="2"/>
      <c r="AI1253" s="2"/>
      <c r="AJ1253" s="2"/>
      <c r="AK1253" s="2"/>
      <c r="AL1253" s="2"/>
      <c r="AM1253" s="34"/>
      <c r="AN1253" s="34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42">
        <f t="shared" si="401"/>
        <v>44644</v>
      </c>
      <c r="B1254" s="19">
        <f t="shared" ca="1" si="411"/>
        <v>6466.4088875099997</v>
      </c>
      <c r="C1254" s="16">
        <f t="shared" si="402"/>
        <v>6435</v>
      </c>
      <c r="D1254" s="15">
        <f ca="1">IF(A1254&lt;$B$1,VLOOKUP(A1254,[1]DI!$A$4:$B$15000,2,FALSE),0)</f>
        <v>0.11649999999999999</v>
      </c>
      <c r="E1254" s="16">
        <f t="shared" ca="1" si="394"/>
        <v>1.0004373900000001</v>
      </c>
      <c r="F1254" s="16">
        <f ca="1">(TRUNC(PRODUCT($E$12:$E1253),16))</f>
        <v>1.17396633343987</v>
      </c>
      <c r="G1254" s="16">
        <f t="shared" ca="1" si="403"/>
        <v>1.1704618021608</v>
      </c>
      <c r="H1254" s="16">
        <f t="shared" ca="1" si="395"/>
        <v>1.00299414</v>
      </c>
      <c r="I1254" s="15">
        <f t="shared" si="404"/>
        <v>7.0000000000000007E-2</v>
      </c>
      <c r="J1254" s="34">
        <f t="shared" si="405"/>
        <v>44635</v>
      </c>
      <c r="K1254" s="2">
        <f t="shared" si="406"/>
        <v>7</v>
      </c>
      <c r="L1254" s="21">
        <f t="shared" si="407"/>
        <v>7</v>
      </c>
      <c r="M1254" s="14">
        <f t="shared" si="396"/>
        <v>1.001881174</v>
      </c>
      <c r="N1254" s="14">
        <f t="shared" ca="1" si="397"/>
        <v>1.0048809460000001</v>
      </c>
      <c r="O1254" s="21">
        <f t="shared" si="408"/>
        <v>0</v>
      </c>
      <c r="P1254" s="16">
        <f t="shared" ca="1" si="398"/>
        <v>31.40888751</v>
      </c>
      <c r="Q1254" s="24">
        <f t="shared" si="399"/>
        <v>0</v>
      </c>
      <c r="R1254" s="16">
        <f t="shared" si="400"/>
        <v>0</v>
      </c>
      <c r="S1254" s="4" t="str">
        <f t="shared" si="409"/>
        <v>J=</v>
      </c>
      <c r="T1254" s="34">
        <f t="shared" si="410"/>
        <v>44669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2"/>
      <c r="AG1254" s="3"/>
      <c r="AH1254" s="2"/>
      <c r="AI1254" s="2"/>
      <c r="AJ1254" s="2"/>
      <c r="AK1254" s="2"/>
      <c r="AL1254" s="2"/>
      <c r="AM1254" s="34"/>
      <c r="AN1254" s="34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42">
        <f t="shared" si="401"/>
        <v>44645</v>
      </c>
      <c r="B1255" s="19">
        <f t="shared" ca="1" si="411"/>
        <v>6470.9743719999997</v>
      </c>
      <c r="C1255" s="16">
        <f t="shared" si="402"/>
        <v>6435</v>
      </c>
      <c r="D1255" s="15">
        <f ca="1">IF(A1255&lt;$B$1,VLOOKUP(A1255,[1]DI!$A$4:$B$15000,2,FALSE),0)</f>
        <v>0.11649999999999999</v>
      </c>
      <c r="E1255" s="16">
        <f t="shared" ca="1" si="394"/>
        <v>1.0004373900000001</v>
      </c>
      <c r="F1255" s="16">
        <f ca="1">(TRUNC(PRODUCT($E$12:$E1254),16))</f>
        <v>1.1744798145744599</v>
      </c>
      <c r="G1255" s="16">
        <f t="shared" ca="1" si="403"/>
        <v>1.1704618021608</v>
      </c>
      <c r="H1255" s="16">
        <f t="shared" ca="1" si="395"/>
        <v>1.0034328400000001</v>
      </c>
      <c r="I1255" s="15">
        <f t="shared" si="404"/>
        <v>7.0000000000000007E-2</v>
      </c>
      <c r="J1255" s="34">
        <f t="shared" si="405"/>
        <v>44635</v>
      </c>
      <c r="K1255" s="2">
        <f t="shared" si="406"/>
        <v>8</v>
      </c>
      <c r="L1255" s="21">
        <f t="shared" si="407"/>
        <v>8</v>
      </c>
      <c r="M1255" s="14">
        <f t="shared" si="396"/>
        <v>1.0021502019999999</v>
      </c>
      <c r="N1255" s="14">
        <f t="shared" ca="1" si="397"/>
        <v>1.0055904229999999</v>
      </c>
      <c r="O1255" s="21">
        <f t="shared" si="408"/>
        <v>0</v>
      </c>
      <c r="P1255" s="16">
        <f t="shared" ca="1" si="398"/>
        <v>35.974372000000002</v>
      </c>
      <c r="Q1255" s="24">
        <f t="shared" si="399"/>
        <v>0</v>
      </c>
      <c r="R1255" s="16">
        <f t="shared" si="400"/>
        <v>0</v>
      </c>
      <c r="S1255" s="4" t="str">
        <f t="shared" si="409"/>
        <v>J=</v>
      </c>
      <c r="T1255" s="34">
        <f t="shared" si="410"/>
        <v>44669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2"/>
      <c r="AG1255" s="3"/>
      <c r="AH1255" s="2"/>
      <c r="AI1255" s="2"/>
      <c r="AJ1255" s="2"/>
      <c r="AK1255" s="2"/>
      <c r="AL1255" s="2"/>
      <c r="AM1255" s="34"/>
      <c r="AN1255" s="34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42">
        <f t="shared" si="401"/>
        <v>44646</v>
      </c>
      <c r="B1256" s="19">
        <f t="shared" ca="1" si="411"/>
        <v>6475.5431319099998</v>
      </c>
      <c r="C1256" s="16">
        <f t="shared" si="402"/>
        <v>6435</v>
      </c>
      <c r="D1256" s="15">
        <f ca="1">IF(A1256&lt;$B$1,VLOOKUP(A1256,[1]DI!$A$4:$B$15000,2,FALSE),0)</f>
        <v>0</v>
      </c>
      <c r="E1256" s="16">
        <f t="shared" ca="1" si="394"/>
        <v>1</v>
      </c>
      <c r="F1256" s="16">
        <f ca="1">(TRUNC(PRODUCT($E$12:$E1255),16))</f>
        <v>1.1749935203005499</v>
      </c>
      <c r="G1256" s="16">
        <f t="shared" ca="1" si="403"/>
        <v>1.1704618021608</v>
      </c>
      <c r="H1256" s="16">
        <f t="shared" ca="1" si="395"/>
        <v>1.0038717399999999</v>
      </c>
      <c r="I1256" s="15">
        <f t="shared" si="404"/>
        <v>7.0000000000000007E-2</v>
      </c>
      <c r="J1256" s="34">
        <f t="shared" si="405"/>
        <v>44635</v>
      </c>
      <c r="K1256" s="2">
        <f t="shared" si="406"/>
        <v>8</v>
      </c>
      <c r="L1256" s="21">
        <f t="shared" si="407"/>
        <v>9</v>
      </c>
      <c r="M1256" s="14">
        <f t="shared" si="396"/>
        <v>1.0024193020000001</v>
      </c>
      <c r="N1256" s="14">
        <f t="shared" ca="1" si="397"/>
        <v>1.0063004090000001</v>
      </c>
      <c r="O1256" s="21">
        <f t="shared" si="408"/>
        <v>0</v>
      </c>
      <c r="P1256" s="16">
        <f t="shared" ca="1" si="398"/>
        <v>40.54313191</v>
      </c>
      <c r="Q1256" s="24">
        <f t="shared" si="399"/>
        <v>0</v>
      </c>
      <c r="R1256" s="16">
        <f t="shared" si="400"/>
        <v>0</v>
      </c>
      <c r="S1256" s="4" t="str">
        <f t="shared" si="409"/>
        <v>J=</v>
      </c>
      <c r="T1256" s="34">
        <f t="shared" si="410"/>
        <v>44669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2"/>
      <c r="AG1256" s="3"/>
      <c r="AH1256" s="2"/>
      <c r="AI1256" s="2"/>
      <c r="AJ1256" s="2"/>
      <c r="AK1256" s="2"/>
      <c r="AL1256" s="2"/>
      <c r="AM1256" s="34"/>
      <c r="AN1256" s="34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42">
        <f t="shared" si="401"/>
        <v>44647</v>
      </c>
      <c r="B1257" s="19">
        <f t="shared" ca="1" si="411"/>
        <v>6475.5431319099998</v>
      </c>
      <c r="C1257" s="16">
        <f t="shared" si="402"/>
        <v>6435</v>
      </c>
      <c r="D1257" s="15">
        <f ca="1">IF(A1257&lt;$B$1,VLOOKUP(A1257,[1]DI!$A$4:$B$15000,2,FALSE),0)</f>
        <v>0</v>
      </c>
      <c r="E1257" s="16">
        <f t="shared" ca="1" si="394"/>
        <v>1</v>
      </c>
      <c r="F1257" s="16">
        <f ca="1">(TRUNC(PRODUCT($E$12:$E1256),16))</f>
        <v>1.1749935203005499</v>
      </c>
      <c r="G1257" s="16">
        <f t="shared" ca="1" si="403"/>
        <v>1.1704618021608</v>
      </c>
      <c r="H1257" s="16">
        <f t="shared" ca="1" si="395"/>
        <v>1.0038717399999999</v>
      </c>
      <c r="I1257" s="15">
        <f t="shared" si="404"/>
        <v>7.0000000000000007E-2</v>
      </c>
      <c r="J1257" s="34">
        <f t="shared" si="405"/>
        <v>44635</v>
      </c>
      <c r="K1257" s="2">
        <f t="shared" si="406"/>
        <v>8</v>
      </c>
      <c r="L1257" s="21">
        <f t="shared" si="407"/>
        <v>9</v>
      </c>
      <c r="M1257" s="14">
        <f t="shared" si="396"/>
        <v>1.0024193020000001</v>
      </c>
      <c r="N1257" s="14">
        <f t="shared" ca="1" si="397"/>
        <v>1.0063004090000001</v>
      </c>
      <c r="O1257" s="21">
        <f t="shared" si="408"/>
        <v>0</v>
      </c>
      <c r="P1257" s="16">
        <f t="shared" ca="1" si="398"/>
        <v>40.54313191</v>
      </c>
      <c r="Q1257" s="24">
        <f t="shared" si="399"/>
        <v>0</v>
      </c>
      <c r="R1257" s="16">
        <f t="shared" si="400"/>
        <v>0</v>
      </c>
      <c r="S1257" s="4" t="str">
        <f t="shared" si="409"/>
        <v>J=</v>
      </c>
      <c r="T1257" s="34">
        <f t="shared" si="410"/>
        <v>44669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2"/>
      <c r="AG1257" s="3"/>
      <c r="AH1257" s="2"/>
      <c r="AI1257" s="2"/>
      <c r="AJ1257" s="2"/>
      <c r="AK1257" s="2"/>
      <c r="AL1257" s="2"/>
      <c r="AM1257" s="34"/>
      <c r="AN1257" s="34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42">
        <f t="shared" si="401"/>
        <v>44648</v>
      </c>
      <c r="B1258" s="19">
        <f t="shared" ca="1" si="411"/>
        <v>6475.5431319099998</v>
      </c>
      <c r="C1258" s="16">
        <f t="shared" si="402"/>
        <v>6435</v>
      </c>
      <c r="D1258" s="15">
        <f ca="1">IF(A1258&lt;$B$1,VLOOKUP(A1258,[1]DI!$A$4:$B$15000,2,FALSE),0)</f>
        <v>0.11649999999999999</v>
      </c>
      <c r="E1258" s="16">
        <f t="shared" ca="1" si="394"/>
        <v>1.0004373900000001</v>
      </c>
      <c r="F1258" s="16">
        <f ca="1">(TRUNC(PRODUCT($E$12:$E1257),16))</f>
        <v>1.1749935203005499</v>
      </c>
      <c r="G1258" s="16">
        <f t="shared" ca="1" si="403"/>
        <v>1.1704618021608</v>
      </c>
      <c r="H1258" s="16">
        <f t="shared" ca="1" si="395"/>
        <v>1.0038717399999999</v>
      </c>
      <c r="I1258" s="15">
        <f t="shared" si="404"/>
        <v>7.0000000000000007E-2</v>
      </c>
      <c r="J1258" s="34">
        <f t="shared" si="405"/>
        <v>44635</v>
      </c>
      <c r="K1258" s="2">
        <f t="shared" si="406"/>
        <v>9</v>
      </c>
      <c r="L1258" s="21">
        <f t="shared" si="407"/>
        <v>9</v>
      </c>
      <c r="M1258" s="14">
        <f t="shared" si="396"/>
        <v>1.0024193020000001</v>
      </c>
      <c r="N1258" s="14">
        <f t="shared" ca="1" si="397"/>
        <v>1.0063004090000001</v>
      </c>
      <c r="O1258" s="21">
        <f t="shared" si="408"/>
        <v>0</v>
      </c>
      <c r="P1258" s="16">
        <f t="shared" ca="1" si="398"/>
        <v>40.54313191</v>
      </c>
      <c r="Q1258" s="24">
        <f t="shared" si="399"/>
        <v>0</v>
      </c>
      <c r="R1258" s="16">
        <f t="shared" si="400"/>
        <v>0</v>
      </c>
      <c r="S1258" s="4" t="str">
        <f t="shared" si="409"/>
        <v>J=</v>
      </c>
      <c r="T1258" s="34">
        <f t="shared" si="410"/>
        <v>44669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2"/>
      <c r="AG1258" s="3"/>
      <c r="AH1258" s="2"/>
      <c r="AI1258" s="2"/>
      <c r="AJ1258" s="2"/>
      <c r="AK1258" s="2"/>
      <c r="AL1258" s="2"/>
      <c r="AM1258" s="34"/>
      <c r="AN1258" s="34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42">
        <f t="shared" si="401"/>
        <v>44649</v>
      </c>
      <c r="B1259" s="19">
        <f t="shared" ca="1" si="411"/>
        <v>6480.1150385399997</v>
      </c>
      <c r="C1259" s="16">
        <f t="shared" si="402"/>
        <v>6435</v>
      </c>
      <c r="D1259" s="15">
        <f ca="1">IF(A1259&lt;$B$1,VLOOKUP(A1259,[1]DI!$A$4:$B$15000,2,FALSE),0)</f>
        <v>0.11649999999999999</v>
      </c>
      <c r="E1259" s="16">
        <f t="shared" ca="1" si="394"/>
        <v>1.0004373900000001</v>
      </c>
      <c r="F1259" s="16">
        <f ca="1">(TRUNC(PRODUCT($E$12:$E1258),16))</f>
        <v>1.1755074507164001</v>
      </c>
      <c r="G1259" s="16">
        <f t="shared" ca="1" si="403"/>
        <v>1.1704618021608</v>
      </c>
      <c r="H1259" s="16">
        <f t="shared" ca="1" si="395"/>
        <v>1.0043108199999999</v>
      </c>
      <c r="I1259" s="15">
        <f t="shared" si="404"/>
        <v>7.0000000000000007E-2</v>
      </c>
      <c r="J1259" s="34">
        <f t="shared" si="405"/>
        <v>44635</v>
      </c>
      <c r="K1259" s="2">
        <f t="shared" si="406"/>
        <v>10</v>
      </c>
      <c r="L1259" s="21">
        <f t="shared" si="407"/>
        <v>10</v>
      </c>
      <c r="M1259" s="14">
        <f t="shared" si="396"/>
        <v>1.0026884739999999</v>
      </c>
      <c r="N1259" s="14">
        <f t="shared" ca="1" si="397"/>
        <v>1.0070108840000001</v>
      </c>
      <c r="O1259" s="21">
        <f t="shared" si="408"/>
        <v>0</v>
      </c>
      <c r="P1259" s="16">
        <f t="shared" ca="1" si="398"/>
        <v>45.11503854</v>
      </c>
      <c r="Q1259" s="24">
        <f t="shared" si="399"/>
        <v>0</v>
      </c>
      <c r="R1259" s="16">
        <f t="shared" si="400"/>
        <v>0</v>
      </c>
      <c r="S1259" s="4" t="str">
        <f t="shared" si="409"/>
        <v>J=</v>
      </c>
      <c r="T1259" s="34">
        <f t="shared" si="410"/>
        <v>44669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2"/>
      <c r="AG1259" s="3"/>
      <c r="AH1259" s="2"/>
      <c r="AI1259" s="2"/>
      <c r="AJ1259" s="2"/>
      <c r="AK1259" s="2"/>
      <c r="AL1259" s="2"/>
      <c r="AM1259" s="34"/>
      <c r="AN1259" s="34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42">
        <f t="shared" si="401"/>
        <v>44650</v>
      </c>
      <c r="B1260" s="19">
        <f t="shared" ca="1" si="411"/>
        <v>6484.69015623</v>
      </c>
      <c r="C1260" s="16">
        <f t="shared" si="402"/>
        <v>6435</v>
      </c>
      <c r="D1260" s="15">
        <f ca="1">IF(A1260&lt;$B$1,VLOOKUP(A1260,[1]DI!$A$4:$B$15000,2,FALSE),0)</f>
        <v>0.11649999999999999</v>
      </c>
      <c r="E1260" s="16">
        <f t="shared" ca="1" si="394"/>
        <v>1.0004373900000001</v>
      </c>
      <c r="F1260" s="16">
        <f ca="1">(TRUNC(PRODUCT($E$12:$E1259),16))</f>
        <v>1.1760216059202699</v>
      </c>
      <c r="G1260" s="16">
        <f t="shared" ca="1" si="403"/>
        <v>1.1704618021608</v>
      </c>
      <c r="H1260" s="16">
        <f t="shared" ca="1" si="395"/>
        <v>1.0047500899999999</v>
      </c>
      <c r="I1260" s="15">
        <f t="shared" si="404"/>
        <v>7.0000000000000007E-2</v>
      </c>
      <c r="J1260" s="34">
        <f t="shared" si="405"/>
        <v>44635</v>
      </c>
      <c r="K1260" s="2">
        <f t="shared" si="406"/>
        <v>11</v>
      </c>
      <c r="L1260" s="21">
        <f t="shared" si="407"/>
        <v>11</v>
      </c>
      <c r="M1260" s="14">
        <f t="shared" si="396"/>
        <v>1.0029577190000001</v>
      </c>
      <c r="N1260" s="14">
        <f t="shared" ca="1" si="397"/>
        <v>1.007721858</v>
      </c>
      <c r="O1260" s="21">
        <f t="shared" si="408"/>
        <v>0</v>
      </c>
      <c r="P1260" s="16">
        <f t="shared" ca="1" si="398"/>
        <v>49.690156229999999</v>
      </c>
      <c r="Q1260" s="24">
        <f t="shared" si="399"/>
        <v>0</v>
      </c>
      <c r="R1260" s="16">
        <f t="shared" si="400"/>
        <v>0</v>
      </c>
      <c r="S1260" s="4" t="str">
        <f t="shared" si="409"/>
        <v>J=</v>
      </c>
      <c r="T1260" s="34">
        <f t="shared" si="410"/>
        <v>44669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2"/>
      <c r="AG1260" s="3"/>
      <c r="AH1260" s="2"/>
      <c r="AI1260" s="2"/>
      <c r="AJ1260" s="2"/>
      <c r="AK1260" s="2"/>
      <c r="AL1260" s="2"/>
      <c r="AM1260" s="34"/>
      <c r="AN1260" s="34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42">
        <f t="shared" si="401"/>
        <v>44651</v>
      </c>
      <c r="B1261" s="19">
        <f t="shared" ca="1" si="411"/>
        <v>6489.2685621999999</v>
      </c>
      <c r="C1261" s="16">
        <f t="shared" si="402"/>
        <v>6435</v>
      </c>
      <c r="D1261" s="15">
        <f ca="1">IF(A1261&lt;$B$1,VLOOKUP(A1261,[1]DI!$A$4:$B$15000,2,FALSE),0)</f>
        <v>0.11649999999999999</v>
      </c>
      <c r="E1261" s="16">
        <f t="shared" ca="1" si="394"/>
        <v>1.0004373900000001</v>
      </c>
      <c r="F1261" s="16">
        <f ca="1">(TRUNC(PRODUCT($E$12:$E1260),16))</f>
        <v>1.17653598601048</v>
      </c>
      <c r="G1261" s="16">
        <f t="shared" ca="1" si="403"/>
        <v>1.1704618021608</v>
      </c>
      <c r="H1261" s="16">
        <f t="shared" ca="1" si="395"/>
        <v>1.00518956</v>
      </c>
      <c r="I1261" s="15">
        <f t="shared" si="404"/>
        <v>7.0000000000000007E-2</v>
      </c>
      <c r="J1261" s="34">
        <f t="shared" si="405"/>
        <v>44635</v>
      </c>
      <c r="K1261" s="2">
        <f t="shared" si="406"/>
        <v>12</v>
      </c>
      <c r="L1261" s="21">
        <f t="shared" si="407"/>
        <v>12</v>
      </c>
      <c r="M1261" s="14">
        <f t="shared" si="396"/>
        <v>1.003227036</v>
      </c>
      <c r="N1261" s="14">
        <f t="shared" ca="1" si="397"/>
        <v>1.0084333430000001</v>
      </c>
      <c r="O1261" s="21">
        <f t="shared" si="408"/>
        <v>0</v>
      </c>
      <c r="P1261" s="16">
        <f t="shared" ca="1" si="398"/>
        <v>54.268562199999998</v>
      </c>
      <c r="Q1261" s="24">
        <f t="shared" si="399"/>
        <v>0</v>
      </c>
      <c r="R1261" s="16">
        <f t="shared" si="400"/>
        <v>0</v>
      </c>
      <c r="S1261" s="4" t="str">
        <f t="shared" si="409"/>
        <v>J=</v>
      </c>
      <c r="T1261" s="34">
        <f t="shared" si="410"/>
        <v>44669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2"/>
      <c r="AG1261" s="3"/>
      <c r="AH1261" s="2"/>
      <c r="AI1261" s="2"/>
      <c r="AJ1261" s="2"/>
      <c r="AK1261" s="2"/>
      <c r="AL1261" s="2"/>
      <c r="AM1261" s="34"/>
      <c r="AN1261" s="34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42">
        <f t="shared" si="401"/>
        <v>44652</v>
      </c>
      <c r="B1262" s="19">
        <f t="shared" ca="1" si="411"/>
        <v>6493.8501792400002</v>
      </c>
      <c r="C1262" s="16">
        <f t="shared" si="402"/>
        <v>6435</v>
      </c>
      <c r="D1262" s="15">
        <f ca="1">IF(A1262&lt;$B$1,VLOOKUP(A1262,[1]DI!$A$4:$B$15000,2,FALSE),0)</f>
        <v>0.11649999999999999</v>
      </c>
      <c r="E1262" s="16">
        <f t="shared" ca="1" si="394"/>
        <v>1.0004373900000001</v>
      </c>
      <c r="F1262" s="16">
        <f ca="1">(TRUNC(PRODUCT($E$12:$E1261),16))</f>
        <v>1.1770505910854001</v>
      </c>
      <c r="G1262" s="16">
        <f t="shared" ca="1" si="403"/>
        <v>1.1704618021608</v>
      </c>
      <c r="H1262" s="16">
        <f t="shared" ca="1" si="395"/>
        <v>1.0056292200000001</v>
      </c>
      <c r="I1262" s="15">
        <f t="shared" si="404"/>
        <v>7.0000000000000007E-2</v>
      </c>
      <c r="J1262" s="34">
        <f t="shared" si="405"/>
        <v>44635</v>
      </c>
      <c r="K1262" s="2">
        <f t="shared" si="406"/>
        <v>13</v>
      </c>
      <c r="L1262" s="21">
        <f t="shared" si="407"/>
        <v>13</v>
      </c>
      <c r="M1262" s="14">
        <f t="shared" si="396"/>
        <v>1.003496425</v>
      </c>
      <c r="N1262" s="14">
        <f t="shared" ca="1" si="397"/>
        <v>1.0091453269999999</v>
      </c>
      <c r="O1262" s="21">
        <f t="shared" si="408"/>
        <v>0</v>
      </c>
      <c r="P1262" s="16">
        <f t="shared" ca="1" si="398"/>
        <v>58.850179240000003</v>
      </c>
      <c r="Q1262" s="24">
        <f t="shared" si="399"/>
        <v>0</v>
      </c>
      <c r="R1262" s="16">
        <f t="shared" si="400"/>
        <v>0</v>
      </c>
      <c r="S1262" s="4" t="str">
        <f t="shared" si="409"/>
        <v>J=</v>
      </c>
      <c r="T1262" s="34">
        <f t="shared" si="410"/>
        <v>44669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2"/>
      <c r="AG1262" s="3"/>
      <c r="AH1262" s="2"/>
      <c r="AI1262" s="2"/>
      <c r="AJ1262" s="2"/>
      <c r="AK1262" s="2"/>
      <c r="AL1262" s="2"/>
      <c r="AM1262" s="34"/>
      <c r="AN1262" s="34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42">
        <f t="shared" si="401"/>
        <v>44653</v>
      </c>
      <c r="B1263" s="19">
        <f t="shared" ca="1" si="411"/>
        <v>6498.4350202100004</v>
      </c>
      <c r="C1263" s="16">
        <f t="shared" si="402"/>
        <v>6435</v>
      </c>
      <c r="D1263" s="15">
        <f ca="1">IF(A1263&lt;$B$1,VLOOKUP(A1263,[1]DI!$A$4:$B$15000,2,FALSE),0)</f>
        <v>0</v>
      </c>
      <c r="E1263" s="16">
        <f t="shared" ca="1" si="394"/>
        <v>1</v>
      </c>
      <c r="F1263" s="16">
        <f ca="1">(TRUNC(PRODUCT($E$12:$E1262),16))</f>
        <v>1.1775654212434401</v>
      </c>
      <c r="G1263" s="16">
        <f t="shared" ca="1" si="403"/>
        <v>1.1704618021608</v>
      </c>
      <c r="H1263" s="16">
        <f t="shared" ca="1" si="395"/>
        <v>1.0060690699999999</v>
      </c>
      <c r="I1263" s="15">
        <f t="shared" si="404"/>
        <v>7.0000000000000007E-2</v>
      </c>
      <c r="J1263" s="34">
        <f t="shared" si="405"/>
        <v>44635</v>
      </c>
      <c r="K1263" s="2">
        <f t="shared" si="406"/>
        <v>13</v>
      </c>
      <c r="L1263" s="21">
        <f t="shared" si="407"/>
        <v>14</v>
      </c>
      <c r="M1263" s="14">
        <f t="shared" si="396"/>
        <v>1.0037658869999999</v>
      </c>
      <c r="N1263" s="14">
        <f t="shared" ca="1" si="397"/>
        <v>1.0098578119999999</v>
      </c>
      <c r="O1263" s="21">
        <f t="shared" si="408"/>
        <v>0</v>
      </c>
      <c r="P1263" s="16">
        <f t="shared" ca="1" si="398"/>
        <v>63.435020209999998</v>
      </c>
      <c r="Q1263" s="24">
        <f t="shared" si="399"/>
        <v>0</v>
      </c>
      <c r="R1263" s="16">
        <f t="shared" si="400"/>
        <v>0</v>
      </c>
      <c r="S1263" s="4" t="str">
        <f t="shared" si="409"/>
        <v>J=</v>
      </c>
      <c r="T1263" s="34">
        <f t="shared" si="410"/>
        <v>44669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2"/>
      <c r="AG1263" s="3"/>
      <c r="AH1263" s="2"/>
      <c r="AI1263" s="2"/>
      <c r="AJ1263" s="2"/>
      <c r="AK1263" s="2"/>
      <c r="AL1263" s="2"/>
      <c r="AM1263" s="34"/>
      <c r="AN1263" s="34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42">
        <f t="shared" si="401"/>
        <v>44654</v>
      </c>
      <c r="B1264" s="19">
        <f t="shared" ca="1" si="411"/>
        <v>6498.4350202100004</v>
      </c>
      <c r="C1264" s="16">
        <f t="shared" si="402"/>
        <v>6435</v>
      </c>
      <c r="D1264" s="15">
        <f ca="1">IF(A1264&lt;$B$1,VLOOKUP(A1264,[1]DI!$A$4:$B$15000,2,FALSE),0)</f>
        <v>0</v>
      </c>
      <c r="E1264" s="16">
        <f t="shared" ca="1" si="394"/>
        <v>1</v>
      </c>
      <c r="F1264" s="16">
        <f ca="1">(TRUNC(PRODUCT($E$12:$E1263),16))</f>
        <v>1.1775654212434401</v>
      </c>
      <c r="G1264" s="16">
        <f t="shared" ca="1" si="403"/>
        <v>1.1704618021608</v>
      </c>
      <c r="H1264" s="16">
        <f t="shared" ca="1" si="395"/>
        <v>1.0060690699999999</v>
      </c>
      <c r="I1264" s="15">
        <f t="shared" si="404"/>
        <v>7.0000000000000007E-2</v>
      </c>
      <c r="J1264" s="34">
        <f t="shared" si="405"/>
        <v>44635</v>
      </c>
      <c r="K1264" s="2">
        <f t="shared" si="406"/>
        <v>13</v>
      </c>
      <c r="L1264" s="21">
        <f t="shared" si="407"/>
        <v>14</v>
      </c>
      <c r="M1264" s="14">
        <f t="shared" si="396"/>
        <v>1.0037658869999999</v>
      </c>
      <c r="N1264" s="14">
        <f t="shared" ca="1" si="397"/>
        <v>1.0098578119999999</v>
      </c>
      <c r="O1264" s="21">
        <f t="shared" si="408"/>
        <v>0</v>
      </c>
      <c r="P1264" s="16">
        <f t="shared" ca="1" si="398"/>
        <v>63.435020209999998</v>
      </c>
      <c r="Q1264" s="24">
        <f t="shared" si="399"/>
        <v>0</v>
      </c>
      <c r="R1264" s="16">
        <f t="shared" si="400"/>
        <v>0</v>
      </c>
      <c r="S1264" s="4" t="str">
        <f t="shared" si="409"/>
        <v>J=</v>
      </c>
      <c r="T1264" s="34">
        <f t="shared" si="410"/>
        <v>44669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2"/>
      <c r="AG1264" s="3"/>
      <c r="AH1264" s="2"/>
      <c r="AI1264" s="2"/>
      <c r="AJ1264" s="2"/>
      <c r="AK1264" s="2"/>
      <c r="AL1264" s="2"/>
      <c r="AM1264" s="34"/>
      <c r="AN1264" s="34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42">
        <f t="shared" si="401"/>
        <v>44655</v>
      </c>
      <c r="B1265" s="19">
        <f t="shared" ca="1" si="411"/>
        <v>6498.4350202100004</v>
      </c>
      <c r="C1265" s="16">
        <f t="shared" si="402"/>
        <v>6435</v>
      </c>
      <c r="D1265" s="15">
        <f ca="1">IF(A1265&lt;$B$1,VLOOKUP(A1265,[1]DI!$A$4:$B$15000,2,FALSE),0)</f>
        <v>0.11649999999999999</v>
      </c>
      <c r="E1265" s="16">
        <f t="shared" ca="1" si="394"/>
        <v>1.0004373900000001</v>
      </c>
      <c r="F1265" s="16">
        <f ca="1">(TRUNC(PRODUCT($E$12:$E1264),16))</f>
        <v>1.1775654212434401</v>
      </c>
      <c r="G1265" s="16">
        <f t="shared" ca="1" si="403"/>
        <v>1.1704618021608</v>
      </c>
      <c r="H1265" s="16">
        <f t="shared" ca="1" si="395"/>
        <v>1.0060690699999999</v>
      </c>
      <c r="I1265" s="15">
        <f t="shared" si="404"/>
        <v>7.0000000000000007E-2</v>
      </c>
      <c r="J1265" s="34">
        <f t="shared" si="405"/>
        <v>44635</v>
      </c>
      <c r="K1265" s="2">
        <f t="shared" si="406"/>
        <v>14</v>
      </c>
      <c r="L1265" s="21">
        <f t="shared" si="407"/>
        <v>14</v>
      </c>
      <c r="M1265" s="14">
        <f t="shared" si="396"/>
        <v>1.0037658869999999</v>
      </c>
      <c r="N1265" s="14">
        <f t="shared" ca="1" si="397"/>
        <v>1.0098578119999999</v>
      </c>
      <c r="O1265" s="21">
        <f t="shared" si="408"/>
        <v>0</v>
      </c>
      <c r="P1265" s="16">
        <f t="shared" ca="1" si="398"/>
        <v>63.435020209999998</v>
      </c>
      <c r="Q1265" s="24">
        <f t="shared" si="399"/>
        <v>0</v>
      </c>
      <c r="R1265" s="16">
        <f t="shared" si="400"/>
        <v>0</v>
      </c>
      <c r="S1265" s="4" t="str">
        <f t="shared" si="409"/>
        <v>J=</v>
      </c>
      <c r="T1265" s="34">
        <f t="shared" si="410"/>
        <v>44669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2"/>
      <c r="AG1265" s="3"/>
      <c r="AH1265" s="2"/>
      <c r="AI1265" s="2"/>
      <c r="AJ1265" s="2"/>
      <c r="AK1265" s="2"/>
      <c r="AL1265" s="2"/>
      <c r="AM1265" s="34"/>
      <c r="AN1265" s="34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42">
        <f t="shared" si="401"/>
        <v>44656</v>
      </c>
      <c r="B1266" s="19">
        <f t="shared" ca="1" si="411"/>
        <v>6503.0231494700001</v>
      </c>
      <c r="C1266" s="16">
        <f t="shared" si="402"/>
        <v>6435</v>
      </c>
      <c r="D1266" s="15">
        <f ca="1">IF(A1266&lt;$B$1,VLOOKUP(A1266,[1]DI!$A$4:$B$15000,2,FALSE),0)</f>
        <v>0.11649999999999999</v>
      </c>
      <c r="E1266" s="16">
        <f t="shared" ca="1" si="394"/>
        <v>1.0004373900000001</v>
      </c>
      <c r="F1266" s="16">
        <f ca="1">(TRUNC(PRODUCT($E$12:$E1265),16))</f>
        <v>1.1780804765830399</v>
      </c>
      <c r="G1266" s="16">
        <f t="shared" ca="1" si="403"/>
        <v>1.1704618021608</v>
      </c>
      <c r="H1266" s="16">
        <f t="shared" ca="1" si="395"/>
        <v>1.00650912</v>
      </c>
      <c r="I1266" s="15">
        <f t="shared" si="404"/>
        <v>7.0000000000000007E-2</v>
      </c>
      <c r="J1266" s="34">
        <f t="shared" si="405"/>
        <v>44635</v>
      </c>
      <c r="K1266" s="2">
        <f t="shared" si="406"/>
        <v>15</v>
      </c>
      <c r="L1266" s="21">
        <f t="shared" si="407"/>
        <v>15</v>
      </c>
      <c r="M1266" s="14">
        <f t="shared" si="396"/>
        <v>1.004035421</v>
      </c>
      <c r="N1266" s="14">
        <f t="shared" ca="1" si="397"/>
        <v>1.010570808</v>
      </c>
      <c r="O1266" s="21">
        <f t="shared" si="408"/>
        <v>0</v>
      </c>
      <c r="P1266" s="16">
        <f t="shared" ca="1" si="398"/>
        <v>68.023149470000007</v>
      </c>
      <c r="Q1266" s="24">
        <f t="shared" si="399"/>
        <v>0</v>
      </c>
      <c r="R1266" s="16">
        <f t="shared" si="400"/>
        <v>0</v>
      </c>
      <c r="S1266" s="4" t="str">
        <f t="shared" si="409"/>
        <v>J=</v>
      </c>
      <c r="T1266" s="34">
        <f t="shared" si="410"/>
        <v>44669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2"/>
      <c r="AG1266" s="3"/>
      <c r="AH1266" s="2"/>
      <c r="AI1266" s="2"/>
      <c r="AJ1266" s="2"/>
      <c r="AK1266" s="2"/>
      <c r="AL1266" s="2"/>
      <c r="AM1266" s="34"/>
      <c r="AN1266" s="34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42">
        <f t="shared" si="401"/>
        <v>44657</v>
      </c>
      <c r="B1267" s="19">
        <f t="shared" ca="1" si="411"/>
        <v>6507.6144962300004</v>
      </c>
      <c r="C1267" s="16">
        <f t="shared" si="402"/>
        <v>6435</v>
      </c>
      <c r="D1267" s="15">
        <f ca="1">IF(A1267&lt;$B$1,VLOOKUP(A1267,[1]DI!$A$4:$B$15000,2,FALSE),0)</f>
        <v>0.11649999999999999</v>
      </c>
      <c r="E1267" s="16">
        <f t="shared" ca="1" si="394"/>
        <v>1.0004373900000001</v>
      </c>
      <c r="F1267" s="16">
        <f ca="1">(TRUNC(PRODUCT($E$12:$E1266),16))</f>
        <v>1.1785957572026899</v>
      </c>
      <c r="G1267" s="16">
        <f t="shared" ca="1" si="403"/>
        <v>1.1704618021608</v>
      </c>
      <c r="H1267" s="16">
        <f t="shared" ca="1" si="395"/>
        <v>1.0069493599999999</v>
      </c>
      <c r="I1267" s="15">
        <f t="shared" si="404"/>
        <v>7.0000000000000007E-2</v>
      </c>
      <c r="J1267" s="34">
        <f t="shared" si="405"/>
        <v>44635</v>
      </c>
      <c r="K1267" s="2">
        <f t="shared" si="406"/>
        <v>16</v>
      </c>
      <c r="L1267" s="21">
        <f t="shared" si="407"/>
        <v>16</v>
      </c>
      <c r="M1267" s="14">
        <f t="shared" si="396"/>
        <v>1.004305027</v>
      </c>
      <c r="N1267" s="14">
        <f t="shared" ca="1" si="397"/>
        <v>1.0112843039999999</v>
      </c>
      <c r="O1267" s="21">
        <f t="shared" si="408"/>
        <v>0</v>
      </c>
      <c r="P1267" s="16">
        <f t="shared" ca="1" si="398"/>
        <v>72.61449623</v>
      </c>
      <c r="Q1267" s="24">
        <f t="shared" si="399"/>
        <v>0</v>
      </c>
      <c r="R1267" s="16">
        <f t="shared" si="400"/>
        <v>0</v>
      </c>
      <c r="S1267" s="4" t="str">
        <f t="shared" si="409"/>
        <v>J=</v>
      </c>
      <c r="T1267" s="34">
        <f t="shared" si="410"/>
        <v>44669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2"/>
      <c r="AG1267" s="3"/>
      <c r="AH1267" s="2"/>
      <c r="AI1267" s="2"/>
      <c r="AJ1267" s="2"/>
      <c r="AK1267" s="2"/>
      <c r="AL1267" s="2"/>
      <c r="AM1267" s="34"/>
      <c r="AN1267" s="34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42">
        <f t="shared" si="401"/>
        <v>44658</v>
      </c>
      <c r="B1268" s="19">
        <f t="shared" ca="1" si="411"/>
        <v>6512.20900901</v>
      </c>
      <c r="C1268" s="16">
        <f t="shared" si="402"/>
        <v>6435</v>
      </c>
      <c r="D1268" s="15">
        <f ca="1">IF(A1268&lt;$B$1,VLOOKUP(A1268,[1]DI!$A$4:$B$15000,2,FALSE),0)</f>
        <v>0.11649999999999999</v>
      </c>
      <c r="E1268" s="16">
        <f t="shared" ca="1" si="394"/>
        <v>1.0004373900000001</v>
      </c>
      <c r="F1268" s="16">
        <f ca="1">(TRUNC(PRODUCT($E$12:$E1267),16))</f>
        <v>1.17911126320093</v>
      </c>
      <c r="G1268" s="16">
        <f t="shared" ca="1" si="403"/>
        <v>1.1704618021608</v>
      </c>
      <c r="H1268" s="16">
        <f t="shared" ca="1" si="395"/>
        <v>1.00738978</v>
      </c>
      <c r="I1268" s="15">
        <f t="shared" si="404"/>
        <v>7.0000000000000007E-2</v>
      </c>
      <c r="J1268" s="34">
        <f t="shared" si="405"/>
        <v>44635</v>
      </c>
      <c r="K1268" s="2">
        <f t="shared" si="406"/>
        <v>17</v>
      </c>
      <c r="L1268" s="21">
        <f t="shared" si="407"/>
        <v>17</v>
      </c>
      <c r="M1268" s="14">
        <f t="shared" si="396"/>
        <v>1.0045747060000001</v>
      </c>
      <c r="N1268" s="14">
        <f t="shared" ca="1" si="397"/>
        <v>1.0119982919999999</v>
      </c>
      <c r="O1268" s="21">
        <f t="shared" si="408"/>
        <v>0</v>
      </c>
      <c r="P1268" s="16">
        <f t="shared" ca="1" si="398"/>
        <v>77.209009010000003</v>
      </c>
      <c r="Q1268" s="24">
        <f t="shared" si="399"/>
        <v>0</v>
      </c>
      <c r="R1268" s="16">
        <f t="shared" si="400"/>
        <v>0</v>
      </c>
      <c r="S1268" s="4" t="str">
        <f t="shared" si="409"/>
        <v>J=</v>
      </c>
      <c r="T1268" s="34">
        <f t="shared" si="410"/>
        <v>44669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2"/>
      <c r="AG1268" s="3"/>
      <c r="AH1268" s="2"/>
      <c r="AI1268" s="2"/>
      <c r="AJ1268" s="2"/>
      <c r="AK1268" s="2"/>
      <c r="AL1268" s="2"/>
      <c r="AM1268" s="34"/>
      <c r="AN1268" s="34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42">
        <f t="shared" si="401"/>
        <v>44659</v>
      </c>
      <c r="B1269" s="19">
        <f t="shared" ca="1" si="411"/>
        <v>6516.8068744299999</v>
      </c>
      <c r="C1269" s="16">
        <f t="shared" si="402"/>
        <v>6435</v>
      </c>
      <c r="D1269" s="15">
        <f ca="1">IF(A1269&lt;$B$1,VLOOKUP(A1269,[1]DI!$A$4:$B$15000,2,FALSE),0)</f>
        <v>0.11649999999999999</v>
      </c>
      <c r="E1269" s="16">
        <f t="shared" ca="1" si="394"/>
        <v>1.0004373900000001</v>
      </c>
      <c r="F1269" s="16">
        <f ca="1">(TRUNC(PRODUCT($E$12:$E1268),16))</f>
        <v>1.17962699467634</v>
      </c>
      <c r="G1269" s="16">
        <f t="shared" ca="1" si="403"/>
        <v>1.1704618021608</v>
      </c>
      <c r="H1269" s="16">
        <f t="shared" ca="1" si="395"/>
        <v>1.00783041</v>
      </c>
      <c r="I1269" s="15">
        <f t="shared" si="404"/>
        <v>7.0000000000000007E-2</v>
      </c>
      <c r="J1269" s="34">
        <f t="shared" si="405"/>
        <v>44635</v>
      </c>
      <c r="K1269" s="2">
        <f t="shared" si="406"/>
        <v>18</v>
      </c>
      <c r="L1269" s="21">
        <f t="shared" si="407"/>
        <v>18</v>
      </c>
      <c r="M1269" s="14">
        <f t="shared" si="396"/>
        <v>1.0048444569999999</v>
      </c>
      <c r="N1269" s="14">
        <f t="shared" ca="1" si="397"/>
        <v>1.0127128009999999</v>
      </c>
      <c r="O1269" s="21">
        <f t="shared" si="408"/>
        <v>0</v>
      </c>
      <c r="P1269" s="16">
        <f t="shared" ca="1" si="398"/>
        <v>81.806874429999993</v>
      </c>
      <c r="Q1269" s="24">
        <f t="shared" si="399"/>
        <v>0</v>
      </c>
      <c r="R1269" s="16">
        <f t="shared" si="400"/>
        <v>0</v>
      </c>
      <c r="S1269" s="4" t="str">
        <f t="shared" si="409"/>
        <v>J=</v>
      </c>
      <c r="T1269" s="34">
        <f t="shared" si="410"/>
        <v>44669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2"/>
      <c r="AG1269" s="3"/>
      <c r="AH1269" s="2"/>
      <c r="AI1269" s="2"/>
      <c r="AJ1269" s="2"/>
      <c r="AK1269" s="2"/>
      <c r="AL1269" s="2"/>
      <c r="AM1269" s="34"/>
      <c r="AN1269" s="34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42">
        <f t="shared" si="401"/>
        <v>44660</v>
      </c>
      <c r="B1270" s="19">
        <f t="shared" ca="1" si="411"/>
        <v>6521.4079058699999</v>
      </c>
      <c r="C1270" s="16">
        <f t="shared" si="402"/>
        <v>6435</v>
      </c>
      <c r="D1270" s="15">
        <f ca="1">IF(A1270&lt;$B$1,VLOOKUP(A1270,[1]DI!$A$4:$B$15000,2,FALSE),0)</f>
        <v>0</v>
      </c>
      <c r="E1270" s="16">
        <f t="shared" ca="1" si="394"/>
        <v>1</v>
      </c>
      <c r="F1270" s="16">
        <f ca="1">(TRUNC(PRODUCT($E$12:$E1269),16))</f>
        <v>1.1801429517275399</v>
      </c>
      <c r="G1270" s="16">
        <f t="shared" ca="1" si="403"/>
        <v>1.1704618021608</v>
      </c>
      <c r="H1270" s="16">
        <f t="shared" ca="1" si="395"/>
        <v>1.0082712199999999</v>
      </c>
      <c r="I1270" s="15">
        <f t="shared" si="404"/>
        <v>7.0000000000000007E-2</v>
      </c>
      <c r="J1270" s="34">
        <f t="shared" si="405"/>
        <v>44635</v>
      </c>
      <c r="K1270" s="2">
        <f t="shared" si="406"/>
        <v>18</v>
      </c>
      <c r="L1270" s="21">
        <f t="shared" si="407"/>
        <v>19</v>
      </c>
      <c r="M1270" s="14">
        <f t="shared" si="396"/>
        <v>1.005114281</v>
      </c>
      <c r="N1270" s="14">
        <f t="shared" ca="1" si="397"/>
        <v>1.013427802</v>
      </c>
      <c r="O1270" s="21">
        <f t="shared" si="408"/>
        <v>0</v>
      </c>
      <c r="P1270" s="16">
        <f t="shared" ca="1" si="398"/>
        <v>86.407905869999993</v>
      </c>
      <c r="Q1270" s="24">
        <f t="shared" si="399"/>
        <v>0</v>
      </c>
      <c r="R1270" s="16">
        <f t="shared" si="400"/>
        <v>0</v>
      </c>
      <c r="S1270" s="4" t="str">
        <f t="shared" si="409"/>
        <v>J=</v>
      </c>
      <c r="T1270" s="34">
        <f t="shared" si="410"/>
        <v>44669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2"/>
      <c r="AG1270" s="3"/>
      <c r="AH1270" s="2"/>
      <c r="AI1270" s="2"/>
      <c r="AJ1270" s="2"/>
      <c r="AK1270" s="2"/>
      <c r="AL1270" s="2"/>
      <c r="AM1270" s="34"/>
      <c r="AN1270" s="34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42">
        <f t="shared" si="401"/>
        <v>44661</v>
      </c>
      <c r="B1271" s="19">
        <f t="shared" ca="1" si="411"/>
        <v>6521.4079058699999</v>
      </c>
      <c r="C1271" s="16">
        <f t="shared" si="402"/>
        <v>6435</v>
      </c>
      <c r="D1271" s="15">
        <f ca="1">IF(A1271&lt;$B$1,VLOOKUP(A1271,[1]DI!$A$4:$B$15000,2,FALSE),0)</f>
        <v>0</v>
      </c>
      <c r="E1271" s="16">
        <f t="shared" ca="1" si="394"/>
        <v>1</v>
      </c>
      <c r="F1271" s="16">
        <f ca="1">(TRUNC(PRODUCT($E$12:$E1270),16))</f>
        <v>1.1801429517275399</v>
      </c>
      <c r="G1271" s="16">
        <f t="shared" ca="1" si="403"/>
        <v>1.1704618021608</v>
      </c>
      <c r="H1271" s="16">
        <f t="shared" ca="1" si="395"/>
        <v>1.0082712199999999</v>
      </c>
      <c r="I1271" s="15">
        <f t="shared" si="404"/>
        <v>7.0000000000000007E-2</v>
      </c>
      <c r="J1271" s="34">
        <f t="shared" si="405"/>
        <v>44635</v>
      </c>
      <c r="K1271" s="2">
        <f t="shared" si="406"/>
        <v>18</v>
      </c>
      <c r="L1271" s="21">
        <f t="shared" si="407"/>
        <v>19</v>
      </c>
      <c r="M1271" s="14">
        <f t="shared" si="396"/>
        <v>1.005114281</v>
      </c>
      <c r="N1271" s="14">
        <f t="shared" ca="1" si="397"/>
        <v>1.013427802</v>
      </c>
      <c r="O1271" s="21">
        <f t="shared" si="408"/>
        <v>0</v>
      </c>
      <c r="P1271" s="16">
        <f t="shared" ca="1" si="398"/>
        <v>86.407905869999993</v>
      </c>
      <c r="Q1271" s="24">
        <f t="shared" si="399"/>
        <v>0</v>
      </c>
      <c r="R1271" s="16">
        <f t="shared" si="400"/>
        <v>0</v>
      </c>
      <c r="S1271" s="4" t="str">
        <f t="shared" si="409"/>
        <v>J=</v>
      </c>
      <c r="T1271" s="34">
        <f t="shared" si="410"/>
        <v>44669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2"/>
      <c r="AG1271" s="3"/>
      <c r="AH1271" s="2"/>
      <c r="AI1271" s="2"/>
      <c r="AJ1271" s="2"/>
      <c r="AK1271" s="2"/>
      <c r="AL1271" s="2"/>
      <c r="AM1271" s="34"/>
      <c r="AN1271" s="34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42">
        <f t="shared" si="401"/>
        <v>44662</v>
      </c>
      <c r="B1272" s="19">
        <f t="shared" ca="1" si="411"/>
        <v>6521.4079058699999</v>
      </c>
      <c r="C1272" s="16">
        <f t="shared" si="402"/>
        <v>6435</v>
      </c>
      <c r="D1272" s="15">
        <f ca="1">IF(A1272&lt;$B$1,VLOOKUP(A1272,[1]DI!$A$4:$B$15000,2,FALSE),0)</f>
        <v>0.11649999999999999</v>
      </c>
      <c r="E1272" s="16">
        <f t="shared" ca="1" si="394"/>
        <v>1.0004373900000001</v>
      </c>
      <c r="F1272" s="16">
        <f ca="1">(TRUNC(PRODUCT($E$12:$E1271),16))</f>
        <v>1.1801429517275399</v>
      </c>
      <c r="G1272" s="16">
        <f t="shared" ca="1" si="403"/>
        <v>1.1704618021608</v>
      </c>
      <c r="H1272" s="16">
        <f t="shared" ca="1" si="395"/>
        <v>1.0082712199999999</v>
      </c>
      <c r="I1272" s="15">
        <f t="shared" si="404"/>
        <v>7.0000000000000007E-2</v>
      </c>
      <c r="J1272" s="34">
        <f t="shared" si="405"/>
        <v>44635</v>
      </c>
      <c r="K1272" s="2">
        <f t="shared" si="406"/>
        <v>19</v>
      </c>
      <c r="L1272" s="21">
        <f t="shared" si="407"/>
        <v>19</v>
      </c>
      <c r="M1272" s="14">
        <f t="shared" si="396"/>
        <v>1.005114281</v>
      </c>
      <c r="N1272" s="14">
        <f t="shared" ca="1" si="397"/>
        <v>1.013427802</v>
      </c>
      <c r="O1272" s="21">
        <f t="shared" si="408"/>
        <v>0</v>
      </c>
      <c r="P1272" s="16">
        <f t="shared" ca="1" si="398"/>
        <v>86.407905869999993</v>
      </c>
      <c r="Q1272" s="24">
        <f t="shared" si="399"/>
        <v>0</v>
      </c>
      <c r="R1272" s="16">
        <f t="shared" si="400"/>
        <v>0</v>
      </c>
      <c r="S1272" s="4" t="str">
        <f t="shared" si="409"/>
        <v>J=</v>
      </c>
      <c r="T1272" s="34">
        <f t="shared" si="410"/>
        <v>44669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2"/>
      <c r="AG1272" s="3"/>
      <c r="AH1272" s="2"/>
      <c r="AI1272" s="2"/>
      <c r="AJ1272" s="2"/>
      <c r="AK1272" s="2"/>
      <c r="AL1272" s="2"/>
      <c r="AM1272" s="34"/>
      <c r="AN1272" s="34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42">
        <f t="shared" si="401"/>
        <v>44663</v>
      </c>
      <c r="B1273" s="19">
        <f t="shared" ca="1" si="411"/>
        <v>6526.0122320199998</v>
      </c>
      <c r="C1273" s="16">
        <f t="shared" si="402"/>
        <v>6435</v>
      </c>
      <c r="D1273" s="15">
        <f ca="1">IF(A1273&lt;$B$1,VLOOKUP(A1273,[1]DI!$A$4:$B$15000,2,FALSE),0)</f>
        <v>0.11649999999999999</v>
      </c>
      <c r="E1273" s="16">
        <f t="shared" ca="1" si="394"/>
        <v>1.0004373900000001</v>
      </c>
      <c r="F1273" s="16">
        <f ca="1">(TRUNC(PRODUCT($E$12:$E1272),16))</f>
        <v>1.1806591344532</v>
      </c>
      <c r="G1273" s="16">
        <f t="shared" ca="1" si="403"/>
        <v>1.1704618021608</v>
      </c>
      <c r="H1273" s="16">
        <f t="shared" ca="1" si="395"/>
        <v>1.00871223</v>
      </c>
      <c r="I1273" s="15">
        <f t="shared" si="404"/>
        <v>7.0000000000000007E-2</v>
      </c>
      <c r="J1273" s="34">
        <f t="shared" si="405"/>
        <v>44635</v>
      </c>
      <c r="K1273" s="2">
        <f t="shared" si="406"/>
        <v>20</v>
      </c>
      <c r="L1273" s="21">
        <f t="shared" si="407"/>
        <v>20</v>
      </c>
      <c r="M1273" s="14">
        <f t="shared" si="396"/>
        <v>1.005384177</v>
      </c>
      <c r="N1273" s="14">
        <f t="shared" ca="1" si="397"/>
        <v>1.0141433150000001</v>
      </c>
      <c r="O1273" s="21">
        <f t="shared" si="408"/>
        <v>0</v>
      </c>
      <c r="P1273" s="16">
        <f t="shared" ca="1" si="398"/>
        <v>91.012232019999999</v>
      </c>
      <c r="Q1273" s="24">
        <f t="shared" si="399"/>
        <v>0</v>
      </c>
      <c r="R1273" s="16">
        <f t="shared" si="400"/>
        <v>0</v>
      </c>
      <c r="S1273" s="4" t="str">
        <f t="shared" si="409"/>
        <v>J=</v>
      </c>
      <c r="T1273" s="34">
        <f t="shared" si="410"/>
        <v>44669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2"/>
      <c r="AG1273" s="3"/>
      <c r="AH1273" s="2"/>
      <c r="AI1273" s="2"/>
      <c r="AJ1273" s="2"/>
      <c r="AK1273" s="2"/>
      <c r="AL1273" s="2"/>
      <c r="AM1273" s="34"/>
      <c r="AN1273" s="34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42">
        <f t="shared" si="401"/>
        <v>44664</v>
      </c>
      <c r="B1274" s="19">
        <f t="shared" ca="1" si="411"/>
        <v>6530.6197885399997</v>
      </c>
      <c r="C1274" s="16">
        <f t="shared" si="402"/>
        <v>6435</v>
      </c>
      <c r="D1274" s="15">
        <f ca="1">IF(A1274&lt;$B$1,VLOOKUP(A1274,[1]DI!$A$4:$B$15000,2,FALSE),0)</f>
        <v>0.11649999999999999</v>
      </c>
      <c r="E1274" s="16">
        <f t="shared" ca="1" si="394"/>
        <v>1.0004373900000001</v>
      </c>
      <c r="F1274" s="16">
        <f ca="1">(TRUNC(PRODUCT($E$12:$E1273),16))</f>
        <v>1.1811755429520201</v>
      </c>
      <c r="G1274" s="16">
        <f t="shared" ca="1" si="403"/>
        <v>1.1704618021608</v>
      </c>
      <c r="H1274" s="16">
        <f t="shared" ca="1" si="395"/>
        <v>1.00915343</v>
      </c>
      <c r="I1274" s="15">
        <f t="shared" si="404"/>
        <v>7.0000000000000007E-2</v>
      </c>
      <c r="J1274" s="34">
        <f t="shared" si="405"/>
        <v>44635</v>
      </c>
      <c r="K1274" s="2">
        <f t="shared" si="406"/>
        <v>21</v>
      </c>
      <c r="L1274" s="21">
        <f t="shared" si="407"/>
        <v>21</v>
      </c>
      <c r="M1274" s="14">
        <f t="shared" si="396"/>
        <v>1.0056541450000001</v>
      </c>
      <c r="N1274" s="14">
        <f t="shared" ca="1" si="397"/>
        <v>1.0148593299999999</v>
      </c>
      <c r="O1274" s="21">
        <f t="shared" si="408"/>
        <v>0</v>
      </c>
      <c r="P1274" s="16">
        <f t="shared" ca="1" si="398"/>
        <v>95.619788540000002</v>
      </c>
      <c r="Q1274" s="24">
        <f t="shared" si="399"/>
        <v>0</v>
      </c>
      <c r="R1274" s="16">
        <f t="shared" si="400"/>
        <v>0</v>
      </c>
      <c r="S1274" s="4" t="str">
        <f t="shared" si="409"/>
        <v>J=</v>
      </c>
      <c r="T1274" s="34">
        <f t="shared" si="410"/>
        <v>44669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2"/>
      <c r="AG1274" s="3"/>
      <c r="AH1274" s="2"/>
      <c r="AI1274" s="2"/>
      <c r="AJ1274" s="2"/>
      <c r="AK1274" s="2"/>
      <c r="AL1274" s="2"/>
      <c r="AM1274" s="34"/>
      <c r="AN1274" s="34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42">
        <f t="shared" si="401"/>
        <v>44665</v>
      </c>
      <c r="B1275" s="19">
        <f t="shared" ca="1" si="411"/>
        <v>6535.2305754400004</v>
      </c>
      <c r="C1275" s="16">
        <f t="shared" si="402"/>
        <v>6435</v>
      </c>
      <c r="D1275" s="15">
        <f ca="1">IF(A1275&lt;$B$1,VLOOKUP(A1275,[1]DI!$A$4:$B$15000,2,FALSE),0)</f>
        <v>0.11649999999999999</v>
      </c>
      <c r="E1275" s="16">
        <f t="shared" ca="1" si="394"/>
        <v>1.0004373900000001</v>
      </c>
      <c r="F1275" s="16">
        <f ca="1">(TRUNC(PRODUCT($E$12:$E1274),16))</f>
        <v>1.18169217732275</v>
      </c>
      <c r="G1275" s="16">
        <f t="shared" ca="1" si="403"/>
        <v>1.1704618021608</v>
      </c>
      <c r="H1275" s="16">
        <f t="shared" ca="1" si="395"/>
        <v>1.00959482</v>
      </c>
      <c r="I1275" s="15">
        <f t="shared" si="404"/>
        <v>7.0000000000000007E-2</v>
      </c>
      <c r="J1275" s="34">
        <f t="shared" si="405"/>
        <v>44635</v>
      </c>
      <c r="K1275" s="2">
        <f t="shared" si="406"/>
        <v>22</v>
      </c>
      <c r="L1275" s="21">
        <f t="shared" si="407"/>
        <v>22</v>
      </c>
      <c r="M1275" s="14">
        <f t="shared" si="396"/>
        <v>1.0059241860000001</v>
      </c>
      <c r="N1275" s="14">
        <f t="shared" ca="1" si="397"/>
        <v>1.015575847</v>
      </c>
      <c r="O1275" s="21">
        <f t="shared" si="408"/>
        <v>0</v>
      </c>
      <c r="P1275" s="16">
        <f t="shared" ca="1" si="398"/>
        <v>100.23057544</v>
      </c>
      <c r="Q1275" s="24">
        <f t="shared" si="399"/>
        <v>0</v>
      </c>
      <c r="R1275" s="16">
        <f t="shared" si="400"/>
        <v>0</v>
      </c>
      <c r="S1275" s="4" t="str">
        <f t="shared" si="409"/>
        <v>J=</v>
      </c>
      <c r="T1275" s="34">
        <f t="shared" si="410"/>
        <v>44669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2"/>
      <c r="AG1275" s="3"/>
      <c r="AH1275" s="2"/>
      <c r="AI1275" s="2"/>
      <c r="AJ1275" s="2"/>
      <c r="AK1275" s="2"/>
      <c r="AL1275" s="2"/>
      <c r="AM1275" s="34"/>
      <c r="AN1275" s="34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42">
        <f t="shared" si="401"/>
        <v>44666</v>
      </c>
      <c r="B1276" s="19">
        <f t="shared" ca="1" si="411"/>
        <v>6539.8446763600004</v>
      </c>
      <c r="C1276" s="16">
        <f t="shared" si="402"/>
        <v>6435</v>
      </c>
      <c r="D1276" s="15">
        <f ca="1">IF(A1276&lt;$B$1,VLOOKUP(A1276,[1]DI!$A$4:$B$15000,2,FALSE),0)</f>
        <v>0</v>
      </c>
      <c r="E1276" s="16">
        <f t="shared" ca="1" si="394"/>
        <v>1</v>
      </c>
      <c r="F1276" s="16">
        <f ca="1">(TRUNC(PRODUCT($E$12:$E1275),16))</f>
        <v>1.1822090376641901</v>
      </c>
      <c r="G1276" s="16">
        <f t="shared" ca="1" si="403"/>
        <v>1.1704618021608</v>
      </c>
      <c r="H1276" s="16">
        <f t="shared" ca="1" si="395"/>
        <v>1.0100364100000001</v>
      </c>
      <c r="I1276" s="15">
        <f t="shared" si="404"/>
        <v>7.0000000000000007E-2</v>
      </c>
      <c r="J1276" s="34">
        <f t="shared" si="405"/>
        <v>44635</v>
      </c>
      <c r="K1276" s="2">
        <f t="shared" si="406"/>
        <v>22</v>
      </c>
      <c r="L1276" s="21">
        <f t="shared" si="407"/>
        <v>23</v>
      </c>
      <c r="M1276" s="14">
        <f t="shared" si="396"/>
        <v>1.0061943</v>
      </c>
      <c r="N1276" s="14">
        <f t="shared" ca="1" si="397"/>
        <v>1.0162928790000001</v>
      </c>
      <c r="O1276" s="21">
        <f t="shared" si="408"/>
        <v>0</v>
      </c>
      <c r="P1276" s="16">
        <f t="shared" ca="1" si="398"/>
        <v>104.84467635999999</v>
      </c>
      <c r="Q1276" s="24">
        <f t="shared" si="399"/>
        <v>0</v>
      </c>
      <c r="R1276" s="16">
        <f t="shared" si="400"/>
        <v>0</v>
      </c>
      <c r="S1276" s="4" t="str">
        <f t="shared" si="409"/>
        <v>J=</v>
      </c>
      <c r="T1276" s="34">
        <f t="shared" si="410"/>
        <v>44669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2"/>
      <c r="AG1276" s="3"/>
      <c r="AH1276" s="2"/>
      <c r="AI1276" s="2"/>
      <c r="AJ1276" s="2"/>
      <c r="AK1276" s="2"/>
      <c r="AL1276" s="2"/>
      <c r="AM1276" s="34"/>
      <c r="AN1276" s="34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42">
        <f t="shared" si="401"/>
        <v>44667</v>
      </c>
      <c r="B1277" s="19">
        <f t="shared" ca="1" si="411"/>
        <v>6539.8446763600004</v>
      </c>
      <c r="C1277" s="16">
        <f t="shared" si="402"/>
        <v>6435</v>
      </c>
      <c r="D1277" s="15">
        <f ca="1">IF(A1277&lt;$B$1,VLOOKUP(A1277,[1]DI!$A$4:$B$15000,2,FALSE),0)</f>
        <v>0</v>
      </c>
      <c r="E1277" s="16">
        <f t="shared" ca="1" si="394"/>
        <v>1</v>
      </c>
      <c r="F1277" s="16">
        <f ca="1">(TRUNC(PRODUCT($E$12:$E1276),16))</f>
        <v>1.1822090376641901</v>
      </c>
      <c r="G1277" s="16">
        <f t="shared" ca="1" si="403"/>
        <v>1.1704618021608</v>
      </c>
      <c r="H1277" s="16">
        <f t="shared" ca="1" si="395"/>
        <v>1.0100364100000001</v>
      </c>
      <c r="I1277" s="15">
        <f t="shared" si="404"/>
        <v>7.0000000000000007E-2</v>
      </c>
      <c r="J1277" s="34">
        <f t="shared" si="405"/>
        <v>44635</v>
      </c>
      <c r="K1277" s="2">
        <f t="shared" si="406"/>
        <v>22</v>
      </c>
      <c r="L1277" s="21">
        <f t="shared" si="407"/>
        <v>23</v>
      </c>
      <c r="M1277" s="14">
        <f t="shared" si="396"/>
        <v>1.0061943</v>
      </c>
      <c r="N1277" s="14">
        <f t="shared" ca="1" si="397"/>
        <v>1.0162928790000001</v>
      </c>
      <c r="O1277" s="21">
        <f t="shared" si="408"/>
        <v>0</v>
      </c>
      <c r="P1277" s="16">
        <f t="shared" ca="1" si="398"/>
        <v>104.84467635999999</v>
      </c>
      <c r="Q1277" s="24">
        <f t="shared" si="399"/>
        <v>0</v>
      </c>
      <c r="R1277" s="16">
        <f t="shared" si="400"/>
        <v>0</v>
      </c>
      <c r="S1277" s="4" t="str">
        <f t="shared" si="409"/>
        <v>J=</v>
      </c>
      <c r="T1277" s="34">
        <f t="shared" si="410"/>
        <v>44669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2"/>
      <c r="AG1277" s="3"/>
      <c r="AH1277" s="2"/>
      <c r="AI1277" s="2"/>
      <c r="AJ1277" s="2"/>
      <c r="AK1277" s="2"/>
      <c r="AL1277" s="2"/>
      <c r="AM1277" s="34"/>
      <c r="AN1277" s="34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42">
        <f t="shared" si="401"/>
        <v>44668</v>
      </c>
      <c r="B1278" s="19">
        <f t="shared" ca="1" si="411"/>
        <v>6539.8446763600004</v>
      </c>
      <c r="C1278" s="16">
        <f t="shared" si="402"/>
        <v>6435</v>
      </c>
      <c r="D1278" s="15">
        <f ca="1">IF(A1278&lt;$B$1,VLOOKUP(A1278,[1]DI!$A$4:$B$15000,2,FALSE),0)</f>
        <v>0</v>
      </c>
      <c r="E1278" s="16">
        <f t="shared" ca="1" si="394"/>
        <v>1</v>
      </c>
      <c r="F1278" s="16">
        <f ca="1">(TRUNC(PRODUCT($E$12:$E1277),16))</f>
        <v>1.1822090376641901</v>
      </c>
      <c r="G1278" s="16">
        <f t="shared" ca="1" si="403"/>
        <v>1.1704618021608</v>
      </c>
      <c r="H1278" s="16">
        <f t="shared" ca="1" si="395"/>
        <v>1.0100364100000001</v>
      </c>
      <c r="I1278" s="15">
        <f t="shared" si="404"/>
        <v>7.0000000000000007E-2</v>
      </c>
      <c r="J1278" s="34">
        <f t="shared" si="405"/>
        <v>44635</v>
      </c>
      <c r="K1278" s="2">
        <f t="shared" si="406"/>
        <v>22</v>
      </c>
      <c r="L1278" s="21">
        <f t="shared" si="407"/>
        <v>23</v>
      </c>
      <c r="M1278" s="14">
        <f t="shared" si="396"/>
        <v>1.0061943</v>
      </c>
      <c r="N1278" s="14">
        <f t="shared" ca="1" si="397"/>
        <v>1.0162928790000001</v>
      </c>
      <c r="O1278" s="21">
        <f t="shared" si="408"/>
        <v>0</v>
      </c>
      <c r="P1278" s="16">
        <f t="shared" ca="1" si="398"/>
        <v>104.84467635999999</v>
      </c>
      <c r="Q1278" s="24">
        <f t="shared" si="399"/>
        <v>0</v>
      </c>
      <c r="R1278" s="16">
        <f t="shared" si="400"/>
        <v>0</v>
      </c>
      <c r="S1278" s="4" t="str">
        <f t="shared" si="409"/>
        <v>J=</v>
      </c>
      <c r="T1278" s="34">
        <f t="shared" si="410"/>
        <v>44669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2"/>
      <c r="AG1278" s="3"/>
      <c r="AH1278" s="2"/>
      <c r="AI1278" s="2"/>
      <c r="AJ1278" s="2"/>
      <c r="AK1278" s="2"/>
      <c r="AL1278" s="2"/>
      <c r="AM1278" s="34"/>
      <c r="AN1278" s="34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42">
        <f t="shared" si="401"/>
        <v>44669</v>
      </c>
      <c r="B1279" s="19">
        <f t="shared" ca="1" si="411"/>
        <v>6539.8446763600004</v>
      </c>
      <c r="C1279" s="16">
        <f t="shared" si="402"/>
        <v>6435</v>
      </c>
      <c r="D1279" s="15">
        <f ca="1">IF(A1279&lt;$B$1,VLOOKUP(A1279,[1]DI!$A$4:$B$15000,2,FALSE),0)</f>
        <v>0.11649999999999999</v>
      </c>
      <c r="E1279" s="16">
        <f t="shared" ca="1" si="394"/>
        <v>1.0004373900000001</v>
      </c>
      <c r="F1279" s="16">
        <f ca="1">(TRUNC(PRODUCT($E$12:$E1278),16))</f>
        <v>1.1822090376641901</v>
      </c>
      <c r="G1279" s="16">
        <f t="shared" ca="1" si="403"/>
        <v>1.1704618021608</v>
      </c>
      <c r="H1279" s="16">
        <f t="shared" ca="1" si="395"/>
        <v>1.0100364100000001</v>
      </c>
      <c r="I1279" s="15">
        <f t="shared" si="404"/>
        <v>7.0000000000000007E-2</v>
      </c>
      <c r="J1279" s="34">
        <f t="shared" si="405"/>
        <v>44635</v>
      </c>
      <c r="K1279" s="2">
        <f t="shared" si="406"/>
        <v>23</v>
      </c>
      <c r="L1279" s="21">
        <f t="shared" si="407"/>
        <v>23</v>
      </c>
      <c r="M1279" s="14">
        <f t="shared" si="396"/>
        <v>1.0061943</v>
      </c>
      <c r="N1279" s="14">
        <f t="shared" ca="1" si="397"/>
        <v>1.0162928790000001</v>
      </c>
      <c r="O1279" s="21">
        <f t="shared" si="408"/>
        <v>42</v>
      </c>
      <c r="P1279" s="16">
        <f t="shared" ca="1" si="398"/>
        <v>104.84467635999999</v>
      </c>
      <c r="Q1279" s="24">
        <f t="shared" si="399"/>
        <v>0</v>
      </c>
      <c r="R1279" s="16">
        <f t="shared" si="400"/>
        <v>0</v>
      </c>
      <c r="S1279" s="4" t="str">
        <f t="shared" si="409"/>
        <v>J=</v>
      </c>
      <c r="T1279" s="34">
        <f t="shared" si="410"/>
        <v>44669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2"/>
      <c r="AG1279" s="3"/>
      <c r="AH1279" s="2"/>
      <c r="AI1279" s="2"/>
      <c r="AJ1279" s="2"/>
      <c r="AK1279" s="2"/>
      <c r="AL1279" s="2"/>
      <c r="AM1279" s="34"/>
      <c r="AN1279" s="34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42">
        <f t="shared" si="401"/>
        <v>44670</v>
      </c>
      <c r="B1280" s="19">
        <f t="shared" ca="1" si="411"/>
        <v>6439.54330304</v>
      </c>
      <c r="C1280" s="16">
        <f t="shared" si="402"/>
        <v>6435</v>
      </c>
      <c r="D1280" s="15">
        <f ca="1">IF(A1280&lt;$B$1,VLOOKUP(A1280,[1]DI!$A$4:$B$15000,2,FALSE),0)</f>
        <v>0.11649999999999999</v>
      </c>
      <c r="E1280" s="16">
        <f t="shared" ca="1" si="394"/>
        <v>1.0004373900000001</v>
      </c>
      <c r="F1280" s="16">
        <f ca="1">(TRUNC(PRODUCT($E$12:$E1279),16))</f>
        <v>1.1827261240751701</v>
      </c>
      <c r="G1280" s="16">
        <f t="shared" ca="1" si="403"/>
        <v>1.1822090376641901</v>
      </c>
      <c r="H1280" s="16">
        <f t="shared" ca="1" si="395"/>
        <v>1.0004373900000001</v>
      </c>
      <c r="I1280" s="15">
        <f t="shared" si="404"/>
        <v>7.0000000000000007E-2</v>
      </c>
      <c r="J1280" s="34">
        <f t="shared" si="405"/>
        <v>44669</v>
      </c>
      <c r="K1280" s="2">
        <f t="shared" si="406"/>
        <v>1</v>
      </c>
      <c r="L1280" s="21">
        <f t="shared" si="407"/>
        <v>1</v>
      </c>
      <c r="M1280" s="14">
        <f t="shared" si="396"/>
        <v>1.0002685229999999</v>
      </c>
      <c r="N1280" s="14">
        <f t="shared" ca="1" si="397"/>
        <v>1.0007060299999999</v>
      </c>
      <c r="O1280" s="21">
        <f t="shared" si="408"/>
        <v>0</v>
      </c>
      <c r="P1280" s="16">
        <f t="shared" ca="1" si="398"/>
        <v>4.5433030399999996</v>
      </c>
      <c r="Q1280" s="24">
        <f t="shared" si="399"/>
        <v>0</v>
      </c>
      <c r="R1280" s="16">
        <f t="shared" si="400"/>
        <v>0</v>
      </c>
      <c r="S1280" s="4" t="str">
        <f t="shared" si="409"/>
        <v>J=</v>
      </c>
      <c r="T1280" s="34">
        <f t="shared" si="410"/>
        <v>44697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2"/>
      <c r="AG1280" s="3"/>
      <c r="AH1280" s="2"/>
      <c r="AI1280" s="2"/>
      <c r="AJ1280" s="2"/>
      <c r="AK1280" s="2"/>
      <c r="AL1280" s="2"/>
      <c r="AM1280" s="34"/>
      <c r="AN1280" s="34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42">
        <f t="shared" si="401"/>
        <v>44671</v>
      </c>
      <c r="B1281" s="19">
        <f t="shared" ca="1" si="411"/>
        <v>6444.0898107200001</v>
      </c>
      <c r="C1281" s="16">
        <f t="shared" si="402"/>
        <v>6435</v>
      </c>
      <c r="D1281" s="15">
        <f ca="1">IF(A1281&lt;$B$1,VLOOKUP(A1281,[1]DI!$A$4:$B$15000,2,FALSE),0)</f>
        <v>0.11649999999999999</v>
      </c>
      <c r="E1281" s="16">
        <f t="shared" ca="1" si="394"/>
        <v>1.0004373900000001</v>
      </c>
      <c r="F1281" s="16">
        <f ca="1">(TRUNC(PRODUCT($E$12:$E1280),16))</f>
        <v>1.1832434366545801</v>
      </c>
      <c r="G1281" s="16">
        <f t="shared" ca="1" si="403"/>
        <v>1.1822090376641901</v>
      </c>
      <c r="H1281" s="16">
        <f t="shared" ca="1" si="395"/>
        <v>1.0008749699999999</v>
      </c>
      <c r="I1281" s="15">
        <f t="shared" si="404"/>
        <v>7.0000000000000007E-2</v>
      </c>
      <c r="J1281" s="34">
        <f t="shared" si="405"/>
        <v>44669</v>
      </c>
      <c r="K1281" s="2">
        <f t="shared" si="406"/>
        <v>2</v>
      </c>
      <c r="L1281" s="21">
        <f t="shared" si="407"/>
        <v>2</v>
      </c>
      <c r="M1281" s="14">
        <f t="shared" si="396"/>
        <v>1.000537118</v>
      </c>
      <c r="N1281" s="14">
        <f t="shared" ca="1" si="397"/>
        <v>1.001412558</v>
      </c>
      <c r="O1281" s="21">
        <f t="shared" si="408"/>
        <v>0</v>
      </c>
      <c r="P1281" s="16">
        <f t="shared" ca="1" si="398"/>
        <v>9.0898107199999991</v>
      </c>
      <c r="Q1281" s="24">
        <f t="shared" si="399"/>
        <v>0</v>
      </c>
      <c r="R1281" s="16">
        <f t="shared" si="400"/>
        <v>0</v>
      </c>
      <c r="S1281" s="4" t="str">
        <f t="shared" si="409"/>
        <v>J=</v>
      </c>
      <c r="T1281" s="34">
        <f t="shared" si="410"/>
        <v>44697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2"/>
      <c r="AG1281" s="3"/>
      <c r="AH1281" s="2"/>
      <c r="AI1281" s="2"/>
      <c r="AJ1281" s="2"/>
      <c r="AK1281" s="2"/>
      <c r="AL1281" s="2"/>
      <c r="AM1281" s="34"/>
      <c r="AN1281" s="34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42">
        <f t="shared" si="401"/>
        <v>44672</v>
      </c>
      <c r="B1282" s="19">
        <f t="shared" ca="1" si="411"/>
        <v>6448.6395166000002</v>
      </c>
      <c r="C1282" s="16">
        <f t="shared" si="402"/>
        <v>6435</v>
      </c>
      <c r="D1282" s="15">
        <f ca="1">IF(A1282&lt;$B$1,VLOOKUP(A1282,[1]DI!$A$4:$B$15000,2,FALSE),0)</f>
        <v>0</v>
      </c>
      <c r="E1282" s="16">
        <f t="shared" ca="1" si="394"/>
        <v>1</v>
      </c>
      <c r="F1282" s="16">
        <f ca="1">(TRUNC(PRODUCT($E$12:$E1281),16))</f>
        <v>1.1837609755013401</v>
      </c>
      <c r="G1282" s="16">
        <f t="shared" ca="1" si="403"/>
        <v>1.1822090376641901</v>
      </c>
      <c r="H1282" s="16">
        <f t="shared" ca="1" si="395"/>
        <v>1.0013127399999999</v>
      </c>
      <c r="I1282" s="15">
        <f t="shared" si="404"/>
        <v>7.0000000000000007E-2</v>
      </c>
      <c r="J1282" s="34">
        <f t="shared" si="405"/>
        <v>44669</v>
      </c>
      <c r="K1282" s="2">
        <f t="shared" si="406"/>
        <v>2</v>
      </c>
      <c r="L1282" s="21">
        <f t="shared" si="407"/>
        <v>3</v>
      </c>
      <c r="M1282" s="14">
        <f t="shared" si="396"/>
        <v>1.0008057850000001</v>
      </c>
      <c r="N1282" s="14">
        <f t="shared" ca="1" si="397"/>
        <v>1.002119583</v>
      </c>
      <c r="O1282" s="21">
        <f t="shared" si="408"/>
        <v>0</v>
      </c>
      <c r="P1282" s="16">
        <f t="shared" ca="1" si="398"/>
        <v>13.6395166</v>
      </c>
      <c r="Q1282" s="24">
        <f t="shared" si="399"/>
        <v>0</v>
      </c>
      <c r="R1282" s="16">
        <f t="shared" si="400"/>
        <v>0</v>
      </c>
      <c r="S1282" s="4" t="str">
        <f t="shared" si="409"/>
        <v>J=</v>
      </c>
      <c r="T1282" s="34">
        <f t="shared" si="410"/>
        <v>44697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2"/>
      <c r="AG1282" s="3"/>
      <c r="AH1282" s="2"/>
      <c r="AI1282" s="2"/>
      <c r="AJ1282" s="2"/>
      <c r="AK1282" s="2"/>
      <c r="AL1282" s="2"/>
      <c r="AM1282" s="34"/>
      <c r="AN1282" s="34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42">
        <f t="shared" si="401"/>
        <v>44673</v>
      </c>
      <c r="B1283" s="19">
        <f t="shared" ca="1" si="411"/>
        <v>6448.6395166000002</v>
      </c>
      <c r="C1283" s="16">
        <f t="shared" si="402"/>
        <v>6435</v>
      </c>
      <c r="D1283" s="15">
        <f ca="1">IF(A1283&lt;$B$1,VLOOKUP(A1283,[1]DI!$A$4:$B$15000,2,FALSE),0)</f>
        <v>0.11649999999999999</v>
      </c>
      <c r="E1283" s="16">
        <f t="shared" ca="1" si="394"/>
        <v>1.0004373900000001</v>
      </c>
      <c r="F1283" s="16">
        <f ca="1">(TRUNC(PRODUCT($E$12:$E1282),16))</f>
        <v>1.1837609755013401</v>
      </c>
      <c r="G1283" s="16">
        <f t="shared" ca="1" si="403"/>
        <v>1.1822090376641901</v>
      </c>
      <c r="H1283" s="16">
        <f t="shared" ca="1" si="395"/>
        <v>1.0013127399999999</v>
      </c>
      <c r="I1283" s="15">
        <f t="shared" si="404"/>
        <v>7.0000000000000007E-2</v>
      </c>
      <c r="J1283" s="34">
        <f t="shared" si="405"/>
        <v>44669</v>
      </c>
      <c r="K1283" s="2">
        <f t="shared" si="406"/>
        <v>3</v>
      </c>
      <c r="L1283" s="21">
        <f t="shared" si="407"/>
        <v>3</v>
      </c>
      <c r="M1283" s="14">
        <f t="shared" si="396"/>
        <v>1.0008057850000001</v>
      </c>
      <c r="N1283" s="14">
        <f t="shared" ca="1" si="397"/>
        <v>1.002119583</v>
      </c>
      <c r="O1283" s="21">
        <f t="shared" si="408"/>
        <v>0</v>
      </c>
      <c r="P1283" s="16">
        <f t="shared" ca="1" si="398"/>
        <v>13.6395166</v>
      </c>
      <c r="Q1283" s="24">
        <f t="shared" si="399"/>
        <v>0</v>
      </c>
      <c r="R1283" s="16">
        <f t="shared" si="400"/>
        <v>0</v>
      </c>
      <c r="S1283" s="4" t="str">
        <f t="shared" si="409"/>
        <v>J=</v>
      </c>
      <c r="T1283" s="34">
        <f t="shared" si="410"/>
        <v>44697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2"/>
      <c r="AG1283" s="3"/>
      <c r="AH1283" s="2"/>
      <c r="AI1283" s="2"/>
      <c r="AJ1283" s="2"/>
      <c r="AK1283" s="2"/>
      <c r="AL1283" s="2"/>
      <c r="AM1283" s="34"/>
      <c r="AN1283" s="34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42">
        <f t="shared" si="401"/>
        <v>44674</v>
      </c>
      <c r="B1284" s="19">
        <f t="shared" ca="1" si="411"/>
        <v>6453.1924850200003</v>
      </c>
      <c r="C1284" s="16">
        <f t="shared" si="402"/>
        <v>6435</v>
      </c>
      <c r="D1284" s="15">
        <f ca="1">IF(A1284&lt;$B$1,VLOOKUP(A1284,[1]DI!$A$4:$B$15000,2,FALSE),0)</f>
        <v>0</v>
      </c>
      <c r="E1284" s="16">
        <f t="shared" ca="1" si="394"/>
        <v>1</v>
      </c>
      <c r="F1284" s="16">
        <f ca="1">(TRUNC(PRODUCT($E$12:$E1283),16))</f>
        <v>1.18427874071442</v>
      </c>
      <c r="G1284" s="16">
        <f t="shared" ca="1" si="403"/>
        <v>1.1822090376641901</v>
      </c>
      <c r="H1284" s="16">
        <f t="shared" ca="1" si="395"/>
        <v>1.00175071</v>
      </c>
      <c r="I1284" s="15">
        <f t="shared" si="404"/>
        <v>7.0000000000000007E-2</v>
      </c>
      <c r="J1284" s="34">
        <f t="shared" si="405"/>
        <v>44669</v>
      </c>
      <c r="K1284" s="2">
        <f t="shared" si="406"/>
        <v>3</v>
      </c>
      <c r="L1284" s="21">
        <f t="shared" si="407"/>
        <v>4</v>
      </c>
      <c r="M1284" s="14">
        <f t="shared" si="396"/>
        <v>1.0010745240000001</v>
      </c>
      <c r="N1284" s="14">
        <f t="shared" ca="1" si="397"/>
        <v>1.0028271150000001</v>
      </c>
      <c r="O1284" s="21">
        <f t="shared" si="408"/>
        <v>0</v>
      </c>
      <c r="P1284" s="16">
        <f t="shared" ca="1" si="398"/>
        <v>18.192485019999999</v>
      </c>
      <c r="Q1284" s="24">
        <f t="shared" si="399"/>
        <v>0</v>
      </c>
      <c r="R1284" s="16">
        <f t="shared" si="400"/>
        <v>0</v>
      </c>
      <c r="S1284" s="4" t="str">
        <f t="shared" si="409"/>
        <v>J=</v>
      </c>
      <c r="T1284" s="34">
        <f t="shared" si="410"/>
        <v>44697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2"/>
      <c r="AG1284" s="3"/>
      <c r="AH1284" s="2"/>
      <c r="AI1284" s="2"/>
      <c r="AJ1284" s="2"/>
      <c r="AK1284" s="2"/>
      <c r="AL1284" s="2"/>
      <c r="AM1284" s="34"/>
      <c r="AN1284" s="34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42">
        <f t="shared" si="401"/>
        <v>44675</v>
      </c>
      <c r="B1285" s="19">
        <f t="shared" ca="1" si="411"/>
        <v>6453.1924850200003</v>
      </c>
      <c r="C1285" s="16">
        <f t="shared" si="402"/>
        <v>6435</v>
      </c>
      <c r="D1285" s="15">
        <f ca="1">IF(A1285&lt;$B$1,VLOOKUP(A1285,[1]DI!$A$4:$B$15000,2,FALSE),0)</f>
        <v>0</v>
      </c>
      <c r="E1285" s="16">
        <f t="shared" ca="1" si="394"/>
        <v>1</v>
      </c>
      <c r="F1285" s="16">
        <f ca="1">(TRUNC(PRODUCT($E$12:$E1284),16))</f>
        <v>1.18427874071442</v>
      </c>
      <c r="G1285" s="16">
        <f t="shared" ca="1" si="403"/>
        <v>1.1822090376641901</v>
      </c>
      <c r="H1285" s="16">
        <f t="shared" ca="1" si="395"/>
        <v>1.00175071</v>
      </c>
      <c r="I1285" s="15">
        <f t="shared" si="404"/>
        <v>7.0000000000000007E-2</v>
      </c>
      <c r="J1285" s="34">
        <f t="shared" si="405"/>
        <v>44669</v>
      </c>
      <c r="K1285" s="2">
        <f t="shared" si="406"/>
        <v>3</v>
      </c>
      <c r="L1285" s="21">
        <f t="shared" si="407"/>
        <v>4</v>
      </c>
      <c r="M1285" s="14">
        <f t="shared" si="396"/>
        <v>1.0010745240000001</v>
      </c>
      <c r="N1285" s="14">
        <f t="shared" ca="1" si="397"/>
        <v>1.0028271150000001</v>
      </c>
      <c r="O1285" s="21">
        <f t="shared" si="408"/>
        <v>0</v>
      </c>
      <c r="P1285" s="16">
        <f t="shared" ca="1" si="398"/>
        <v>18.192485019999999</v>
      </c>
      <c r="Q1285" s="24">
        <f t="shared" si="399"/>
        <v>0</v>
      </c>
      <c r="R1285" s="16">
        <f t="shared" si="400"/>
        <v>0</v>
      </c>
      <c r="S1285" s="4" t="str">
        <f t="shared" si="409"/>
        <v>J=</v>
      </c>
      <c r="T1285" s="34">
        <f t="shared" si="410"/>
        <v>44697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2"/>
      <c r="AG1285" s="3"/>
      <c r="AH1285" s="2"/>
      <c r="AI1285" s="2"/>
      <c r="AJ1285" s="2"/>
      <c r="AK1285" s="2"/>
      <c r="AL1285" s="2"/>
      <c r="AM1285" s="34"/>
      <c r="AN1285" s="34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42">
        <f t="shared" si="401"/>
        <v>44676</v>
      </c>
      <c r="B1286" s="19">
        <f t="shared" ca="1" si="411"/>
        <v>6453.1924850200003</v>
      </c>
      <c r="C1286" s="16">
        <f t="shared" si="402"/>
        <v>6435</v>
      </c>
      <c r="D1286" s="15">
        <f ca="1">IF(A1286&lt;$B$1,VLOOKUP(A1286,[1]DI!$A$4:$B$15000,2,FALSE),0)</f>
        <v>0.11649999999999999</v>
      </c>
      <c r="E1286" s="16">
        <f t="shared" ca="1" si="394"/>
        <v>1.0004373900000001</v>
      </c>
      <c r="F1286" s="16">
        <f ca="1">(TRUNC(PRODUCT($E$12:$E1285),16))</f>
        <v>1.18427874071442</v>
      </c>
      <c r="G1286" s="16">
        <f t="shared" ca="1" si="403"/>
        <v>1.1822090376641901</v>
      </c>
      <c r="H1286" s="16">
        <f t="shared" ca="1" si="395"/>
        <v>1.00175071</v>
      </c>
      <c r="I1286" s="15">
        <f t="shared" si="404"/>
        <v>7.0000000000000007E-2</v>
      </c>
      <c r="J1286" s="34">
        <f t="shared" si="405"/>
        <v>44669</v>
      </c>
      <c r="K1286" s="2">
        <f t="shared" si="406"/>
        <v>4</v>
      </c>
      <c r="L1286" s="21">
        <f t="shared" si="407"/>
        <v>4</v>
      </c>
      <c r="M1286" s="14">
        <f t="shared" si="396"/>
        <v>1.0010745240000001</v>
      </c>
      <c r="N1286" s="14">
        <f t="shared" ca="1" si="397"/>
        <v>1.0028271150000001</v>
      </c>
      <c r="O1286" s="21">
        <f t="shared" si="408"/>
        <v>0</v>
      </c>
      <c r="P1286" s="16">
        <f t="shared" ca="1" si="398"/>
        <v>18.192485019999999</v>
      </c>
      <c r="Q1286" s="24">
        <f t="shared" si="399"/>
        <v>0</v>
      </c>
      <c r="R1286" s="16">
        <f t="shared" si="400"/>
        <v>0</v>
      </c>
      <c r="S1286" s="4" t="str">
        <f t="shared" si="409"/>
        <v>J=</v>
      </c>
      <c r="T1286" s="34">
        <f t="shared" si="410"/>
        <v>44697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2"/>
      <c r="AG1286" s="3"/>
      <c r="AH1286" s="2"/>
      <c r="AI1286" s="2"/>
      <c r="AJ1286" s="2"/>
      <c r="AK1286" s="2"/>
      <c r="AL1286" s="2"/>
      <c r="AM1286" s="34"/>
      <c r="AN1286" s="34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42">
        <f t="shared" si="401"/>
        <v>44677</v>
      </c>
      <c r="B1287" s="19">
        <f t="shared" ca="1" si="411"/>
        <v>6457.7485937199999</v>
      </c>
      <c r="C1287" s="16">
        <f t="shared" si="402"/>
        <v>6435</v>
      </c>
      <c r="D1287" s="15">
        <f ca="1">IF(A1287&lt;$B$1,VLOOKUP(A1287,[1]DI!$A$4:$B$15000,2,FALSE),0)</f>
        <v>0.11649999999999999</v>
      </c>
      <c r="E1287" s="16">
        <f t="shared" ca="1" si="394"/>
        <v>1.0004373900000001</v>
      </c>
      <c r="F1287" s="16">
        <f ca="1">(TRUNC(PRODUCT($E$12:$E1286),16))</f>
        <v>1.1847967323928199</v>
      </c>
      <c r="G1287" s="16">
        <f t="shared" ca="1" si="403"/>
        <v>1.1822090376641901</v>
      </c>
      <c r="H1287" s="16">
        <f t="shared" ca="1" si="395"/>
        <v>1.00218886</v>
      </c>
      <c r="I1287" s="15">
        <f t="shared" si="404"/>
        <v>7.0000000000000007E-2</v>
      </c>
      <c r="J1287" s="34">
        <f t="shared" si="405"/>
        <v>44669</v>
      </c>
      <c r="K1287" s="2">
        <f t="shared" si="406"/>
        <v>5</v>
      </c>
      <c r="L1287" s="21">
        <f t="shared" si="407"/>
        <v>5</v>
      </c>
      <c r="M1287" s="14">
        <f t="shared" si="396"/>
        <v>1.0013433350000001</v>
      </c>
      <c r="N1287" s="14">
        <f t="shared" ca="1" si="397"/>
        <v>1.0035351349999999</v>
      </c>
      <c r="O1287" s="21">
        <f t="shared" si="408"/>
        <v>0</v>
      </c>
      <c r="P1287" s="16">
        <f t="shared" ca="1" si="398"/>
        <v>22.748593719999999</v>
      </c>
      <c r="Q1287" s="24">
        <f t="shared" si="399"/>
        <v>0</v>
      </c>
      <c r="R1287" s="16">
        <f t="shared" si="400"/>
        <v>0</v>
      </c>
      <c r="S1287" s="4" t="str">
        <f t="shared" si="409"/>
        <v>J=</v>
      </c>
      <c r="T1287" s="34">
        <f t="shared" si="410"/>
        <v>44697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2"/>
      <c r="AG1287" s="3"/>
      <c r="AH1287" s="2"/>
      <c r="AI1287" s="2"/>
      <c r="AJ1287" s="2"/>
      <c r="AK1287" s="2"/>
      <c r="AL1287" s="2"/>
      <c r="AM1287" s="34"/>
      <c r="AN1287" s="34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42">
        <f t="shared" si="401"/>
        <v>44678</v>
      </c>
      <c r="B1288" s="19">
        <f t="shared" ca="1" si="411"/>
        <v>6462.3079778399997</v>
      </c>
      <c r="C1288" s="16">
        <f t="shared" si="402"/>
        <v>6435</v>
      </c>
      <c r="D1288" s="15">
        <f ca="1">IF(A1288&lt;$B$1,VLOOKUP(A1288,[1]DI!$A$4:$B$15000,2,FALSE),0)</f>
        <v>0.11649999999999999</v>
      </c>
      <c r="E1288" s="16">
        <f t="shared" ca="1" si="394"/>
        <v>1.0004373900000001</v>
      </c>
      <c r="F1288" s="16">
        <f ca="1">(TRUNC(PRODUCT($E$12:$E1287),16))</f>
        <v>1.1853149506356</v>
      </c>
      <c r="G1288" s="16">
        <f t="shared" ca="1" si="403"/>
        <v>1.1822090376641901</v>
      </c>
      <c r="H1288" s="16">
        <f t="shared" ca="1" si="395"/>
        <v>1.00262721</v>
      </c>
      <c r="I1288" s="15">
        <f t="shared" si="404"/>
        <v>7.0000000000000007E-2</v>
      </c>
      <c r="J1288" s="34">
        <f t="shared" si="405"/>
        <v>44669</v>
      </c>
      <c r="K1288" s="2">
        <f t="shared" si="406"/>
        <v>6</v>
      </c>
      <c r="L1288" s="21">
        <f t="shared" si="407"/>
        <v>6</v>
      </c>
      <c r="M1288" s="14">
        <f t="shared" si="396"/>
        <v>1.001612218</v>
      </c>
      <c r="N1288" s="14">
        <f t="shared" ca="1" si="397"/>
        <v>1.0042436640000001</v>
      </c>
      <c r="O1288" s="21">
        <f t="shared" si="408"/>
        <v>0</v>
      </c>
      <c r="P1288" s="16">
        <f t="shared" ca="1" si="398"/>
        <v>27.30797784</v>
      </c>
      <c r="Q1288" s="24">
        <f t="shared" si="399"/>
        <v>0</v>
      </c>
      <c r="R1288" s="16">
        <f t="shared" si="400"/>
        <v>0</v>
      </c>
      <c r="S1288" s="4" t="str">
        <f t="shared" si="409"/>
        <v>J=</v>
      </c>
      <c r="T1288" s="34">
        <f t="shared" si="410"/>
        <v>44697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2"/>
      <c r="AG1288" s="3"/>
      <c r="AH1288" s="2"/>
      <c r="AI1288" s="2"/>
      <c r="AJ1288" s="2"/>
      <c r="AK1288" s="2"/>
      <c r="AL1288" s="2"/>
      <c r="AM1288" s="34"/>
      <c r="AN1288" s="34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42">
        <f t="shared" si="401"/>
        <v>44679</v>
      </c>
      <c r="B1289" s="19">
        <f t="shared" ca="1" si="411"/>
        <v>6466.8705665799998</v>
      </c>
      <c r="C1289" s="16">
        <f t="shared" si="402"/>
        <v>6435</v>
      </c>
      <c r="D1289" s="15">
        <f ca="1">IF(A1289&lt;$B$1,VLOOKUP(A1289,[1]DI!$A$4:$B$15000,2,FALSE),0)</f>
        <v>0.11649999999999999</v>
      </c>
      <c r="E1289" s="16">
        <f t="shared" ca="1" si="394"/>
        <v>1.0004373900000001</v>
      </c>
      <c r="F1289" s="16">
        <f ca="1">(TRUNC(PRODUCT($E$12:$E1288),16))</f>
        <v>1.1858333955418601</v>
      </c>
      <c r="G1289" s="16">
        <f t="shared" ca="1" si="403"/>
        <v>1.1822090376641901</v>
      </c>
      <c r="H1289" s="16">
        <f t="shared" ca="1" si="395"/>
        <v>1.00306575</v>
      </c>
      <c r="I1289" s="15">
        <f t="shared" si="404"/>
        <v>7.0000000000000007E-2</v>
      </c>
      <c r="J1289" s="34">
        <f t="shared" si="405"/>
        <v>44669</v>
      </c>
      <c r="K1289" s="2">
        <f t="shared" si="406"/>
        <v>7</v>
      </c>
      <c r="L1289" s="21">
        <f t="shared" si="407"/>
        <v>7</v>
      </c>
      <c r="M1289" s="14">
        <f t="shared" si="396"/>
        <v>1.001881174</v>
      </c>
      <c r="N1289" s="14">
        <f t="shared" ca="1" si="397"/>
        <v>1.004952691</v>
      </c>
      <c r="O1289" s="21">
        <f t="shared" si="408"/>
        <v>0</v>
      </c>
      <c r="P1289" s="16">
        <f t="shared" ca="1" si="398"/>
        <v>31.870566579999998</v>
      </c>
      <c r="Q1289" s="24">
        <f t="shared" si="399"/>
        <v>0</v>
      </c>
      <c r="R1289" s="16">
        <f t="shared" si="400"/>
        <v>0</v>
      </c>
      <c r="S1289" s="4" t="str">
        <f t="shared" si="409"/>
        <v>J=</v>
      </c>
      <c r="T1289" s="34">
        <f t="shared" si="410"/>
        <v>44697</v>
      </c>
      <c r="U1289" s="25"/>
      <c r="V1289" s="25"/>
      <c r="W1289" s="25"/>
      <c r="X1289" s="33"/>
      <c r="Y1289" s="25"/>
      <c r="Z1289" s="28"/>
      <c r="AA1289" s="25"/>
      <c r="AB1289" s="25"/>
      <c r="AC1289" s="25"/>
      <c r="AD1289" s="25"/>
      <c r="AE1289" s="25"/>
      <c r="AF1289" s="26"/>
      <c r="AG1289" s="25"/>
      <c r="AH1289" s="27"/>
      <c r="AI1289" s="27"/>
      <c r="AJ1289" s="27"/>
      <c r="AK1289" s="27"/>
      <c r="AL1289" s="27"/>
      <c r="AM1289" s="33"/>
      <c r="AN1289" s="33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</row>
    <row r="1290" spans="1:145" x14ac:dyDescent="0.15">
      <c r="A1290" s="42">
        <f t="shared" si="401"/>
        <v>44680</v>
      </c>
      <c r="B1290" s="19">
        <f t="shared" ca="1" si="411"/>
        <v>6471.4363663900003</v>
      </c>
      <c r="C1290" s="16">
        <f t="shared" si="402"/>
        <v>6435</v>
      </c>
      <c r="D1290" s="15">
        <f ca="1">IF(A1290&lt;$B$1,VLOOKUP(A1290,[1]DI!$A$4:$B$15000,2,FALSE),0)</f>
        <v>0.11649999999999999</v>
      </c>
      <c r="E1290" s="16">
        <f t="shared" ca="1" si="394"/>
        <v>1.0004373900000001</v>
      </c>
      <c r="F1290" s="16">
        <f ca="1">(TRUNC(PRODUCT($E$12:$E1289),16))</f>
        <v>1.1863520672107299</v>
      </c>
      <c r="G1290" s="16">
        <f t="shared" ca="1" si="403"/>
        <v>1.1822090376641901</v>
      </c>
      <c r="H1290" s="16">
        <f t="shared" ca="1" si="395"/>
        <v>1.0035044799999999</v>
      </c>
      <c r="I1290" s="15">
        <f t="shared" si="404"/>
        <v>7.0000000000000007E-2</v>
      </c>
      <c r="J1290" s="34">
        <f t="shared" si="405"/>
        <v>44669</v>
      </c>
      <c r="K1290" s="2">
        <f t="shared" si="406"/>
        <v>8</v>
      </c>
      <c r="L1290" s="21">
        <f t="shared" si="407"/>
        <v>8</v>
      </c>
      <c r="M1290" s="14">
        <f t="shared" si="396"/>
        <v>1.0021502019999999</v>
      </c>
      <c r="N1290" s="14">
        <f t="shared" ca="1" si="397"/>
        <v>1.005662217</v>
      </c>
      <c r="O1290" s="21">
        <f t="shared" si="408"/>
        <v>0</v>
      </c>
      <c r="P1290" s="16">
        <f t="shared" ca="1" si="398"/>
        <v>36.436366390000003</v>
      </c>
      <c r="Q1290" s="24">
        <f t="shared" si="399"/>
        <v>0</v>
      </c>
      <c r="R1290" s="16">
        <f t="shared" si="400"/>
        <v>0</v>
      </c>
      <c r="S1290" s="4" t="str">
        <f t="shared" si="409"/>
        <v>J=</v>
      </c>
      <c r="T1290" s="34">
        <f t="shared" si="410"/>
        <v>44697</v>
      </c>
      <c r="U1290" s="25"/>
      <c r="V1290" s="25"/>
      <c r="W1290" s="25"/>
      <c r="X1290" s="33"/>
      <c r="Y1290" s="25"/>
      <c r="Z1290" s="28"/>
      <c r="AA1290" s="25"/>
      <c r="AB1290" s="25"/>
      <c r="AC1290" s="25"/>
      <c r="AD1290" s="25"/>
      <c r="AE1290" s="25"/>
      <c r="AF1290" s="26"/>
      <c r="AG1290" s="25"/>
      <c r="AH1290" s="27"/>
      <c r="AI1290" s="27"/>
      <c r="AJ1290" s="27"/>
      <c r="AK1290" s="27"/>
      <c r="AL1290" s="27"/>
      <c r="AM1290" s="33"/>
      <c r="AN1290" s="33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</row>
    <row r="1291" spans="1:145" x14ac:dyDescent="0.15">
      <c r="A1291" s="42">
        <f t="shared" si="401"/>
        <v>44681</v>
      </c>
      <c r="B1291" s="19">
        <f t="shared" ca="1" si="411"/>
        <v>6476.0053772700003</v>
      </c>
      <c r="C1291" s="16">
        <f t="shared" si="402"/>
        <v>6435</v>
      </c>
      <c r="D1291" s="15">
        <f ca="1">IF(A1291&lt;$B$1,VLOOKUP(A1291,[1]DI!$A$4:$B$15000,2,FALSE),0)</f>
        <v>0</v>
      </c>
      <c r="E1291" s="16">
        <f t="shared" ca="1" si="394"/>
        <v>1</v>
      </c>
      <c r="F1291" s="16">
        <f ca="1">(TRUNC(PRODUCT($E$12:$E1290),16))</f>
        <v>1.18687096574141</v>
      </c>
      <c r="G1291" s="16">
        <f t="shared" ca="1" si="403"/>
        <v>1.1822090376641901</v>
      </c>
      <c r="H1291" s="16">
        <f t="shared" ca="1" si="395"/>
        <v>1.0039434</v>
      </c>
      <c r="I1291" s="15">
        <f t="shared" si="404"/>
        <v>7.0000000000000007E-2</v>
      </c>
      <c r="J1291" s="34">
        <f t="shared" si="405"/>
        <v>44669</v>
      </c>
      <c r="K1291" s="2">
        <f t="shared" si="406"/>
        <v>8</v>
      </c>
      <c r="L1291" s="21">
        <f t="shared" si="407"/>
        <v>9</v>
      </c>
      <c r="M1291" s="14">
        <f t="shared" si="396"/>
        <v>1.0024193020000001</v>
      </c>
      <c r="N1291" s="14">
        <f t="shared" ca="1" si="397"/>
        <v>1.0063722420000001</v>
      </c>
      <c r="O1291" s="21">
        <f t="shared" si="408"/>
        <v>0</v>
      </c>
      <c r="P1291" s="16">
        <f t="shared" ca="1" si="398"/>
        <v>41.005377269999997</v>
      </c>
      <c r="Q1291" s="24">
        <f t="shared" si="399"/>
        <v>0</v>
      </c>
      <c r="R1291" s="16">
        <f t="shared" si="400"/>
        <v>0</v>
      </c>
      <c r="S1291" s="4" t="str">
        <f t="shared" si="409"/>
        <v>J=</v>
      </c>
      <c r="T1291" s="34">
        <f t="shared" si="410"/>
        <v>44697</v>
      </c>
      <c r="U1291" s="25"/>
      <c r="V1291" s="25"/>
      <c r="W1291" s="25"/>
      <c r="X1291" s="33"/>
      <c r="Y1291" s="25"/>
      <c r="Z1291" s="28"/>
      <c r="AA1291" s="25"/>
      <c r="AB1291" s="25"/>
      <c r="AC1291" s="25"/>
      <c r="AD1291" s="25"/>
      <c r="AE1291" s="25"/>
      <c r="AF1291" s="26"/>
      <c r="AG1291" s="25"/>
      <c r="AH1291" s="27"/>
      <c r="AI1291" s="27"/>
      <c r="AJ1291" s="27"/>
      <c r="AK1291" s="27"/>
      <c r="AL1291" s="27"/>
      <c r="AM1291" s="33"/>
      <c r="AN1291" s="33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</row>
    <row r="1292" spans="1:145" x14ac:dyDescent="0.15">
      <c r="A1292" s="42">
        <f t="shared" si="401"/>
        <v>44682</v>
      </c>
      <c r="B1292" s="19">
        <f t="shared" ca="1" si="411"/>
        <v>6476.0053772700003</v>
      </c>
      <c r="C1292" s="16">
        <f t="shared" si="402"/>
        <v>6435</v>
      </c>
      <c r="D1292" s="15">
        <f ca="1">IF(A1292&lt;$B$1,VLOOKUP(A1292,[1]DI!$A$4:$B$15000,2,FALSE),0)</f>
        <v>0</v>
      </c>
      <c r="E1292" s="16">
        <f t="shared" ref="E1292:E1355" ca="1" si="412">ROUND(((1+D1292)^(1/252)),8)</f>
        <v>1</v>
      </c>
      <c r="F1292" s="16">
        <f ca="1">(TRUNC(PRODUCT($E$12:$E1291),16))</f>
        <v>1.18687096574141</v>
      </c>
      <c r="G1292" s="16">
        <f t="shared" ca="1" si="403"/>
        <v>1.1822090376641901</v>
      </c>
      <c r="H1292" s="16">
        <f t="shared" ref="H1292:H1355" ca="1" si="413">ROUND(F1292/G1292,8)</f>
        <v>1.0039434</v>
      </c>
      <c r="I1292" s="15">
        <f t="shared" si="404"/>
        <v>7.0000000000000007E-2</v>
      </c>
      <c r="J1292" s="34">
        <f t="shared" si="405"/>
        <v>44669</v>
      </c>
      <c r="K1292" s="2">
        <f t="shared" si="406"/>
        <v>8</v>
      </c>
      <c r="L1292" s="21">
        <f t="shared" si="407"/>
        <v>9</v>
      </c>
      <c r="M1292" s="14">
        <f t="shared" ref="M1292:M1355" si="414">ROUND((I1292+1)^(L1292/252),9)</f>
        <v>1.0024193020000001</v>
      </c>
      <c r="N1292" s="14">
        <f t="shared" ref="N1292:N1355" ca="1" si="415">ROUND(H1292*M1292,9)</f>
        <v>1.0063722420000001</v>
      </c>
      <c r="O1292" s="21">
        <f t="shared" si="408"/>
        <v>0</v>
      </c>
      <c r="P1292" s="16">
        <f t="shared" ref="P1292:P1355" ca="1" si="416">TRUNC(((N1292-1)*C1292),8)</f>
        <v>41.005377269999997</v>
      </c>
      <c r="Q1292" s="24">
        <f t="shared" ref="Q1292:Q1355" si="417">IF($O1292&gt;0,VLOOKUP($O1292,$W$12:$AC$150,7),0)</f>
        <v>0</v>
      </c>
      <c r="R1292" s="16">
        <f t="shared" ref="R1292:R1355" si="418">IF(Q1292&gt;0,TRUNC(Q1292*C$12,8),0)</f>
        <v>0</v>
      </c>
      <c r="S1292" s="4" t="str">
        <f t="shared" si="409"/>
        <v>J=</v>
      </c>
      <c r="T1292" s="34">
        <f t="shared" si="410"/>
        <v>44697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2"/>
      <c r="AG1292" s="3"/>
      <c r="AH1292" s="2"/>
      <c r="AI1292" s="2"/>
      <c r="AJ1292" s="2"/>
      <c r="AK1292" s="2"/>
      <c r="AL1292" s="2"/>
      <c r="AM1292" s="34"/>
      <c r="AN1292" s="34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42">
        <f t="shared" ref="A1293:A1356" si="419">(A1292+1)</f>
        <v>44683</v>
      </c>
      <c r="B1293" s="19">
        <f t="shared" ca="1" si="411"/>
        <v>6476.0053772700003</v>
      </c>
      <c r="C1293" s="16">
        <f t="shared" ref="C1293:C1356" si="420">(C1292-R1292)</f>
        <v>6435</v>
      </c>
      <c r="D1293" s="15">
        <f ca="1">IF(A1293&lt;$B$1,VLOOKUP(A1293,[1]DI!$A$4:$B$15000,2,FALSE),0)</f>
        <v>0.11649999999999999</v>
      </c>
      <c r="E1293" s="16">
        <f t="shared" ca="1" si="412"/>
        <v>1.0004373900000001</v>
      </c>
      <c r="F1293" s="16">
        <f ca="1">(TRUNC(PRODUCT($E$12:$E1292),16))</f>
        <v>1.18687096574141</v>
      </c>
      <c r="G1293" s="16">
        <f t="shared" ref="G1293:G1356" ca="1" si="421">IF(O1292&gt;0,F1292,G1292)</f>
        <v>1.1822090376641901</v>
      </c>
      <c r="H1293" s="16">
        <f t="shared" ca="1" si="413"/>
        <v>1.0039434</v>
      </c>
      <c r="I1293" s="15">
        <f t="shared" ref="I1293:I1356" si="422">I1292</f>
        <v>7.0000000000000007E-2</v>
      </c>
      <c r="J1293" s="34">
        <f t="shared" ref="J1293:J1356" si="423">IF(O1292&gt;0,VLOOKUP(O1292,W$12:AG$150,2),J1292)</f>
        <v>44669</v>
      </c>
      <c r="K1293" s="2">
        <f t="shared" ref="K1293:K1356" si="424">IF(A1293&gt;J1293,IF(NETWORKDAYS(J1293,A1293,$W$160:$W$544)-1=0,1,NETWORKDAYS(J1293,A1293,$W$160:$W$544)-1),0)</f>
        <v>9</v>
      </c>
      <c r="L1293" s="21">
        <f t="shared" ref="L1293:L1356" si="425">IF(AND(K1293=1,K1292=1),1,IF(K1293&gt;0,IF(K1293=K1292,K1293+1,K1293),0))</f>
        <v>9</v>
      </c>
      <c r="M1293" s="14">
        <f t="shared" si="414"/>
        <v>1.0024193020000001</v>
      </c>
      <c r="N1293" s="14">
        <f t="shared" ca="1" si="415"/>
        <v>1.0063722420000001</v>
      </c>
      <c r="O1293" s="21">
        <f t="shared" ref="O1293:O1356" si="426">IF(VLOOKUP(A1293,X$12:AE$150,8)=VLOOKUP(A1292,X$12:AE$150,8),0,VLOOKUP(A1293,X$12:AE$150,8))</f>
        <v>0</v>
      </c>
      <c r="P1293" s="16">
        <f t="shared" ca="1" si="416"/>
        <v>41.005377269999997</v>
      </c>
      <c r="Q1293" s="24">
        <f t="shared" si="417"/>
        <v>0</v>
      </c>
      <c r="R1293" s="16">
        <f t="shared" si="418"/>
        <v>0</v>
      </c>
      <c r="S1293" s="4" t="str">
        <f t="shared" ref="S1293:S1356" si="427">IF(O1292&gt;0,VLOOKUP(O1292,W$12:AG$150,10),S1292)</f>
        <v>J=</v>
      </c>
      <c r="T1293" s="34">
        <f t="shared" ref="T1293:T1356" si="428">IF(O1292&gt;0,VLOOKUP(O1292,W$12:AG$150,11),T1292)</f>
        <v>44697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2"/>
      <c r="AG1293" s="3"/>
      <c r="AH1293" s="2"/>
      <c r="AI1293" s="2"/>
      <c r="AJ1293" s="2"/>
      <c r="AK1293" s="2"/>
      <c r="AL1293" s="2"/>
      <c r="AM1293" s="34"/>
      <c r="AN1293" s="34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42">
        <f t="shared" si="419"/>
        <v>44684</v>
      </c>
      <c r="B1294" s="19">
        <f t="shared" ref="B1294:B1357" ca="1" si="429">IF(A1294&lt;=TODAY(),C1294+P1294,IF(AND(A1294&gt;TODAY(),A1294&lt;=$B$1),IF(VLOOKUP(TODAY(),$A$10:$D$5000,4,FALSE)=0,"n.d",C1294+P1294),"n.d"))</f>
        <v>6480.5776635599996</v>
      </c>
      <c r="C1294" s="16">
        <f t="shared" si="420"/>
        <v>6435</v>
      </c>
      <c r="D1294" s="15">
        <f ca="1">IF(A1294&lt;$B$1,VLOOKUP(A1294,[1]DI!$A$4:$B$15000,2,FALSE),0)</f>
        <v>0.11649999999999999</v>
      </c>
      <c r="E1294" s="16">
        <f t="shared" ca="1" si="412"/>
        <v>1.0004373900000001</v>
      </c>
      <c r="F1294" s="16">
        <f ca="1">(TRUNC(PRODUCT($E$12:$E1293),16))</f>
        <v>1.1873900912331199</v>
      </c>
      <c r="G1294" s="16">
        <f t="shared" ca="1" si="421"/>
        <v>1.1822090376641901</v>
      </c>
      <c r="H1294" s="16">
        <f t="shared" ca="1" si="413"/>
        <v>1.0043825200000001</v>
      </c>
      <c r="I1294" s="15">
        <f t="shared" si="422"/>
        <v>7.0000000000000007E-2</v>
      </c>
      <c r="J1294" s="34">
        <f t="shared" si="423"/>
        <v>44669</v>
      </c>
      <c r="K1294" s="2">
        <f t="shared" si="424"/>
        <v>10</v>
      </c>
      <c r="L1294" s="21">
        <f t="shared" si="425"/>
        <v>10</v>
      </c>
      <c r="M1294" s="14">
        <f t="shared" si="414"/>
        <v>1.0026884739999999</v>
      </c>
      <c r="N1294" s="14">
        <f t="shared" ca="1" si="415"/>
        <v>1.0070827760000001</v>
      </c>
      <c r="O1294" s="21">
        <f t="shared" si="426"/>
        <v>0</v>
      </c>
      <c r="P1294" s="16">
        <f t="shared" ca="1" si="416"/>
        <v>45.577663559999998</v>
      </c>
      <c r="Q1294" s="24">
        <f t="shared" si="417"/>
        <v>0</v>
      </c>
      <c r="R1294" s="16">
        <f t="shared" si="418"/>
        <v>0</v>
      </c>
      <c r="S1294" s="4" t="str">
        <f t="shared" si="427"/>
        <v>J=</v>
      </c>
      <c r="T1294" s="34">
        <f t="shared" si="428"/>
        <v>44697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2"/>
      <c r="AG1294" s="3"/>
      <c r="AH1294" s="2"/>
      <c r="AI1294" s="2"/>
      <c r="AJ1294" s="2"/>
      <c r="AK1294" s="2"/>
      <c r="AL1294" s="2"/>
      <c r="AM1294" s="34"/>
      <c r="AN1294" s="34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42">
        <f t="shared" si="419"/>
        <v>44685</v>
      </c>
      <c r="B1295" s="19">
        <f t="shared" ca="1" si="429"/>
        <v>6485.1531737799996</v>
      </c>
      <c r="C1295" s="16">
        <f t="shared" si="420"/>
        <v>6435</v>
      </c>
      <c r="D1295" s="15">
        <f ca="1">IF(A1295&lt;$B$1,VLOOKUP(A1295,[1]DI!$A$4:$B$15000,2,FALSE),0)</f>
        <v>0.11649999999999999</v>
      </c>
      <c r="E1295" s="16">
        <f t="shared" ca="1" si="412"/>
        <v>1.0004373900000001</v>
      </c>
      <c r="F1295" s="16">
        <f ca="1">(TRUNC(PRODUCT($E$12:$E1294),16))</f>
        <v>1.1879094437851201</v>
      </c>
      <c r="G1295" s="16">
        <f t="shared" ca="1" si="421"/>
        <v>1.1822090376641901</v>
      </c>
      <c r="H1295" s="16">
        <f t="shared" ca="1" si="413"/>
        <v>1.00482183</v>
      </c>
      <c r="I1295" s="15">
        <f t="shared" si="422"/>
        <v>7.0000000000000007E-2</v>
      </c>
      <c r="J1295" s="34">
        <f t="shared" si="423"/>
        <v>44669</v>
      </c>
      <c r="K1295" s="2">
        <f t="shared" si="424"/>
        <v>11</v>
      </c>
      <c r="L1295" s="21">
        <f t="shared" si="425"/>
        <v>11</v>
      </c>
      <c r="M1295" s="14">
        <f t="shared" si="414"/>
        <v>1.0029577190000001</v>
      </c>
      <c r="N1295" s="14">
        <f t="shared" ca="1" si="415"/>
        <v>1.007793811</v>
      </c>
      <c r="O1295" s="21">
        <f t="shared" si="426"/>
        <v>0</v>
      </c>
      <c r="P1295" s="16">
        <f t="shared" ca="1" si="416"/>
        <v>50.153173780000003</v>
      </c>
      <c r="Q1295" s="24">
        <f t="shared" si="417"/>
        <v>0</v>
      </c>
      <c r="R1295" s="16">
        <f t="shared" si="418"/>
        <v>0</v>
      </c>
      <c r="S1295" s="4" t="str">
        <f t="shared" si="427"/>
        <v>J=</v>
      </c>
      <c r="T1295" s="34">
        <f t="shared" si="428"/>
        <v>44697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2"/>
      <c r="AG1295" s="3"/>
      <c r="AH1295" s="2"/>
      <c r="AI1295" s="2"/>
      <c r="AJ1295" s="2"/>
      <c r="AK1295" s="2"/>
      <c r="AL1295" s="2"/>
      <c r="AM1295" s="34"/>
      <c r="AN1295" s="34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42">
        <f t="shared" si="419"/>
        <v>44686</v>
      </c>
      <c r="B1296" s="19">
        <f t="shared" ca="1" si="429"/>
        <v>6489.7318242900001</v>
      </c>
      <c r="C1296" s="16">
        <f t="shared" si="420"/>
        <v>6435</v>
      </c>
      <c r="D1296" s="15">
        <f ca="1">IF(A1296&lt;$B$1,VLOOKUP(A1296,[1]DI!$A$4:$B$15000,2,FALSE),0)</f>
        <v>0.1265</v>
      </c>
      <c r="E1296" s="16">
        <f t="shared" ca="1" si="412"/>
        <v>1.0004727899999999</v>
      </c>
      <c r="F1296" s="16">
        <f ca="1">(TRUNC(PRODUCT($E$12:$E1295),16))</f>
        <v>1.1884290234967401</v>
      </c>
      <c r="G1296" s="16">
        <f t="shared" ca="1" si="421"/>
        <v>1.1822090376641901</v>
      </c>
      <c r="H1296" s="16">
        <f t="shared" ca="1" si="413"/>
        <v>1.00526132</v>
      </c>
      <c r="I1296" s="15">
        <f t="shared" si="422"/>
        <v>7.0000000000000007E-2</v>
      </c>
      <c r="J1296" s="34">
        <f t="shared" si="423"/>
        <v>44669</v>
      </c>
      <c r="K1296" s="2">
        <f t="shared" si="424"/>
        <v>12</v>
      </c>
      <c r="L1296" s="21">
        <f t="shared" si="425"/>
        <v>12</v>
      </c>
      <c r="M1296" s="14">
        <f t="shared" si="414"/>
        <v>1.003227036</v>
      </c>
      <c r="N1296" s="14">
        <f t="shared" ca="1" si="415"/>
        <v>1.0085053340000001</v>
      </c>
      <c r="O1296" s="21">
        <f t="shared" si="426"/>
        <v>0</v>
      </c>
      <c r="P1296" s="16">
        <f t="shared" ca="1" si="416"/>
        <v>54.731824289999999</v>
      </c>
      <c r="Q1296" s="24">
        <f t="shared" si="417"/>
        <v>0</v>
      </c>
      <c r="R1296" s="16">
        <f t="shared" si="418"/>
        <v>0</v>
      </c>
      <c r="S1296" s="4" t="str">
        <f t="shared" si="427"/>
        <v>J=</v>
      </c>
      <c r="T1296" s="34">
        <f t="shared" si="428"/>
        <v>44697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2"/>
      <c r="AG1296" s="3"/>
      <c r="AH1296" s="2"/>
      <c r="AI1296" s="2"/>
      <c r="AJ1296" s="2"/>
      <c r="AK1296" s="2"/>
      <c r="AL1296" s="2"/>
      <c r="AM1296" s="34"/>
      <c r="AN1296" s="34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42">
        <f t="shared" si="419"/>
        <v>44687</v>
      </c>
      <c r="B1297" s="19">
        <f t="shared" ca="1" si="429"/>
        <v>6494.5435890999997</v>
      </c>
      <c r="C1297" s="16">
        <f t="shared" si="420"/>
        <v>6435</v>
      </c>
      <c r="D1297" s="15">
        <f ca="1">IF(A1297&lt;$B$1,VLOOKUP(A1297,[1]DI!$A$4:$B$15000,2,FALSE),0)</f>
        <v>0.1265</v>
      </c>
      <c r="E1297" s="16">
        <f t="shared" ca="1" si="412"/>
        <v>1.0004727899999999</v>
      </c>
      <c r="F1297" s="16">
        <f ca="1">(TRUNC(PRODUCT($E$12:$E1296),16))</f>
        <v>1.1889909008547599</v>
      </c>
      <c r="G1297" s="16">
        <f t="shared" ca="1" si="421"/>
        <v>1.1822090376641901</v>
      </c>
      <c r="H1297" s="16">
        <f t="shared" ca="1" si="413"/>
        <v>1.0057366000000001</v>
      </c>
      <c r="I1297" s="15">
        <f t="shared" si="422"/>
        <v>7.0000000000000007E-2</v>
      </c>
      <c r="J1297" s="34">
        <f t="shared" si="423"/>
        <v>44669</v>
      </c>
      <c r="K1297" s="2">
        <f t="shared" si="424"/>
        <v>13</v>
      </c>
      <c r="L1297" s="21">
        <f t="shared" si="425"/>
        <v>13</v>
      </c>
      <c r="M1297" s="14">
        <f t="shared" si="414"/>
        <v>1.003496425</v>
      </c>
      <c r="N1297" s="14">
        <f t="shared" ca="1" si="415"/>
        <v>1.0092530829999999</v>
      </c>
      <c r="O1297" s="21">
        <f t="shared" si="426"/>
        <v>0</v>
      </c>
      <c r="P1297" s="16">
        <f t="shared" ca="1" si="416"/>
        <v>59.543589099999998</v>
      </c>
      <c r="Q1297" s="24">
        <f t="shared" si="417"/>
        <v>0</v>
      </c>
      <c r="R1297" s="16">
        <f t="shared" si="418"/>
        <v>0</v>
      </c>
      <c r="S1297" s="4" t="str">
        <f t="shared" si="427"/>
        <v>J=</v>
      </c>
      <c r="T1297" s="34">
        <f t="shared" si="428"/>
        <v>44697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2"/>
      <c r="AG1297" s="3"/>
      <c r="AH1297" s="2"/>
      <c r="AI1297" s="2"/>
      <c r="AJ1297" s="2"/>
      <c r="AK1297" s="2"/>
      <c r="AL1297" s="2"/>
      <c r="AM1297" s="34"/>
      <c r="AN1297" s="34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42">
        <f t="shared" si="419"/>
        <v>44688</v>
      </c>
      <c r="B1298" s="19">
        <f t="shared" ca="1" si="429"/>
        <v>6499.3588867300004</v>
      </c>
      <c r="C1298" s="16">
        <f t="shared" si="420"/>
        <v>6435</v>
      </c>
      <c r="D1298" s="15">
        <f ca="1">IF(A1298&lt;$B$1,VLOOKUP(A1298,[1]DI!$A$4:$B$15000,2,FALSE),0)</f>
        <v>0</v>
      </c>
      <c r="E1298" s="16">
        <f t="shared" ca="1" si="412"/>
        <v>1</v>
      </c>
      <c r="F1298" s="16">
        <f ca="1">(TRUNC(PRODUCT($E$12:$E1297),16))</f>
        <v>1.1895530438627699</v>
      </c>
      <c r="G1298" s="16">
        <f t="shared" ca="1" si="421"/>
        <v>1.1822090376641901</v>
      </c>
      <c r="H1298" s="16">
        <f t="shared" ca="1" si="413"/>
        <v>1.0062120999999999</v>
      </c>
      <c r="I1298" s="15">
        <f t="shared" si="422"/>
        <v>7.0000000000000007E-2</v>
      </c>
      <c r="J1298" s="34">
        <f t="shared" si="423"/>
        <v>44669</v>
      </c>
      <c r="K1298" s="2">
        <f t="shared" si="424"/>
        <v>13</v>
      </c>
      <c r="L1298" s="21">
        <f t="shared" si="425"/>
        <v>14</v>
      </c>
      <c r="M1298" s="14">
        <f t="shared" si="414"/>
        <v>1.0037658869999999</v>
      </c>
      <c r="N1298" s="14">
        <f t="shared" ca="1" si="415"/>
        <v>1.0100013809999999</v>
      </c>
      <c r="O1298" s="21">
        <f t="shared" si="426"/>
        <v>0</v>
      </c>
      <c r="P1298" s="16">
        <f t="shared" ca="1" si="416"/>
        <v>64.358886729999995</v>
      </c>
      <c r="Q1298" s="24">
        <f t="shared" si="417"/>
        <v>0</v>
      </c>
      <c r="R1298" s="16">
        <f t="shared" si="418"/>
        <v>0</v>
      </c>
      <c r="S1298" s="4" t="str">
        <f t="shared" si="427"/>
        <v>J=</v>
      </c>
      <c r="T1298" s="34">
        <f t="shared" si="428"/>
        <v>44697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2"/>
      <c r="AG1298" s="3"/>
      <c r="AH1298" s="2"/>
      <c r="AI1298" s="2"/>
      <c r="AJ1298" s="2"/>
      <c r="AK1298" s="2"/>
      <c r="AL1298" s="2"/>
      <c r="AM1298" s="34"/>
      <c r="AN1298" s="34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42">
        <f t="shared" si="419"/>
        <v>44689</v>
      </c>
      <c r="B1299" s="19">
        <f t="shared" ca="1" si="429"/>
        <v>6499.3588867300004</v>
      </c>
      <c r="C1299" s="16">
        <f t="shared" si="420"/>
        <v>6435</v>
      </c>
      <c r="D1299" s="15">
        <f ca="1">IF(A1299&lt;$B$1,VLOOKUP(A1299,[1]DI!$A$4:$B$15000,2,FALSE),0)</f>
        <v>0</v>
      </c>
      <c r="E1299" s="16">
        <f t="shared" ca="1" si="412"/>
        <v>1</v>
      </c>
      <c r="F1299" s="16">
        <f ca="1">(TRUNC(PRODUCT($E$12:$E1298),16))</f>
        <v>1.1895530438627699</v>
      </c>
      <c r="G1299" s="16">
        <f t="shared" ca="1" si="421"/>
        <v>1.1822090376641901</v>
      </c>
      <c r="H1299" s="16">
        <f t="shared" ca="1" si="413"/>
        <v>1.0062120999999999</v>
      </c>
      <c r="I1299" s="15">
        <f t="shared" si="422"/>
        <v>7.0000000000000007E-2</v>
      </c>
      <c r="J1299" s="34">
        <f t="shared" si="423"/>
        <v>44669</v>
      </c>
      <c r="K1299" s="2">
        <f t="shared" si="424"/>
        <v>13</v>
      </c>
      <c r="L1299" s="21">
        <f t="shared" si="425"/>
        <v>14</v>
      </c>
      <c r="M1299" s="14">
        <f t="shared" si="414"/>
        <v>1.0037658869999999</v>
      </c>
      <c r="N1299" s="14">
        <f t="shared" ca="1" si="415"/>
        <v>1.0100013809999999</v>
      </c>
      <c r="O1299" s="21">
        <f t="shared" si="426"/>
        <v>0</v>
      </c>
      <c r="P1299" s="16">
        <f t="shared" ca="1" si="416"/>
        <v>64.358886729999995</v>
      </c>
      <c r="Q1299" s="24">
        <f t="shared" si="417"/>
        <v>0</v>
      </c>
      <c r="R1299" s="16">
        <f t="shared" si="418"/>
        <v>0</v>
      </c>
      <c r="S1299" s="4" t="str">
        <f t="shared" si="427"/>
        <v>J=</v>
      </c>
      <c r="T1299" s="34">
        <f t="shared" si="428"/>
        <v>44697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2"/>
      <c r="AG1299" s="3"/>
      <c r="AH1299" s="2"/>
      <c r="AI1299" s="2"/>
      <c r="AJ1299" s="2"/>
      <c r="AK1299" s="2"/>
      <c r="AL1299" s="2"/>
      <c r="AM1299" s="34"/>
      <c r="AN1299" s="34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42">
        <f t="shared" si="419"/>
        <v>44690</v>
      </c>
      <c r="B1300" s="19">
        <f t="shared" ca="1" si="429"/>
        <v>6499.3588867300004</v>
      </c>
      <c r="C1300" s="16">
        <f t="shared" si="420"/>
        <v>6435</v>
      </c>
      <c r="D1300" s="15">
        <f ca="1">IF(A1300&lt;$B$1,VLOOKUP(A1300,[1]DI!$A$4:$B$15000,2,FALSE),0)</f>
        <v>0.1265</v>
      </c>
      <c r="E1300" s="16">
        <f t="shared" ca="1" si="412"/>
        <v>1.0004727899999999</v>
      </c>
      <c r="F1300" s="16">
        <f ca="1">(TRUNC(PRODUCT($E$12:$E1299),16))</f>
        <v>1.1895530438627699</v>
      </c>
      <c r="G1300" s="16">
        <f t="shared" ca="1" si="421"/>
        <v>1.1822090376641901</v>
      </c>
      <c r="H1300" s="16">
        <f t="shared" ca="1" si="413"/>
        <v>1.0062120999999999</v>
      </c>
      <c r="I1300" s="15">
        <f t="shared" si="422"/>
        <v>7.0000000000000007E-2</v>
      </c>
      <c r="J1300" s="34">
        <f t="shared" si="423"/>
        <v>44669</v>
      </c>
      <c r="K1300" s="2">
        <f t="shared" si="424"/>
        <v>14</v>
      </c>
      <c r="L1300" s="21">
        <f t="shared" si="425"/>
        <v>14</v>
      </c>
      <c r="M1300" s="14">
        <f t="shared" si="414"/>
        <v>1.0037658869999999</v>
      </c>
      <c r="N1300" s="14">
        <f t="shared" ca="1" si="415"/>
        <v>1.0100013809999999</v>
      </c>
      <c r="O1300" s="21">
        <f t="shared" si="426"/>
        <v>0</v>
      </c>
      <c r="P1300" s="16">
        <f t="shared" ca="1" si="416"/>
        <v>64.358886729999995</v>
      </c>
      <c r="Q1300" s="24">
        <f t="shared" si="417"/>
        <v>0</v>
      </c>
      <c r="R1300" s="16">
        <f t="shared" si="418"/>
        <v>0</v>
      </c>
      <c r="S1300" s="4" t="str">
        <f t="shared" si="427"/>
        <v>J=</v>
      </c>
      <c r="T1300" s="34">
        <f t="shared" si="428"/>
        <v>44697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2"/>
      <c r="AG1300" s="3"/>
      <c r="AH1300" s="2"/>
      <c r="AI1300" s="2"/>
      <c r="AJ1300" s="2"/>
      <c r="AK1300" s="2"/>
      <c r="AL1300" s="2"/>
      <c r="AM1300" s="34"/>
      <c r="AN1300" s="34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42">
        <f t="shared" si="419"/>
        <v>44691</v>
      </c>
      <c r="B1301" s="19">
        <f t="shared" ca="1" si="429"/>
        <v>6504.1777879600004</v>
      </c>
      <c r="C1301" s="16">
        <f t="shared" si="420"/>
        <v>6435</v>
      </c>
      <c r="D1301" s="15">
        <f ca="1">IF(A1301&lt;$B$1,VLOOKUP(A1301,[1]DI!$A$4:$B$15000,2,FALSE),0)</f>
        <v>0.1265</v>
      </c>
      <c r="E1301" s="16">
        <f t="shared" ca="1" si="412"/>
        <v>1.0004727899999999</v>
      </c>
      <c r="F1301" s="16">
        <f ca="1">(TRUNC(PRODUCT($E$12:$E1300),16))</f>
        <v>1.19011545264638</v>
      </c>
      <c r="G1301" s="16">
        <f t="shared" ca="1" si="421"/>
        <v>1.1822090376641901</v>
      </c>
      <c r="H1301" s="16">
        <f t="shared" ca="1" si="413"/>
        <v>1.00668783</v>
      </c>
      <c r="I1301" s="15">
        <f t="shared" si="422"/>
        <v>7.0000000000000007E-2</v>
      </c>
      <c r="J1301" s="34">
        <f t="shared" si="423"/>
        <v>44669</v>
      </c>
      <c r="K1301" s="2">
        <f t="shared" si="424"/>
        <v>15</v>
      </c>
      <c r="L1301" s="21">
        <f t="shared" si="425"/>
        <v>15</v>
      </c>
      <c r="M1301" s="14">
        <f t="shared" si="414"/>
        <v>1.004035421</v>
      </c>
      <c r="N1301" s="14">
        <f t="shared" ca="1" si="415"/>
        <v>1.0107502390000001</v>
      </c>
      <c r="O1301" s="21">
        <f t="shared" si="426"/>
        <v>0</v>
      </c>
      <c r="P1301" s="16">
        <f t="shared" ca="1" si="416"/>
        <v>69.177787960000003</v>
      </c>
      <c r="Q1301" s="24">
        <f t="shared" si="417"/>
        <v>0</v>
      </c>
      <c r="R1301" s="16">
        <f t="shared" si="418"/>
        <v>0</v>
      </c>
      <c r="S1301" s="4" t="str">
        <f t="shared" si="427"/>
        <v>J=</v>
      </c>
      <c r="T1301" s="34">
        <f t="shared" si="428"/>
        <v>44697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2"/>
      <c r="AG1301" s="3"/>
      <c r="AH1301" s="2"/>
      <c r="AI1301" s="2"/>
      <c r="AJ1301" s="2"/>
      <c r="AK1301" s="2"/>
      <c r="AL1301" s="2"/>
      <c r="AM1301" s="34"/>
      <c r="AN1301" s="34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42">
        <f t="shared" si="419"/>
        <v>44692</v>
      </c>
      <c r="B1302" s="19">
        <f t="shared" ca="1" si="429"/>
        <v>6509.0002284399998</v>
      </c>
      <c r="C1302" s="16">
        <f t="shared" si="420"/>
        <v>6435</v>
      </c>
      <c r="D1302" s="15">
        <f ca="1">IF(A1302&lt;$B$1,VLOOKUP(A1302,[1]DI!$A$4:$B$15000,2,FALSE),0)</f>
        <v>0.1265</v>
      </c>
      <c r="E1302" s="16">
        <f t="shared" ca="1" si="412"/>
        <v>1.0004727899999999</v>
      </c>
      <c r="F1302" s="16">
        <f ca="1">(TRUNC(PRODUCT($E$12:$E1301),16))</f>
        <v>1.1906781273312399</v>
      </c>
      <c r="G1302" s="16">
        <f t="shared" ca="1" si="421"/>
        <v>1.1822090376641901</v>
      </c>
      <c r="H1302" s="16">
        <f t="shared" ca="1" si="413"/>
        <v>1.00716378</v>
      </c>
      <c r="I1302" s="15">
        <f t="shared" si="422"/>
        <v>7.0000000000000007E-2</v>
      </c>
      <c r="J1302" s="34">
        <f t="shared" si="423"/>
        <v>44669</v>
      </c>
      <c r="K1302" s="2">
        <f t="shared" si="424"/>
        <v>16</v>
      </c>
      <c r="L1302" s="21">
        <f t="shared" si="425"/>
        <v>16</v>
      </c>
      <c r="M1302" s="14">
        <f t="shared" si="414"/>
        <v>1.004305027</v>
      </c>
      <c r="N1302" s="14">
        <f t="shared" ca="1" si="415"/>
        <v>1.0114996469999999</v>
      </c>
      <c r="O1302" s="21">
        <f t="shared" si="426"/>
        <v>0</v>
      </c>
      <c r="P1302" s="16">
        <f t="shared" ca="1" si="416"/>
        <v>74.000228440000001</v>
      </c>
      <c r="Q1302" s="24">
        <f t="shared" si="417"/>
        <v>0</v>
      </c>
      <c r="R1302" s="16">
        <f t="shared" si="418"/>
        <v>0</v>
      </c>
      <c r="S1302" s="4" t="str">
        <f t="shared" si="427"/>
        <v>J=</v>
      </c>
      <c r="T1302" s="34">
        <f t="shared" si="428"/>
        <v>44697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2"/>
      <c r="AG1302" s="3"/>
      <c r="AH1302" s="2"/>
      <c r="AI1302" s="2"/>
      <c r="AJ1302" s="2"/>
      <c r="AK1302" s="2"/>
      <c r="AL1302" s="2"/>
      <c r="AM1302" s="34"/>
      <c r="AN1302" s="34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42">
        <f t="shared" si="419"/>
        <v>44693</v>
      </c>
      <c r="B1303" s="19">
        <f t="shared" ca="1" si="429"/>
        <v>6513.8262853899996</v>
      </c>
      <c r="C1303" s="16">
        <f t="shared" si="420"/>
        <v>6435</v>
      </c>
      <c r="D1303" s="15">
        <f ca="1">IF(A1303&lt;$B$1,VLOOKUP(A1303,[1]DI!$A$4:$B$15000,2,FALSE),0)</f>
        <v>0.1265</v>
      </c>
      <c r="E1303" s="16">
        <f t="shared" ca="1" si="412"/>
        <v>1.0004727899999999</v>
      </c>
      <c r="F1303" s="16">
        <f ca="1">(TRUNC(PRODUCT($E$12:$E1302),16))</f>
        <v>1.1912410680430601</v>
      </c>
      <c r="G1303" s="16">
        <f t="shared" ca="1" si="421"/>
        <v>1.1822090376641901</v>
      </c>
      <c r="H1303" s="16">
        <f t="shared" ca="1" si="413"/>
        <v>1.0076399599999999</v>
      </c>
      <c r="I1303" s="15">
        <f t="shared" si="422"/>
        <v>7.0000000000000007E-2</v>
      </c>
      <c r="J1303" s="34">
        <f t="shared" si="423"/>
        <v>44669</v>
      </c>
      <c r="K1303" s="2">
        <f t="shared" si="424"/>
        <v>17</v>
      </c>
      <c r="L1303" s="21">
        <f t="shared" si="425"/>
        <v>17</v>
      </c>
      <c r="M1303" s="14">
        <f t="shared" si="414"/>
        <v>1.0045747060000001</v>
      </c>
      <c r="N1303" s="14">
        <f t="shared" ca="1" si="415"/>
        <v>1.0122496169999999</v>
      </c>
      <c r="O1303" s="21">
        <f t="shared" si="426"/>
        <v>0</v>
      </c>
      <c r="P1303" s="16">
        <f t="shared" ca="1" si="416"/>
        <v>78.826285389999995</v>
      </c>
      <c r="Q1303" s="24">
        <f t="shared" si="417"/>
        <v>0</v>
      </c>
      <c r="R1303" s="16">
        <f t="shared" si="418"/>
        <v>0</v>
      </c>
      <c r="S1303" s="4" t="str">
        <f t="shared" si="427"/>
        <v>J=</v>
      </c>
      <c r="T1303" s="34">
        <f t="shared" si="428"/>
        <v>44697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2"/>
      <c r="AG1303" s="3"/>
      <c r="AH1303" s="2"/>
      <c r="AI1303" s="2"/>
      <c r="AJ1303" s="2"/>
      <c r="AK1303" s="2"/>
      <c r="AL1303" s="2"/>
      <c r="AM1303" s="34"/>
      <c r="AN1303" s="34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42">
        <f t="shared" si="419"/>
        <v>44694</v>
      </c>
      <c r="B1304" s="19">
        <f t="shared" ca="1" si="429"/>
        <v>6518.6558751599996</v>
      </c>
      <c r="C1304" s="16">
        <f t="shared" si="420"/>
        <v>6435</v>
      </c>
      <c r="D1304" s="15">
        <f ca="1">IF(A1304&lt;$B$1,VLOOKUP(A1304,[1]DI!$A$4:$B$15000,2,FALSE),0)</f>
        <v>0.1265</v>
      </c>
      <c r="E1304" s="16">
        <f t="shared" ca="1" si="412"/>
        <v>1.0004727899999999</v>
      </c>
      <c r="F1304" s="16">
        <f ca="1">(TRUNC(PRODUCT($E$12:$E1303),16))</f>
        <v>1.1918042749076201</v>
      </c>
      <c r="G1304" s="16">
        <f t="shared" ca="1" si="421"/>
        <v>1.1822090376641901</v>
      </c>
      <c r="H1304" s="16">
        <f t="shared" ca="1" si="413"/>
        <v>1.00811636</v>
      </c>
      <c r="I1304" s="15">
        <f t="shared" si="422"/>
        <v>7.0000000000000007E-2</v>
      </c>
      <c r="J1304" s="34">
        <f t="shared" si="423"/>
        <v>44669</v>
      </c>
      <c r="K1304" s="2">
        <f t="shared" si="424"/>
        <v>18</v>
      </c>
      <c r="L1304" s="21">
        <f t="shared" si="425"/>
        <v>18</v>
      </c>
      <c r="M1304" s="14">
        <f t="shared" si="414"/>
        <v>1.0048444569999999</v>
      </c>
      <c r="N1304" s="14">
        <f t="shared" ca="1" si="415"/>
        <v>1.0130001360000001</v>
      </c>
      <c r="O1304" s="21">
        <f t="shared" si="426"/>
        <v>0</v>
      </c>
      <c r="P1304" s="16">
        <f t="shared" ca="1" si="416"/>
        <v>83.655875159999994</v>
      </c>
      <c r="Q1304" s="24">
        <f t="shared" si="417"/>
        <v>0</v>
      </c>
      <c r="R1304" s="16">
        <f t="shared" si="418"/>
        <v>0</v>
      </c>
      <c r="S1304" s="4" t="str">
        <f t="shared" si="427"/>
        <v>J=</v>
      </c>
      <c r="T1304" s="34">
        <f t="shared" si="428"/>
        <v>44697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2"/>
      <c r="AG1304" s="3"/>
      <c r="AH1304" s="2"/>
      <c r="AI1304" s="2"/>
      <c r="AJ1304" s="2"/>
      <c r="AK1304" s="2"/>
      <c r="AL1304" s="2"/>
      <c r="AM1304" s="34"/>
      <c r="AN1304" s="34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42">
        <f t="shared" si="419"/>
        <v>44695</v>
      </c>
      <c r="B1305" s="19">
        <f t="shared" ca="1" si="429"/>
        <v>6523.4890878200003</v>
      </c>
      <c r="C1305" s="16">
        <f t="shared" si="420"/>
        <v>6435</v>
      </c>
      <c r="D1305" s="15">
        <f ca="1">IF(A1305&lt;$B$1,VLOOKUP(A1305,[1]DI!$A$4:$B$15000,2,FALSE),0)</f>
        <v>0</v>
      </c>
      <c r="E1305" s="16">
        <f t="shared" ca="1" si="412"/>
        <v>1</v>
      </c>
      <c r="F1305" s="16">
        <f ca="1">(TRUNC(PRODUCT($E$12:$E1304),16))</f>
        <v>1.19236774805075</v>
      </c>
      <c r="G1305" s="16">
        <f t="shared" ca="1" si="421"/>
        <v>1.1822090376641901</v>
      </c>
      <c r="H1305" s="16">
        <f t="shared" ca="1" si="413"/>
        <v>1.0085929899999999</v>
      </c>
      <c r="I1305" s="15">
        <f t="shared" si="422"/>
        <v>7.0000000000000007E-2</v>
      </c>
      <c r="J1305" s="34">
        <f t="shared" si="423"/>
        <v>44669</v>
      </c>
      <c r="K1305" s="2">
        <f t="shared" si="424"/>
        <v>18</v>
      </c>
      <c r="L1305" s="21">
        <f t="shared" si="425"/>
        <v>19</v>
      </c>
      <c r="M1305" s="14">
        <f t="shared" si="414"/>
        <v>1.005114281</v>
      </c>
      <c r="N1305" s="14">
        <f t="shared" ca="1" si="415"/>
        <v>1.0137512179999999</v>
      </c>
      <c r="O1305" s="21">
        <f t="shared" si="426"/>
        <v>0</v>
      </c>
      <c r="P1305" s="16">
        <f t="shared" ca="1" si="416"/>
        <v>88.489087819999995</v>
      </c>
      <c r="Q1305" s="24">
        <f t="shared" si="417"/>
        <v>0</v>
      </c>
      <c r="R1305" s="16">
        <f t="shared" si="418"/>
        <v>0</v>
      </c>
      <c r="S1305" s="4" t="str">
        <f t="shared" si="427"/>
        <v>J=</v>
      </c>
      <c r="T1305" s="34">
        <f t="shared" si="428"/>
        <v>44697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2"/>
      <c r="AG1305" s="3"/>
      <c r="AH1305" s="2"/>
      <c r="AI1305" s="2"/>
      <c r="AJ1305" s="2"/>
      <c r="AK1305" s="2"/>
      <c r="AL1305" s="2"/>
      <c r="AM1305" s="34"/>
      <c r="AN1305" s="34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42">
        <f t="shared" si="419"/>
        <v>44696</v>
      </c>
      <c r="B1306" s="19">
        <f t="shared" ca="1" si="429"/>
        <v>6523.4890878200003</v>
      </c>
      <c r="C1306" s="16">
        <f t="shared" si="420"/>
        <v>6435</v>
      </c>
      <c r="D1306" s="15">
        <f ca="1">IF(A1306&lt;$B$1,VLOOKUP(A1306,[1]DI!$A$4:$B$15000,2,FALSE),0)</f>
        <v>0</v>
      </c>
      <c r="E1306" s="16">
        <f t="shared" ca="1" si="412"/>
        <v>1</v>
      </c>
      <c r="F1306" s="16">
        <f ca="1">(TRUNC(PRODUCT($E$12:$E1305),16))</f>
        <v>1.19236774805075</v>
      </c>
      <c r="G1306" s="16">
        <f t="shared" ca="1" si="421"/>
        <v>1.1822090376641901</v>
      </c>
      <c r="H1306" s="16">
        <f t="shared" ca="1" si="413"/>
        <v>1.0085929899999999</v>
      </c>
      <c r="I1306" s="15">
        <f t="shared" si="422"/>
        <v>7.0000000000000007E-2</v>
      </c>
      <c r="J1306" s="34">
        <f t="shared" si="423"/>
        <v>44669</v>
      </c>
      <c r="K1306" s="2">
        <f t="shared" si="424"/>
        <v>18</v>
      </c>
      <c r="L1306" s="21">
        <f t="shared" si="425"/>
        <v>19</v>
      </c>
      <c r="M1306" s="14">
        <f t="shared" si="414"/>
        <v>1.005114281</v>
      </c>
      <c r="N1306" s="14">
        <f t="shared" ca="1" si="415"/>
        <v>1.0137512179999999</v>
      </c>
      <c r="O1306" s="21">
        <f t="shared" si="426"/>
        <v>0</v>
      </c>
      <c r="P1306" s="16">
        <f t="shared" ca="1" si="416"/>
        <v>88.489087819999995</v>
      </c>
      <c r="Q1306" s="24">
        <f t="shared" si="417"/>
        <v>0</v>
      </c>
      <c r="R1306" s="16">
        <f t="shared" si="418"/>
        <v>0</v>
      </c>
      <c r="S1306" s="4" t="str">
        <f t="shared" si="427"/>
        <v>J=</v>
      </c>
      <c r="T1306" s="34">
        <f t="shared" si="428"/>
        <v>44697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2"/>
      <c r="AG1306" s="3"/>
      <c r="AH1306" s="2"/>
      <c r="AI1306" s="2"/>
      <c r="AJ1306" s="2"/>
      <c r="AK1306" s="2"/>
      <c r="AL1306" s="2"/>
      <c r="AM1306" s="34"/>
      <c r="AN1306" s="34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42">
        <f t="shared" si="419"/>
        <v>44697</v>
      </c>
      <c r="B1307" s="19">
        <f t="shared" ca="1" si="429"/>
        <v>6523.4890878200003</v>
      </c>
      <c r="C1307" s="16">
        <f t="shared" si="420"/>
        <v>6435</v>
      </c>
      <c r="D1307" s="15">
        <f ca="1">IF(A1307&lt;$B$1,VLOOKUP(A1307,[1]DI!$A$4:$B$15000,2,FALSE),0)</f>
        <v>0.1265</v>
      </c>
      <c r="E1307" s="16">
        <f t="shared" ca="1" si="412"/>
        <v>1.0004727899999999</v>
      </c>
      <c r="F1307" s="16">
        <f ca="1">(TRUNC(PRODUCT($E$12:$E1306),16))</f>
        <v>1.19236774805075</v>
      </c>
      <c r="G1307" s="16">
        <f t="shared" ca="1" si="421"/>
        <v>1.1822090376641901</v>
      </c>
      <c r="H1307" s="16">
        <f t="shared" ca="1" si="413"/>
        <v>1.0085929899999999</v>
      </c>
      <c r="I1307" s="15">
        <f t="shared" si="422"/>
        <v>7.0000000000000007E-2</v>
      </c>
      <c r="J1307" s="34">
        <f t="shared" si="423"/>
        <v>44669</v>
      </c>
      <c r="K1307" s="2">
        <f t="shared" si="424"/>
        <v>19</v>
      </c>
      <c r="L1307" s="21">
        <f t="shared" si="425"/>
        <v>19</v>
      </c>
      <c r="M1307" s="14">
        <f t="shared" si="414"/>
        <v>1.005114281</v>
      </c>
      <c r="N1307" s="14">
        <f t="shared" ca="1" si="415"/>
        <v>1.0137512179999999</v>
      </c>
      <c r="O1307" s="21">
        <f t="shared" si="426"/>
        <v>43</v>
      </c>
      <c r="P1307" s="16">
        <f t="shared" ca="1" si="416"/>
        <v>88.489087819999995</v>
      </c>
      <c r="Q1307" s="24">
        <f t="shared" si="417"/>
        <v>0</v>
      </c>
      <c r="R1307" s="16">
        <f t="shared" si="418"/>
        <v>0</v>
      </c>
      <c r="S1307" s="4" t="str">
        <f t="shared" si="427"/>
        <v>J=</v>
      </c>
      <c r="T1307" s="34">
        <f t="shared" si="428"/>
        <v>44697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2"/>
      <c r="AG1307" s="3"/>
      <c r="AH1307" s="2"/>
      <c r="AI1307" s="2"/>
      <c r="AJ1307" s="2"/>
      <c r="AK1307" s="2"/>
      <c r="AL1307" s="2"/>
      <c r="AM1307" s="34"/>
      <c r="AN1307" s="34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42">
        <f t="shared" si="419"/>
        <v>44698</v>
      </c>
      <c r="B1308" s="19">
        <f t="shared" ca="1" si="429"/>
        <v>6439.7711663999999</v>
      </c>
      <c r="C1308" s="16">
        <f t="shared" si="420"/>
        <v>6435</v>
      </c>
      <c r="D1308" s="15">
        <f ca="1">IF(A1308&lt;$B$1,VLOOKUP(A1308,[1]DI!$A$4:$B$15000,2,FALSE),0)</f>
        <v>0.1265</v>
      </c>
      <c r="E1308" s="16">
        <f t="shared" ca="1" si="412"/>
        <v>1.0004727899999999</v>
      </c>
      <c r="F1308" s="16">
        <f ca="1">(TRUNC(PRODUCT($E$12:$E1307),16))</f>
        <v>1.1929314875983501</v>
      </c>
      <c r="G1308" s="16">
        <f t="shared" ca="1" si="421"/>
        <v>1.19236774805075</v>
      </c>
      <c r="H1308" s="16">
        <f t="shared" ca="1" si="413"/>
        <v>1.0004727899999999</v>
      </c>
      <c r="I1308" s="15">
        <f t="shared" si="422"/>
        <v>7.0000000000000007E-2</v>
      </c>
      <c r="J1308" s="34">
        <f t="shared" si="423"/>
        <v>44697</v>
      </c>
      <c r="K1308" s="2">
        <f t="shared" si="424"/>
        <v>1</v>
      </c>
      <c r="L1308" s="21">
        <f t="shared" si="425"/>
        <v>1</v>
      </c>
      <c r="M1308" s="14">
        <f t="shared" si="414"/>
        <v>1.0002685229999999</v>
      </c>
      <c r="N1308" s="14">
        <f t="shared" ca="1" si="415"/>
        <v>1.0007414400000001</v>
      </c>
      <c r="O1308" s="21">
        <f t="shared" si="426"/>
        <v>0</v>
      </c>
      <c r="P1308" s="16">
        <f t="shared" ca="1" si="416"/>
        <v>4.7711664000000003</v>
      </c>
      <c r="Q1308" s="24">
        <f t="shared" si="417"/>
        <v>0</v>
      </c>
      <c r="R1308" s="16">
        <f t="shared" si="418"/>
        <v>0</v>
      </c>
      <c r="S1308" s="4" t="str">
        <f t="shared" si="427"/>
        <v>A+J=</v>
      </c>
      <c r="T1308" s="34">
        <f t="shared" si="428"/>
        <v>44727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2"/>
      <c r="AG1308" s="3"/>
      <c r="AH1308" s="2"/>
      <c r="AI1308" s="2"/>
      <c r="AJ1308" s="2"/>
      <c r="AK1308" s="2"/>
      <c r="AL1308" s="2"/>
      <c r="AM1308" s="34"/>
      <c r="AN1308" s="34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42">
        <f t="shared" si="419"/>
        <v>44699</v>
      </c>
      <c r="B1309" s="19">
        <f t="shared" ca="1" si="429"/>
        <v>6444.5458463100003</v>
      </c>
      <c r="C1309" s="16">
        <f t="shared" si="420"/>
        <v>6435</v>
      </c>
      <c r="D1309" s="15">
        <f ca="1">IF(A1309&lt;$B$1,VLOOKUP(A1309,[1]DI!$A$4:$B$15000,2,FALSE),0)</f>
        <v>0.1265</v>
      </c>
      <c r="E1309" s="16">
        <f t="shared" ca="1" si="412"/>
        <v>1.0004727899999999</v>
      </c>
      <c r="F1309" s="16">
        <f ca="1">(TRUNC(PRODUCT($E$12:$E1308),16))</f>
        <v>1.19349549367637</v>
      </c>
      <c r="G1309" s="16">
        <f t="shared" ca="1" si="421"/>
        <v>1.19236774805075</v>
      </c>
      <c r="H1309" s="16">
        <f t="shared" ca="1" si="413"/>
        <v>1.0009458</v>
      </c>
      <c r="I1309" s="15">
        <f t="shared" si="422"/>
        <v>7.0000000000000007E-2</v>
      </c>
      <c r="J1309" s="34">
        <f t="shared" si="423"/>
        <v>44697</v>
      </c>
      <c r="K1309" s="2">
        <f t="shared" si="424"/>
        <v>2</v>
      </c>
      <c r="L1309" s="21">
        <f t="shared" si="425"/>
        <v>2</v>
      </c>
      <c r="M1309" s="14">
        <f t="shared" si="414"/>
        <v>1.000537118</v>
      </c>
      <c r="N1309" s="14">
        <f t="shared" ca="1" si="415"/>
        <v>1.0014834260000001</v>
      </c>
      <c r="O1309" s="21">
        <f t="shared" si="426"/>
        <v>0</v>
      </c>
      <c r="P1309" s="16">
        <f t="shared" ca="1" si="416"/>
        <v>9.5458463099999999</v>
      </c>
      <c r="Q1309" s="24">
        <f t="shared" si="417"/>
        <v>0</v>
      </c>
      <c r="R1309" s="16">
        <f t="shared" si="418"/>
        <v>0</v>
      </c>
      <c r="S1309" s="4" t="str">
        <f t="shared" si="427"/>
        <v>A+J=</v>
      </c>
      <c r="T1309" s="34">
        <f t="shared" si="428"/>
        <v>44727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2"/>
      <c r="AG1309" s="3"/>
      <c r="AH1309" s="2"/>
      <c r="AI1309" s="2"/>
      <c r="AJ1309" s="2"/>
      <c r="AK1309" s="2"/>
      <c r="AL1309" s="2"/>
      <c r="AM1309" s="34"/>
      <c r="AN1309" s="34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42">
        <f t="shared" si="419"/>
        <v>44700</v>
      </c>
      <c r="B1310" s="19">
        <f t="shared" ca="1" si="429"/>
        <v>6449.3241040800003</v>
      </c>
      <c r="C1310" s="16">
        <f t="shared" si="420"/>
        <v>6435</v>
      </c>
      <c r="D1310" s="15">
        <f ca="1">IF(A1310&lt;$B$1,VLOOKUP(A1310,[1]DI!$A$4:$B$15000,2,FALSE),0)</f>
        <v>0.1265</v>
      </c>
      <c r="E1310" s="16">
        <f t="shared" ca="1" si="412"/>
        <v>1.0004727899999999</v>
      </c>
      <c r="F1310" s="16">
        <f ca="1">(TRUNC(PRODUCT($E$12:$E1309),16))</f>
        <v>1.1940597664108299</v>
      </c>
      <c r="G1310" s="16">
        <f t="shared" ca="1" si="421"/>
        <v>1.19236774805075</v>
      </c>
      <c r="H1310" s="16">
        <f t="shared" ca="1" si="413"/>
        <v>1.00141904</v>
      </c>
      <c r="I1310" s="15">
        <f t="shared" si="422"/>
        <v>7.0000000000000007E-2</v>
      </c>
      <c r="J1310" s="34">
        <f t="shared" si="423"/>
        <v>44697</v>
      </c>
      <c r="K1310" s="2">
        <f t="shared" si="424"/>
        <v>3</v>
      </c>
      <c r="L1310" s="21">
        <f t="shared" si="425"/>
        <v>3</v>
      </c>
      <c r="M1310" s="14">
        <f t="shared" si="414"/>
        <v>1.0008057850000001</v>
      </c>
      <c r="N1310" s="14">
        <f t="shared" ca="1" si="415"/>
        <v>1.0022259680000001</v>
      </c>
      <c r="O1310" s="21">
        <f t="shared" si="426"/>
        <v>0</v>
      </c>
      <c r="P1310" s="16">
        <f t="shared" ca="1" si="416"/>
        <v>14.32410408</v>
      </c>
      <c r="Q1310" s="24">
        <f t="shared" si="417"/>
        <v>0</v>
      </c>
      <c r="R1310" s="16">
        <f t="shared" si="418"/>
        <v>0</v>
      </c>
      <c r="S1310" s="4" t="str">
        <f t="shared" si="427"/>
        <v>A+J=</v>
      </c>
      <c r="T1310" s="34">
        <f t="shared" si="428"/>
        <v>44727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2"/>
      <c r="AG1310" s="3"/>
      <c r="AH1310" s="2"/>
      <c r="AI1310" s="2"/>
      <c r="AJ1310" s="2"/>
      <c r="AK1310" s="2"/>
      <c r="AL1310" s="2"/>
      <c r="AM1310" s="34"/>
      <c r="AN1310" s="34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42">
        <f t="shared" si="419"/>
        <v>44701</v>
      </c>
      <c r="B1311" s="19">
        <f t="shared" ca="1" si="429"/>
        <v>6454.1058882200005</v>
      </c>
      <c r="C1311" s="16">
        <f t="shared" si="420"/>
        <v>6435</v>
      </c>
      <c r="D1311" s="15">
        <f ca="1">IF(A1311&lt;$B$1,VLOOKUP(A1311,[1]DI!$A$4:$B$15000,2,FALSE),0)</f>
        <v>0.1265</v>
      </c>
      <c r="E1311" s="16">
        <f t="shared" ca="1" si="412"/>
        <v>1.0004727899999999</v>
      </c>
      <c r="F1311" s="16">
        <f ca="1">(TRUNC(PRODUCT($E$12:$E1310),16))</f>
        <v>1.1946243059277899</v>
      </c>
      <c r="G1311" s="16">
        <f t="shared" ca="1" si="421"/>
        <v>1.19236774805075</v>
      </c>
      <c r="H1311" s="16">
        <f t="shared" ca="1" si="413"/>
        <v>1.0018925000000001</v>
      </c>
      <c r="I1311" s="15">
        <f t="shared" si="422"/>
        <v>7.0000000000000007E-2</v>
      </c>
      <c r="J1311" s="34">
        <f t="shared" si="423"/>
        <v>44697</v>
      </c>
      <c r="K1311" s="2">
        <f t="shared" si="424"/>
        <v>4</v>
      </c>
      <c r="L1311" s="21">
        <f t="shared" si="425"/>
        <v>4</v>
      </c>
      <c r="M1311" s="14">
        <f t="shared" si="414"/>
        <v>1.0010745240000001</v>
      </c>
      <c r="N1311" s="14">
        <f t="shared" ca="1" si="415"/>
        <v>1.0029690579999999</v>
      </c>
      <c r="O1311" s="21">
        <f t="shared" si="426"/>
        <v>0</v>
      </c>
      <c r="P1311" s="16">
        <f t="shared" ca="1" si="416"/>
        <v>19.105888220000001</v>
      </c>
      <c r="Q1311" s="24">
        <f t="shared" si="417"/>
        <v>0</v>
      </c>
      <c r="R1311" s="16">
        <f t="shared" si="418"/>
        <v>0</v>
      </c>
      <c r="S1311" s="4" t="str">
        <f t="shared" si="427"/>
        <v>A+J=</v>
      </c>
      <c r="T1311" s="34">
        <f t="shared" si="428"/>
        <v>44727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2"/>
      <c r="AG1311" s="3"/>
      <c r="AH1311" s="2"/>
      <c r="AI1311" s="2"/>
      <c r="AJ1311" s="2"/>
      <c r="AK1311" s="2"/>
      <c r="AL1311" s="2"/>
      <c r="AM1311" s="34"/>
      <c r="AN1311" s="34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42">
        <f t="shared" si="419"/>
        <v>44702</v>
      </c>
      <c r="B1312" s="19">
        <f t="shared" ca="1" si="429"/>
        <v>6458.8912502399999</v>
      </c>
      <c r="C1312" s="16">
        <f t="shared" si="420"/>
        <v>6435</v>
      </c>
      <c r="D1312" s="15">
        <f ca="1">IF(A1312&lt;$B$1,VLOOKUP(A1312,[1]DI!$A$4:$B$15000,2,FALSE),0)</f>
        <v>0</v>
      </c>
      <c r="E1312" s="16">
        <f t="shared" ca="1" si="412"/>
        <v>1</v>
      </c>
      <c r="F1312" s="16">
        <f ca="1">(TRUNC(PRODUCT($E$12:$E1311),16))</f>
        <v>1.19518911235339</v>
      </c>
      <c r="G1312" s="16">
        <f t="shared" ca="1" si="421"/>
        <v>1.19236774805075</v>
      </c>
      <c r="H1312" s="16">
        <f t="shared" ca="1" si="413"/>
        <v>1.00236619</v>
      </c>
      <c r="I1312" s="15">
        <f t="shared" si="422"/>
        <v>7.0000000000000007E-2</v>
      </c>
      <c r="J1312" s="34">
        <f t="shared" si="423"/>
        <v>44697</v>
      </c>
      <c r="K1312" s="2">
        <f t="shared" si="424"/>
        <v>4</v>
      </c>
      <c r="L1312" s="21">
        <f t="shared" si="425"/>
        <v>5</v>
      </c>
      <c r="M1312" s="14">
        <f t="shared" si="414"/>
        <v>1.0013433350000001</v>
      </c>
      <c r="N1312" s="14">
        <f t="shared" ca="1" si="415"/>
        <v>1.003712704</v>
      </c>
      <c r="O1312" s="21">
        <f t="shared" si="426"/>
        <v>0</v>
      </c>
      <c r="P1312" s="16">
        <f t="shared" ca="1" si="416"/>
        <v>23.891250240000002</v>
      </c>
      <c r="Q1312" s="24">
        <f t="shared" si="417"/>
        <v>0</v>
      </c>
      <c r="R1312" s="16">
        <f t="shared" si="418"/>
        <v>0</v>
      </c>
      <c r="S1312" s="4" t="str">
        <f t="shared" si="427"/>
        <v>A+J=</v>
      </c>
      <c r="T1312" s="34">
        <f t="shared" si="428"/>
        <v>44727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2"/>
      <c r="AG1312" s="3"/>
      <c r="AH1312" s="2"/>
      <c r="AI1312" s="2"/>
      <c r="AJ1312" s="2"/>
      <c r="AK1312" s="2"/>
      <c r="AL1312" s="2"/>
      <c r="AM1312" s="34"/>
      <c r="AN1312" s="34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42">
        <f t="shared" si="419"/>
        <v>44703</v>
      </c>
      <c r="B1313" s="19">
        <f t="shared" ca="1" si="429"/>
        <v>6458.8912502399999</v>
      </c>
      <c r="C1313" s="16">
        <f t="shared" si="420"/>
        <v>6435</v>
      </c>
      <c r="D1313" s="15">
        <f ca="1">IF(A1313&lt;$B$1,VLOOKUP(A1313,[1]DI!$A$4:$B$15000,2,FALSE),0)</f>
        <v>0</v>
      </c>
      <c r="E1313" s="16">
        <f t="shared" ca="1" si="412"/>
        <v>1</v>
      </c>
      <c r="F1313" s="16">
        <f ca="1">(TRUNC(PRODUCT($E$12:$E1312),16))</f>
        <v>1.19518911235339</v>
      </c>
      <c r="G1313" s="16">
        <f t="shared" ca="1" si="421"/>
        <v>1.19236774805075</v>
      </c>
      <c r="H1313" s="16">
        <f t="shared" ca="1" si="413"/>
        <v>1.00236619</v>
      </c>
      <c r="I1313" s="15">
        <f t="shared" si="422"/>
        <v>7.0000000000000007E-2</v>
      </c>
      <c r="J1313" s="34">
        <f t="shared" si="423"/>
        <v>44697</v>
      </c>
      <c r="K1313" s="2">
        <f t="shared" si="424"/>
        <v>4</v>
      </c>
      <c r="L1313" s="21">
        <f t="shared" si="425"/>
        <v>5</v>
      </c>
      <c r="M1313" s="14">
        <f t="shared" si="414"/>
        <v>1.0013433350000001</v>
      </c>
      <c r="N1313" s="14">
        <f t="shared" ca="1" si="415"/>
        <v>1.003712704</v>
      </c>
      <c r="O1313" s="21">
        <f t="shared" si="426"/>
        <v>0</v>
      </c>
      <c r="P1313" s="16">
        <f t="shared" ca="1" si="416"/>
        <v>23.891250240000002</v>
      </c>
      <c r="Q1313" s="24">
        <f t="shared" si="417"/>
        <v>0</v>
      </c>
      <c r="R1313" s="16">
        <f t="shared" si="418"/>
        <v>0</v>
      </c>
      <c r="S1313" s="4" t="str">
        <f t="shared" si="427"/>
        <v>A+J=</v>
      </c>
      <c r="T1313" s="34">
        <f t="shared" si="428"/>
        <v>44727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2"/>
      <c r="AG1313" s="3"/>
      <c r="AH1313" s="2"/>
      <c r="AI1313" s="2"/>
      <c r="AJ1313" s="2"/>
      <c r="AK1313" s="2"/>
      <c r="AL1313" s="2"/>
      <c r="AM1313" s="34"/>
      <c r="AN1313" s="34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42">
        <f t="shared" si="419"/>
        <v>44704</v>
      </c>
      <c r="B1314" s="19">
        <f t="shared" ca="1" si="429"/>
        <v>6458.8912502399999</v>
      </c>
      <c r="C1314" s="16">
        <f t="shared" si="420"/>
        <v>6435</v>
      </c>
      <c r="D1314" s="15">
        <f ca="1">IF(A1314&lt;$B$1,VLOOKUP(A1314,[1]DI!$A$4:$B$15000,2,FALSE),0)</f>
        <v>0.1265</v>
      </c>
      <c r="E1314" s="16">
        <f t="shared" ca="1" si="412"/>
        <v>1.0004727899999999</v>
      </c>
      <c r="F1314" s="16">
        <f ca="1">(TRUNC(PRODUCT($E$12:$E1313),16))</f>
        <v>1.19518911235339</v>
      </c>
      <c r="G1314" s="16">
        <f t="shared" ca="1" si="421"/>
        <v>1.19236774805075</v>
      </c>
      <c r="H1314" s="16">
        <f t="shared" ca="1" si="413"/>
        <v>1.00236619</v>
      </c>
      <c r="I1314" s="15">
        <f t="shared" si="422"/>
        <v>7.0000000000000007E-2</v>
      </c>
      <c r="J1314" s="34">
        <f t="shared" si="423"/>
        <v>44697</v>
      </c>
      <c r="K1314" s="2">
        <f t="shared" si="424"/>
        <v>5</v>
      </c>
      <c r="L1314" s="21">
        <f t="shared" si="425"/>
        <v>5</v>
      </c>
      <c r="M1314" s="14">
        <f t="shared" si="414"/>
        <v>1.0013433350000001</v>
      </c>
      <c r="N1314" s="14">
        <f t="shared" ca="1" si="415"/>
        <v>1.003712704</v>
      </c>
      <c r="O1314" s="21">
        <f t="shared" si="426"/>
        <v>0</v>
      </c>
      <c r="P1314" s="16">
        <f t="shared" ca="1" si="416"/>
        <v>23.891250240000002</v>
      </c>
      <c r="Q1314" s="24">
        <f t="shared" si="417"/>
        <v>0</v>
      </c>
      <c r="R1314" s="16">
        <f t="shared" si="418"/>
        <v>0</v>
      </c>
      <c r="S1314" s="4" t="str">
        <f t="shared" si="427"/>
        <v>A+J=</v>
      </c>
      <c r="T1314" s="34">
        <f t="shared" si="428"/>
        <v>44727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2"/>
      <c r="AG1314" s="3"/>
      <c r="AH1314" s="2"/>
      <c r="AI1314" s="2"/>
      <c r="AJ1314" s="2"/>
      <c r="AK1314" s="2"/>
      <c r="AL1314" s="2"/>
      <c r="AM1314" s="34"/>
      <c r="AN1314" s="34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42">
        <f t="shared" si="419"/>
        <v>44705</v>
      </c>
      <c r="B1315" s="19">
        <f t="shared" ca="1" si="429"/>
        <v>6463.6801321900002</v>
      </c>
      <c r="C1315" s="16">
        <f t="shared" si="420"/>
        <v>6435</v>
      </c>
      <c r="D1315" s="15">
        <f ca="1">IF(A1315&lt;$B$1,VLOOKUP(A1315,[1]DI!$A$4:$B$15000,2,FALSE),0)</f>
        <v>0.1265</v>
      </c>
      <c r="E1315" s="16">
        <f t="shared" ca="1" si="412"/>
        <v>1.0004727899999999</v>
      </c>
      <c r="F1315" s="16">
        <f ca="1">(TRUNC(PRODUCT($E$12:$E1314),16))</f>
        <v>1.1957541858138201</v>
      </c>
      <c r="G1315" s="16">
        <f t="shared" ca="1" si="421"/>
        <v>1.19236774805075</v>
      </c>
      <c r="H1315" s="16">
        <f t="shared" ca="1" si="413"/>
        <v>1.0028401</v>
      </c>
      <c r="I1315" s="15">
        <f t="shared" si="422"/>
        <v>7.0000000000000007E-2</v>
      </c>
      <c r="J1315" s="34">
        <f t="shared" si="423"/>
        <v>44697</v>
      </c>
      <c r="K1315" s="2">
        <f t="shared" si="424"/>
        <v>6</v>
      </c>
      <c r="L1315" s="21">
        <f t="shared" si="425"/>
        <v>6</v>
      </c>
      <c r="M1315" s="14">
        <f t="shared" si="414"/>
        <v>1.001612218</v>
      </c>
      <c r="N1315" s="14">
        <f t="shared" ca="1" si="415"/>
        <v>1.0044568970000001</v>
      </c>
      <c r="O1315" s="21">
        <f t="shared" si="426"/>
        <v>0</v>
      </c>
      <c r="P1315" s="16">
        <f t="shared" ca="1" si="416"/>
        <v>28.680132189999998</v>
      </c>
      <c r="Q1315" s="24">
        <f t="shared" si="417"/>
        <v>0</v>
      </c>
      <c r="R1315" s="16">
        <f t="shared" si="418"/>
        <v>0</v>
      </c>
      <c r="S1315" s="4" t="str">
        <f t="shared" si="427"/>
        <v>A+J=</v>
      </c>
      <c r="T1315" s="34">
        <f t="shared" si="428"/>
        <v>44727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2"/>
      <c r="AG1315" s="3"/>
      <c r="AH1315" s="2"/>
      <c r="AI1315" s="2"/>
      <c r="AJ1315" s="2"/>
      <c r="AK1315" s="2"/>
      <c r="AL1315" s="2"/>
      <c r="AM1315" s="34"/>
      <c r="AN1315" s="34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42">
        <f t="shared" si="419"/>
        <v>44706</v>
      </c>
      <c r="B1316" s="19">
        <f t="shared" ca="1" si="429"/>
        <v>6468.4725469599998</v>
      </c>
      <c r="C1316" s="16">
        <f t="shared" si="420"/>
        <v>6435</v>
      </c>
      <c r="D1316" s="15">
        <f ca="1">IF(A1316&lt;$B$1,VLOOKUP(A1316,[1]DI!$A$4:$B$15000,2,FALSE),0)</f>
        <v>0.1265</v>
      </c>
      <c r="E1316" s="16">
        <f t="shared" ca="1" si="412"/>
        <v>1.0004727899999999</v>
      </c>
      <c r="F1316" s="16">
        <f ca="1">(TRUNC(PRODUCT($E$12:$E1315),16))</f>
        <v>1.1963195264353299</v>
      </c>
      <c r="G1316" s="16">
        <f t="shared" ca="1" si="421"/>
        <v>1.19236774805075</v>
      </c>
      <c r="H1316" s="16">
        <f t="shared" ca="1" si="413"/>
        <v>1.00331423</v>
      </c>
      <c r="I1316" s="15">
        <f t="shared" si="422"/>
        <v>7.0000000000000007E-2</v>
      </c>
      <c r="J1316" s="34">
        <f t="shared" si="423"/>
        <v>44697</v>
      </c>
      <c r="K1316" s="2">
        <f t="shared" si="424"/>
        <v>7</v>
      </c>
      <c r="L1316" s="21">
        <f t="shared" si="425"/>
        <v>7</v>
      </c>
      <c r="M1316" s="14">
        <f t="shared" si="414"/>
        <v>1.001881174</v>
      </c>
      <c r="N1316" s="14">
        <f t="shared" ca="1" si="415"/>
        <v>1.005201639</v>
      </c>
      <c r="O1316" s="21">
        <f t="shared" si="426"/>
        <v>0</v>
      </c>
      <c r="P1316" s="16">
        <f t="shared" ca="1" si="416"/>
        <v>33.472546960000003</v>
      </c>
      <c r="Q1316" s="24">
        <f t="shared" si="417"/>
        <v>0</v>
      </c>
      <c r="R1316" s="16">
        <f t="shared" si="418"/>
        <v>0</v>
      </c>
      <c r="S1316" s="4" t="str">
        <f t="shared" si="427"/>
        <v>A+J=</v>
      </c>
      <c r="T1316" s="34">
        <f t="shared" si="428"/>
        <v>44727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2"/>
      <c r="AG1316" s="3"/>
      <c r="AH1316" s="2"/>
      <c r="AI1316" s="2"/>
      <c r="AJ1316" s="2"/>
      <c r="AK1316" s="2"/>
      <c r="AL1316" s="2"/>
      <c r="AM1316" s="34"/>
      <c r="AN1316" s="34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42">
        <f t="shared" si="419"/>
        <v>44707</v>
      </c>
      <c r="B1317" s="19">
        <f t="shared" ca="1" si="429"/>
        <v>6473.2684816700003</v>
      </c>
      <c r="C1317" s="16">
        <f t="shared" si="420"/>
        <v>6435</v>
      </c>
      <c r="D1317" s="15">
        <f ca="1">IF(A1317&lt;$B$1,VLOOKUP(A1317,[1]DI!$A$4:$B$15000,2,FALSE),0)</f>
        <v>0.1265</v>
      </c>
      <c r="E1317" s="16">
        <f t="shared" ca="1" si="412"/>
        <v>1.0004727899999999</v>
      </c>
      <c r="F1317" s="16">
        <f ca="1">(TRUNC(PRODUCT($E$12:$E1316),16))</f>
        <v>1.1968851343442299</v>
      </c>
      <c r="G1317" s="16">
        <f t="shared" ca="1" si="421"/>
        <v>1.19236774805075</v>
      </c>
      <c r="H1317" s="16">
        <f t="shared" ca="1" si="413"/>
        <v>1.0037885799999999</v>
      </c>
      <c r="I1317" s="15">
        <f t="shared" si="422"/>
        <v>7.0000000000000007E-2</v>
      </c>
      <c r="J1317" s="34">
        <f t="shared" si="423"/>
        <v>44697</v>
      </c>
      <c r="K1317" s="2">
        <f t="shared" si="424"/>
        <v>8</v>
      </c>
      <c r="L1317" s="21">
        <f t="shared" si="425"/>
        <v>8</v>
      </c>
      <c r="M1317" s="14">
        <f t="shared" si="414"/>
        <v>1.0021502019999999</v>
      </c>
      <c r="N1317" s="14">
        <f t="shared" ca="1" si="415"/>
        <v>1.005946928</v>
      </c>
      <c r="O1317" s="21">
        <f t="shared" si="426"/>
        <v>0</v>
      </c>
      <c r="P1317" s="16">
        <f t="shared" ca="1" si="416"/>
        <v>38.26848167</v>
      </c>
      <c r="Q1317" s="24">
        <f t="shared" si="417"/>
        <v>0</v>
      </c>
      <c r="R1317" s="16">
        <f t="shared" si="418"/>
        <v>0</v>
      </c>
      <c r="S1317" s="4" t="str">
        <f t="shared" si="427"/>
        <v>A+J=</v>
      </c>
      <c r="T1317" s="34">
        <f t="shared" si="428"/>
        <v>44727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2"/>
      <c r="AG1317" s="3"/>
      <c r="AH1317" s="2"/>
      <c r="AI1317" s="2"/>
      <c r="AJ1317" s="2"/>
      <c r="AK1317" s="2"/>
      <c r="AL1317" s="2"/>
      <c r="AM1317" s="34"/>
      <c r="AN1317" s="34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42">
        <f t="shared" si="419"/>
        <v>44708</v>
      </c>
      <c r="B1318" s="19">
        <f t="shared" ca="1" si="429"/>
        <v>6478.0680779000004</v>
      </c>
      <c r="C1318" s="16">
        <f t="shared" si="420"/>
        <v>6435</v>
      </c>
      <c r="D1318" s="15">
        <f ca="1">IF(A1318&lt;$B$1,VLOOKUP(A1318,[1]DI!$A$4:$B$15000,2,FALSE),0)</f>
        <v>0.1265</v>
      </c>
      <c r="E1318" s="16">
        <f t="shared" ca="1" si="412"/>
        <v>1.0004727899999999</v>
      </c>
      <c r="F1318" s="16">
        <f ca="1">(TRUNC(PRODUCT($E$12:$E1317),16))</f>
        <v>1.1974510096669</v>
      </c>
      <c r="G1318" s="16">
        <f t="shared" ca="1" si="421"/>
        <v>1.19236774805075</v>
      </c>
      <c r="H1318" s="16">
        <f t="shared" ca="1" si="413"/>
        <v>1.00426317</v>
      </c>
      <c r="I1318" s="15">
        <f t="shared" si="422"/>
        <v>7.0000000000000007E-2</v>
      </c>
      <c r="J1318" s="34">
        <f t="shared" si="423"/>
        <v>44697</v>
      </c>
      <c r="K1318" s="2">
        <f t="shared" si="424"/>
        <v>9</v>
      </c>
      <c r="L1318" s="21">
        <f t="shared" si="425"/>
        <v>9</v>
      </c>
      <c r="M1318" s="14">
        <f t="shared" si="414"/>
        <v>1.0024193020000001</v>
      </c>
      <c r="N1318" s="14">
        <f t="shared" ca="1" si="415"/>
        <v>1.0066927859999999</v>
      </c>
      <c r="O1318" s="21">
        <f t="shared" si="426"/>
        <v>0</v>
      </c>
      <c r="P1318" s="16">
        <f t="shared" ca="1" si="416"/>
        <v>43.068077899999999</v>
      </c>
      <c r="Q1318" s="24">
        <f t="shared" si="417"/>
        <v>0</v>
      </c>
      <c r="R1318" s="16">
        <f t="shared" si="418"/>
        <v>0</v>
      </c>
      <c r="S1318" s="4" t="str">
        <f t="shared" si="427"/>
        <v>A+J=</v>
      </c>
      <c r="T1318" s="34">
        <f t="shared" si="428"/>
        <v>44727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2"/>
      <c r="AG1318" s="3"/>
      <c r="AH1318" s="2"/>
      <c r="AI1318" s="2"/>
      <c r="AJ1318" s="2"/>
      <c r="AK1318" s="2"/>
      <c r="AL1318" s="2"/>
      <c r="AM1318" s="34"/>
      <c r="AN1318" s="34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42">
        <f t="shared" si="419"/>
        <v>44709</v>
      </c>
      <c r="B1319" s="19">
        <f t="shared" ca="1" si="429"/>
        <v>6482.8711361599999</v>
      </c>
      <c r="C1319" s="16">
        <f t="shared" si="420"/>
        <v>6435</v>
      </c>
      <c r="D1319" s="15">
        <f ca="1">IF(A1319&lt;$B$1,VLOOKUP(A1319,[1]DI!$A$4:$B$15000,2,FALSE),0)</f>
        <v>0</v>
      </c>
      <c r="E1319" s="16">
        <f t="shared" ca="1" si="412"/>
        <v>1</v>
      </c>
      <c r="F1319" s="16">
        <f ca="1">(TRUNC(PRODUCT($E$12:$E1318),16))</f>
        <v>1.19801715252976</v>
      </c>
      <c r="G1319" s="16">
        <f t="shared" ca="1" si="421"/>
        <v>1.19236774805075</v>
      </c>
      <c r="H1319" s="16">
        <f t="shared" ca="1" si="413"/>
        <v>1.0047379700000001</v>
      </c>
      <c r="I1319" s="15">
        <f t="shared" si="422"/>
        <v>7.0000000000000007E-2</v>
      </c>
      <c r="J1319" s="34">
        <f t="shared" si="423"/>
        <v>44697</v>
      </c>
      <c r="K1319" s="2">
        <f t="shared" si="424"/>
        <v>9</v>
      </c>
      <c r="L1319" s="21">
        <f t="shared" si="425"/>
        <v>10</v>
      </c>
      <c r="M1319" s="14">
        <f t="shared" si="414"/>
        <v>1.0026884739999999</v>
      </c>
      <c r="N1319" s="14">
        <f t="shared" ca="1" si="415"/>
        <v>1.0074391819999999</v>
      </c>
      <c r="O1319" s="21">
        <f t="shared" si="426"/>
        <v>0</v>
      </c>
      <c r="P1319" s="16">
        <f t="shared" ca="1" si="416"/>
        <v>47.871136159999999</v>
      </c>
      <c r="Q1319" s="24">
        <f t="shared" si="417"/>
        <v>0</v>
      </c>
      <c r="R1319" s="16">
        <f t="shared" si="418"/>
        <v>0</v>
      </c>
      <c r="S1319" s="4" t="str">
        <f t="shared" si="427"/>
        <v>A+J=</v>
      </c>
      <c r="T1319" s="34">
        <f t="shared" si="428"/>
        <v>44727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2"/>
      <c r="AG1319" s="3"/>
      <c r="AH1319" s="2"/>
      <c r="AI1319" s="2"/>
      <c r="AJ1319" s="2"/>
      <c r="AK1319" s="2"/>
      <c r="AL1319" s="2"/>
      <c r="AM1319" s="34"/>
      <c r="AN1319" s="34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42">
        <f t="shared" si="419"/>
        <v>44710</v>
      </c>
      <c r="B1320" s="19">
        <f t="shared" ca="1" si="429"/>
        <v>6482.8711361599999</v>
      </c>
      <c r="C1320" s="16">
        <f t="shared" si="420"/>
        <v>6435</v>
      </c>
      <c r="D1320" s="15">
        <f ca="1">IF(A1320&lt;$B$1,VLOOKUP(A1320,[1]DI!$A$4:$B$15000,2,FALSE),0)</f>
        <v>0</v>
      </c>
      <c r="E1320" s="16">
        <f t="shared" ca="1" si="412"/>
        <v>1</v>
      </c>
      <c r="F1320" s="16">
        <f ca="1">(TRUNC(PRODUCT($E$12:$E1319),16))</f>
        <v>1.19801715252976</v>
      </c>
      <c r="G1320" s="16">
        <f t="shared" ca="1" si="421"/>
        <v>1.19236774805075</v>
      </c>
      <c r="H1320" s="16">
        <f t="shared" ca="1" si="413"/>
        <v>1.0047379700000001</v>
      </c>
      <c r="I1320" s="15">
        <f t="shared" si="422"/>
        <v>7.0000000000000007E-2</v>
      </c>
      <c r="J1320" s="34">
        <f t="shared" si="423"/>
        <v>44697</v>
      </c>
      <c r="K1320" s="2">
        <f t="shared" si="424"/>
        <v>9</v>
      </c>
      <c r="L1320" s="21">
        <f t="shared" si="425"/>
        <v>10</v>
      </c>
      <c r="M1320" s="14">
        <f t="shared" si="414"/>
        <v>1.0026884739999999</v>
      </c>
      <c r="N1320" s="14">
        <f t="shared" ca="1" si="415"/>
        <v>1.0074391819999999</v>
      </c>
      <c r="O1320" s="21">
        <f t="shared" si="426"/>
        <v>0</v>
      </c>
      <c r="P1320" s="16">
        <f t="shared" ca="1" si="416"/>
        <v>47.871136159999999</v>
      </c>
      <c r="Q1320" s="24">
        <f t="shared" si="417"/>
        <v>0</v>
      </c>
      <c r="R1320" s="16">
        <f t="shared" si="418"/>
        <v>0</v>
      </c>
      <c r="S1320" s="4" t="str">
        <f t="shared" si="427"/>
        <v>A+J=</v>
      </c>
      <c r="T1320" s="34">
        <f t="shared" si="428"/>
        <v>44727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2"/>
      <c r="AG1320" s="3"/>
      <c r="AH1320" s="2"/>
      <c r="AI1320" s="2"/>
      <c r="AJ1320" s="2"/>
      <c r="AK1320" s="2"/>
      <c r="AL1320" s="2"/>
      <c r="AM1320" s="34"/>
      <c r="AN1320" s="34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42">
        <f t="shared" si="419"/>
        <v>44711</v>
      </c>
      <c r="B1321" s="19">
        <f t="shared" ca="1" si="429"/>
        <v>6482.8711361599999</v>
      </c>
      <c r="C1321" s="16">
        <f t="shared" si="420"/>
        <v>6435</v>
      </c>
      <c r="D1321" s="15">
        <f ca="1">IF(A1321&lt;$B$1,VLOOKUP(A1321,[1]DI!$A$4:$B$15000,2,FALSE),0)</f>
        <v>0.1265</v>
      </c>
      <c r="E1321" s="16">
        <f t="shared" ca="1" si="412"/>
        <v>1.0004727899999999</v>
      </c>
      <c r="F1321" s="16">
        <f ca="1">(TRUNC(PRODUCT($E$12:$E1320),16))</f>
        <v>1.19801715252976</v>
      </c>
      <c r="G1321" s="16">
        <f t="shared" ca="1" si="421"/>
        <v>1.19236774805075</v>
      </c>
      <c r="H1321" s="16">
        <f t="shared" ca="1" si="413"/>
        <v>1.0047379700000001</v>
      </c>
      <c r="I1321" s="15">
        <f t="shared" si="422"/>
        <v>7.0000000000000007E-2</v>
      </c>
      <c r="J1321" s="34">
        <f t="shared" si="423"/>
        <v>44697</v>
      </c>
      <c r="K1321" s="2">
        <f t="shared" si="424"/>
        <v>10</v>
      </c>
      <c r="L1321" s="21">
        <f t="shared" si="425"/>
        <v>10</v>
      </c>
      <c r="M1321" s="14">
        <f t="shared" si="414"/>
        <v>1.0026884739999999</v>
      </c>
      <c r="N1321" s="14">
        <f t="shared" ca="1" si="415"/>
        <v>1.0074391819999999</v>
      </c>
      <c r="O1321" s="21">
        <f t="shared" si="426"/>
        <v>0</v>
      </c>
      <c r="P1321" s="16">
        <f t="shared" ca="1" si="416"/>
        <v>47.871136159999999</v>
      </c>
      <c r="Q1321" s="24">
        <f t="shared" si="417"/>
        <v>0</v>
      </c>
      <c r="R1321" s="16">
        <f t="shared" si="418"/>
        <v>0</v>
      </c>
      <c r="S1321" s="4" t="str">
        <f t="shared" si="427"/>
        <v>A+J=</v>
      </c>
      <c r="T1321" s="34">
        <f t="shared" si="428"/>
        <v>44727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2"/>
      <c r="AG1321" s="3"/>
      <c r="AH1321" s="2"/>
      <c r="AI1321" s="2"/>
      <c r="AJ1321" s="2"/>
      <c r="AK1321" s="2"/>
      <c r="AL1321" s="2"/>
      <c r="AM1321" s="34"/>
      <c r="AN1321" s="34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42">
        <f t="shared" si="419"/>
        <v>44712</v>
      </c>
      <c r="B1322" s="19">
        <f t="shared" ca="1" si="429"/>
        <v>6487.6777980200004</v>
      </c>
      <c r="C1322" s="16">
        <f t="shared" si="420"/>
        <v>6435</v>
      </c>
      <c r="D1322" s="15">
        <f ca="1">IF(A1322&lt;$B$1,VLOOKUP(A1322,[1]DI!$A$4:$B$15000,2,FALSE),0)</f>
        <v>0.1265</v>
      </c>
      <c r="E1322" s="16">
        <f t="shared" ca="1" si="412"/>
        <v>1.0004727899999999</v>
      </c>
      <c r="F1322" s="16">
        <f ca="1">(TRUNC(PRODUCT($E$12:$E1321),16))</f>
        <v>1.1985835630593</v>
      </c>
      <c r="G1322" s="16">
        <f t="shared" ca="1" si="421"/>
        <v>1.19236774805075</v>
      </c>
      <c r="H1322" s="16">
        <f t="shared" ca="1" si="413"/>
        <v>1.0052129999999999</v>
      </c>
      <c r="I1322" s="15">
        <f t="shared" si="422"/>
        <v>7.0000000000000007E-2</v>
      </c>
      <c r="J1322" s="34">
        <f t="shared" si="423"/>
        <v>44697</v>
      </c>
      <c r="K1322" s="2">
        <f t="shared" si="424"/>
        <v>11</v>
      </c>
      <c r="L1322" s="21">
        <f t="shared" si="425"/>
        <v>11</v>
      </c>
      <c r="M1322" s="14">
        <f t="shared" si="414"/>
        <v>1.0029577190000001</v>
      </c>
      <c r="N1322" s="14">
        <f t="shared" ca="1" si="415"/>
        <v>1.0081861379999999</v>
      </c>
      <c r="O1322" s="21">
        <f t="shared" si="426"/>
        <v>0</v>
      </c>
      <c r="P1322" s="16">
        <f t="shared" ca="1" si="416"/>
        <v>52.677798019999997</v>
      </c>
      <c r="Q1322" s="24">
        <f t="shared" si="417"/>
        <v>0</v>
      </c>
      <c r="R1322" s="16">
        <f t="shared" si="418"/>
        <v>0</v>
      </c>
      <c r="S1322" s="4" t="str">
        <f t="shared" si="427"/>
        <v>A+J=</v>
      </c>
      <c r="T1322" s="34">
        <f t="shared" si="428"/>
        <v>44727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2"/>
      <c r="AG1322" s="3"/>
      <c r="AH1322" s="2"/>
      <c r="AI1322" s="2"/>
      <c r="AJ1322" s="2"/>
      <c r="AK1322" s="2"/>
      <c r="AL1322" s="2"/>
      <c r="AM1322" s="34"/>
      <c r="AN1322" s="34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42">
        <f t="shared" si="419"/>
        <v>44713</v>
      </c>
      <c r="B1323" s="19">
        <f t="shared" ca="1" si="429"/>
        <v>6492.4880506199997</v>
      </c>
      <c r="C1323" s="16">
        <f t="shared" si="420"/>
        <v>6435</v>
      </c>
      <c r="D1323" s="15">
        <f ca="1">IF(A1323&lt;$B$1,VLOOKUP(A1323,[1]DI!$A$4:$B$15000,2,FALSE),0)</f>
        <v>0.1265</v>
      </c>
      <c r="E1323" s="16">
        <f t="shared" ca="1" si="412"/>
        <v>1.0004727899999999</v>
      </c>
      <c r="F1323" s="16">
        <f ca="1">(TRUNC(PRODUCT($E$12:$E1322),16))</f>
        <v>1.19915024138208</v>
      </c>
      <c r="G1323" s="16">
        <f t="shared" ca="1" si="421"/>
        <v>1.19236774805075</v>
      </c>
      <c r="H1323" s="16">
        <f t="shared" ca="1" si="413"/>
        <v>1.0056882599999999</v>
      </c>
      <c r="I1323" s="15">
        <f t="shared" si="422"/>
        <v>7.0000000000000007E-2</v>
      </c>
      <c r="J1323" s="34">
        <f t="shared" si="423"/>
        <v>44697</v>
      </c>
      <c r="K1323" s="2">
        <f t="shared" si="424"/>
        <v>12</v>
      </c>
      <c r="L1323" s="21">
        <f t="shared" si="425"/>
        <v>12</v>
      </c>
      <c r="M1323" s="14">
        <f t="shared" si="414"/>
        <v>1.003227036</v>
      </c>
      <c r="N1323" s="14">
        <f t="shared" ca="1" si="415"/>
        <v>1.0089336520000001</v>
      </c>
      <c r="O1323" s="21">
        <f t="shared" si="426"/>
        <v>0</v>
      </c>
      <c r="P1323" s="16">
        <f t="shared" ca="1" si="416"/>
        <v>57.488050620000003</v>
      </c>
      <c r="Q1323" s="24">
        <f t="shared" si="417"/>
        <v>0</v>
      </c>
      <c r="R1323" s="16">
        <f t="shared" si="418"/>
        <v>0</v>
      </c>
      <c r="S1323" s="4" t="str">
        <f t="shared" si="427"/>
        <v>A+J=</v>
      </c>
      <c r="T1323" s="34">
        <f t="shared" si="428"/>
        <v>44727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2"/>
      <c r="AG1323" s="3"/>
      <c r="AH1323" s="2"/>
      <c r="AI1323" s="2"/>
      <c r="AJ1323" s="2"/>
      <c r="AK1323" s="2"/>
      <c r="AL1323" s="2"/>
      <c r="AM1323" s="34"/>
      <c r="AN1323" s="34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42">
        <f t="shared" si="419"/>
        <v>44714</v>
      </c>
      <c r="B1324" s="19">
        <f t="shared" ca="1" si="429"/>
        <v>6497.3018424600004</v>
      </c>
      <c r="C1324" s="16">
        <f t="shared" si="420"/>
        <v>6435</v>
      </c>
      <c r="D1324" s="15">
        <f ca="1">IF(A1324&lt;$B$1,VLOOKUP(A1324,[1]DI!$A$4:$B$15000,2,FALSE),0)</f>
        <v>0.1265</v>
      </c>
      <c r="E1324" s="16">
        <f t="shared" ca="1" si="412"/>
        <v>1.0004727899999999</v>
      </c>
      <c r="F1324" s="16">
        <f ca="1">(TRUNC(PRODUCT($E$12:$E1323),16))</f>
        <v>1.1997171876247099</v>
      </c>
      <c r="G1324" s="16">
        <f t="shared" ca="1" si="421"/>
        <v>1.19236774805075</v>
      </c>
      <c r="H1324" s="16">
        <f t="shared" ca="1" si="413"/>
        <v>1.0061637400000001</v>
      </c>
      <c r="I1324" s="15">
        <f t="shared" si="422"/>
        <v>7.0000000000000007E-2</v>
      </c>
      <c r="J1324" s="34">
        <f t="shared" si="423"/>
        <v>44697</v>
      </c>
      <c r="K1324" s="2">
        <f t="shared" si="424"/>
        <v>13</v>
      </c>
      <c r="L1324" s="21">
        <f t="shared" si="425"/>
        <v>13</v>
      </c>
      <c r="M1324" s="14">
        <f t="shared" si="414"/>
        <v>1.003496425</v>
      </c>
      <c r="N1324" s="14">
        <f t="shared" ca="1" si="415"/>
        <v>1.009681716</v>
      </c>
      <c r="O1324" s="21">
        <f t="shared" si="426"/>
        <v>0</v>
      </c>
      <c r="P1324" s="16">
        <f t="shared" ca="1" si="416"/>
        <v>62.301842460000003</v>
      </c>
      <c r="Q1324" s="24">
        <f t="shared" si="417"/>
        <v>0</v>
      </c>
      <c r="R1324" s="16">
        <f t="shared" si="418"/>
        <v>0</v>
      </c>
      <c r="S1324" s="4" t="str">
        <f t="shared" si="427"/>
        <v>A+J=</v>
      </c>
      <c r="T1324" s="34">
        <f t="shared" si="428"/>
        <v>44727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2"/>
      <c r="AG1324" s="3"/>
      <c r="AH1324" s="2"/>
      <c r="AI1324" s="2"/>
      <c r="AJ1324" s="2"/>
      <c r="AK1324" s="2"/>
      <c r="AL1324" s="2"/>
      <c r="AM1324" s="34"/>
      <c r="AN1324" s="34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42">
        <f t="shared" si="419"/>
        <v>44715</v>
      </c>
      <c r="B1325" s="19">
        <f t="shared" ca="1" si="429"/>
        <v>6502.1191735399998</v>
      </c>
      <c r="C1325" s="16">
        <f t="shared" si="420"/>
        <v>6435</v>
      </c>
      <c r="D1325" s="15">
        <f ca="1">IF(A1325&lt;$B$1,VLOOKUP(A1325,[1]DI!$A$4:$B$15000,2,FALSE),0)</f>
        <v>0.1265</v>
      </c>
      <c r="E1325" s="16">
        <f t="shared" ca="1" si="412"/>
        <v>1.0004727899999999</v>
      </c>
      <c r="F1325" s="16">
        <f ca="1">(TRUNC(PRODUCT($E$12:$E1324),16))</f>
        <v>1.2002844019138399</v>
      </c>
      <c r="G1325" s="16">
        <f t="shared" ca="1" si="421"/>
        <v>1.19236774805075</v>
      </c>
      <c r="H1325" s="16">
        <f t="shared" ca="1" si="413"/>
        <v>1.0066394400000001</v>
      </c>
      <c r="I1325" s="15">
        <f t="shared" si="422"/>
        <v>7.0000000000000007E-2</v>
      </c>
      <c r="J1325" s="34">
        <f t="shared" si="423"/>
        <v>44697</v>
      </c>
      <c r="K1325" s="2">
        <f t="shared" si="424"/>
        <v>14</v>
      </c>
      <c r="L1325" s="21">
        <f t="shared" si="425"/>
        <v>14</v>
      </c>
      <c r="M1325" s="14">
        <f t="shared" si="414"/>
        <v>1.0037658869999999</v>
      </c>
      <c r="N1325" s="14">
        <f t="shared" ca="1" si="415"/>
        <v>1.0104303299999999</v>
      </c>
      <c r="O1325" s="21">
        <f t="shared" si="426"/>
        <v>0</v>
      </c>
      <c r="P1325" s="16">
        <f t="shared" ca="1" si="416"/>
        <v>67.119173540000006</v>
      </c>
      <c r="Q1325" s="24">
        <f t="shared" si="417"/>
        <v>0</v>
      </c>
      <c r="R1325" s="16">
        <f t="shared" si="418"/>
        <v>0</v>
      </c>
      <c r="S1325" s="4" t="str">
        <f t="shared" si="427"/>
        <v>A+J=</v>
      </c>
      <c r="T1325" s="34">
        <f t="shared" si="428"/>
        <v>44727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2"/>
      <c r="AG1325" s="3"/>
      <c r="AH1325" s="2"/>
      <c r="AI1325" s="2"/>
      <c r="AJ1325" s="2"/>
      <c r="AK1325" s="2"/>
      <c r="AL1325" s="2"/>
      <c r="AM1325" s="34"/>
      <c r="AN1325" s="34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42">
        <f t="shared" si="419"/>
        <v>44716</v>
      </c>
      <c r="B1326" s="19">
        <f t="shared" ca="1" si="429"/>
        <v>6506.9401146700002</v>
      </c>
      <c r="C1326" s="16">
        <f t="shared" si="420"/>
        <v>6435</v>
      </c>
      <c r="D1326" s="15">
        <f ca="1">IF(A1326&lt;$B$1,VLOOKUP(A1326,[1]DI!$A$4:$B$15000,2,FALSE),0)</f>
        <v>0</v>
      </c>
      <c r="E1326" s="16">
        <f t="shared" ca="1" si="412"/>
        <v>1</v>
      </c>
      <c r="F1326" s="16">
        <f ca="1">(TRUNC(PRODUCT($E$12:$E1325),16))</f>
        <v>1.2008518843762199</v>
      </c>
      <c r="G1326" s="16">
        <f t="shared" ca="1" si="421"/>
        <v>1.19236774805075</v>
      </c>
      <c r="H1326" s="16">
        <f t="shared" ca="1" si="413"/>
        <v>1.00711537</v>
      </c>
      <c r="I1326" s="15">
        <f t="shared" si="422"/>
        <v>7.0000000000000007E-2</v>
      </c>
      <c r="J1326" s="34">
        <f t="shared" si="423"/>
        <v>44697</v>
      </c>
      <c r="K1326" s="2">
        <f t="shared" si="424"/>
        <v>14</v>
      </c>
      <c r="L1326" s="21">
        <f t="shared" si="425"/>
        <v>15</v>
      </c>
      <c r="M1326" s="14">
        <f t="shared" si="414"/>
        <v>1.004035421</v>
      </c>
      <c r="N1326" s="14">
        <f t="shared" ca="1" si="415"/>
        <v>1.0111795050000001</v>
      </c>
      <c r="O1326" s="21">
        <f t="shared" si="426"/>
        <v>0</v>
      </c>
      <c r="P1326" s="16">
        <f t="shared" ca="1" si="416"/>
        <v>71.94011467</v>
      </c>
      <c r="Q1326" s="24">
        <f t="shared" si="417"/>
        <v>0</v>
      </c>
      <c r="R1326" s="16">
        <f t="shared" si="418"/>
        <v>0</v>
      </c>
      <c r="S1326" s="4" t="str">
        <f t="shared" si="427"/>
        <v>A+J=</v>
      </c>
      <c r="T1326" s="34">
        <f t="shared" si="428"/>
        <v>44727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2"/>
      <c r="AG1326" s="3"/>
      <c r="AH1326" s="2"/>
      <c r="AI1326" s="2"/>
      <c r="AJ1326" s="2"/>
      <c r="AK1326" s="2"/>
      <c r="AL1326" s="2"/>
      <c r="AM1326" s="34"/>
      <c r="AN1326" s="34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42">
        <f t="shared" si="419"/>
        <v>44717</v>
      </c>
      <c r="B1327" s="19">
        <f t="shared" ca="1" si="429"/>
        <v>6506.9401146700002</v>
      </c>
      <c r="C1327" s="16">
        <f t="shared" si="420"/>
        <v>6435</v>
      </c>
      <c r="D1327" s="15">
        <f ca="1">IF(A1327&lt;$B$1,VLOOKUP(A1327,[1]DI!$A$4:$B$15000,2,FALSE),0)</f>
        <v>0</v>
      </c>
      <c r="E1327" s="16">
        <f t="shared" ca="1" si="412"/>
        <v>1</v>
      </c>
      <c r="F1327" s="16">
        <f ca="1">(TRUNC(PRODUCT($E$12:$E1326),16))</f>
        <v>1.2008518843762199</v>
      </c>
      <c r="G1327" s="16">
        <f t="shared" ca="1" si="421"/>
        <v>1.19236774805075</v>
      </c>
      <c r="H1327" s="16">
        <f t="shared" ca="1" si="413"/>
        <v>1.00711537</v>
      </c>
      <c r="I1327" s="15">
        <f t="shared" si="422"/>
        <v>7.0000000000000007E-2</v>
      </c>
      <c r="J1327" s="34">
        <f t="shared" si="423"/>
        <v>44697</v>
      </c>
      <c r="K1327" s="2">
        <f t="shared" si="424"/>
        <v>14</v>
      </c>
      <c r="L1327" s="21">
        <f t="shared" si="425"/>
        <v>15</v>
      </c>
      <c r="M1327" s="14">
        <f t="shared" si="414"/>
        <v>1.004035421</v>
      </c>
      <c r="N1327" s="14">
        <f t="shared" ca="1" si="415"/>
        <v>1.0111795050000001</v>
      </c>
      <c r="O1327" s="21">
        <f t="shared" si="426"/>
        <v>0</v>
      </c>
      <c r="P1327" s="16">
        <f t="shared" ca="1" si="416"/>
        <v>71.94011467</v>
      </c>
      <c r="Q1327" s="24">
        <f t="shared" si="417"/>
        <v>0</v>
      </c>
      <c r="R1327" s="16">
        <f t="shared" si="418"/>
        <v>0</v>
      </c>
      <c r="S1327" s="4" t="str">
        <f t="shared" si="427"/>
        <v>A+J=</v>
      </c>
      <c r="T1327" s="34">
        <f t="shared" si="428"/>
        <v>44727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2"/>
      <c r="AG1327" s="3"/>
      <c r="AH1327" s="2"/>
      <c r="AI1327" s="2"/>
      <c r="AJ1327" s="2"/>
      <c r="AK1327" s="2"/>
      <c r="AL1327" s="2"/>
      <c r="AM1327" s="34"/>
      <c r="AN1327" s="34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42">
        <f t="shared" si="419"/>
        <v>44718</v>
      </c>
      <c r="B1328" s="19">
        <f t="shared" ca="1" si="429"/>
        <v>6506.9401146700002</v>
      </c>
      <c r="C1328" s="16">
        <f t="shared" si="420"/>
        <v>6435</v>
      </c>
      <c r="D1328" s="15">
        <f ca="1">IF(A1328&lt;$B$1,VLOOKUP(A1328,[1]DI!$A$4:$B$15000,2,FALSE),0)</f>
        <v>0.1265</v>
      </c>
      <c r="E1328" s="16">
        <f t="shared" ca="1" si="412"/>
        <v>1.0004727899999999</v>
      </c>
      <c r="F1328" s="16">
        <f ca="1">(TRUNC(PRODUCT($E$12:$E1327),16))</f>
        <v>1.2008518843762199</v>
      </c>
      <c r="G1328" s="16">
        <f t="shared" ca="1" si="421"/>
        <v>1.19236774805075</v>
      </c>
      <c r="H1328" s="16">
        <f t="shared" ca="1" si="413"/>
        <v>1.00711537</v>
      </c>
      <c r="I1328" s="15">
        <f t="shared" si="422"/>
        <v>7.0000000000000007E-2</v>
      </c>
      <c r="J1328" s="34">
        <f t="shared" si="423"/>
        <v>44697</v>
      </c>
      <c r="K1328" s="2">
        <f t="shared" si="424"/>
        <v>15</v>
      </c>
      <c r="L1328" s="21">
        <f t="shared" si="425"/>
        <v>15</v>
      </c>
      <c r="M1328" s="14">
        <f t="shared" si="414"/>
        <v>1.004035421</v>
      </c>
      <c r="N1328" s="14">
        <f t="shared" ca="1" si="415"/>
        <v>1.0111795050000001</v>
      </c>
      <c r="O1328" s="21">
        <f t="shared" si="426"/>
        <v>0</v>
      </c>
      <c r="P1328" s="16">
        <f t="shared" ca="1" si="416"/>
        <v>71.94011467</v>
      </c>
      <c r="Q1328" s="24">
        <f t="shared" si="417"/>
        <v>0</v>
      </c>
      <c r="R1328" s="16">
        <f t="shared" si="418"/>
        <v>0</v>
      </c>
      <c r="S1328" s="4" t="str">
        <f t="shared" si="427"/>
        <v>A+J=</v>
      </c>
      <c r="T1328" s="34">
        <f t="shared" si="428"/>
        <v>44727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2"/>
      <c r="AG1328" s="3"/>
      <c r="AH1328" s="2"/>
      <c r="AI1328" s="2"/>
      <c r="AJ1328" s="2"/>
      <c r="AK1328" s="2"/>
      <c r="AL1328" s="2"/>
      <c r="AM1328" s="34"/>
      <c r="AN1328" s="34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42">
        <f t="shared" si="419"/>
        <v>44719</v>
      </c>
      <c r="B1329" s="19">
        <f t="shared" ca="1" si="429"/>
        <v>6511.7645886099999</v>
      </c>
      <c r="C1329" s="16">
        <f t="shared" si="420"/>
        <v>6435</v>
      </c>
      <c r="D1329" s="15">
        <f ca="1">IF(A1329&lt;$B$1,VLOOKUP(A1329,[1]DI!$A$4:$B$15000,2,FALSE),0)</f>
        <v>0.1265</v>
      </c>
      <c r="E1329" s="16">
        <f t="shared" ca="1" si="412"/>
        <v>1.0004727899999999</v>
      </c>
      <c r="F1329" s="16">
        <f ca="1">(TRUNC(PRODUCT($E$12:$E1328),16))</f>
        <v>1.2014196351386399</v>
      </c>
      <c r="G1329" s="16">
        <f t="shared" ca="1" si="421"/>
        <v>1.19236774805075</v>
      </c>
      <c r="H1329" s="16">
        <f t="shared" ca="1" si="413"/>
        <v>1.0075915200000001</v>
      </c>
      <c r="I1329" s="15">
        <f t="shared" si="422"/>
        <v>7.0000000000000007E-2</v>
      </c>
      <c r="J1329" s="34">
        <f t="shared" si="423"/>
        <v>44697</v>
      </c>
      <c r="K1329" s="2">
        <f t="shared" si="424"/>
        <v>16</v>
      </c>
      <c r="L1329" s="21">
        <f t="shared" si="425"/>
        <v>16</v>
      </c>
      <c r="M1329" s="14">
        <f t="shared" si="414"/>
        <v>1.004305027</v>
      </c>
      <c r="N1329" s="14">
        <f t="shared" ca="1" si="415"/>
        <v>1.0119292289999999</v>
      </c>
      <c r="O1329" s="21">
        <f t="shared" si="426"/>
        <v>0</v>
      </c>
      <c r="P1329" s="16">
        <f t="shared" ca="1" si="416"/>
        <v>76.764588610000004</v>
      </c>
      <c r="Q1329" s="24">
        <f t="shared" si="417"/>
        <v>0</v>
      </c>
      <c r="R1329" s="16">
        <f t="shared" si="418"/>
        <v>0</v>
      </c>
      <c r="S1329" s="4" t="str">
        <f t="shared" si="427"/>
        <v>A+J=</v>
      </c>
      <c r="T1329" s="34">
        <f t="shared" si="428"/>
        <v>44727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2"/>
      <c r="AG1329" s="3"/>
      <c r="AH1329" s="2"/>
      <c r="AI1329" s="2"/>
      <c r="AJ1329" s="2"/>
      <c r="AK1329" s="2"/>
      <c r="AL1329" s="2"/>
      <c r="AM1329" s="34"/>
      <c r="AN1329" s="34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42">
        <f t="shared" si="419"/>
        <v>44720</v>
      </c>
      <c r="B1330" s="19">
        <f t="shared" ca="1" si="429"/>
        <v>6516.5926725899999</v>
      </c>
      <c r="C1330" s="16">
        <f t="shared" si="420"/>
        <v>6435</v>
      </c>
      <c r="D1330" s="15">
        <f ca="1">IF(A1330&lt;$B$1,VLOOKUP(A1330,[1]DI!$A$4:$B$15000,2,FALSE),0)</f>
        <v>0.1265</v>
      </c>
      <c r="E1330" s="16">
        <f t="shared" ca="1" si="412"/>
        <v>1.0004727899999999</v>
      </c>
      <c r="F1330" s="16">
        <f ca="1">(TRUNC(PRODUCT($E$12:$E1329),16))</f>
        <v>1.20198765432793</v>
      </c>
      <c r="G1330" s="16">
        <f t="shared" ca="1" si="421"/>
        <v>1.19236774805075</v>
      </c>
      <c r="H1330" s="16">
        <f t="shared" ca="1" si="413"/>
        <v>1.0080678999999999</v>
      </c>
      <c r="I1330" s="15">
        <f t="shared" si="422"/>
        <v>7.0000000000000007E-2</v>
      </c>
      <c r="J1330" s="34">
        <f t="shared" si="423"/>
        <v>44697</v>
      </c>
      <c r="K1330" s="2">
        <f t="shared" si="424"/>
        <v>17</v>
      </c>
      <c r="L1330" s="21">
        <f t="shared" si="425"/>
        <v>17</v>
      </c>
      <c r="M1330" s="14">
        <f t="shared" si="414"/>
        <v>1.0045747060000001</v>
      </c>
      <c r="N1330" s="14">
        <f t="shared" ca="1" si="415"/>
        <v>1.012679514</v>
      </c>
      <c r="O1330" s="21">
        <f t="shared" si="426"/>
        <v>0</v>
      </c>
      <c r="P1330" s="16">
        <f t="shared" ca="1" si="416"/>
        <v>81.592672590000006</v>
      </c>
      <c r="Q1330" s="24">
        <f t="shared" si="417"/>
        <v>0</v>
      </c>
      <c r="R1330" s="16">
        <f t="shared" si="418"/>
        <v>0</v>
      </c>
      <c r="S1330" s="4" t="str">
        <f t="shared" si="427"/>
        <v>A+J=</v>
      </c>
      <c r="T1330" s="34">
        <f t="shared" si="428"/>
        <v>44727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2"/>
      <c r="AG1330" s="3"/>
      <c r="AH1330" s="2"/>
      <c r="AI1330" s="2"/>
      <c r="AJ1330" s="2"/>
      <c r="AK1330" s="2"/>
      <c r="AL1330" s="2"/>
      <c r="AM1330" s="34"/>
      <c r="AN1330" s="34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42">
        <f t="shared" si="419"/>
        <v>44721</v>
      </c>
      <c r="B1331" s="19">
        <f t="shared" ca="1" si="429"/>
        <v>6521.4243730300004</v>
      </c>
      <c r="C1331" s="16">
        <f t="shared" si="420"/>
        <v>6435</v>
      </c>
      <c r="D1331" s="15">
        <f ca="1">IF(A1331&lt;$B$1,VLOOKUP(A1331,[1]DI!$A$4:$B$15000,2,FALSE),0)</f>
        <v>0.1265</v>
      </c>
      <c r="E1331" s="16">
        <f t="shared" ca="1" si="412"/>
        <v>1.0004727899999999</v>
      </c>
      <c r="F1331" s="16">
        <f ca="1">(TRUNC(PRODUCT($E$12:$E1330),16))</f>
        <v>1.2025559420710199</v>
      </c>
      <c r="G1331" s="16">
        <f t="shared" ca="1" si="421"/>
        <v>1.19236774805075</v>
      </c>
      <c r="H1331" s="16">
        <f t="shared" ca="1" si="413"/>
        <v>1.0085445099999999</v>
      </c>
      <c r="I1331" s="15">
        <f t="shared" si="422"/>
        <v>7.0000000000000007E-2</v>
      </c>
      <c r="J1331" s="34">
        <f t="shared" si="423"/>
        <v>44697</v>
      </c>
      <c r="K1331" s="2">
        <f t="shared" si="424"/>
        <v>18</v>
      </c>
      <c r="L1331" s="21">
        <f t="shared" si="425"/>
        <v>18</v>
      </c>
      <c r="M1331" s="14">
        <f t="shared" si="414"/>
        <v>1.0048444569999999</v>
      </c>
      <c r="N1331" s="14">
        <f t="shared" ca="1" si="415"/>
        <v>1.0134303609999999</v>
      </c>
      <c r="O1331" s="21">
        <f t="shared" si="426"/>
        <v>0</v>
      </c>
      <c r="P1331" s="16">
        <f t="shared" ca="1" si="416"/>
        <v>86.424373029999998</v>
      </c>
      <c r="Q1331" s="24">
        <f t="shared" si="417"/>
        <v>0</v>
      </c>
      <c r="R1331" s="16">
        <f t="shared" si="418"/>
        <v>0</v>
      </c>
      <c r="S1331" s="4" t="str">
        <f t="shared" si="427"/>
        <v>A+J=</v>
      </c>
      <c r="T1331" s="34">
        <f t="shared" si="428"/>
        <v>44727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2"/>
      <c r="AG1331" s="3"/>
      <c r="AH1331" s="2"/>
      <c r="AI1331" s="2"/>
      <c r="AJ1331" s="2"/>
      <c r="AK1331" s="2"/>
      <c r="AL1331" s="2"/>
      <c r="AM1331" s="34"/>
      <c r="AN1331" s="34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42">
        <f t="shared" si="419"/>
        <v>44722</v>
      </c>
      <c r="B1332" s="19">
        <f t="shared" ca="1" si="429"/>
        <v>6526.2596191599996</v>
      </c>
      <c r="C1332" s="16">
        <f t="shared" si="420"/>
        <v>6435</v>
      </c>
      <c r="D1332" s="15">
        <f ca="1">IF(A1332&lt;$B$1,VLOOKUP(A1332,[1]DI!$A$4:$B$15000,2,FALSE),0)</f>
        <v>0.1265</v>
      </c>
      <c r="E1332" s="16">
        <f t="shared" ca="1" si="412"/>
        <v>1.0004727899999999</v>
      </c>
      <c r="F1332" s="16">
        <f ca="1">(TRUNC(PRODUCT($E$12:$E1331),16))</f>
        <v>1.2031244984948799</v>
      </c>
      <c r="G1332" s="16">
        <f t="shared" ca="1" si="421"/>
        <v>1.19236774805075</v>
      </c>
      <c r="H1332" s="16">
        <f t="shared" ca="1" si="413"/>
        <v>1.0090213400000001</v>
      </c>
      <c r="I1332" s="15">
        <f t="shared" si="422"/>
        <v>7.0000000000000007E-2</v>
      </c>
      <c r="J1332" s="34">
        <f t="shared" si="423"/>
        <v>44697</v>
      </c>
      <c r="K1332" s="2">
        <f t="shared" si="424"/>
        <v>19</v>
      </c>
      <c r="L1332" s="21">
        <f t="shared" si="425"/>
        <v>19</v>
      </c>
      <c r="M1332" s="14">
        <f t="shared" si="414"/>
        <v>1.005114281</v>
      </c>
      <c r="N1332" s="14">
        <f t="shared" ca="1" si="415"/>
        <v>1.014181759</v>
      </c>
      <c r="O1332" s="21">
        <f t="shared" si="426"/>
        <v>0</v>
      </c>
      <c r="P1332" s="16">
        <f t="shared" ca="1" si="416"/>
        <v>91.25961916</v>
      </c>
      <c r="Q1332" s="24">
        <f t="shared" si="417"/>
        <v>0</v>
      </c>
      <c r="R1332" s="16">
        <f t="shared" si="418"/>
        <v>0</v>
      </c>
      <c r="S1332" s="4" t="str">
        <f t="shared" si="427"/>
        <v>A+J=</v>
      </c>
      <c r="T1332" s="34">
        <f t="shared" si="428"/>
        <v>44727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2"/>
      <c r="AG1332" s="3"/>
      <c r="AH1332" s="2"/>
      <c r="AI1332" s="2"/>
      <c r="AJ1332" s="2"/>
      <c r="AK1332" s="2"/>
      <c r="AL1332" s="2"/>
      <c r="AM1332" s="34"/>
      <c r="AN1332" s="34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42">
        <f t="shared" si="419"/>
        <v>44723</v>
      </c>
      <c r="B1333" s="19">
        <f t="shared" ca="1" si="429"/>
        <v>6531.0984109800002</v>
      </c>
      <c r="C1333" s="16">
        <f t="shared" si="420"/>
        <v>6435</v>
      </c>
      <c r="D1333" s="15">
        <f ca="1">IF(A1333&lt;$B$1,VLOOKUP(A1333,[1]DI!$A$4:$B$15000,2,FALSE),0)</f>
        <v>0</v>
      </c>
      <c r="E1333" s="16">
        <f t="shared" ca="1" si="412"/>
        <v>1</v>
      </c>
      <c r="F1333" s="16">
        <f ca="1">(TRUNC(PRODUCT($E$12:$E1332),16))</f>
        <v>1.2036933237265199</v>
      </c>
      <c r="G1333" s="16">
        <f t="shared" ca="1" si="421"/>
        <v>1.19236774805075</v>
      </c>
      <c r="H1333" s="16">
        <f t="shared" ca="1" si="413"/>
        <v>1.0094983900000001</v>
      </c>
      <c r="I1333" s="15">
        <f t="shared" si="422"/>
        <v>7.0000000000000007E-2</v>
      </c>
      <c r="J1333" s="34">
        <f t="shared" si="423"/>
        <v>44697</v>
      </c>
      <c r="K1333" s="2">
        <f t="shared" si="424"/>
        <v>19</v>
      </c>
      <c r="L1333" s="21">
        <f t="shared" si="425"/>
        <v>20</v>
      </c>
      <c r="M1333" s="14">
        <f t="shared" si="414"/>
        <v>1.005384177</v>
      </c>
      <c r="N1333" s="14">
        <f t="shared" ca="1" si="415"/>
        <v>1.014933708</v>
      </c>
      <c r="O1333" s="21">
        <f t="shared" si="426"/>
        <v>0</v>
      </c>
      <c r="P1333" s="16">
        <f t="shared" ca="1" si="416"/>
        <v>96.098410979999997</v>
      </c>
      <c r="Q1333" s="24">
        <f t="shared" si="417"/>
        <v>0</v>
      </c>
      <c r="R1333" s="16">
        <f t="shared" si="418"/>
        <v>0</v>
      </c>
      <c r="S1333" s="4" t="str">
        <f t="shared" si="427"/>
        <v>A+J=</v>
      </c>
      <c r="T1333" s="34">
        <f t="shared" si="428"/>
        <v>44727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2"/>
      <c r="AG1333" s="3"/>
      <c r="AH1333" s="2"/>
      <c r="AI1333" s="2"/>
      <c r="AJ1333" s="2"/>
      <c r="AK1333" s="2"/>
      <c r="AL1333" s="2"/>
      <c r="AM1333" s="34"/>
      <c r="AN1333" s="34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42">
        <f t="shared" si="419"/>
        <v>44724</v>
      </c>
      <c r="B1334" s="19">
        <f t="shared" ca="1" si="429"/>
        <v>6531.0984109800002</v>
      </c>
      <c r="C1334" s="16">
        <f t="shared" si="420"/>
        <v>6435</v>
      </c>
      <c r="D1334" s="15">
        <f ca="1">IF(A1334&lt;$B$1,VLOOKUP(A1334,[1]DI!$A$4:$B$15000,2,FALSE),0)</f>
        <v>0</v>
      </c>
      <c r="E1334" s="16">
        <f t="shared" ca="1" si="412"/>
        <v>1</v>
      </c>
      <c r="F1334" s="16">
        <f ca="1">(TRUNC(PRODUCT($E$12:$E1333),16))</f>
        <v>1.2036933237265199</v>
      </c>
      <c r="G1334" s="16">
        <f t="shared" ca="1" si="421"/>
        <v>1.19236774805075</v>
      </c>
      <c r="H1334" s="16">
        <f t="shared" ca="1" si="413"/>
        <v>1.0094983900000001</v>
      </c>
      <c r="I1334" s="15">
        <f t="shared" si="422"/>
        <v>7.0000000000000007E-2</v>
      </c>
      <c r="J1334" s="34">
        <f t="shared" si="423"/>
        <v>44697</v>
      </c>
      <c r="K1334" s="2">
        <f t="shared" si="424"/>
        <v>19</v>
      </c>
      <c r="L1334" s="21">
        <f t="shared" si="425"/>
        <v>20</v>
      </c>
      <c r="M1334" s="14">
        <f t="shared" si="414"/>
        <v>1.005384177</v>
      </c>
      <c r="N1334" s="14">
        <f t="shared" ca="1" si="415"/>
        <v>1.014933708</v>
      </c>
      <c r="O1334" s="21">
        <f t="shared" si="426"/>
        <v>0</v>
      </c>
      <c r="P1334" s="16">
        <f t="shared" ca="1" si="416"/>
        <v>96.098410979999997</v>
      </c>
      <c r="Q1334" s="24">
        <f t="shared" si="417"/>
        <v>0</v>
      </c>
      <c r="R1334" s="16">
        <f t="shared" si="418"/>
        <v>0</v>
      </c>
      <c r="S1334" s="4" t="str">
        <f t="shared" si="427"/>
        <v>A+J=</v>
      </c>
      <c r="T1334" s="34">
        <f t="shared" si="428"/>
        <v>44727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2"/>
      <c r="AG1334" s="3"/>
      <c r="AH1334" s="2"/>
      <c r="AI1334" s="2"/>
      <c r="AJ1334" s="2"/>
      <c r="AK1334" s="2"/>
      <c r="AL1334" s="2"/>
      <c r="AM1334" s="34"/>
      <c r="AN1334" s="34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42">
        <f t="shared" si="419"/>
        <v>44725</v>
      </c>
      <c r="B1335" s="19">
        <f t="shared" ca="1" si="429"/>
        <v>6531.0984109800002</v>
      </c>
      <c r="C1335" s="16">
        <f t="shared" si="420"/>
        <v>6435</v>
      </c>
      <c r="D1335" s="15">
        <f ca="1">IF(A1335&lt;$B$1,VLOOKUP(A1335,[1]DI!$A$4:$B$15000,2,FALSE),0)</f>
        <v>0.1265</v>
      </c>
      <c r="E1335" s="16">
        <f t="shared" ca="1" si="412"/>
        <v>1.0004727899999999</v>
      </c>
      <c r="F1335" s="16">
        <f ca="1">(TRUNC(PRODUCT($E$12:$E1334),16))</f>
        <v>1.2036933237265199</v>
      </c>
      <c r="G1335" s="16">
        <f t="shared" ca="1" si="421"/>
        <v>1.19236774805075</v>
      </c>
      <c r="H1335" s="16">
        <f t="shared" ca="1" si="413"/>
        <v>1.0094983900000001</v>
      </c>
      <c r="I1335" s="15">
        <f t="shared" si="422"/>
        <v>7.0000000000000007E-2</v>
      </c>
      <c r="J1335" s="34">
        <f t="shared" si="423"/>
        <v>44697</v>
      </c>
      <c r="K1335" s="2">
        <f t="shared" si="424"/>
        <v>20</v>
      </c>
      <c r="L1335" s="21">
        <f t="shared" si="425"/>
        <v>20</v>
      </c>
      <c r="M1335" s="14">
        <f t="shared" si="414"/>
        <v>1.005384177</v>
      </c>
      <c r="N1335" s="14">
        <f t="shared" ca="1" si="415"/>
        <v>1.014933708</v>
      </c>
      <c r="O1335" s="21">
        <f t="shared" si="426"/>
        <v>0</v>
      </c>
      <c r="P1335" s="16">
        <f t="shared" ca="1" si="416"/>
        <v>96.098410979999997</v>
      </c>
      <c r="Q1335" s="24">
        <f t="shared" si="417"/>
        <v>0</v>
      </c>
      <c r="R1335" s="16">
        <f t="shared" si="418"/>
        <v>0</v>
      </c>
      <c r="S1335" s="4" t="str">
        <f t="shared" si="427"/>
        <v>A+J=</v>
      </c>
      <c r="T1335" s="34">
        <f t="shared" si="428"/>
        <v>44727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2"/>
      <c r="AG1335" s="3"/>
      <c r="AH1335" s="2"/>
      <c r="AI1335" s="2"/>
      <c r="AJ1335" s="2"/>
      <c r="AK1335" s="2"/>
      <c r="AL1335" s="2"/>
      <c r="AM1335" s="34"/>
      <c r="AN1335" s="34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42">
        <f t="shared" si="419"/>
        <v>44726</v>
      </c>
      <c r="B1336" s="19">
        <f t="shared" ca="1" si="429"/>
        <v>6535.9408192600004</v>
      </c>
      <c r="C1336" s="16">
        <f t="shared" si="420"/>
        <v>6435</v>
      </c>
      <c r="D1336" s="15">
        <f ca="1">IF(A1336&lt;$B$1,VLOOKUP(A1336,[1]DI!$A$4:$B$15000,2,FALSE),0)</f>
        <v>0.1265</v>
      </c>
      <c r="E1336" s="16">
        <f t="shared" ca="1" si="412"/>
        <v>1.0004727899999999</v>
      </c>
      <c r="F1336" s="16">
        <f ca="1">(TRUNC(PRODUCT($E$12:$E1335),16))</f>
        <v>1.2042624178930399</v>
      </c>
      <c r="G1336" s="16">
        <f t="shared" ca="1" si="421"/>
        <v>1.19236774805075</v>
      </c>
      <c r="H1336" s="16">
        <f t="shared" ca="1" si="413"/>
        <v>1.00997567</v>
      </c>
      <c r="I1336" s="15">
        <f t="shared" si="422"/>
        <v>7.0000000000000007E-2</v>
      </c>
      <c r="J1336" s="34">
        <f t="shared" si="423"/>
        <v>44697</v>
      </c>
      <c r="K1336" s="2">
        <f t="shared" si="424"/>
        <v>21</v>
      </c>
      <c r="L1336" s="21">
        <f t="shared" si="425"/>
        <v>21</v>
      </c>
      <c r="M1336" s="14">
        <f t="shared" si="414"/>
        <v>1.0056541450000001</v>
      </c>
      <c r="N1336" s="14">
        <f t="shared" ca="1" si="415"/>
        <v>1.015686219</v>
      </c>
      <c r="O1336" s="21">
        <f t="shared" si="426"/>
        <v>0</v>
      </c>
      <c r="P1336" s="16">
        <f t="shared" ca="1" si="416"/>
        <v>100.94081926</v>
      </c>
      <c r="Q1336" s="24">
        <f t="shared" si="417"/>
        <v>0</v>
      </c>
      <c r="R1336" s="16">
        <f t="shared" si="418"/>
        <v>0</v>
      </c>
      <c r="S1336" s="4" t="str">
        <f t="shared" si="427"/>
        <v>A+J=</v>
      </c>
      <c r="T1336" s="34">
        <f t="shared" si="428"/>
        <v>44727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2"/>
      <c r="AG1336" s="3"/>
      <c r="AH1336" s="2"/>
      <c r="AI1336" s="2"/>
      <c r="AJ1336" s="2"/>
      <c r="AK1336" s="2"/>
      <c r="AL1336" s="2"/>
      <c r="AM1336" s="34"/>
      <c r="AN1336" s="34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42">
        <f t="shared" si="419"/>
        <v>44727</v>
      </c>
      <c r="B1337" s="19">
        <f t="shared" ca="1" si="429"/>
        <v>6540.7868504500002</v>
      </c>
      <c r="C1337" s="16">
        <f t="shared" si="420"/>
        <v>6435</v>
      </c>
      <c r="D1337" s="15">
        <f ca="1">IF(A1337&lt;$B$1,VLOOKUP(A1337,[1]DI!$A$4:$B$15000,2,FALSE),0)</f>
        <v>0.1265</v>
      </c>
      <c r="E1337" s="16">
        <f t="shared" ca="1" si="412"/>
        <v>1.0004727899999999</v>
      </c>
      <c r="F1337" s="16">
        <f ca="1">(TRUNC(PRODUCT($E$12:$E1336),16))</f>
        <v>1.2048317811216001</v>
      </c>
      <c r="G1337" s="16">
        <f t="shared" ca="1" si="421"/>
        <v>1.19236774805075</v>
      </c>
      <c r="H1337" s="16">
        <f t="shared" ca="1" si="413"/>
        <v>1.0104531800000001</v>
      </c>
      <c r="I1337" s="15">
        <f t="shared" si="422"/>
        <v>7.0000000000000007E-2</v>
      </c>
      <c r="J1337" s="34">
        <f t="shared" si="423"/>
        <v>44697</v>
      </c>
      <c r="K1337" s="2">
        <f t="shared" si="424"/>
        <v>22</v>
      </c>
      <c r="L1337" s="21">
        <f t="shared" si="425"/>
        <v>22</v>
      </c>
      <c r="M1337" s="14">
        <f t="shared" si="414"/>
        <v>1.0059241860000001</v>
      </c>
      <c r="N1337" s="14">
        <f t="shared" ca="1" si="415"/>
        <v>1.0164392929999999</v>
      </c>
      <c r="O1337" s="21">
        <f t="shared" si="426"/>
        <v>44</v>
      </c>
      <c r="P1337" s="16">
        <f t="shared" ca="1" si="416"/>
        <v>105.78685045</v>
      </c>
      <c r="Q1337" s="24">
        <f t="shared" si="417"/>
        <v>7.1499999999999994E-2</v>
      </c>
      <c r="R1337" s="16">
        <f t="shared" si="418"/>
        <v>715</v>
      </c>
      <c r="S1337" s="4" t="str">
        <f t="shared" si="427"/>
        <v>A+J=</v>
      </c>
      <c r="T1337" s="34">
        <f t="shared" si="428"/>
        <v>44727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2"/>
      <c r="AG1337" s="3"/>
      <c r="AH1337" s="2"/>
      <c r="AI1337" s="2"/>
      <c r="AJ1337" s="2"/>
      <c r="AK1337" s="2"/>
      <c r="AL1337" s="2"/>
      <c r="AM1337" s="34"/>
      <c r="AN1337" s="34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42">
        <f t="shared" si="419"/>
        <v>44728</v>
      </c>
      <c r="B1338" s="19">
        <f t="shared" ca="1" si="429"/>
        <v>5724.2410368000001</v>
      </c>
      <c r="C1338" s="16">
        <f t="shared" si="420"/>
        <v>5720</v>
      </c>
      <c r="D1338" s="15">
        <f ca="1">IF(A1338&lt;$B$1,VLOOKUP(A1338,[1]DI!$A$4:$B$15000,2,FALSE),0)</f>
        <v>0</v>
      </c>
      <c r="E1338" s="16">
        <f t="shared" ca="1" si="412"/>
        <v>1</v>
      </c>
      <c r="F1338" s="16">
        <f ca="1">(TRUNC(PRODUCT($E$12:$E1337),16))</f>
        <v>1.2054014135394</v>
      </c>
      <c r="G1338" s="16">
        <f t="shared" ca="1" si="421"/>
        <v>1.2048317811216001</v>
      </c>
      <c r="H1338" s="16">
        <f t="shared" ca="1" si="413"/>
        <v>1.0004727899999999</v>
      </c>
      <c r="I1338" s="15">
        <f t="shared" si="422"/>
        <v>7.0000000000000007E-2</v>
      </c>
      <c r="J1338" s="34">
        <f t="shared" si="423"/>
        <v>44727</v>
      </c>
      <c r="K1338" s="2">
        <f t="shared" si="424"/>
        <v>1</v>
      </c>
      <c r="L1338" s="21">
        <f t="shared" si="425"/>
        <v>1</v>
      </c>
      <c r="M1338" s="14">
        <f t="shared" si="414"/>
        <v>1.0002685229999999</v>
      </c>
      <c r="N1338" s="14">
        <f t="shared" ca="1" si="415"/>
        <v>1.0007414400000001</v>
      </c>
      <c r="O1338" s="21">
        <f t="shared" si="426"/>
        <v>0</v>
      </c>
      <c r="P1338" s="16">
        <f t="shared" ca="1" si="416"/>
        <v>4.2410367999999998</v>
      </c>
      <c r="Q1338" s="24">
        <f t="shared" si="417"/>
        <v>0</v>
      </c>
      <c r="R1338" s="16">
        <f t="shared" si="418"/>
        <v>0</v>
      </c>
      <c r="S1338" s="4" t="str">
        <f t="shared" si="427"/>
        <v>J=</v>
      </c>
      <c r="T1338" s="34">
        <f t="shared" si="428"/>
        <v>44757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2"/>
      <c r="AG1338" s="3"/>
      <c r="AH1338" s="2"/>
      <c r="AI1338" s="2"/>
      <c r="AJ1338" s="2"/>
      <c r="AK1338" s="2"/>
      <c r="AL1338" s="2"/>
      <c r="AM1338" s="34"/>
      <c r="AN1338" s="34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42">
        <f t="shared" si="419"/>
        <v>44729</v>
      </c>
      <c r="B1339" s="19">
        <f t="shared" ca="1" si="429"/>
        <v>5724.2410368000001</v>
      </c>
      <c r="C1339" s="16">
        <f t="shared" si="420"/>
        <v>5720</v>
      </c>
      <c r="D1339" s="15">
        <f ca="1">IF(A1339&lt;$B$1,VLOOKUP(A1339,[1]DI!$A$4:$B$15000,2,FALSE),0)</f>
        <v>0.13150000000000001</v>
      </c>
      <c r="E1339" s="16">
        <f t="shared" ca="1" si="412"/>
        <v>1.0004903700000001</v>
      </c>
      <c r="F1339" s="16">
        <f ca="1">(TRUNC(PRODUCT($E$12:$E1338),16))</f>
        <v>1.2054014135394</v>
      </c>
      <c r="G1339" s="16">
        <f t="shared" ca="1" si="421"/>
        <v>1.2048317811216001</v>
      </c>
      <c r="H1339" s="16">
        <f t="shared" ca="1" si="413"/>
        <v>1.0004727899999999</v>
      </c>
      <c r="I1339" s="15">
        <f t="shared" si="422"/>
        <v>7.0000000000000007E-2</v>
      </c>
      <c r="J1339" s="34">
        <f t="shared" si="423"/>
        <v>44727</v>
      </c>
      <c r="K1339" s="2">
        <f t="shared" si="424"/>
        <v>1</v>
      </c>
      <c r="L1339" s="21">
        <f t="shared" si="425"/>
        <v>1</v>
      </c>
      <c r="M1339" s="14">
        <f t="shared" si="414"/>
        <v>1.0002685229999999</v>
      </c>
      <c r="N1339" s="14">
        <f t="shared" ca="1" si="415"/>
        <v>1.0007414400000001</v>
      </c>
      <c r="O1339" s="21">
        <f t="shared" si="426"/>
        <v>0</v>
      </c>
      <c r="P1339" s="16">
        <f t="shared" ca="1" si="416"/>
        <v>4.2410367999999998</v>
      </c>
      <c r="Q1339" s="24">
        <f t="shared" si="417"/>
        <v>0</v>
      </c>
      <c r="R1339" s="16">
        <f t="shared" si="418"/>
        <v>0</v>
      </c>
      <c r="S1339" s="4" t="str">
        <f t="shared" si="427"/>
        <v>J=</v>
      </c>
      <c r="T1339" s="34">
        <f t="shared" si="428"/>
        <v>44757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2"/>
      <c r="AG1339" s="3"/>
      <c r="AH1339" s="2"/>
      <c r="AI1339" s="2"/>
      <c r="AJ1339" s="2"/>
      <c r="AK1339" s="2"/>
      <c r="AL1339" s="2"/>
      <c r="AM1339" s="34"/>
      <c r="AN1339" s="34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42">
        <f t="shared" si="419"/>
        <v>44730</v>
      </c>
      <c r="B1340" s="19">
        <f t="shared" ca="1" si="429"/>
        <v>5727.0480238299997</v>
      </c>
      <c r="C1340" s="16">
        <f t="shared" si="420"/>
        <v>5720</v>
      </c>
      <c r="D1340" s="15">
        <f ca="1">IF(A1340&lt;$B$1,VLOOKUP(A1340,[1]DI!$A$4:$B$15000,2,FALSE),0)</f>
        <v>0</v>
      </c>
      <c r="E1340" s="16">
        <f t="shared" ca="1" si="412"/>
        <v>1</v>
      </c>
      <c r="F1340" s="16">
        <f ca="1">(TRUNC(PRODUCT($E$12:$E1339),16))</f>
        <v>1.2059925062305501</v>
      </c>
      <c r="G1340" s="16">
        <f t="shared" ca="1" si="421"/>
        <v>1.2048317811216001</v>
      </c>
      <c r="H1340" s="16">
        <f t="shared" ca="1" si="413"/>
        <v>1.0009633899999999</v>
      </c>
      <c r="I1340" s="15">
        <f t="shared" si="422"/>
        <v>7.0000000000000007E-2</v>
      </c>
      <c r="J1340" s="34">
        <f t="shared" si="423"/>
        <v>44727</v>
      </c>
      <c r="K1340" s="2">
        <f t="shared" si="424"/>
        <v>1</v>
      </c>
      <c r="L1340" s="21">
        <f t="shared" si="425"/>
        <v>1</v>
      </c>
      <c r="M1340" s="14">
        <f t="shared" si="414"/>
        <v>1.0002685229999999</v>
      </c>
      <c r="N1340" s="14">
        <f t="shared" ca="1" si="415"/>
        <v>1.0012321719999999</v>
      </c>
      <c r="O1340" s="21">
        <f t="shared" si="426"/>
        <v>0</v>
      </c>
      <c r="P1340" s="16">
        <f t="shared" ca="1" si="416"/>
        <v>7.04802383</v>
      </c>
      <c r="Q1340" s="24">
        <f t="shared" si="417"/>
        <v>0</v>
      </c>
      <c r="R1340" s="16">
        <f t="shared" si="418"/>
        <v>0</v>
      </c>
      <c r="S1340" s="4" t="str">
        <f t="shared" si="427"/>
        <v>J=</v>
      </c>
      <c r="T1340" s="34">
        <f t="shared" si="428"/>
        <v>44757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2"/>
      <c r="AG1340" s="3"/>
      <c r="AH1340" s="2"/>
      <c r="AI1340" s="2"/>
      <c r="AJ1340" s="2"/>
      <c r="AK1340" s="2"/>
      <c r="AL1340" s="2"/>
      <c r="AM1340" s="34"/>
      <c r="AN1340" s="34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42">
        <f t="shared" si="419"/>
        <v>44731</v>
      </c>
      <c r="B1341" s="19">
        <f t="shared" ca="1" si="429"/>
        <v>5727.0480238299997</v>
      </c>
      <c r="C1341" s="16">
        <f t="shared" si="420"/>
        <v>5720</v>
      </c>
      <c r="D1341" s="15">
        <f ca="1">IF(A1341&lt;$B$1,VLOOKUP(A1341,[1]DI!$A$4:$B$15000,2,FALSE),0)</f>
        <v>0</v>
      </c>
      <c r="E1341" s="16">
        <f t="shared" ca="1" si="412"/>
        <v>1</v>
      </c>
      <c r="F1341" s="16">
        <f ca="1">(TRUNC(PRODUCT($E$12:$E1340),16))</f>
        <v>1.2059925062305501</v>
      </c>
      <c r="G1341" s="16">
        <f t="shared" ca="1" si="421"/>
        <v>1.2048317811216001</v>
      </c>
      <c r="H1341" s="16">
        <f t="shared" ca="1" si="413"/>
        <v>1.0009633899999999</v>
      </c>
      <c r="I1341" s="15">
        <f t="shared" si="422"/>
        <v>7.0000000000000007E-2</v>
      </c>
      <c r="J1341" s="34">
        <f t="shared" si="423"/>
        <v>44727</v>
      </c>
      <c r="K1341" s="2">
        <f t="shared" si="424"/>
        <v>1</v>
      </c>
      <c r="L1341" s="21">
        <f t="shared" si="425"/>
        <v>1</v>
      </c>
      <c r="M1341" s="14">
        <f t="shared" si="414"/>
        <v>1.0002685229999999</v>
      </c>
      <c r="N1341" s="14">
        <f t="shared" ca="1" si="415"/>
        <v>1.0012321719999999</v>
      </c>
      <c r="O1341" s="21">
        <f t="shared" si="426"/>
        <v>0</v>
      </c>
      <c r="P1341" s="16">
        <f t="shared" ca="1" si="416"/>
        <v>7.04802383</v>
      </c>
      <c r="Q1341" s="24">
        <f t="shared" si="417"/>
        <v>0</v>
      </c>
      <c r="R1341" s="16">
        <f t="shared" si="418"/>
        <v>0</v>
      </c>
      <c r="S1341" s="4" t="str">
        <f t="shared" si="427"/>
        <v>J=</v>
      </c>
      <c r="T1341" s="34">
        <f t="shared" si="428"/>
        <v>44757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2"/>
      <c r="AG1341" s="3"/>
      <c r="AH1341" s="2"/>
      <c r="AI1341" s="2"/>
      <c r="AJ1341" s="2"/>
      <c r="AK1341" s="2"/>
      <c r="AL1341" s="2"/>
      <c r="AM1341" s="34"/>
      <c r="AN1341" s="34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42">
        <f t="shared" si="419"/>
        <v>44732</v>
      </c>
      <c r="B1342" s="19">
        <f t="shared" ca="1" si="429"/>
        <v>5728.5858630000002</v>
      </c>
      <c r="C1342" s="16">
        <f t="shared" si="420"/>
        <v>5720</v>
      </c>
      <c r="D1342" s="15">
        <f ca="1">IF(A1342&lt;$B$1,VLOOKUP(A1342,[1]DI!$A$4:$B$15000,2,FALSE),0)</f>
        <v>0.13150000000000001</v>
      </c>
      <c r="E1342" s="16">
        <f t="shared" ca="1" si="412"/>
        <v>1.0004903700000001</v>
      </c>
      <c r="F1342" s="16">
        <f ca="1">(TRUNC(PRODUCT($E$12:$E1341),16))</f>
        <v>1.2059925062305501</v>
      </c>
      <c r="G1342" s="16">
        <f t="shared" ca="1" si="421"/>
        <v>1.2048317811216001</v>
      </c>
      <c r="H1342" s="16">
        <f t="shared" ca="1" si="413"/>
        <v>1.0009633899999999</v>
      </c>
      <c r="I1342" s="15">
        <f t="shared" si="422"/>
        <v>7.0000000000000007E-2</v>
      </c>
      <c r="J1342" s="34">
        <f t="shared" si="423"/>
        <v>44727</v>
      </c>
      <c r="K1342" s="2">
        <f t="shared" si="424"/>
        <v>2</v>
      </c>
      <c r="L1342" s="21">
        <f t="shared" si="425"/>
        <v>2</v>
      </c>
      <c r="M1342" s="14">
        <f t="shared" si="414"/>
        <v>1.000537118</v>
      </c>
      <c r="N1342" s="14">
        <f t="shared" ca="1" si="415"/>
        <v>1.001501025</v>
      </c>
      <c r="O1342" s="21">
        <f t="shared" si="426"/>
        <v>0</v>
      </c>
      <c r="P1342" s="16">
        <f t="shared" ca="1" si="416"/>
        <v>8.5858629999999998</v>
      </c>
      <c r="Q1342" s="24">
        <f t="shared" si="417"/>
        <v>0</v>
      </c>
      <c r="R1342" s="16">
        <f t="shared" si="418"/>
        <v>0</v>
      </c>
      <c r="S1342" s="4" t="str">
        <f t="shared" si="427"/>
        <v>J=</v>
      </c>
      <c r="T1342" s="34">
        <f t="shared" si="428"/>
        <v>44757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2"/>
      <c r="AG1342" s="3"/>
      <c r="AH1342" s="2"/>
      <c r="AI1342" s="2"/>
      <c r="AJ1342" s="2"/>
      <c r="AK1342" s="2"/>
      <c r="AL1342" s="2"/>
      <c r="AM1342" s="34"/>
      <c r="AN1342" s="34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42">
        <f t="shared" si="419"/>
        <v>44733</v>
      </c>
      <c r="B1343" s="19">
        <f t="shared" ca="1" si="429"/>
        <v>5732.9339896399997</v>
      </c>
      <c r="C1343" s="16">
        <f t="shared" si="420"/>
        <v>5720</v>
      </c>
      <c r="D1343" s="15">
        <f ca="1">IF(A1343&lt;$B$1,VLOOKUP(A1343,[1]DI!$A$4:$B$15000,2,FALSE),0)</f>
        <v>0.13150000000000001</v>
      </c>
      <c r="E1343" s="16">
        <f t="shared" ca="1" si="412"/>
        <v>1.0004903700000001</v>
      </c>
      <c r="F1343" s="16">
        <f ca="1">(TRUNC(PRODUCT($E$12:$E1342),16))</f>
        <v>1.20658388877583</v>
      </c>
      <c r="G1343" s="16">
        <f t="shared" ca="1" si="421"/>
        <v>1.2048317811216001</v>
      </c>
      <c r="H1343" s="16">
        <f t="shared" ca="1" si="413"/>
        <v>1.00145423</v>
      </c>
      <c r="I1343" s="15">
        <f t="shared" si="422"/>
        <v>7.0000000000000007E-2</v>
      </c>
      <c r="J1343" s="34">
        <f t="shared" si="423"/>
        <v>44727</v>
      </c>
      <c r="K1343" s="2">
        <f t="shared" si="424"/>
        <v>3</v>
      </c>
      <c r="L1343" s="21">
        <f t="shared" si="425"/>
        <v>3</v>
      </c>
      <c r="M1343" s="14">
        <f t="shared" si="414"/>
        <v>1.0008057850000001</v>
      </c>
      <c r="N1343" s="14">
        <f t="shared" ca="1" si="415"/>
        <v>1.002261187</v>
      </c>
      <c r="O1343" s="21">
        <f t="shared" si="426"/>
        <v>0</v>
      </c>
      <c r="P1343" s="16">
        <f t="shared" ca="1" si="416"/>
        <v>12.93398964</v>
      </c>
      <c r="Q1343" s="24">
        <f t="shared" si="417"/>
        <v>0</v>
      </c>
      <c r="R1343" s="16">
        <f t="shared" si="418"/>
        <v>0</v>
      </c>
      <c r="S1343" s="4" t="str">
        <f t="shared" si="427"/>
        <v>J=</v>
      </c>
      <c r="T1343" s="34">
        <f t="shared" si="428"/>
        <v>44757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2"/>
      <c r="AG1343" s="3"/>
      <c r="AH1343" s="2"/>
      <c r="AI1343" s="2"/>
      <c r="AJ1343" s="2"/>
      <c r="AK1343" s="2"/>
      <c r="AL1343" s="2"/>
      <c r="AM1343" s="34"/>
      <c r="AN1343" s="34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42">
        <f t="shared" si="419"/>
        <v>44734</v>
      </c>
      <c r="B1344" s="19">
        <f t="shared" ca="1" si="429"/>
        <v>5737.2854624700003</v>
      </c>
      <c r="C1344" s="16">
        <f t="shared" si="420"/>
        <v>5720</v>
      </c>
      <c r="D1344" s="15">
        <f ca="1">IF(A1344&lt;$B$1,VLOOKUP(A1344,[1]DI!$A$4:$B$15000,2,FALSE),0)</f>
        <v>0.13150000000000001</v>
      </c>
      <c r="E1344" s="16">
        <f t="shared" ca="1" si="412"/>
        <v>1.0004903700000001</v>
      </c>
      <c r="F1344" s="16">
        <f ca="1">(TRUNC(PRODUCT($E$12:$E1343),16))</f>
        <v>1.20717556131737</v>
      </c>
      <c r="G1344" s="16">
        <f t="shared" ca="1" si="421"/>
        <v>1.2048317811216001</v>
      </c>
      <c r="H1344" s="16">
        <f t="shared" ca="1" si="413"/>
        <v>1.0019453199999999</v>
      </c>
      <c r="I1344" s="15">
        <f t="shared" si="422"/>
        <v>7.0000000000000007E-2</v>
      </c>
      <c r="J1344" s="34">
        <f t="shared" si="423"/>
        <v>44727</v>
      </c>
      <c r="K1344" s="2">
        <f t="shared" si="424"/>
        <v>4</v>
      </c>
      <c r="L1344" s="21">
        <f t="shared" si="425"/>
        <v>4</v>
      </c>
      <c r="M1344" s="14">
        <f t="shared" si="414"/>
        <v>1.0010745240000001</v>
      </c>
      <c r="N1344" s="14">
        <f t="shared" ca="1" si="415"/>
        <v>1.0030219339999999</v>
      </c>
      <c r="O1344" s="21">
        <f t="shared" si="426"/>
        <v>0</v>
      </c>
      <c r="P1344" s="16">
        <f t="shared" ca="1" si="416"/>
        <v>17.285462469999999</v>
      </c>
      <c r="Q1344" s="24">
        <f t="shared" si="417"/>
        <v>0</v>
      </c>
      <c r="R1344" s="16">
        <f t="shared" si="418"/>
        <v>0</v>
      </c>
      <c r="S1344" s="4" t="str">
        <f t="shared" si="427"/>
        <v>J=</v>
      </c>
      <c r="T1344" s="34">
        <f t="shared" si="428"/>
        <v>44757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2"/>
      <c r="AG1344" s="3"/>
      <c r="AH1344" s="2"/>
      <c r="AI1344" s="2"/>
      <c r="AJ1344" s="2"/>
      <c r="AK1344" s="2"/>
      <c r="AL1344" s="2"/>
      <c r="AM1344" s="34"/>
      <c r="AN1344" s="34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42">
        <f t="shared" si="419"/>
        <v>44735</v>
      </c>
      <c r="B1345" s="19">
        <f t="shared" ca="1" si="429"/>
        <v>5741.6401785500002</v>
      </c>
      <c r="C1345" s="16">
        <f t="shared" si="420"/>
        <v>5720</v>
      </c>
      <c r="D1345" s="15">
        <f ca="1">IF(A1345&lt;$B$1,VLOOKUP(A1345,[1]DI!$A$4:$B$15000,2,FALSE),0)</f>
        <v>0.13150000000000001</v>
      </c>
      <c r="E1345" s="16">
        <f t="shared" ca="1" si="412"/>
        <v>1.0004903700000001</v>
      </c>
      <c r="F1345" s="16">
        <f ca="1">(TRUNC(PRODUCT($E$12:$E1344),16))</f>
        <v>1.20776752399738</v>
      </c>
      <c r="G1345" s="16">
        <f t="shared" ca="1" si="421"/>
        <v>1.2048317811216001</v>
      </c>
      <c r="H1345" s="16">
        <f t="shared" ca="1" si="413"/>
        <v>1.00243664</v>
      </c>
      <c r="I1345" s="15">
        <f t="shared" si="422"/>
        <v>7.0000000000000007E-2</v>
      </c>
      <c r="J1345" s="34">
        <f t="shared" si="423"/>
        <v>44727</v>
      </c>
      <c r="K1345" s="2">
        <f t="shared" si="424"/>
        <v>5</v>
      </c>
      <c r="L1345" s="21">
        <f t="shared" si="425"/>
        <v>5</v>
      </c>
      <c r="M1345" s="14">
        <f t="shared" si="414"/>
        <v>1.0013433350000001</v>
      </c>
      <c r="N1345" s="14">
        <f t="shared" ca="1" si="415"/>
        <v>1.003783248</v>
      </c>
      <c r="O1345" s="21">
        <f t="shared" si="426"/>
        <v>0</v>
      </c>
      <c r="P1345" s="16">
        <f t="shared" ca="1" si="416"/>
        <v>21.640178550000002</v>
      </c>
      <c r="Q1345" s="24">
        <f t="shared" si="417"/>
        <v>0</v>
      </c>
      <c r="R1345" s="16">
        <f t="shared" si="418"/>
        <v>0</v>
      </c>
      <c r="S1345" s="4" t="str">
        <f t="shared" si="427"/>
        <v>J=</v>
      </c>
      <c r="T1345" s="34">
        <f t="shared" si="428"/>
        <v>44757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2"/>
      <c r="AG1345" s="3"/>
      <c r="AH1345" s="2"/>
      <c r="AI1345" s="2"/>
      <c r="AJ1345" s="2"/>
      <c r="AK1345" s="2"/>
      <c r="AL1345" s="2"/>
      <c r="AM1345" s="34"/>
      <c r="AN1345" s="34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42">
        <f t="shared" si="419"/>
        <v>44736</v>
      </c>
      <c r="B1346" s="19">
        <f t="shared" ca="1" si="429"/>
        <v>5745.9982522700002</v>
      </c>
      <c r="C1346" s="16">
        <f t="shared" si="420"/>
        <v>5720</v>
      </c>
      <c r="D1346" s="15">
        <f ca="1">IF(A1346&lt;$B$1,VLOOKUP(A1346,[1]DI!$A$4:$B$15000,2,FALSE),0)</f>
        <v>0.13150000000000001</v>
      </c>
      <c r="E1346" s="16">
        <f t="shared" ca="1" si="412"/>
        <v>1.0004903700000001</v>
      </c>
      <c r="F1346" s="16">
        <f ca="1">(TRUNC(PRODUCT($E$12:$E1345),16))</f>
        <v>1.20835977695812</v>
      </c>
      <c r="G1346" s="16">
        <f t="shared" ca="1" si="421"/>
        <v>1.2048317811216001</v>
      </c>
      <c r="H1346" s="16">
        <f t="shared" ca="1" si="413"/>
        <v>1.0029282100000001</v>
      </c>
      <c r="I1346" s="15">
        <f t="shared" si="422"/>
        <v>7.0000000000000007E-2</v>
      </c>
      <c r="J1346" s="34">
        <f t="shared" si="423"/>
        <v>44727</v>
      </c>
      <c r="K1346" s="2">
        <f t="shared" si="424"/>
        <v>6</v>
      </c>
      <c r="L1346" s="21">
        <f t="shared" si="425"/>
        <v>6</v>
      </c>
      <c r="M1346" s="14">
        <f t="shared" si="414"/>
        <v>1.001612218</v>
      </c>
      <c r="N1346" s="14">
        <f t="shared" ca="1" si="415"/>
        <v>1.0045451489999999</v>
      </c>
      <c r="O1346" s="21">
        <f t="shared" si="426"/>
        <v>0</v>
      </c>
      <c r="P1346" s="16">
        <f t="shared" ca="1" si="416"/>
        <v>25.998252269999998</v>
      </c>
      <c r="Q1346" s="24">
        <f t="shared" si="417"/>
        <v>0</v>
      </c>
      <c r="R1346" s="16">
        <f t="shared" si="418"/>
        <v>0</v>
      </c>
      <c r="S1346" s="4" t="str">
        <f t="shared" si="427"/>
        <v>J=</v>
      </c>
      <c r="T1346" s="34">
        <f t="shared" si="428"/>
        <v>44757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2"/>
      <c r="AG1346" s="3"/>
      <c r="AH1346" s="2"/>
      <c r="AI1346" s="2"/>
      <c r="AJ1346" s="2"/>
      <c r="AK1346" s="2"/>
      <c r="AL1346" s="2"/>
      <c r="AM1346" s="34"/>
      <c r="AN1346" s="34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42">
        <f t="shared" si="419"/>
        <v>44737</v>
      </c>
      <c r="B1347" s="19">
        <f t="shared" ca="1" si="429"/>
        <v>5750.3595749599999</v>
      </c>
      <c r="C1347" s="16">
        <f t="shared" si="420"/>
        <v>5720</v>
      </c>
      <c r="D1347" s="15">
        <f ca="1">IF(A1347&lt;$B$1,VLOOKUP(A1347,[1]DI!$A$4:$B$15000,2,FALSE),0)</f>
        <v>0</v>
      </c>
      <c r="E1347" s="16">
        <f t="shared" ca="1" si="412"/>
        <v>1</v>
      </c>
      <c r="F1347" s="16">
        <f ca="1">(TRUNC(PRODUCT($E$12:$E1346),16))</f>
        <v>1.2089523203419501</v>
      </c>
      <c r="G1347" s="16">
        <f t="shared" ca="1" si="421"/>
        <v>1.2048317811216001</v>
      </c>
      <c r="H1347" s="16">
        <f t="shared" ca="1" si="413"/>
        <v>1.0034200099999999</v>
      </c>
      <c r="I1347" s="15">
        <f t="shared" si="422"/>
        <v>7.0000000000000007E-2</v>
      </c>
      <c r="J1347" s="34">
        <f t="shared" si="423"/>
        <v>44727</v>
      </c>
      <c r="K1347" s="2">
        <f t="shared" si="424"/>
        <v>6</v>
      </c>
      <c r="L1347" s="21">
        <f t="shared" si="425"/>
        <v>7</v>
      </c>
      <c r="M1347" s="14">
        <f t="shared" si="414"/>
        <v>1.001881174</v>
      </c>
      <c r="N1347" s="14">
        <f t="shared" ca="1" si="415"/>
        <v>1.005307618</v>
      </c>
      <c r="O1347" s="21">
        <f t="shared" si="426"/>
        <v>0</v>
      </c>
      <c r="P1347" s="16">
        <f t="shared" ca="1" si="416"/>
        <v>30.35957496</v>
      </c>
      <c r="Q1347" s="24">
        <f t="shared" si="417"/>
        <v>0</v>
      </c>
      <c r="R1347" s="16">
        <f t="shared" si="418"/>
        <v>0</v>
      </c>
      <c r="S1347" s="4" t="str">
        <f t="shared" si="427"/>
        <v>J=</v>
      </c>
      <c r="T1347" s="34">
        <f t="shared" si="428"/>
        <v>44757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2"/>
      <c r="AG1347" s="3"/>
      <c r="AH1347" s="2"/>
      <c r="AI1347" s="2"/>
      <c r="AJ1347" s="2"/>
      <c r="AK1347" s="2"/>
      <c r="AL1347" s="2"/>
      <c r="AM1347" s="34"/>
      <c r="AN1347" s="34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42">
        <f t="shared" si="419"/>
        <v>44738</v>
      </c>
      <c r="B1348" s="19">
        <f t="shared" ca="1" si="429"/>
        <v>5750.3595749599999</v>
      </c>
      <c r="C1348" s="16">
        <f t="shared" si="420"/>
        <v>5720</v>
      </c>
      <c r="D1348" s="15">
        <f ca="1">IF(A1348&lt;$B$1,VLOOKUP(A1348,[1]DI!$A$4:$B$15000,2,FALSE),0)</f>
        <v>0</v>
      </c>
      <c r="E1348" s="16">
        <f t="shared" ca="1" si="412"/>
        <v>1</v>
      </c>
      <c r="F1348" s="16">
        <f ca="1">(TRUNC(PRODUCT($E$12:$E1347),16))</f>
        <v>1.2089523203419501</v>
      </c>
      <c r="G1348" s="16">
        <f t="shared" ca="1" si="421"/>
        <v>1.2048317811216001</v>
      </c>
      <c r="H1348" s="16">
        <f t="shared" ca="1" si="413"/>
        <v>1.0034200099999999</v>
      </c>
      <c r="I1348" s="15">
        <f t="shared" si="422"/>
        <v>7.0000000000000007E-2</v>
      </c>
      <c r="J1348" s="34">
        <f t="shared" si="423"/>
        <v>44727</v>
      </c>
      <c r="K1348" s="2">
        <f t="shared" si="424"/>
        <v>6</v>
      </c>
      <c r="L1348" s="21">
        <f t="shared" si="425"/>
        <v>7</v>
      </c>
      <c r="M1348" s="14">
        <f t="shared" si="414"/>
        <v>1.001881174</v>
      </c>
      <c r="N1348" s="14">
        <f t="shared" ca="1" si="415"/>
        <v>1.005307618</v>
      </c>
      <c r="O1348" s="21">
        <f t="shared" si="426"/>
        <v>0</v>
      </c>
      <c r="P1348" s="16">
        <f t="shared" ca="1" si="416"/>
        <v>30.35957496</v>
      </c>
      <c r="Q1348" s="24">
        <f t="shared" si="417"/>
        <v>0</v>
      </c>
      <c r="R1348" s="16">
        <f t="shared" si="418"/>
        <v>0</v>
      </c>
      <c r="S1348" s="4" t="str">
        <f t="shared" si="427"/>
        <v>J=</v>
      </c>
      <c r="T1348" s="34">
        <f t="shared" si="428"/>
        <v>44757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2"/>
      <c r="AG1348" s="3"/>
      <c r="AH1348" s="2"/>
      <c r="AI1348" s="2"/>
      <c r="AJ1348" s="2"/>
      <c r="AK1348" s="2"/>
      <c r="AL1348" s="2"/>
      <c r="AM1348" s="34"/>
      <c r="AN1348" s="34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42">
        <f t="shared" si="419"/>
        <v>44739</v>
      </c>
      <c r="B1349" s="19">
        <f t="shared" ca="1" si="429"/>
        <v>5750.3595749599999</v>
      </c>
      <c r="C1349" s="16">
        <f t="shared" si="420"/>
        <v>5720</v>
      </c>
      <c r="D1349" s="15">
        <f ca="1">IF(A1349&lt;$B$1,VLOOKUP(A1349,[1]DI!$A$4:$B$15000,2,FALSE),0)</f>
        <v>0.13150000000000001</v>
      </c>
      <c r="E1349" s="16">
        <f t="shared" ca="1" si="412"/>
        <v>1.0004903700000001</v>
      </c>
      <c r="F1349" s="16">
        <f ca="1">(TRUNC(PRODUCT($E$12:$E1348),16))</f>
        <v>1.2089523203419501</v>
      </c>
      <c r="G1349" s="16">
        <f t="shared" ca="1" si="421"/>
        <v>1.2048317811216001</v>
      </c>
      <c r="H1349" s="16">
        <f t="shared" ca="1" si="413"/>
        <v>1.0034200099999999</v>
      </c>
      <c r="I1349" s="15">
        <f t="shared" si="422"/>
        <v>7.0000000000000007E-2</v>
      </c>
      <c r="J1349" s="34">
        <f t="shared" si="423"/>
        <v>44727</v>
      </c>
      <c r="K1349" s="2">
        <f t="shared" si="424"/>
        <v>7</v>
      </c>
      <c r="L1349" s="21">
        <f t="shared" si="425"/>
        <v>7</v>
      </c>
      <c r="M1349" s="14">
        <f t="shared" si="414"/>
        <v>1.001881174</v>
      </c>
      <c r="N1349" s="14">
        <f t="shared" ca="1" si="415"/>
        <v>1.005307618</v>
      </c>
      <c r="O1349" s="21">
        <f t="shared" si="426"/>
        <v>0</v>
      </c>
      <c r="P1349" s="16">
        <f t="shared" ca="1" si="416"/>
        <v>30.35957496</v>
      </c>
      <c r="Q1349" s="24">
        <f t="shared" si="417"/>
        <v>0</v>
      </c>
      <c r="R1349" s="16">
        <f t="shared" si="418"/>
        <v>0</v>
      </c>
      <c r="S1349" s="4" t="str">
        <f t="shared" si="427"/>
        <v>J=</v>
      </c>
      <c r="T1349" s="34">
        <f t="shared" si="428"/>
        <v>44757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2"/>
      <c r="AG1349" s="3"/>
      <c r="AH1349" s="2"/>
      <c r="AI1349" s="2"/>
      <c r="AJ1349" s="2"/>
      <c r="AK1349" s="2"/>
      <c r="AL1349" s="2"/>
      <c r="AM1349" s="34"/>
      <c r="AN1349" s="34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42">
        <f t="shared" si="419"/>
        <v>44740</v>
      </c>
      <c r="B1350" s="19">
        <f t="shared" ca="1" si="429"/>
        <v>5754.7242552799999</v>
      </c>
      <c r="C1350" s="16">
        <f t="shared" si="420"/>
        <v>5720</v>
      </c>
      <c r="D1350" s="15">
        <f ca="1">IF(A1350&lt;$B$1,VLOOKUP(A1350,[1]DI!$A$4:$B$15000,2,FALSE),0)</f>
        <v>0.13150000000000001</v>
      </c>
      <c r="E1350" s="16">
        <f t="shared" ca="1" si="412"/>
        <v>1.0004903700000001</v>
      </c>
      <c r="F1350" s="16">
        <f ca="1">(TRUNC(PRODUCT($E$12:$E1349),16))</f>
        <v>1.2095451542912701</v>
      </c>
      <c r="G1350" s="16">
        <f t="shared" ca="1" si="421"/>
        <v>1.2048317811216001</v>
      </c>
      <c r="H1350" s="16">
        <f t="shared" ca="1" si="413"/>
        <v>1.00391206</v>
      </c>
      <c r="I1350" s="15">
        <f t="shared" si="422"/>
        <v>7.0000000000000007E-2</v>
      </c>
      <c r="J1350" s="34">
        <f t="shared" si="423"/>
        <v>44727</v>
      </c>
      <c r="K1350" s="2">
        <f t="shared" si="424"/>
        <v>8</v>
      </c>
      <c r="L1350" s="21">
        <f t="shared" si="425"/>
        <v>8</v>
      </c>
      <c r="M1350" s="14">
        <f t="shared" si="414"/>
        <v>1.0021502019999999</v>
      </c>
      <c r="N1350" s="14">
        <f t="shared" ca="1" si="415"/>
        <v>1.0060706740000001</v>
      </c>
      <c r="O1350" s="21">
        <f t="shared" si="426"/>
        <v>0</v>
      </c>
      <c r="P1350" s="16">
        <f t="shared" ca="1" si="416"/>
        <v>34.724255280000001</v>
      </c>
      <c r="Q1350" s="24">
        <f t="shared" si="417"/>
        <v>0</v>
      </c>
      <c r="R1350" s="16">
        <f t="shared" si="418"/>
        <v>0</v>
      </c>
      <c r="S1350" s="4" t="str">
        <f t="shared" si="427"/>
        <v>J=</v>
      </c>
      <c r="T1350" s="34">
        <f t="shared" si="428"/>
        <v>44757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2"/>
      <c r="AG1350" s="3"/>
      <c r="AH1350" s="2"/>
      <c r="AI1350" s="2"/>
      <c r="AJ1350" s="2"/>
      <c r="AK1350" s="2"/>
      <c r="AL1350" s="2"/>
      <c r="AM1350" s="34"/>
      <c r="AN1350" s="34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42">
        <f t="shared" si="419"/>
        <v>44741</v>
      </c>
      <c r="B1351" s="19">
        <f t="shared" ca="1" si="429"/>
        <v>5759.09223604</v>
      </c>
      <c r="C1351" s="16">
        <f t="shared" si="420"/>
        <v>5720</v>
      </c>
      <c r="D1351" s="15">
        <f ca="1">IF(A1351&lt;$B$1,VLOOKUP(A1351,[1]DI!$A$4:$B$15000,2,FALSE),0)</f>
        <v>0.13150000000000001</v>
      </c>
      <c r="E1351" s="16">
        <f t="shared" ca="1" si="412"/>
        <v>1.0004903700000001</v>
      </c>
      <c r="F1351" s="16">
        <f ca="1">(TRUNC(PRODUCT($E$12:$E1350),16))</f>
        <v>1.2101382789485799</v>
      </c>
      <c r="G1351" s="16">
        <f t="shared" ca="1" si="421"/>
        <v>1.2048317811216001</v>
      </c>
      <c r="H1351" s="16">
        <f t="shared" ca="1" si="413"/>
        <v>1.0044043499999999</v>
      </c>
      <c r="I1351" s="15">
        <f t="shared" si="422"/>
        <v>7.0000000000000007E-2</v>
      </c>
      <c r="J1351" s="34">
        <f t="shared" si="423"/>
        <v>44727</v>
      </c>
      <c r="K1351" s="2">
        <f t="shared" si="424"/>
        <v>9</v>
      </c>
      <c r="L1351" s="21">
        <f t="shared" si="425"/>
        <v>9</v>
      </c>
      <c r="M1351" s="14">
        <f t="shared" si="414"/>
        <v>1.0024193020000001</v>
      </c>
      <c r="N1351" s="14">
        <f t="shared" ca="1" si="415"/>
        <v>1.0068343070000001</v>
      </c>
      <c r="O1351" s="21">
        <f t="shared" si="426"/>
        <v>0</v>
      </c>
      <c r="P1351" s="16">
        <f t="shared" ca="1" si="416"/>
        <v>39.092236040000003</v>
      </c>
      <c r="Q1351" s="24">
        <f t="shared" si="417"/>
        <v>0</v>
      </c>
      <c r="R1351" s="16">
        <f t="shared" si="418"/>
        <v>0</v>
      </c>
      <c r="S1351" s="4" t="str">
        <f t="shared" si="427"/>
        <v>J=</v>
      </c>
      <c r="T1351" s="34">
        <f t="shared" si="428"/>
        <v>44757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2"/>
      <c r="AG1351" s="3"/>
      <c r="AH1351" s="2"/>
      <c r="AI1351" s="2"/>
      <c r="AJ1351" s="2"/>
      <c r="AK1351" s="2"/>
      <c r="AL1351" s="2"/>
      <c r="AM1351" s="34"/>
      <c r="AN1351" s="34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42">
        <f t="shared" si="419"/>
        <v>44742</v>
      </c>
      <c r="B1352" s="19">
        <f t="shared" ca="1" si="429"/>
        <v>5763.4635286800003</v>
      </c>
      <c r="C1352" s="16">
        <f t="shared" si="420"/>
        <v>5720</v>
      </c>
      <c r="D1352" s="15">
        <f ca="1">IF(A1352&lt;$B$1,VLOOKUP(A1352,[1]DI!$A$4:$B$15000,2,FALSE),0)</f>
        <v>0.13150000000000001</v>
      </c>
      <c r="E1352" s="16">
        <f t="shared" ca="1" si="412"/>
        <v>1.0004903700000001</v>
      </c>
      <c r="F1352" s="16">
        <f ca="1">(TRUNC(PRODUCT($E$12:$E1351),16))</f>
        <v>1.2107316944564299</v>
      </c>
      <c r="G1352" s="16">
        <f t="shared" ca="1" si="421"/>
        <v>1.2048317811216001</v>
      </c>
      <c r="H1352" s="16">
        <f t="shared" ca="1" si="413"/>
        <v>1.00489688</v>
      </c>
      <c r="I1352" s="15">
        <f t="shared" si="422"/>
        <v>7.0000000000000007E-2</v>
      </c>
      <c r="J1352" s="34">
        <f t="shared" si="423"/>
        <v>44727</v>
      </c>
      <c r="K1352" s="2">
        <f t="shared" si="424"/>
        <v>10</v>
      </c>
      <c r="L1352" s="21">
        <f t="shared" si="425"/>
        <v>10</v>
      </c>
      <c r="M1352" s="14">
        <f t="shared" si="414"/>
        <v>1.0026884739999999</v>
      </c>
      <c r="N1352" s="14">
        <f t="shared" ca="1" si="415"/>
        <v>1.0075985190000001</v>
      </c>
      <c r="O1352" s="21">
        <f t="shared" si="426"/>
        <v>0</v>
      </c>
      <c r="P1352" s="16">
        <f t="shared" ca="1" si="416"/>
        <v>43.463528680000003</v>
      </c>
      <c r="Q1352" s="24">
        <f t="shared" si="417"/>
        <v>0</v>
      </c>
      <c r="R1352" s="16">
        <f t="shared" si="418"/>
        <v>0</v>
      </c>
      <c r="S1352" s="4" t="str">
        <f t="shared" si="427"/>
        <v>J=</v>
      </c>
      <c r="T1352" s="34">
        <f t="shared" si="428"/>
        <v>44757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2"/>
      <c r="AG1352" s="3"/>
      <c r="AH1352" s="2"/>
      <c r="AI1352" s="2"/>
      <c r="AJ1352" s="2"/>
      <c r="AK1352" s="2"/>
      <c r="AL1352" s="2"/>
      <c r="AM1352" s="34"/>
      <c r="AN1352" s="34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42">
        <f t="shared" si="419"/>
        <v>44743</v>
      </c>
      <c r="B1353" s="19">
        <f t="shared" ca="1" si="429"/>
        <v>5767.8381331999999</v>
      </c>
      <c r="C1353" s="16">
        <f t="shared" si="420"/>
        <v>5720</v>
      </c>
      <c r="D1353" s="15">
        <f ca="1">IF(A1353&lt;$B$1,VLOOKUP(A1353,[1]DI!$A$4:$B$15000,2,FALSE),0)</f>
        <v>0.13150000000000001</v>
      </c>
      <c r="E1353" s="16">
        <f t="shared" ca="1" si="412"/>
        <v>1.0004903700000001</v>
      </c>
      <c r="F1353" s="16">
        <f ca="1">(TRUNC(PRODUCT($E$12:$E1352),16))</f>
        <v>1.2113254009574399</v>
      </c>
      <c r="G1353" s="16">
        <f t="shared" ca="1" si="421"/>
        <v>1.2048317811216001</v>
      </c>
      <c r="H1353" s="16">
        <f t="shared" ca="1" si="413"/>
        <v>1.0053896499999999</v>
      </c>
      <c r="I1353" s="15">
        <f t="shared" si="422"/>
        <v>7.0000000000000007E-2</v>
      </c>
      <c r="J1353" s="34">
        <f t="shared" si="423"/>
        <v>44727</v>
      </c>
      <c r="K1353" s="2">
        <f t="shared" si="424"/>
        <v>11</v>
      </c>
      <c r="L1353" s="21">
        <f t="shared" si="425"/>
        <v>11</v>
      </c>
      <c r="M1353" s="14">
        <f t="shared" si="414"/>
        <v>1.0029577190000001</v>
      </c>
      <c r="N1353" s="14">
        <f t="shared" ca="1" si="415"/>
        <v>1.00836331</v>
      </c>
      <c r="O1353" s="21">
        <f t="shared" si="426"/>
        <v>0</v>
      </c>
      <c r="P1353" s="16">
        <f t="shared" ca="1" si="416"/>
        <v>47.838133200000001</v>
      </c>
      <c r="Q1353" s="24">
        <f t="shared" si="417"/>
        <v>0</v>
      </c>
      <c r="R1353" s="16">
        <f t="shared" si="418"/>
        <v>0</v>
      </c>
      <c r="S1353" s="4" t="str">
        <f t="shared" si="427"/>
        <v>J=</v>
      </c>
      <c r="T1353" s="34">
        <f t="shared" si="428"/>
        <v>44757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2"/>
      <c r="AG1353" s="3"/>
      <c r="AH1353" s="2"/>
      <c r="AI1353" s="2"/>
      <c r="AJ1353" s="2"/>
      <c r="AK1353" s="2"/>
      <c r="AL1353" s="2"/>
      <c r="AM1353" s="34"/>
      <c r="AN1353" s="34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42">
        <f t="shared" si="419"/>
        <v>44744</v>
      </c>
      <c r="B1354" s="19">
        <f t="shared" ca="1" si="429"/>
        <v>5772.2160495899998</v>
      </c>
      <c r="C1354" s="16">
        <f t="shared" si="420"/>
        <v>5720</v>
      </c>
      <c r="D1354" s="15">
        <f ca="1">IF(A1354&lt;$B$1,VLOOKUP(A1354,[1]DI!$A$4:$B$15000,2,FALSE),0)</f>
        <v>0</v>
      </c>
      <c r="E1354" s="16">
        <f t="shared" ca="1" si="412"/>
        <v>1</v>
      </c>
      <c r="F1354" s="16">
        <f ca="1">(TRUNC(PRODUCT($E$12:$E1353),16))</f>
        <v>1.21191939859431</v>
      </c>
      <c r="G1354" s="16">
        <f t="shared" ca="1" si="421"/>
        <v>1.2048317811216001</v>
      </c>
      <c r="H1354" s="16">
        <f t="shared" ca="1" si="413"/>
        <v>1.0058826599999999</v>
      </c>
      <c r="I1354" s="15">
        <f t="shared" si="422"/>
        <v>7.0000000000000007E-2</v>
      </c>
      <c r="J1354" s="34">
        <f t="shared" si="423"/>
        <v>44727</v>
      </c>
      <c r="K1354" s="2">
        <f t="shared" si="424"/>
        <v>11</v>
      </c>
      <c r="L1354" s="21">
        <f t="shared" si="425"/>
        <v>12</v>
      </c>
      <c r="M1354" s="14">
        <f t="shared" si="414"/>
        <v>1.003227036</v>
      </c>
      <c r="N1354" s="14">
        <f t="shared" ca="1" si="415"/>
        <v>1.0091286799999999</v>
      </c>
      <c r="O1354" s="21">
        <f t="shared" si="426"/>
        <v>0</v>
      </c>
      <c r="P1354" s="16">
        <f t="shared" ca="1" si="416"/>
        <v>52.216049589999997</v>
      </c>
      <c r="Q1354" s="24">
        <f t="shared" si="417"/>
        <v>0</v>
      </c>
      <c r="R1354" s="16">
        <f t="shared" si="418"/>
        <v>0</v>
      </c>
      <c r="S1354" s="4" t="str">
        <f t="shared" si="427"/>
        <v>J=</v>
      </c>
      <c r="T1354" s="34">
        <f t="shared" si="428"/>
        <v>44757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2"/>
      <c r="AG1354" s="3"/>
      <c r="AH1354" s="2"/>
      <c r="AI1354" s="2"/>
      <c r="AJ1354" s="2"/>
      <c r="AK1354" s="2"/>
      <c r="AL1354" s="2"/>
      <c r="AM1354" s="34"/>
      <c r="AN1354" s="34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42">
        <f t="shared" si="419"/>
        <v>44745</v>
      </c>
      <c r="B1355" s="19">
        <f t="shared" ca="1" si="429"/>
        <v>5772.2160495899998</v>
      </c>
      <c r="C1355" s="16">
        <f t="shared" si="420"/>
        <v>5720</v>
      </c>
      <c r="D1355" s="15">
        <f ca="1">IF(A1355&lt;$B$1,VLOOKUP(A1355,[1]DI!$A$4:$B$15000,2,FALSE),0)</f>
        <v>0</v>
      </c>
      <c r="E1355" s="16">
        <f t="shared" ca="1" si="412"/>
        <v>1</v>
      </c>
      <c r="F1355" s="16">
        <f ca="1">(TRUNC(PRODUCT($E$12:$E1354),16))</f>
        <v>1.21191939859431</v>
      </c>
      <c r="G1355" s="16">
        <f t="shared" ca="1" si="421"/>
        <v>1.2048317811216001</v>
      </c>
      <c r="H1355" s="16">
        <f t="shared" ca="1" si="413"/>
        <v>1.0058826599999999</v>
      </c>
      <c r="I1355" s="15">
        <f t="shared" si="422"/>
        <v>7.0000000000000007E-2</v>
      </c>
      <c r="J1355" s="34">
        <f t="shared" si="423"/>
        <v>44727</v>
      </c>
      <c r="K1355" s="2">
        <f t="shared" si="424"/>
        <v>11</v>
      </c>
      <c r="L1355" s="21">
        <f t="shared" si="425"/>
        <v>12</v>
      </c>
      <c r="M1355" s="14">
        <f t="shared" si="414"/>
        <v>1.003227036</v>
      </c>
      <c r="N1355" s="14">
        <f t="shared" ca="1" si="415"/>
        <v>1.0091286799999999</v>
      </c>
      <c r="O1355" s="21">
        <f t="shared" si="426"/>
        <v>0</v>
      </c>
      <c r="P1355" s="16">
        <f t="shared" ca="1" si="416"/>
        <v>52.216049589999997</v>
      </c>
      <c r="Q1355" s="24">
        <f t="shared" si="417"/>
        <v>0</v>
      </c>
      <c r="R1355" s="16">
        <f t="shared" si="418"/>
        <v>0</v>
      </c>
      <c r="S1355" s="4" t="str">
        <f t="shared" si="427"/>
        <v>J=</v>
      </c>
      <c r="T1355" s="34">
        <f t="shared" si="428"/>
        <v>44757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2"/>
      <c r="AG1355" s="3"/>
      <c r="AH1355" s="2"/>
      <c r="AI1355" s="2"/>
      <c r="AJ1355" s="2"/>
      <c r="AK1355" s="2"/>
      <c r="AL1355" s="2"/>
      <c r="AM1355" s="34"/>
      <c r="AN1355" s="34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42">
        <f t="shared" si="419"/>
        <v>44746</v>
      </c>
      <c r="B1356" s="19">
        <f t="shared" ca="1" si="429"/>
        <v>5772.2160495899998</v>
      </c>
      <c r="C1356" s="16">
        <f t="shared" si="420"/>
        <v>5720</v>
      </c>
      <c r="D1356" s="15">
        <f ca="1">IF(A1356&lt;$B$1,VLOOKUP(A1356,[1]DI!$A$4:$B$15000,2,FALSE),0)</f>
        <v>0.13150000000000001</v>
      </c>
      <c r="E1356" s="16">
        <f t="shared" ref="E1356:E1419" ca="1" si="430">ROUND(((1+D1356)^(1/252)),8)</f>
        <v>1.0004903700000001</v>
      </c>
      <c r="F1356" s="16">
        <f ca="1">(TRUNC(PRODUCT($E$12:$E1355),16))</f>
        <v>1.21191939859431</v>
      </c>
      <c r="G1356" s="16">
        <f t="shared" ca="1" si="421"/>
        <v>1.2048317811216001</v>
      </c>
      <c r="H1356" s="16">
        <f t="shared" ref="H1356:H1419" ca="1" si="431">ROUND(F1356/G1356,8)</f>
        <v>1.0058826599999999</v>
      </c>
      <c r="I1356" s="15">
        <f t="shared" si="422"/>
        <v>7.0000000000000007E-2</v>
      </c>
      <c r="J1356" s="34">
        <f t="shared" si="423"/>
        <v>44727</v>
      </c>
      <c r="K1356" s="2">
        <f t="shared" si="424"/>
        <v>12</v>
      </c>
      <c r="L1356" s="21">
        <f t="shared" si="425"/>
        <v>12</v>
      </c>
      <c r="M1356" s="14">
        <f t="shared" ref="M1356:M1419" si="432">ROUND((I1356+1)^(L1356/252),9)</f>
        <v>1.003227036</v>
      </c>
      <c r="N1356" s="14">
        <f t="shared" ref="N1356:N1419" ca="1" si="433">ROUND(H1356*M1356,9)</f>
        <v>1.0091286799999999</v>
      </c>
      <c r="O1356" s="21">
        <f t="shared" si="426"/>
        <v>0</v>
      </c>
      <c r="P1356" s="16">
        <f t="shared" ref="P1356:P1419" ca="1" si="434">TRUNC(((N1356-1)*C1356),8)</f>
        <v>52.216049589999997</v>
      </c>
      <c r="Q1356" s="24">
        <f t="shared" ref="Q1356:Q1419" si="435">IF($O1356&gt;0,VLOOKUP($O1356,$W$12:$AC$150,7),0)</f>
        <v>0</v>
      </c>
      <c r="R1356" s="16">
        <f t="shared" ref="R1356:R1419" si="436">IF(Q1356&gt;0,TRUNC(Q1356*C$12,8),0)</f>
        <v>0</v>
      </c>
      <c r="S1356" s="4" t="str">
        <f t="shared" si="427"/>
        <v>J=</v>
      </c>
      <c r="T1356" s="34">
        <f t="shared" si="428"/>
        <v>44757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2"/>
      <c r="AG1356" s="3"/>
      <c r="AH1356" s="2"/>
      <c r="AI1356" s="2"/>
      <c r="AJ1356" s="2"/>
      <c r="AK1356" s="2"/>
      <c r="AL1356" s="2"/>
      <c r="AM1356" s="34"/>
      <c r="AN1356" s="34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42">
        <f t="shared" ref="A1357:A1420" si="437">(A1356+1)</f>
        <v>44747</v>
      </c>
      <c r="B1357" s="19">
        <f t="shared" ca="1" si="429"/>
        <v>5776.59732936</v>
      </c>
      <c r="C1357" s="16">
        <f t="shared" ref="C1357:C1420" si="438">(C1356-R1356)</f>
        <v>5720</v>
      </c>
      <c r="D1357" s="15">
        <f ca="1">IF(A1357&lt;$B$1,VLOOKUP(A1357,[1]DI!$A$4:$B$15000,2,FALSE),0)</f>
        <v>0.13150000000000001</v>
      </c>
      <c r="E1357" s="16">
        <f t="shared" ca="1" si="430"/>
        <v>1.0004903700000001</v>
      </c>
      <c r="F1357" s="16">
        <f ca="1">(TRUNC(PRODUCT($E$12:$E1356),16))</f>
        <v>1.2125136875097999</v>
      </c>
      <c r="G1357" s="16">
        <f t="shared" ref="G1357:G1420" ca="1" si="439">IF(O1356&gt;0,F1356,G1356)</f>
        <v>1.2048317811216001</v>
      </c>
      <c r="H1357" s="16">
        <f t="shared" ca="1" si="431"/>
        <v>1.00637592</v>
      </c>
      <c r="I1357" s="15">
        <f t="shared" ref="I1357:I1420" si="440">I1356</f>
        <v>7.0000000000000007E-2</v>
      </c>
      <c r="J1357" s="34">
        <f t="shared" ref="J1357:J1420" si="441">IF(O1356&gt;0,VLOOKUP(O1356,W$12:AG$150,2),J1356)</f>
        <v>44727</v>
      </c>
      <c r="K1357" s="2">
        <f t="shared" ref="K1357:K1420" si="442">IF(A1357&gt;J1357,IF(NETWORKDAYS(J1357,A1357,$W$160:$W$544)-1=0,1,NETWORKDAYS(J1357,A1357,$W$160:$W$544)-1),0)</f>
        <v>13</v>
      </c>
      <c r="L1357" s="21">
        <f t="shared" ref="L1357:L1420" si="443">IF(AND(K1357=1,K1356=1),1,IF(K1357&gt;0,IF(K1357=K1356,K1357+1,K1357),0))</f>
        <v>13</v>
      </c>
      <c r="M1357" s="14">
        <f t="shared" si="432"/>
        <v>1.003496425</v>
      </c>
      <c r="N1357" s="14">
        <f t="shared" ca="1" si="433"/>
        <v>1.009894638</v>
      </c>
      <c r="O1357" s="21">
        <f t="shared" ref="O1357:O1420" si="444">IF(VLOOKUP(A1357,X$12:AE$150,8)=VLOOKUP(A1356,X$12:AE$150,8),0,VLOOKUP(A1357,X$12:AE$150,8))</f>
        <v>0</v>
      </c>
      <c r="P1357" s="16">
        <f t="shared" ca="1" si="434"/>
        <v>56.597329360000003</v>
      </c>
      <c r="Q1357" s="24">
        <f t="shared" si="435"/>
        <v>0</v>
      </c>
      <c r="R1357" s="16">
        <f t="shared" si="436"/>
        <v>0</v>
      </c>
      <c r="S1357" s="4" t="str">
        <f t="shared" ref="S1357:S1420" si="445">IF(O1356&gt;0,VLOOKUP(O1356,W$12:AG$150,10),S1356)</f>
        <v>J=</v>
      </c>
      <c r="T1357" s="34">
        <f t="shared" ref="T1357:T1420" si="446">IF(O1356&gt;0,VLOOKUP(O1356,W$12:AG$150,11),T1356)</f>
        <v>44757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2"/>
      <c r="AG1357" s="3"/>
      <c r="AH1357" s="2"/>
      <c r="AI1357" s="2"/>
      <c r="AJ1357" s="2"/>
      <c r="AK1357" s="2"/>
      <c r="AL1357" s="2"/>
      <c r="AM1357" s="34"/>
      <c r="AN1357" s="34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42">
        <f t="shared" si="437"/>
        <v>44748</v>
      </c>
      <c r="B1358" s="19">
        <f t="shared" ref="B1358:B1421" ca="1" si="447">IF(A1358&lt;=TODAY(),C1358+P1358,IF(AND(A1358&gt;TODAY(),A1358&lt;=$B$1),IF(VLOOKUP(TODAY(),$A$10:$D$5000,4,FALSE)=0,"n.d",C1358+P1358),"n.d"))</f>
        <v>5780.9818695200001</v>
      </c>
      <c r="C1358" s="16">
        <f t="shared" si="438"/>
        <v>5720</v>
      </c>
      <c r="D1358" s="15">
        <f ca="1">IF(A1358&lt;$B$1,VLOOKUP(A1358,[1]DI!$A$4:$B$15000,2,FALSE),0)</f>
        <v>0.13150000000000001</v>
      </c>
      <c r="E1358" s="16">
        <f t="shared" ca="1" si="430"/>
        <v>1.0004903700000001</v>
      </c>
      <c r="F1358" s="16">
        <f ca="1">(TRUNC(PRODUCT($E$12:$E1357),16))</f>
        <v>1.21310826784674</v>
      </c>
      <c r="G1358" s="16">
        <f t="shared" ca="1" si="439"/>
        <v>1.2048317811216001</v>
      </c>
      <c r="H1358" s="16">
        <f t="shared" ca="1" si="431"/>
        <v>1.00686941</v>
      </c>
      <c r="I1358" s="15">
        <f t="shared" si="440"/>
        <v>7.0000000000000007E-2</v>
      </c>
      <c r="J1358" s="34">
        <f t="shared" si="441"/>
        <v>44727</v>
      </c>
      <c r="K1358" s="2">
        <f t="shared" si="442"/>
        <v>14</v>
      </c>
      <c r="L1358" s="21">
        <f t="shared" si="443"/>
        <v>14</v>
      </c>
      <c r="M1358" s="14">
        <f t="shared" si="432"/>
        <v>1.0037658869999999</v>
      </c>
      <c r="N1358" s="14">
        <f t="shared" ca="1" si="433"/>
        <v>1.010661166</v>
      </c>
      <c r="O1358" s="21">
        <f t="shared" si="444"/>
        <v>0</v>
      </c>
      <c r="P1358" s="16">
        <f t="shared" ca="1" si="434"/>
        <v>60.981869519999996</v>
      </c>
      <c r="Q1358" s="24">
        <f t="shared" si="435"/>
        <v>0</v>
      </c>
      <c r="R1358" s="16">
        <f t="shared" si="436"/>
        <v>0</v>
      </c>
      <c r="S1358" s="4" t="str">
        <f t="shared" si="445"/>
        <v>J=</v>
      </c>
      <c r="T1358" s="34">
        <f t="shared" si="446"/>
        <v>44757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2"/>
      <c r="AG1358" s="3"/>
      <c r="AH1358" s="2"/>
      <c r="AI1358" s="2"/>
      <c r="AJ1358" s="2"/>
      <c r="AK1358" s="2"/>
      <c r="AL1358" s="2"/>
      <c r="AM1358" s="34"/>
      <c r="AN1358" s="34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42">
        <f t="shared" si="437"/>
        <v>44749</v>
      </c>
      <c r="B1359" s="19">
        <f t="shared" ca="1" si="447"/>
        <v>5785.36978447</v>
      </c>
      <c r="C1359" s="16">
        <f t="shared" si="438"/>
        <v>5720</v>
      </c>
      <c r="D1359" s="15">
        <f ca="1">IF(A1359&lt;$B$1,VLOOKUP(A1359,[1]DI!$A$4:$B$15000,2,FALSE),0)</f>
        <v>0.13150000000000001</v>
      </c>
      <c r="E1359" s="16">
        <f t="shared" ca="1" si="430"/>
        <v>1.0004903700000001</v>
      </c>
      <c r="F1359" s="16">
        <f ca="1">(TRUNC(PRODUCT($E$12:$E1358),16))</f>
        <v>1.21370313974804</v>
      </c>
      <c r="G1359" s="16">
        <f t="shared" ca="1" si="439"/>
        <v>1.2048317811216001</v>
      </c>
      <c r="H1359" s="16">
        <f t="shared" ca="1" si="431"/>
        <v>1.00736315</v>
      </c>
      <c r="I1359" s="15">
        <f t="shared" si="440"/>
        <v>7.0000000000000007E-2</v>
      </c>
      <c r="J1359" s="34">
        <f t="shared" si="441"/>
        <v>44727</v>
      </c>
      <c r="K1359" s="2">
        <f t="shared" si="442"/>
        <v>15</v>
      </c>
      <c r="L1359" s="21">
        <f t="shared" si="443"/>
        <v>15</v>
      </c>
      <c r="M1359" s="14">
        <f t="shared" si="432"/>
        <v>1.004035421</v>
      </c>
      <c r="N1359" s="14">
        <f t="shared" ca="1" si="433"/>
        <v>1.011428284</v>
      </c>
      <c r="O1359" s="21">
        <f t="shared" si="444"/>
        <v>0</v>
      </c>
      <c r="P1359" s="16">
        <f t="shared" ca="1" si="434"/>
        <v>65.369784469999999</v>
      </c>
      <c r="Q1359" s="24">
        <f t="shared" si="435"/>
        <v>0</v>
      </c>
      <c r="R1359" s="16">
        <f t="shared" si="436"/>
        <v>0</v>
      </c>
      <c r="S1359" s="4" t="str">
        <f t="shared" si="445"/>
        <v>J=</v>
      </c>
      <c r="T1359" s="34">
        <f t="shared" si="446"/>
        <v>44757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2"/>
      <c r="AG1359" s="3"/>
      <c r="AH1359" s="2"/>
      <c r="AI1359" s="2"/>
      <c r="AJ1359" s="2"/>
      <c r="AK1359" s="2"/>
      <c r="AL1359" s="2"/>
      <c r="AM1359" s="34"/>
      <c r="AN1359" s="34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42">
        <f t="shared" si="437"/>
        <v>44750</v>
      </c>
      <c r="B1360" s="19">
        <f t="shared" ca="1" si="447"/>
        <v>5789.7610170300004</v>
      </c>
      <c r="C1360" s="16">
        <f t="shared" si="438"/>
        <v>5720</v>
      </c>
      <c r="D1360" s="15">
        <f ca="1">IF(A1360&lt;$B$1,VLOOKUP(A1360,[1]DI!$A$4:$B$15000,2,FALSE),0)</f>
        <v>0.13150000000000001</v>
      </c>
      <c r="E1360" s="16">
        <f t="shared" ca="1" si="430"/>
        <v>1.0004903700000001</v>
      </c>
      <c r="F1360" s="16">
        <f ca="1">(TRUNC(PRODUCT($E$12:$E1359),16))</f>
        <v>1.2142983033566801</v>
      </c>
      <c r="G1360" s="16">
        <f t="shared" ca="1" si="439"/>
        <v>1.2048317811216001</v>
      </c>
      <c r="H1360" s="16">
        <f t="shared" ca="1" si="431"/>
        <v>1.0078571300000001</v>
      </c>
      <c r="I1360" s="15">
        <f t="shared" si="440"/>
        <v>7.0000000000000007E-2</v>
      </c>
      <c r="J1360" s="34">
        <f t="shared" si="441"/>
        <v>44727</v>
      </c>
      <c r="K1360" s="2">
        <f t="shared" si="442"/>
        <v>16</v>
      </c>
      <c r="L1360" s="21">
        <f t="shared" si="443"/>
        <v>16</v>
      </c>
      <c r="M1360" s="14">
        <f t="shared" si="432"/>
        <v>1.004305027</v>
      </c>
      <c r="N1360" s="14">
        <f t="shared" ca="1" si="433"/>
        <v>1.0121959819999999</v>
      </c>
      <c r="O1360" s="21">
        <f t="shared" si="444"/>
        <v>0</v>
      </c>
      <c r="P1360" s="16">
        <f t="shared" ca="1" si="434"/>
        <v>69.761017030000005</v>
      </c>
      <c r="Q1360" s="24">
        <f t="shared" si="435"/>
        <v>0</v>
      </c>
      <c r="R1360" s="16">
        <f t="shared" si="436"/>
        <v>0</v>
      </c>
      <c r="S1360" s="4" t="str">
        <f t="shared" si="445"/>
        <v>J=</v>
      </c>
      <c r="T1360" s="34">
        <f t="shared" si="446"/>
        <v>44757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2"/>
      <c r="AG1360" s="3"/>
      <c r="AH1360" s="2"/>
      <c r="AI1360" s="2"/>
      <c r="AJ1360" s="2"/>
      <c r="AK1360" s="2"/>
      <c r="AL1360" s="2"/>
      <c r="AM1360" s="34"/>
      <c r="AN1360" s="34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42">
        <f t="shared" si="437"/>
        <v>44751</v>
      </c>
      <c r="B1361" s="19">
        <f t="shared" ca="1" si="447"/>
        <v>5794.1555729199999</v>
      </c>
      <c r="C1361" s="16">
        <f t="shared" si="438"/>
        <v>5720</v>
      </c>
      <c r="D1361" s="15">
        <f ca="1">IF(A1361&lt;$B$1,VLOOKUP(A1361,[1]DI!$A$4:$B$15000,2,FALSE),0)</f>
        <v>0</v>
      </c>
      <c r="E1361" s="16">
        <f t="shared" ca="1" si="430"/>
        <v>1</v>
      </c>
      <c r="F1361" s="16">
        <f ca="1">(TRUNC(PRODUCT($E$12:$E1360),16))</f>
        <v>1.2148937588157001</v>
      </c>
      <c r="G1361" s="16">
        <f t="shared" ca="1" si="439"/>
        <v>1.2048317811216001</v>
      </c>
      <c r="H1361" s="16">
        <f t="shared" ca="1" si="431"/>
        <v>1.0083513500000001</v>
      </c>
      <c r="I1361" s="15">
        <f t="shared" si="440"/>
        <v>7.0000000000000007E-2</v>
      </c>
      <c r="J1361" s="34">
        <f t="shared" si="441"/>
        <v>44727</v>
      </c>
      <c r="K1361" s="2">
        <f t="shared" si="442"/>
        <v>16</v>
      </c>
      <c r="L1361" s="21">
        <f t="shared" si="443"/>
        <v>17</v>
      </c>
      <c r="M1361" s="14">
        <f t="shared" si="432"/>
        <v>1.0045747060000001</v>
      </c>
      <c r="N1361" s="14">
        <f t="shared" ca="1" si="433"/>
        <v>1.012964261</v>
      </c>
      <c r="O1361" s="21">
        <f t="shared" si="444"/>
        <v>0</v>
      </c>
      <c r="P1361" s="16">
        <f t="shared" ca="1" si="434"/>
        <v>74.155572919999997</v>
      </c>
      <c r="Q1361" s="24">
        <f t="shared" si="435"/>
        <v>0</v>
      </c>
      <c r="R1361" s="16">
        <f t="shared" si="436"/>
        <v>0</v>
      </c>
      <c r="S1361" s="4" t="str">
        <f t="shared" si="445"/>
        <v>J=</v>
      </c>
      <c r="T1361" s="34">
        <f t="shared" si="446"/>
        <v>44757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2"/>
      <c r="AG1361" s="3"/>
      <c r="AH1361" s="2"/>
      <c r="AI1361" s="2"/>
      <c r="AJ1361" s="2"/>
      <c r="AK1361" s="2"/>
      <c r="AL1361" s="2"/>
      <c r="AM1361" s="34"/>
      <c r="AN1361" s="34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42">
        <f t="shared" si="437"/>
        <v>44752</v>
      </c>
      <c r="B1362" s="19">
        <f t="shared" ca="1" si="447"/>
        <v>5794.1555729199999</v>
      </c>
      <c r="C1362" s="16">
        <f t="shared" si="438"/>
        <v>5720</v>
      </c>
      <c r="D1362" s="15">
        <f ca="1">IF(A1362&lt;$B$1,VLOOKUP(A1362,[1]DI!$A$4:$B$15000,2,FALSE),0)</f>
        <v>0</v>
      </c>
      <c r="E1362" s="16">
        <f t="shared" ca="1" si="430"/>
        <v>1</v>
      </c>
      <c r="F1362" s="16">
        <f ca="1">(TRUNC(PRODUCT($E$12:$E1361),16))</f>
        <v>1.2148937588157001</v>
      </c>
      <c r="G1362" s="16">
        <f t="shared" ca="1" si="439"/>
        <v>1.2048317811216001</v>
      </c>
      <c r="H1362" s="16">
        <f t="shared" ca="1" si="431"/>
        <v>1.0083513500000001</v>
      </c>
      <c r="I1362" s="15">
        <f t="shared" si="440"/>
        <v>7.0000000000000007E-2</v>
      </c>
      <c r="J1362" s="34">
        <f t="shared" si="441"/>
        <v>44727</v>
      </c>
      <c r="K1362" s="2">
        <f t="shared" si="442"/>
        <v>16</v>
      </c>
      <c r="L1362" s="21">
        <f t="shared" si="443"/>
        <v>17</v>
      </c>
      <c r="M1362" s="14">
        <f t="shared" si="432"/>
        <v>1.0045747060000001</v>
      </c>
      <c r="N1362" s="14">
        <f t="shared" ca="1" si="433"/>
        <v>1.012964261</v>
      </c>
      <c r="O1362" s="21">
        <f t="shared" si="444"/>
        <v>0</v>
      </c>
      <c r="P1362" s="16">
        <f t="shared" ca="1" si="434"/>
        <v>74.155572919999997</v>
      </c>
      <c r="Q1362" s="24">
        <f t="shared" si="435"/>
        <v>0</v>
      </c>
      <c r="R1362" s="16">
        <f t="shared" si="436"/>
        <v>0</v>
      </c>
      <c r="S1362" s="4" t="str">
        <f t="shared" si="445"/>
        <v>J=</v>
      </c>
      <c r="T1362" s="34">
        <f t="shared" si="446"/>
        <v>44757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2"/>
      <c r="AG1362" s="3"/>
      <c r="AH1362" s="2"/>
      <c r="AI1362" s="2"/>
      <c r="AJ1362" s="2"/>
      <c r="AK1362" s="2"/>
      <c r="AL1362" s="2"/>
      <c r="AM1362" s="34"/>
      <c r="AN1362" s="34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42">
        <f t="shared" si="437"/>
        <v>44753</v>
      </c>
      <c r="B1363" s="19">
        <f t="shared" ca="1" si="447"/>
        <v>5794.1555729199999</v>
      </c>
      <c r="C1363" s="16">
        <f t="shared" si="438"/>
        <v>5720</v>
      </c>
      <c r="D1363" s="15">
        <f ca="1">IF(A1363&lt;$B$1,VLOOKUP(A1363,[1]DI!$A$4:$B$15000,2,FALSE),0)</f>
        <v>0.13150000000000001</v>
      </c>
      <c r="E1363" s="16">
        <f t="shared" ca="1" si="430"/>
        <v>1.0004903700000001</v>
      </c>
      <c r="F1363" s="16">
        <f ca="1">(TRUNC(PRODUCT($E$12:$E1362),16))</f>
        <v>1.2148937588157001</v>
      </c>
      <c r="G1363" s="16">
        <f t="shared" ca="1" si="439"/>
        <v>1.2048317811216001</v>
      </c>
      <c r="H1363" s="16">
        <f t="shared" ca="1" si="431"/>
        <v>1.0083513500000001</v>
      </c>
      <c r="I1363" s="15">
        <f t="shared" si="440"/>
        <v>7.0000000000000007E-2</v>
      </c>
      <c r="J1363" s="34">
        <f t="shared" si="441"/>
        <v>44727</v>
      </c>
      <c r="K1363" s="2">
        <f t="shared" si="442"/>
        <v>17</v>
      </c>
      <c r="L1363" s="21">
        <f t="shared" si="443"/>
        <v>17</v>
      </c>
      <c r="M1363" s="14">
        <f t="shared" si="432"/>
        <v>1.0045747060000001</v>
      </c>
      <c r="N1363" s="14">
        <f t="shared" ca="1" si="433"/>
        <v>1.012964261</v>
      </c>
      <c r="O1363" s="21">
        <f t="shared" si="444"/>
        <v>0</v>
      </c>
      <c r="P1363" s="16">
        <f t="shared" ca="1" si="434"/>
        <v>74.155572919999997</v>
      </c>
      <c r="Q1363" s="24">
        <f t="shared" si="435"/>
        <v>0</v>
      </c>
      <c r="R1363" s="16">
        <f t="shared" si="436"/>
        <v>0</v>
      </c>
      <c r="S1363" s="4" t="str">
        <f t="shared" si="445"/>
        <v>J=</v>
      </c>
      <c r="T1363" s="34">
        <f t="shared" si="446"/>
        <v>44757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2"/>
      <c r="AG1363" s="3"/>
      <c r="AH1363" s="2"/>
      <c r="AI1363" s="2"/>
      <c r="AJ1363" s="2"/>
      <c r="AK1363" s="2"/>
      <c r="AL1363" s="2"/>
      <c r="AM1363" s="34"/>
      <c r="AN1363" s="34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42">
        <f t="shared" si="437"/>
        <v>44754</v>
      </c>
      <c r="B1364" s="19">
        <f t="shared" ca="1" si="447"/>
        <v>5798.5535036000001</v>
      </c>
      <c r="C1364" s="16">
        <f t="shared" si="438"/>
        <v>5720</v>
      </c>
      <c r="D1364" s="15">
        <f ca="1">IF(A1364&lt;$B$1,VLOOKUP(A1364,[1]DI!$A$4:$B$15000,2,FALSE),0)</f>
        <v>0.13150000000000001</v>
      </c>
      <c r="E1364" s="16">
        <f t="shared" ca="1" si="430"/>
        <v>1.0004903700000001</v>
      </c>
      <c r="F1364" s="16">
        <f ca="1">(TRUNC(PRODUCT($E$12:$E1363),16))</f>
        <v>1.2154895062682101</v>
      </c>
      <c r="G1364" s="16">
        <f t="shared" ca="1" si="439"/>
        <v>1.2048317811216001</v>
      </c>
      <c r="H1364" s="16">
        <f t="shared" ca="1" si="431"/>
        <v>1.0088458199999999</v>
      </c>
      <c r="I1364" s="15">
        <f t="shared" si="440"/>
        <v>7.0000000000000007E-2</v>
      </c>
      <c r="J1364" s="34">
        <f t="shared" si="441"/>
        <v>44727</v>
      </c>
      <c r="K1364" s="2">
        <f t="shared" si="442"/>
        <v>18</v>
      </c>
      <c r="L1364" s="21">
        <f t="shared" si="443"/>
        <v>18</v>
      </c>
      <c r="M1364" s="14">
        <f t="shared" si="432"/>
        <v>1.0048444569999999</v>
      </c>
      <c r="N1364" s="14">
        <f t="shared" ca="1" si="433"/>
        <v>1.0137331300000001</v>
      </c>
      <c r="O1364" s="21">
        <f t="shared" si="444"/>
        <v>0</v>
      </c>
      <c r="P1364" s="16">
        <f t="shared" ca="1" si="434"/>
        <v>78.553503599999999</v>
      </c>
      <c r="Q1364" s="24">
        <f t="shared" si="435"/>
        <v>0</v>
      </c>
      <c r="R1364" s="16">
        <f t="shared" si="436"/>
        <v>0</v>
      </c>
      <c r="S1364" s="4" t="str">
        <f t="shared" si="445"/>
        <v>J=</v>
      </c>
      <c r="T1364" s="34">
        <f t="shared" si="446"/>
        <v>44757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2"/>
      <c r="AG1364" s="3"/>
      <c r="AH1364" s="2"/>
      <c r="AI1364" s="2"/>
      <c r="AJ1364" s="2"/>
      <c r="AK1364" s="2"/>
      <c r="AL1364" s="2"/>
      <c r="AM1364" s="34"/>
      <c r="AN1364" s="34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42">
        <f t="shared" si="437"/>
        <v>44755</v>
      </c>
      <c r="B1365" s="19">
        <f t="shared" ca="1" si="447"/>
        <v>5802.9547633100001</v>
      </c>
      <c r="C1365" s="16">
        <f t="shared" si="438"/>
        <v>5720</v>
      </c>
      <c r="D1365" s="15">
        <f ca="1">IF(A1365&lt;$B$1,VLOOKUP(A1365,[1]DI!$A$4:$B$15000,2,FALSE),0)</f>
        <v>0.13150000000000001</v>
      </c>
      <c r="E1365" s="16">
        <f t="shared" ca="1" si="430"/>
        <v>1.0004903700000001</v>
      </c>
      <c r="F1365" s="16">
        <f ca="1">(TRUNC(PRODUCT($E$12:$E1364),16))</f>
        <v>1.2160855458574</v>
      </c>
      <c r="G1365" s="16">
        <f t="shared" ca="1" si="439"/>
        <v>1.2048317811216001</v>
      </c>
      <c r="H1365" s="16">
        <f t="shared" ca="1" si="431"/>
        <v>1.00934053</v>
      </c>
      <c r="I1365" s="15">
        <f t="shared" si="440"/>
        <v>7.0000000000000007E-2</v>
      </c>
      <c r="J1365" s="34">
        <f t="shared" si="441"/>
        <v>44727</v>
      </c>
      <c r="K1365" s="2">
        <f t="shared" si="442"/>
        <v>19</v>
      </c>
      <c r="L1365" s="21">
        <f t="shared" si="443"/>
        <v>19</v>
      </c>
      <c r="M1365" s="14">
        <f t="shared" si="432"/>
        <v>1.005114281</v>
      </c>
      <c r="N1365" s="14">
        <f t="shared" ca="1" si="433"/>
        <v>1.0145025809999999</v>
      </c>
      <c r="O1365" s="21">
        <f t="shared" si="444"/>
        <v>0</v>
      </c>
      <c r="P1365" s="16">
        <f t="shared" ca="1" si="434"/>
        <v>82.954763310000004</v>
      </c>
      <c r="Q1365" s="24">
        <f t="shared" si="435"/>
        <v>0</v>
      </c>
      <c r="R1365" s="16">
        <f t="shared" si="436"/>
        <v>0</v>
      </c>
      <c r="S1365" s="4" t="str">
        <f t="shared" si="445"/>
        <v>J=</v>
      </c>
      <c r="T1365" s="34">
        <f t="shared" si="446"/>
        <v>44757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2"/>
      <c r="AG1365" s="3"/>
      <c r="AH1365" s="2"/>
      <c r="AI1365" s="2"/>
      <c r="AJ1365" s="2"/>
      <c r="AK1365" s="2"/>
      <c r="AL1365" s="2"/>
      <c r="AM1365" s="34"/>
      <c r="AN1365" s="34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42">
        <f t="shared" si="437"/>
        <v>44756</v>
      </c>
      <c r="B1366" s="19">
        <f t="shared" ca="1" si="447"/>
        <v>5807.35934636</v>
      </c>
      <c r="C1366" s="16">
        <f t="shared" si="438"/>
        <v>5720</v>
      </c>
      <c r="D1366" s="15">
        <f ca="1">IF(A1366&lt;$B$1,VLOOKUP(A1366,[1]DI!$A$4:$B$15000,2,FALSE),0)</f>
        <v>0.13150000000000001</v>
      </c>
      <c r="E1366" s="16">
        <f t="shared" ca="1" si="430"/>
        <v>1.0004903700000001</v>
      </c>
      <c r="F1366" s="16">
        <f ca="1">(TRUNC(PRODUCT($E$12:$E1365),16))</f>
        <v>1.21668187772652</v>
      </c>
      <c r="G1366" s="16">
        <f t="shared" ca="1" si="439"/>
        <v>1.2048317811216001</v>
      </c>
      <c r="H1366" s="16">
        <f t="shared" ca="1" si="431"/>
        <v>1.00983548</v>
      </c>
      <c r="I1366" s="15">
        <f t="shared" si="440"/>
        <v>7.0000000000000007E-2</v>
      </c>
      <c r="J1366" s="34">
        <f t="shared" si="441"/>
        <v>44727</v>
      </c>
      <c r="K1366" s="2">
        <f t="shared" si="442"/>
        <v>20</v>
      </c>
      <c r="L1366" s="21">
        <f t="shared" si="443"/>
        <v>20</v>
      </c>
      <c r="M1366" s="14">
        <f t="shared" si="432"/>
        <v>1.005384177</v>
      </c>
      <c r="N1366" s="14">
        <f t="shared" ca="1" si="433"/>
        <v>1.015272613</v>
      </c>
      <c r="O1366" s="21">
        <f t="shared" si="444"/>
        <v>0</v>
      </c>
      <c r="P1366" s="16">
        <f t="shared" ca="1" si="434"/>
        <v>87.359346360000004</v>
      </c>
      <c r="Q1366" s="24">
        <f t="shared" si="435"/>
        <v>0</v>
      </c>
      <c r="R1366" s="16">
        <f t="shared" si="436"/>
        <v>0</v>
      </c>
      <c r="S1366" s="4" t="str">
        <f t="shared" si="445"/>
        <v>J=</v>
      </c>
      <c r="T1366" s="34">
        <f t="shared" si="446"/>
        <v>44757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2"/>
      <c r="AG1366" s="3"/>
      <c r="AH1366" s="2"/>
      <c r="AI1366" s="2"/>
      <c r="AJ1366" s="2"/>
      <c r="AK1366" s="2"/>
      <c r="AL1366" s="2"/>
      <c r="AM1366" s="34"/>
      <c r="AN1366" s="34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42">
        <f t="shared" si="437"/>
        <v>44757</v>
      </c>
      <c r="B1367" s="19">
        <f t="shared" ca="1" si="447"/>
        <v>5811.7672527200002</v>
      </c>
      <c r="C1367" s="16">
        <f t="shared" si="438"/>
        <v>5720</v>
      </c>
      <c r="D1367" s="15">
        <f ca="1">IF(A1367&lt;$B$1,VLOOKUP(A1367,[1]DI!$A$4:$B$15000,2,FALSE),0)</f>
        <v>0.13150000000000001</v>
      </c>
      <c r="E1367" s="16">
        <f t="shared" ca="1" si="430"/>
        <v>1.0004903700000001</v>
      </c>
      <c r="F1367" s="16">
        <f ca="1">(TRUNC(PRODUCT($E$12:$E1366),16))</f>
        <v>1.2172785020189001</v>
      </c>
      <c r="G1367" s="16">
        <f t="shared" ca="1" si="439"/>
        <v>1.2048317811216001</v>
      </c>
      <c r="H1367" s="16">
        <f t="shared" ca="1" si="431"/>
        <v>1.0103306700000001</v>
      </c>
      <c r="I1367" s="15">
        <f t="shared" si="440"/>
        <v>7.0000000000000007E-2</v>
      </c>
      <c r="J1367" s="34">
        <f t="shared" si="441"/>
        <v>44727</v>
      </c>
      <c r="K1367" s="2">
        <f t="shared" si="442"/>
        <v>21</v>
      </c>
      <c r="L1367" s="21">
        <f t="shared" si="443"/>
        <v>21</v>
      </c>
      <c r="M1367" s="14">
        <f t="shared" si="432"/>
        <v>1.0056541450000001</v>
      </c>
      <c r="N1367" s="14">
        <f t="shared" ca="1" si="433"/>
        <v>1.0160432260000001</v>
      </c>
      <c r="O1367" s="21">
        <f t="shared" si="444"/>
        <v>45</v>
      </c>
      <c r="P1367" s="16">
        <f t="shared" ca="1" si="434"/>
        <v>91.767252720000002</v>
      </c>
      <c r="Q1367" s="24">
        <f t="shared" si="435"/>
        <v>0</v>
      </c>
      <c r="R1367" s="16">
        <f t="shared" si="436"/>
        <v>0</v>
      </c>
      <c r="S1367" s="4" t="str">
        <f t="shared" si="445"/>
        <v>J=</v>
      </c>
      <c r="T1367" s="34">
        <f t="shared" si="446"/>
        <v>44757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2"/>
      <c r="AG1367" s="3"/>
      <c r="AH1367" s="2"/>
      <c r="AI1367" s="2"/>
      <c r="AJ1367" s="2"/>
      <c r="AK1367" s="2"/>
      <c r="AL1367" s="2"/>
      <c r="AM1367" s="34"/>
      <c r="AN1367" s="34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42">
        <f t="shared" si="437"/>
        <v>44758</v>
      </c>
      <c r="B1368" s="19">
        <f t="shared" ca="1" si="447"/>
        <v>5724.3416230000003</v>
      </c>
      <c r="C1368" s="16">
        <f t="shared" si="438"/>
        <v>5720</v>
      </c>
      <c r="D1368" s="15">
        <f ca="1">IF(A1368&lt;$B$1,VLOOKUP(A1368,[1]DI!$A$4:$B$15000,2,FALSE),0)</f>
        <v>0</v>
      </c>
      <c r="E1368" s="16">
        <f t="shared" ca="1" si="430"/>
        <v>1</v>
      </c>
      <c r="F1368" s="16">
        <f ca="1">(TRUNC(PRODUCT($E$12:$E1367),16))</f>
        <v>1.2178754188779399</v>
      </c>
      <c r="G1368" s="16">
        <f t="shared" ca="1" si="439"/>
        <v>1.2172785020189001</v>
      </c>
      <c r="H1368" s="16">
        <f t="shared" ca="1" si="431"/>
        <v>1.0004903700000001</v>
      </c>
      <c r="I1368" s="15">
        <f t="shared" si="440"/>
        <v>7.0000000000000007E-2</v>
      </c>
      <c r="J1368" s="34">
        <f t="shared" si="441"/>
        <v>44757</v>
      </c>
      <c r="K1368" s="2">
        <f t="shared" si="442"/>
        <v>1</v>
      </c>
      <c r="L1368" s="21">
        <f t="shared" si="443"/>
        <v>1</v>
      </c>
      <c r="M1368" s="14">
        <f t="shared" si="432"/>
        <v>1.0002685229999999</v>
      </c>
      <c r="N1368" s="14">
        <f t="shared" ca="1" si="433"/>
        <v>1.000759025</v>
      </c>
      <c r="O1368" s="21">
        <f t="shared" si="444"/>
        <v>0</v>
      </c>
      <c r="P1368" s="16">
        <f t="shared" ca="1" si="434"/>
        <v>4.3416230000000002</v>
      </c>
      <c r="Q1368" s="24">
        <f t="shared" si="435"/>
        <v>0</v>
      </c>
      <c r="R1368" s="16">
        <f t="shared" si="436"/>
        <v>0</v>
      </c>
      <c r="S1368" s="4" t="str">
        <f t="shared" si="445"/>
        <v>J=</v>
      </c>
      <c r="T1368" s="34">
        <f t="shared" si="446"/>
        <v>44788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2"/>
      <c r="AG1368" s="3"/>
      <c r="AH1368" s="2"/>
      <c r="AI1368" s="2"/>
      <c r="AJ1368" s="2"/>
      <c r="AK1368" s="2"/>
      <c r="AL1368" s="2"/>
      <c r="AM1368" s="34"/>
      <c r="AN1368" s="34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42">
        <f t="shared" si="437"/>
        <v>44759</v>
      </c>
      <c r="B1369" s="19">
        <f t="shared" ca="1" si="447"/>
        <v>5724.3416230000003</v>
      </c>
      <c r="C1369" s="16">
        <f t="shared" si="438"/>
        <v>5720</v>
      </c>
      <c r="D1369" s="15">
        <f ca="1">IF(A1369&lt;$B$1,VLOOKUP(A1369,[1]DI!$A$4:$B$15000,2,FALSE),0)</f>
        <v>0</v>
      </c>
      <c r="E1369" s="16">
        <f t="shared" ca="1" si="430"/>
        <v>1</v>
      </c>
      <c r="F1369" s="16">
        <f ca="1">(TRUNC(PRODUCT($E$12:$E1368),16))</f>
        <v>1.2178754188779399</v>
      </c>
      <c r="G1369" s="16">
        <f t="shared" ca="1" si="439"/>
        <v>1.2172785020189001</v>
      </c>
      <c r="H1369" s="16">
        <f t="shared" ca="1" si="431"/>
        <v>1.0004903700000001</v>
      </c>
      <c r="I1369" s="15">
        <f t="shared" si="440"/>
        <v>7.0000000000000007E-2</v>
      </c>
      <c r="J1369" s="34">
        <f t="shared" si="441"/>
        <v>44757</v>
      </c>
      <c r="K1369" s="2">
        <f t="shared" si="442"/>
        <v>1</v>
      </c>
      <c r="L1369" s="21">
        <f t="shared" si="443"/>
        <v>1</v>
      </c>
      <c r="M1369" s="14">
        <f t="shared" si="432"/>
        <v>1.0002685229999999</v>
      </c>
      <c r="N1369" s="14">
        <f t="shared" ca="1" si="433"/>
        <v>1.000759025</v>
      </c>
      <c r="O1369" s="21">
        <f t="shared" si="444"/>
        <v>0</v>
      </c>
      <c r="P1369" s="16">
        <f t="shared" ca="1" si="434"/>
        <v>4.3416230000000002</v>
      </c>
      <c r="Q1369" s="24">
        <f t="shared" si="435"/>
        <v>0</v>
      </c>
      <c r="R1369" s="16">
        <f t="shared" si="436"/>
        <v>0</v>
      </c>
      <c r="S1369" s="4" t="str">
        <f t="shared" si="445"/>
        <v>J=</v>
      </c>
      <c r="T1369" s="34">
        <f t="shared" si="446"/>
        <v>44788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2"/>
      <c r="AG1369" s="3"/>
      <c r="AH1369" s="2"/>
      <c r="AI1369" s="2"/>
      <c r="AJ1369" s="2"/>
      <c r="AK1369" s="2"/>
      <c r="AL1369" s="2"/>
      <c r="AM1369" s="34"/>
      <c r="AN1369" s="34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42">
        <f t="shared" si="437"/>
        <v>44760</v>
      </c>
      <c r="B1370" s="19">
        <f t="shared" ca="1" si="447"/>
        <v>5724.3416230000003</v>
      </c>
      <c r="C1370" s="16">
        <f t="shared" si="438"/>
        <v>5720</v>
      </c>
      <c r="D1370" s="15">
        <f ca="1">IF(A1370&lt;$B$1,VLOOKUP(A1370,[1]DI!$A$4:$B$15000,2,FALSE),0)</f>
        <v>0.13150000000000001</v>
      </c>
      <c r="E1370" s="16">
        <f t="shared" ca="1" si="430"/>
        <v>1.0004903700000001</v>
      </c>
      <c r="F1370" s="16">
        <f ca="1">(TRUNC(PRODUCT($E$12:$E1369),16))</f>
        <v>1.2178754188779399</v>
      </c>
      <c r="G1370" s="16">
        <f t="shared" ca="1" si="439"/>
        <v>1.2172785020189001</v>
      </c>
      <c r="H1370" s="16">
        <f t="shared" ca="1" si="431"/>
        <v>1.0004903700000001</v>
      </c>
      <c r="I1370" s="15">
        <f t="shared" si="440"/>
        <v>7.0000000000000007E-2</v>
      </c>
      <c r="J1370" s="34">
        <f t="shared" si="441"/>
        <v>44757</v>
      </c>
      <c r="K1370" s="2">
        <f t="shared" si="442"/>
        <v>1</v>
      </c>
      <c r="L1370" s="21">
        <f t="shared" si="443"/>
        <v>1</v>
      </c>
      <c r="M1370" s="14">
        <f t="shared" si="432"/>
        <v>1.0002685229999999</v>
      </c>
      <c r="N1370" s="14">
        <f t="shared" ca="1" si="433"/>
        <v>1.000759025</v>
      </c>
      <c r="O1370" s="21">
        <f t="shared" si="444"/>
        <v>0</v>
      </c>
      <c r="P1370" s="16">
        <f t="shared" ca="1" si="434"/>
        <v>4.3416230000000002</v>
      </c>
      <c r="Q1370" s="24">
        <f t="shared" si="435"/>
        <v>0</v>
      </c>
      <c r="R1370" s="16">
        <f t="shared" si="436"/>
        <v>0</v>
      </c>
      <c r="S1370" s="4" t="str">
        <f t="shared" si="445"/>
        <v>J=</v>
      </c>
      <c r="T1370" s="34">
        <f t="shared" si="446"/>
        <v>44788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2"/>
      <c r="AG1370" s="3"/>
      <c r="AH1370" s="2"/>
      <c r="AI1370" s="2"/>
      <c r="AJ1370" s="2"/>
      <c r="AK1370" s="2"/>
      <c r="AL1370" s="2"/>
      <c r="AM1370" s="34"/>
      <c r="AN1370" s="34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42">
        <f t="shared" si="437"/>
        <v>44761</v>
      </c>
      <c r="B1371" s="19">
        <f t="shared" ca="1" si="447"/>
        <v>5728.6865349999998</v>
      </c>
      <c r="C1371" s="16">
        <f t="shared" si="438"/>
        <v>5720</v>
      </c>
      <c r="D1371" s="15">
        <f ca="1">IF(A1371&lt;$B$1,VLOOKUP(A1371,[1]DI!$A$4:$B$15000,2,FALSE),0)</f>
        <v>0.13150000000000001</v>
      </c>
      <c r="E1371" s="16">
        <f t="shared" ca="1" si="430"/>
        <v>1.0004903700000001</v>
      </c>
      <c r="F1371" s="16">
        <f ca="1">(TRUNC(PRODUCT($E$12:$E1370),16))</f>
        <v>1.2184726284470899</v>
      </c>
      <c r="G1371" s="16">
        <f t="shared" ca="1" si="439"/>
        <v>1.2172785020189001</v>
      </c>
      <c r="H1371" s="16">
        <f t="shared" ca="1" si="431"/>
        <v>1.00098098</v>
      </c>
      <c r="I1371" s="15">
        <f t="shared" si="440"/>
        <v>7.0000000000000007E-2</v>
      </c>
      <c r="J1371" s="34">
        <f t="shared" si="441"/>
        <v>44757</v>
      </c>
      <c r="K1371" s="2">
        <f t="shared" si="442"/>
        <v>2</v>
      </c>
      <c r="L1371" s="21">
        <f t="shared" si="443"/>
        <v>2</v>
      </c>
      <c r="M1371" s="14">
        <f t="shared" si="432"/>
        <v>1.000537118</v>
      </c>
      <c r="N1371" s="14">
        <f t="shared" ca="1" si="433"/>
        <v>1.0015186250000001</v>
      </c>
      <c r="O1371" s="21">
        <f t="shared" si="444"/>
        <v>0</v>
      </c>
      <c r="P1371" s="16">
        <f t="shared" ca="1" si="434"/>
        <v>8.6865349999999992</v>
      </c>
      <c r="Q1371" s="24">
        <f t="shared" si="435"/>
        <v>0</v>
      </c>
      <c r="R1371" s="16">
        <f t="shared" si="436"/>
        <v>0</v>
      </c>
      <c r="S1371" s="4" t="str">
        <f t="shared" si="445"/>
        <v>J=</v>
      </c>
      <c r="T1371" s="34">
        <f t="shared" si="446"/>
        <v>44788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2"/>
      <c r="AG1371" s="3"/>
      <c r="AH1371" s="2"/>
      <c r="AI1371" s="2"/>
      <c r="AJ1371" s="2"/>
      <c r="AK1371" s="2"/>
      <c r="AL1371" s="2"/>
      <c r="AM1371" s="34"/>
      <c r="AN1371" s="34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42">
        <f t="shared" si="437"/>
        <v>44762</v>
      </c>
      <c r="B1372" s="19">
        <f t="shared" ca="1" si="447"/>
        <v>5733.0347417200001</v>
      </c>
      <c r="C1372" s="16">
        <f t="shared" si="438"/>
        <v>5720</v>
      </c>
      <c r="D1372" s="15">
        <f ca="1">IF(A1372&lt;$B$1,VLOOKUP(A1372,[1]DI!$A$4:$B$15000,2,FALSE),0)</f>
        <v>0.13150000000000001</v>
      </c>
      <c r="E1372" s="16">
        <f t="shared" ca="1" si="430"/>
        <v>1.0004903700000001</v>
      </c>
      <c r="F1372" s="16">
        <f ca="1">(TRUNC(PRODUCT($E$12:$E1371),16))</f>
        <v>1.2190701308699099</v>
      </c>
      <c r="G1372" s="16">
        <f t="shared" ca="1" si="439"/>
        <v>1.2172785020189001</v>
      </c>
      <c r="H1372" s="16">
        <f t="shared" ca="1" si="431"/>
        <v>1.0014718300000001</v>
      </c>
      <c r="I1372" s="15">
        <f t="shared" si="440"/>
        <v>7.0000000000000007E-2</v>
      </c>
      <c r="J1372" s="34">
        <f t="shared" si="441"/>
        <v>44757</v>
      </c>
      <c r="K1372" s="2">
        <f t="shared" si="442"/>
        <v>3</v>
      </c>
      <c r="L1372" s="21">
        <f t="shared" si="443"/>
        <v>3</v>
      </c>
      <c r="M1372" s="14">
        <f t="shared" si="432"/>
        <v>1.0008057850000001</v>
      </c>
      <c r="N1372" s="14">
        <f t="shared" ca="1" si="433"/>
        <v>1.0022788010000001</v>
      </c>
      <c r="O1372" s="21">
        <f t="shared" si="444"/>
        <v>0</v>
      </c>
      <c r="P1372" s="16">
        <f t="shared" ca="1" si="434"/>
        <v>13.03474172</v>
      </c>
      <c r="Q1372" s="24">
        <f t="shared" si="435"/>
        <v>0</v>
      </c>
      <c r="R1372" s="16">
        <f t="shared" si="436"/>
        <v>0</v>
      </c>
      <c r="S1372" s="4" t="str">
        <f t="shared" si="445"/>
        <v>J=</v>
      </c>
      <c r="T1372" s="34">
        <f t="shared" si="446"/>
        <v>44788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2"/>
      <c r="AG1372" s="3"/>
      <c r="AH1372" s="2"/>
      <c r="AI1372" s="2"/>
      <c r="AJ1372" s="2"/>
      <c r="AK1372" s="2"/>
      <c r="AL1372" s="2"/>
      <c r="AM1372" s="34"/>
      <c r="AN1372" s="34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42">
        <f t="shared" si="437"/>
        <v>44763</v>
      </c>
      <c r="B1373" s="19">
        <f t="shared" ca="1" si="447"/>
        <v>5737.38624316</v>
      </c>
      <c r="C1373" s="16">
        <f t="shared" si="438"/>
        <v>5720</v>
      </c>
      <c r="D1373" s="15">
        <f ca="1">IF(A1373&lt;$B$1,VLOOKUP(A1373,[1]DI!$A$4:$B$15000,2,FALSE),0)</f>
        <v>0.13150000000000001</v>
      </c>
      <c r="E1373" s="16">
        <f t="shared" ca="1" si="430"/>
        <v>1.0004903700000001</v>
      </c>
      <c r="F1373" s="16">
        <f ca="1">(TRUNC(PRODUCT($E$12:$E1372),16))</f>
        <v>1.2196679262899801</v>
      </c>
      <c r="G1373" s="16">
        <f t="shared" ca="1" si="439"/>
        <v>1.2172785020189001</v>
      </c>
      <c r="H1373" s="16">
        <f t="shared" ca="1" si="431"/>
        <v>1.00196292</v>
      </c>
      <c r="I1373" s="15">
        <f t="shared" si="440"/>
        <v>7.0000000000000007E-2</v>
      </c>
      <c r="J1373" s="34">
        <f t="shared" si="441"/>
        <v>44757</v>
      </c>
      <c r="K1373" s="2">
        <f t="shared" si="442"/>
        <v>4</v>
      </c>
      <c r="L1373" s="21">
        <f t="shared" si="443"/>
        <v>4</v>
      </c>
      <c r="M1373" s="14">
        <f t="shared" si="432"/>
        <v>1.0010745240000001</v>
      </c>
      <c r="N1373" s="14">
        <f t="shared" ca="1" si="433"/>
        <v>1.003039553</v>
      </c>
      <c r="O1373" s="21">
        <f t="shared" si="444"/>
        <v>0</v>
      </c>
      <c r="P1373" s="16">
        <f t="shared" ca="1" si="434"/>
        <v>17.386243159999999</v>
      </c>
      <c r="Q1373" s="24">
        <f t="shared" si="435"/>
        <v>0</v>
      </c>
      <c r="R1373" s="16">
        <f t="shared" si="436"/>
        <v>0</v>
      </c>
      <c r="S1373" s="4" t="str">
        <f t="shared" si="445"/>
        <v>J=</v>
      </c>
      <c r="T1373" s="34">
        <f t="shared" si="446"/>
        <v>44788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2"/>
      <c r="AG1373" s="3"/>
      <c r="AH1373" s="2"/>
      <c r="AI1373" s="2"/>
      <c r="AJ1373" s="2"/>
      <c r="AK1373" s="2"/>
      <c r="AL1373" s="2"/>
      <c r="AM1373" s="34"/>
      <c r="AN1373" s="34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42">
        <f t="shared" si="437"/>
        <v>44764</v>
      </c>
      <c r="B1374" s="19">
        <f t="shared" ca="1" si="447"/>
        <v>5741.7411022300003</v>
      </c>
      <c r="C1374" s="16">
        <f t="shared" si="438"/>
        <v>5720</v>
      </c>
      <c r="D1374" s="15">
        <f ca="1">IF(A1374&lt;$B$1,VLOOKUP(A1374,[1]DI!$A$4:$B$15000,2,FALSE),0)</f>
        <v>0.13150000000000001</v>
      </c>
      <c r="E1374" s="16">
        <f t="shared" ca="1" si="430"/>
        <v>1.0004903700000001</v>
      </c>
      <c r="F1374" s="16">
        <f ca="1">(TRUNC(PRODUCT($E$12:$E1373),16))</f>
        <v>1.2202660148509901</v>
      </c>
      <c r="G1374" s="16">
        <f t="shared" ca="1" si="439"/>
        <v>1.2172785020189001</v>
      </c>
      <c r="H1374" s="16">
        <f t="shared" ca="1" si="431"/>
        <v>1.0024542599999999</v>
      </c>
      <c r="I1374" s="15">
        <f t="shared" si="440"/>
        <v>7.0000000000000007E-2</v>
      </c>
      <c r="J1374" s="34">
        <f t="shared" si="441"/>
        <v>44757</v>
      </c>
      <c r="K1374" s="2">
        <f t="shared" si="442"/>
        <v>5</v>
      </c>
      <c r="L1374" s="21">
        <f t="shared" si="443"/>
        <v>5</v>
      </c>
      <c r="M1374" s="14">
        <f t="shared" si="432"/>
        <v>1.0013433350000001</v>
      </c>
      <c r="N1374" s="14">
        <f t="shared" ca="1" si="433"/>
        <v>1.0038008919999999</v>
      </c>
      <c r="O1374" s="21">
        <f t="shared" si="444"/>
        <v>0</v>
      </c>
      <c r="P1374" s="16">
        <f t="shared" ca="1" si="434"/>
        <v>21.741102229999999</v>
      </c>
      <c r="Q1374" s="24">
        <f t="shared" si="435"/>
        <v>0</v>
      </c>
      <c r="R1374" s="16">
        <f t="shared" si="436"/>
        <v>0</v>
      </c>
      <c r="S1374" s="4" t="str">
        <f t="shared" si="445"/>
        <v>J=</v>
      </c>
      <c r="T1374" s="34">
        <f t="shared" si="446"/>
        <v>44788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2"/>
      <c r="AG1374" s="3"/>
      <c r="AH1374" s="2"/>
      <c r="AI1374" s="2"/>
      <c r="AJ1374" s="2"/>
      <c r="AK1374" s="2"/>
      <c r="AL1374" s="2"/>
      <c r="AM1374" s="34"/>
      <c r="AN1374" s="34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42">
        <f t="shared" si="437"/>
        <v>44765</v>
      </c>
      <c r="B1375" s="19">
        <f t="shared" ca="1" si="447"/>
        <v>5746.0991988300002</v>
      </c>
      <c r="C1375" s="16">
        <f t="shared" si="438"/>
        <v>5720</v>
      </c>
      <c r="D1375" s="15">
        <f ca="1">IF(A1375&lt;$B$1,VLOOKUP(A1375,[1]DI!$A$4:$B$15000,2,FALSE),0)</f>
        <v>0</v>
      </c>
      <c r="E1375" s="16">
        <f t="shared" ca="1" si="430"/>
        <v>1</v>
      </c>
      <c r="F1375" s="16">
        <f ca="1">(TRUNC(PRODUCT($E$12:$E1374),16))</f>
        <v>1.2208643966967001</v>
      </c>
      <c r="G1375" s="16">
        <f t="shared" ca="1" si="439"/>
        <v>1.2172785020189001</v>
      </c>
      <c r="H1375" s="16">
        <f t="shared" ca="1" si="431"/>
        <v>1.00294583</v>
      </c>
      <c r="I1375" s="15">
        <f t="shared" si="440"/>
        <v>7.0000000000000007E-2</v>
      </c>
      <c r="J1375" s="34">
        <f t="shared" si="441"/>
        <v>44757</v>
      </c>
      <c r="K1375" s="2">
        <f t="shared" si="442"/>
        <v>5</v>
      </c>
      <c r="L1375" s="21">
        <f t="shared" si="443"/>
        <v>6</v>
      </c>
      <c r="M1375" s="14">
        <f t="shared" si="432"/>
        <v>1.001612218</v>
      </c>
      <c r="N1375" s="14">
        <f t="shared" ca="1" si="433"/>
        <v>1.004562797</v>
      </c>
      <c r="O1375" s="21">
        <f t="shared" si="444"/>
        <v>0</v>
      </c>
      <c r="P1375" s="16">
        <f t="shared" ca="1" si="434"/>
        <v>26.099198829999999</v>
      </c>
      <c r="Q1375" s="24">
        <f t="shared" si="435"/>
        <v>0</v>
      </c>
      <c r="R1375" s="16">
        <f t="shared" si="436"/>
        <v>0</v>
      </c>
      <c r="S1375" s="4" t="str">
        <f t="shared" si="445"/>
        <v>J=</v>
      </c>
      <c r="T1375" s="34">
        <f t="shared" si="446"/>
        <v>44788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2"/>
      <c r="AG1375" s="3"/>
      <c r="AH1375" s="2"/>
      <c r="AI1375" s="2"/>
      <c r="AJ1375" s="2"/>
      <c r="AK1375" s="2"/>
      <c r="AL1375" s="2"/>
      <c r="AM1375" s="34"/>
      <c r="AN1375" s="34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42">
        <f t="shared" si="437"/>
        <v>44766</v>
      </c>
      <c r="B1376" s="19">
        <f t="shared" ca="1" si="447"/>
        <v>5746.0991988300002</v>
      </c>
      <c r="C1376" s="16">
        <f t="shared" si="438"/>
        <v>5720</v>
      </c>
      <c r="D1376" s="15">
        <f ca="1">IF(A1376&lt;$B$1,VLOOKUP(A1376,[1]DI!$A$4:$B$15000,2,FALSE),0)</f>
        <v>0</v>
      </c>
      <c r="E1376" s="16">
        <f t="shared" ca="1" si="430"/>
        <v>1</v>
      </c>
      <c r="F1376" s="16">
        <f ca="1">(TRUNC(PRODUCT($E$12:$E1375),16))</f>
        <v>1.2208643966967001</v>
      </c>
      <c r="G1376" s="16">
        <f t="shared" ca="1" si="439"/>
        <v>1.2172785020189001</v>
      </c>
      <c r="H1376" s="16">
        <f t="shared" ca="1" si="431"/>
        <v>1.00294583</v>
      </c>
      <c r="I1376" s="15">
        <f t="shared" si="440"/>
        <v>7.0000000000000007E-2</v>
      </c>
      <c r="J1376" s="34">
        <f t="shared" si="441"/>
        <v>44757</v>
      </c>
      <c r="K1376" s="2">
        <f t="shared" si="442"/>
        <v>5</v>
      </c>
      <c r="L1376" s="21">
        <f t="shared" si="443"/>
        <v>6</v>
      </c>
      <c r="M1376" s="14">
        <f t="shared" si="432"/>
        <v>1.001612218</v>
      </c>
      <c r="N1376" s="14">
        <f t="shared" ca="1" si="433"/>
        <v>1.004562797</v>
      </c>
      <c r="O1376" s="21">
        <f t="shared" si="444"/>
        <v>0</v>
      </c>
      <c r="P1376" s="16">
        <f t="shared" ca="1" si="434"/>
        <v>26.099198829999999</v>
      </c>
      <c r="Q1376" s="24">
        <f t="shared" si="435"/>
        <v>0</v>
      </c>
      <c r="R1376" s="16">
        <f t="shared" si="436"/>
        <v>0</v>
      </c>
      <c r="S1376" s="4" t="str">
        <f t="shared" si="445"/>
        <v>J=</v>
      </c>
      <c r="T1376" s="34">
        <f t="shared" si="446"/>
        <v>44788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2"/>
      <c r="AG1376" s="3"/>
      <c r="AH1376" s="2"/>
      <c r="AI1376" s="2"/>
      <c r="AJ1376" s="2"/>
      <c r="AK1376" s="2"/>
      <c r="AL1376" s="2"/>
      <c r="AM1376" s="34"/>
      <c r="AN1376" s="34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42">
        <f t="shared" si="437"/>
        <v>44767</v>
      </c>
      <c r="B1377" s="19">
        <f t="shared" ca="1" si="447"/>
        <v>5746.0991988300002</v>
      </c>
      <c r="C1377" s="16">
        <f t="shared" si="438"/>
        <v>5720</v>
      </c>
      <c r="D1377" s="15">
        <f ca="1">IF(A1377&lt;$B$1,VLOOKUP(A1377,[1]DI!$A$4:$B$15000,2,FALSE),0)</f>
        <v>0.13150000000000001</v>
      </c>
      <c r="E1377" s="16">
        <f t="shared" ca="1" si="430"/>
        <v>1.0004903700000001</v>
      </c>
      <c r="F1377" s="16">
        <f ca="1">(TRUNC(PRODUCT($E$12:$E1376),16))</f>
        <v>1.2208643966967001</v>
      </c>
      <c r="G1377" s="16">
        <f t="shared" ca="1" si="439"/>
        <v>1.2172785020189001</v>
      </c>
      <c r="H1377" s="16">
        <f t="shared" ca="1" si="431"/>
        <v>1.00294583</v>
      </c>
      <c r="I1377" s="15">
        <f t="shared" si="440"/>
        <v>7.0000000000000007E-2</v>
      </c>
      <c r="J1377" s="34">
        <f t="shared" si="441"/>
        <v>44757</v>
      </c>
      <c r="K1377" s="2">
        <f t="shared" si="442"/>
        <v>6</v>
      </c>
      <c r="L1377" s="21">
        <f t="shared" si="443"/>
        <v>6</v>
      </c>
      <c r="M1377" s="14">
        <f t="shared" si="432"/>
        <v>1.001612218</v>
      </c>
      <c r="N1377" s="14">
        <f t="shared" ca="1" si="433"/>
        <v>1.004562797</v>
      </c>
      <c r="O1377" s="21">
        <f t="shared" si="444"/>
        <v>0</v>
      </c>
      <c r="P1377" s="16">
        <f t="shared" ca="1" si="434"/>
        <v>26.099198829999999</v>
      </c>
      <c r="Q1377" s="24">
        <f t="shared" si="435"/>
        <v>0</v>
      </c>
      <c r="R1377" s="16">
        <f t="shared" si="436"/>
        <v>0</v>
      </c>
      <c r="S1377" s="4" t="str">
        <f t="shared" si="445"/>
        <v>J=</v>
      </c>
      <c r="T1377" s="34">
        <f t="shared" si="446"/>
        <v>44788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2"/>
      <c r="AG1377" s="3"/>
      <c r="AH1377" s="2"/>
      <c r="AI1377" s="2"/>
      <c r="AJ1377" s="2"/>
      <c r="AK1377" s="2"/>
      <c r="AL1377" s="2"/>
      <c r="AM1377" s="34"/>
      <c r="AN1377" s="34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42">
        <f t="shared" si="437"/>
        <v>44768</v>
      </c>
      <c r="B1378" s="19">
        <f t="shared" ca="1" si="447"/>
        <v>5750.4606073100003</v>
      </c>
      <c r="C1378" s="16">
        <f t="shared" si="438"/>
        <v>5720</v>
      </c>
      <c r="D1378" s="15">
        <f ca="1">IF(A1378&lt;$B$1,VLOOKUP(A1378,[1]DI!$A$4:$B$15000,2,FALSE),0)</f>
        <v>0.13150000000000001</v>
      </c>
      <c r="E1378" s="16">
        <f t="shared" ca="1" si="430"/>
        <v>1.0004903700000001</v>
      </c>
      <c r="F1378" s="16">
        <f ca="1">(TRUNC(PRODUCT($E$12:$E1377),16))</f>
        <v>1.2214630719709101</v>
      </c>
      <c r="G1378" s="16">
        <f t="shared" ca="1" si="439"/>
        <v>1.2172785020189001</v>
      </c>
      <c r="H1378" s="16">
        <f t="shared" ca="1" si="431"/>
        <v>1.00343764</v>
      </c>
      <c r="I1378" s="15">
        <f t="shared" si="440"/>
        <v>7.0000000000000007E-2</v>
      </c>
      <c r="J1378" s="34">
        <f t="shared" si="441"/>
        <v>44757</v>
      </c>
      <c r="K1378" s="2">
        <f t="shared" si="442"/>
        <v>7</v>
      </c>
      <c r="L1378" s="21">
        <f t="shared" si="443"/>
        <v>7</v>
      </c>
      <c r="M1378" s="14">
        <f t="shared" si="432"/>
        <v>1.001881174</v>
      </c>
      <c r="N1378" s="14">
        <f t="shared" ca="1" si="433"/>
        <v>1.005325281</v>
      </c>
      <c r="O1378" s="21">
        <f t="shared" si="444"/>
        <v>0</v>
      </c>
      <c r="P1378" s="16">
        <f t="shared" ca="1" si="434"/>
        <v>30.46060731</v>
      </c>
      <c r="Q1378" s="24">
        <f t="shared" si="435"/>
        <v>0</v>
      </c>
      <c r="R1378" s="16">
        <f t="shared" si="436"/>
        <v>0</v>
      </c>
      <c r="S1378" s="4" t="str">
        <f t="shared" si="445"/>
        <v>J=</v>
      </c>
      <c r="T1378" s="34">
        <f t="shared" si="446"/>
        <v>44788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2"/>
      <c r="AG1378" s="3"/>
      <c r="AH1378" s="2"/>
      <c r="AI1378" s="2"/>
      <c r="AJ1378" s="2"/>
      <c r="AK1378" s="2"/>
      <c r="AL1378" s="2"/>
      <c r="AM1378" s="34"/>
      <c r="AN1378" s="34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42">
        <f t="shared" si="437"/>
        <v>44769</v>
      </c>
      <c r="B1379" s="19">
        <f t="shared" ca="1" si="447"/>
        <v>5754.8253734299997</v>
      </c>
      <c r="C1379" s="16">
        <f t="shared" si="438"/>
        <v>5720</v>
      </c>
      <c r="D1379" s="15">
        <f ca="1">IF(A1379&lt;$B$1,VLOOKUP(A1379,[1]DI!$A$4:$B$15000,2,FALSE),0)</f>
        <v>0.13150000000000001</v>
      </c>
      <c r="E1379" s="16">
        <f t="shared" ca="1" si="430"/>
        <v>1.0004903700000001</v>
      </c>
      <c r="F1379" s="16">
        <f ca="1">(TRUNC(PRODUCT($E$12:$E1378),16))</f>
        <v>1.22206204081751</v>
      </c>
      <c r="G1379" s="16">
        <f t="shared" ca="1" si="439"/>
        <v>1.2172785020189001</v>
      </c>
      <c r="H1379" s="16">
        <f t="shared" ca="1" si="431"/>
        <v>1.0039297</v>
      </c>
      <c r="I1379" s="15">
        <f t="shared" si="440"/>
        <v>7.0000000000000007E-2</v>
      </c>
      <c r="J1379" s="34">
        <f t="shared" si="441"/>
        <v>44757</v>
      </c>
      <c r="K1379" s="2">
        <f t="shared" si="442"/>
        <v>8</v>
      </c>
      <c r="L1379" s="21">
        <f t="shared" si="443"/>
        <v>8</v>
      </c>
      <c r="M1379" s="14">
        <f t="shared" si="432"/>
        <v>1.0021502019999999</v>
      </c>
      <c r="N1379" s="14">
        <f t="shared" ca="1" si="433"/>
        <v>1.0060883519999999</v>
      </c>
      <c r="O1379" s="21">
        <f t="shared" si="444"/>
        <v>0</v>
      </c>
      <c r="P1379" s="16">
        <f t="shared" ca="1" si="434"/>
        <v>34.825373429999999</v>
      </c>
      <c r="Q1379" s="24">
        <f t="shared" si="435"/>
        <v>0</v>
      </c>
      <c r="R1379" s="16">
        <f t="shared" si="436"/>
        <v>0</v>
      </c>
      <c r="S1379" s="4" t="str">
        <f t="shared" si="445"/>
        <v>J=</v>
      </c>
      <c r="T1379" s="34">
        <f t="shared" si="446"/>
        <v>44788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2"/>
      <c r="AG1379" s="3"/>
      <c r="AH1379" s="2"/>
      <c r="AI1379" s="2"/>
      <c r="AJ1379" s="2"/>
      <c r="AK1379" s="2"/>
      <c r="AL1379" s="2"/>
      <c r="AM1379" s="34"/>
      <c r="AN1379" s="34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42">
        <f t="shared" si="437"/>
        <v>44770</v>
      </c>
      <c r="B1380" s="19">
        <f t="shared" ca="1" si="447"/>
        <v>5759.19344</v>
      </c>
      <c r="C1380" s="16">
        <f t="shared" si="438"/>
        <v>5720</v>
      </c>
      <c r="D1380" s="15">
        <f ca="1">IF(A1380&lt;$B$1,VLOOKUP(A1380,[1]DI!$A$4:$B$15000,2,FALSE),0)</f>
        <v>0.13150000000000001</v>
      </c>
      <c r="E1380" s="16">
        <f t="shared" ca="1" si="430"/>
        <v>1.0004903700000001</v>
      </c>
      <c r="F1380" s="16">
        <f ca="1">(TRUNC(PRODUCT($E$12:$E1379),16))</f>
        <v>1.2226613033804601</v>
      </c>
      <c r="G1380" s="16">
        <f t="shared" ca="1" si="439"/>
        <v>1.2172785020189001</v>
      </c>
      <c r="H1380" s="16">
        <f t="shared" ca="1" si="431"/>
        <v>1.0044219999999999</v>
      </c>
      <c r="I1380" s="15">
        <f t="shared" si="440"/>
        <v>7.0000000000000007E-2</v>
      </c>
      <c r="J1380" s="34">
        <f t="shared" si="441"/>
        <v>44757</v>
      </c>
      <c r="K1380" s="2">
        <f t="shared" si="442"/>
        <v>9</v>
      </c>
      <c r="L1380" s="21">
        <f t="shared" si="443"/>
        <v>9</v>
      </c>
      <c r="M1380" s="14">
        <f t="shared" si="432"/>
        <v>1.0024193020000001</v>
      </c>
      <c r="N1380" s="14">
        <f t="shared" ca="1" si="433"/>
        <v>1.0068520000000001</v>
      </c>
      <c r="O1380" s="21">
        <f t="shared" si="444"/>
        <v>0</v>
      </c>
      <c r="P1380" s="16">
        <f t="shared" ca="1" si="434"/>
        <v>39.193440000000002</v>
      </c>
      <c r="Q1380" s="24">
        <f t="shared" si="435"/>
        <v>0</v>
      </c>
      <c r="R1380" s="16">
        <f t="shared" si="436"/>
        <v>0</v>
      </c>
      <c r="S1380" s="4" t="str">
        <f t="shared" si="445"/>
        <v>J=</v>
      </c>
      <c r="T1380" s="34">
        <f t="shared" si="446"/>
        <v>44788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2"/>
      <c r="AG1380" s="3"/>
      <c r="AH1380" s="2"/>
      <c r="AI1380" s="2"/>
      <c r="AJ1380" s="2"/>
      <c r="AK1380" s="2"/>
      <c r="AL1380" s="2"/>
      <c r="AM1380" s="34"/>
      <c r="AN1380" s="34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42">
        <f t="shared" si="437"/>
        <v>44771</v>
      </c>
      <c r="B1381" s="19">
        <f t="shared" ca="1" si="447"/>
        <v>5763.5647612399998</v>
      </c>
      <c r="C1381" s="16">
        <f t="shared" si="438"/>
        <v>5720</v>
      </c>
      <c r="D1381" s="15">
        <f ca="1">IF(A1381&lt;$B$1,VLOOKUP(A1381,[1]DI!$A$4:$B$15000,2,FALSE),0)</f>
        <v>0.13150000000000001</v>
      </c>
      <c r="E1381" s="16">
        <f t="shared" ca="1" si="430"/>
        <v>1.0004903700000001</v>
      </c>
      <c r="F1381" s="16">
        <f ca="1">(TRUNC(PRODUCT($E$12:$E1380),16))</f>
        <v>1.2232608598037999</v>
      </c>
      <c r="G1381" s="16">
        <f t="shared" ca="1" si="439"/>
        <v>1.2172785020189001</v>
      </c>
      <c r="H1381" s="16">
        <f t="shared" ca="1" si="431"/>
        <v>1.00491453</v>
      </c>
      <c r="I1381" s="15">
        <f t="shared" si="440"/>
        <v>7.0000000000000007E-2</v>
      </c>
      <c r="J1381" s="34">
        <f t="shared" si="441"/>
        <v>44757</v>
      </c>
      <c r="K1381" s="2">
        <f t="shared" si="442"/>
        <v>10</v>
      </c>
      <c r="L1381" s="21">
        <f t="shared" si="443"/>
        <v>10</v>
      </c>
      <c r="M1381" s="14">
        <f t="shared" si="432"/>
        <v>1.0026884739999999</v>
      </c>
      <c r="N1381" s="14">
        <f t="shared" ca="1" si="433"/>
        <v>1.007616217</v>
      </c>
      <c r="O1381" s="21">
        <f t="shared" si="444"/>
        <v>0</v>
      </c>
      <c r="P1381" s="16">
        <f t="shared" ca="1" si="434"/>
        <v>43.564761240000003</v>
      </c>
      <c r="Q1381" s="24">
        <f t="shared" si="435"/>
        <v>0</v>
      </c>
      <c r="R1381" s="16">
        <f t="shared" si="436"/>
        <v>0</v>
      </c>
      <c r="S1381" s="4" t="str">
        <f t="shared" si="445"/>
        <v>J=</v>
      </c>
      <c r="T1381" s="34">
        <f t="shared" si="446"/>
        <v>44788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2"/>
      <c r="AG1381" s="3"/>
      <c r="AH1381" s="2"/>
      <c r="AI1381" s="2"/>
      <c r="AJ1381" s="2"/>
      <c r="AK1381" s="2"/>
      <c r="AL1381" s="2"/>
      <c r="AM1381" s="34"/>
      <c r="AN1381" s="34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42">
        <f t="shared" si="437"/>
        <v>44772</v>
      </c>
      <c r="B1382" s="19">
        <f t="shared" ca="1" si="447"/>
        <v>5767.9394458400002</v>
      </c>
      <c r="C1382" s="16">
        <f t="shared" si="438"/>
        <v>5720</v>
      </c>
      <c r="D1382" s="15">
        <f ca="1">IF(A1382&lt;$B$1,VLOOKUP(A1382,[1]DI!$A$4:$B$15000,2,FALSE),0)</f>
        <v>0</v>
      </c>
      <c r="E1382" s="16">
        <f t="shared" ca="1" si="430"/>
        <v>1</v>
      </c>
      <c r="F1382" s="16">
        <f ca="1">(TRUNC(PRODUCT($E$12:$E1381),16))</f>
        <v>1.2238607102316199</v>
      </c>
      <c r="G1382" s="16">
        <f t="shared" ca="1" si="439"/>
        <v>1.2172785020189001</v>
      </c>
      <c r="H1382" s="16">
        <f t="shared" ca="1" si="431"/>
        <v>1.0054073100000001</v>
      </c>
      <c r="I1382" s="15">
        <f t="shared" si="440"/>
        <v>7.0000000000000007E-2</v>
      </c>
      <c r="J1382" s="34">
        <f t="shared" si="441"/>
        <v>44757</v>
      </c>
      <c r="K1382" s="2">
        <f t="shared" si="442"/>
        <v>10</v>
      </c>
      <c r="L1382" s="21">
        <f t="shared" si="443"/>
        <v>11</v>
      </c>
      <c r="M1382" s="14">
        <f t="shared" si="432"/>
        <v>1.0029577190000001</v>
      </c>
      <c r="N1382" s="14">
        <f t="shared" ca="1" si="433"/>
        <v>1.008381022</v>
      </c>
      <c r="O1382" s="21">
        <f t="shared" si="444"/>
        <v>0</v>
      </c>
      <c r="P1382" s="16">
        <f t="shared" ca="1" si="434"/>
        <v>47.939445839999998</v>
      </c>
      <c r="Q1382" s="24">
        <f t="shared" si="435"/>
        <v>0</v>
      </c>
      <c r="R1382" s="16">
        <f t="shared" si="436"/>
        <v>0</v>
      </c>
      <c r="S1382" s="4" t="str">
        <f t="shared" si="445"/>
        <v>J=</v>
      </c>
      <c r="T1382" s="34">
        <f t="shared" si="446"/>
        <v>44788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2"/>
      <c r="AG1382" s="3"/>
      <c r="AH1382" s="2"/>
      <c r="AI1382" s="2"/>
      <c r="AJ1382" s="2"/>
      <c r="AK1382" s="2"/>
      <c r="AL1382" s="2"/>
      <c r="AM1382" s="34"/>
      <c r="AN1382" s="34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42">
        <f t="shared" si="437"/>
        <v>44773</v>
      </c>
      <c r="B1383" s="19">
        <f t="shared" ca="1" si="447"/>
        <v>5767.9394458400002</v>
      </c>
      <c r="C1383" s="16">
        <f t="shared" si="438"/>
        <v>5720</v>
      </c>
      <c r="D1383" s="15">
        <f ca="1">IF(A1383&lt;$B$1,VLOOKUP(A1383,[1]DI!$A$4:$B$15000,2,FALSE),0)</f>
        <v>0</v>
      </c>
      <c r="E1383" s="16">
        <f t="shared" ca="1" si="430"/>
        <v>1</v>
      </c>
      <c r="F1383" s="16">
        <f ca="1">(TRUNC(PRODUCT($E$12:$E1382),16))</f>
        <v>1.2238607102316199</v>
      </c>
      <c r="G1383" s="16">
        <f t="shared" ca="1" si="439"/>
        <v>1.2172785020189001</v>
      </c>
      <c r="H1383" s="16">
        <f t="shared" ca="1" si="431"/>
        <v>1.0054073100000001</v>
      </c>
      <c r="I1383" s="15">
        <f t="shared" si="440"/>
        <v>7.0000000000000007E-2</v>
      </c>
      <c r="J1383" s="34">
        <f t="shared" si="441"/>
        <v>44757</v>
      </c>
      <c r="K1383" s="2">
        <f t="shared" si="442"/>
        <v>10</v>
      </c>
      <c r="L1383" s="21">
        <f t="shared" si="443"/>
        <v>11</v>
      </c>
      <c r="M1383" s="14">
        <f t="shared" si="432"/>
        <v>1.0029577190000001</v>
      </c>
      <c r="N1383" s="14">
        <f t="shared" ca="1" si="433"/>
        <v>1.008381022</v>
      </c>
      <c r="O1383" s="21">
        <f t="shared" si="444"/>
        <v>0</v>
      </c>
      <c r="P1383" s="16">
        <f t="shared" ca="1" si="434"/>
        <v>47.939445839999998</v>
      </c>
      <c r="Q1383" s="24">
        <f t="shared" si="435"/>
        <v>0</v>
      </c>
      <c r="R1383" s="16">
        <f t="shared" si="436"/>
        <v>0</v>
      </c>
      <c r="S1383" s="4" t="str">
        <f t="shared" si="445"/>
        <v>J=</v>
      </c>
      <c r="T1383" s="34">
        <f t="shared" si="446"/>
        <v>44788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2"/>
      <c r="AG1383" s="3"/>
      <c r="AH1383" s="2"/>
      <c r="AI1383" s="2"/>
      <c r="AJ1383" s="2"/>
      <c r="AK1383" s="2"/>
      <c r="AL1383" s="2"/>
      <c r="AM1383" s="34"/>
      <c r="AN1383" s="34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42">
        <f t="shared" si="437"/>
        <v>44774</v>
      </c>
      <c r="B1384" s="19">
        <f t="shared" ca="1" si="447"/>
        <v>5767.9394458400002</v>
      </c>
      <c r="C1384" s="16">
        <f t="shared" si="438"/>
        <v>5720</v>
      </c>
      <c r="D1384" s="15">
        <f ca="1">IF(A1384&lt;$B$1,VLOOKUP(A1384,[1]DI!$A$4:$B$15000,2,FALSE),0)</f>
        <v>0.13150000000000001</v>
      </c>
      <c r="E1384" s="16">
        <f t="shared" ca="1" si="430"/>
        <v>1.0004903700000001</v>
      </c>
      <c r="F1384" s="16">
        <f ca="1">(TRUNC(PRODUCT($E$12:$E1383),16))</f>
        <v>1.2238607102316199</v>
      </c>
      <c r="G1384" s="16">
        <f t="shared" ca="1" si="439"/>
        <v>1.2172785020189001</v>
      </c>
      <c r="H1384" s="16">
        <f t="shared" ca="1" si="431"/>
        <v>1.0054073100000001</v>
      </c>
      <c r="I1384" s="15">
        <f t="shared" si="440"/>
        <v>7.0000000000000007E-2</v>
      </c>
      <c r="J1384" s="34">
        <f t="shared" si="441"/>
        <v>44757</v>
      </c>
      <c r="K1384" s="2">
        <f t="shared" si="442"/>
        <v>11</v>
      </c>
      <c r="L1384" s="21">
        <f t="shared" si="443"/>
        <v>11</v>
      </c>
      <c r="M1384" s="14">
        <f t="shared" si="432"/>
        <v>1.0029577190000001</v>
      </c>
      <c r="N1384" s="14">
        <f t="shared" ca="1" si="433"/>
        <v>1.008381022</v>
      </c>
      <c r="O1384" s="21">
        <f t="shared" si="444"/>
        <v>0</v>
      </c>
      <c r="P1384" s="16">
        <f t="shared" ca="1" si="434"/>
        <v>47.939445839999998</v>
      </c>
      <c r="Q1384" s="24">
        <f t="shared" si="435"/>
        <v>0</v>
      </c>
      <c r="R1384" s="16">
        <f t="shared" si="436"/>
        <v>0</v>
      </c>
      <c r="S1384" s="4" t="str">
        <f t="shared" si="445"/>
        <v>J=</v>
      </c>
      <c r="T1384" s="34">
        <f t="shared" si="446"/>
        <v>44788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2"/>
      <c r="AG1384" s="3"/>
      <c r="AH1384" s="2"/>
      <c r="AI1384" s="2"/>
      <c r="AJ1384" s="2"/>
      <c r="AK1384" s="2"/>
      <c r="AL1384" s="2"/>
      <c r="AM1384" s="34"/>
      <c r="AN1384" s="34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42">
        <f t="shared" si="437"/>
        <v>44775</v>
      </c>
      <c r="B1385" s="19">
        <f t="shared" ca="1" si="447"/>
        <v>5772.3175052300003</v>
      </c>
      <c r="C1385" s="16">
        <f t="shared" si="438"/>
        <v>5720</v>
      </c>
      <c r="D1385" s="15">
        <f ca="1">IF(A1385&lt;$B$1,VLOOKUP(A1385,[1]DI!$A$4:$B$15000,2,FALSE),0)</f>
        <v>0.13150000000000001</v>
      </c>
      <c r="E1385" s="16">
        <f t="shared" ca="1" si="430"/>
        <v>1.0004903700000001</v>
      </c>
      <c r="F1385" s="16">
        <f ca="1">(TRUNC(PRODUCT($E$12:$E1384),16))</f>
        <v>1.2244608548081</v>
      </c>
      <c r="G1385" s="16">
        <f t="shared" ca="1" si="439"/>
        <v>1.2172785020189001</v>
      </c>
      <c r="H1385" s="16">
        <f t="shared" ca="1" si="431"/>
        <v>1.0059003399999999</v>
      </c>
      <c r="I1385" s="15">
        <f t="shared" si="440"/>
        <v>7.0000000000000007E-2</v>
      </c>
      <c r="J1385" s="34">
        <f t="shared" si="441"/>
        <v>44757</v>
      </c>
      <c r="K1385" s="2">
        <f t="shared" si="442"/>
        <v>12</v>
      </c>
      <c r="L1385" s="21">
        <f t="shared" si="443"/>
        <v>12</v>
      </c>
      <c r="M1385" s="14">
        <f t="shared" si="432"/>
        <v>1.003227036</v>
      </c>
      <c r="N1385" s="14">
        <f t="shared" ca="1" si="433"/>
        <v>1.009146417</v>
      </c>
      <c r="O1385" s="21">
        <f t="shared" si="444"/>
        <v>0</v>
      </c>
      <c r="P1385" s="16">
        <f t="shared" ca="1" si="434"/>
        <v>52.317505230000002</v>
      </c>
      <c r="Q1385" s="24">
        <f t="shared" si="435"/>
        <v>0</v>
      </c>
      <c r="R1385" s="16">
        <f t="shared" si="436"/>
        <v>0</v>
      </c>
      <c r="S1385" s="4" t="str">
        <f t="shared" si="445"/>
        <v>J=</v>
      </c>
      <c r="T1385" s="34">
        <f t="shared" si="446"/>
        <v>44788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2"/>
      <c r="AG1385" s="3"/>
      <c r="AH1385" s="2"/>
      <c r="AI1385" s="2"/>
      <c r="AJ1385" s="2"/>
      <c r="AK1385" s="2"/>
      <c r="AL1385" s="2"/>
      <c r="AM1385" s="34"/>
      <c r="AN1385" s="34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42">
        <f t="shared" si="437"/>
        <v>44776</v>
      </c>
      <c r="B1386" s="19">
        <f t="shared" ca="1" si="447"/>
        <v>5776.6988136</v>
      </c>
      <c r="C1386" s="16">
        <f t="shared" si="438"/>
        <v>5720</v>
      </c>
      <c r="D1386" s="15">
        <f ca="1">IF(A1386&lt;$B$1,VLOOKUP(A1386,[1]DI!$A$4:$B$15000,2,FALSE),0)</f>
        <v>0.13150000000000001</v>
      </c>
      <c r="E1386" s="16">
        <f t="shared" ca="1" si="430"/>
        <v>1.0004903700000001</v>
      </c>
      <c r="F1386" s="16">
        <f ca="1">(TRUNC(PRODUCT($E$12:$E1385),16))</f>
        <v>1.2250612936774701</v>
      </c>
      <c r="G1386" s="16">
        <f t="shared" ca="1" si="439"/>
        <v>1.2172785020189001</v>
      </c>
      <c r="H1386" s="16">
        <f t="shared" ca="1" si="431"/>
        <v>1.0063936</v>
      </c>
      <c r="I1386" s="15">
        <f t="shared" si="440"/>
        <v>7.0000000000000007E-2</v>
      </c>
      <c r="J1386" s="34">
        <f t="shared" si="441"/>
        <v>44757</v>
      </c>
      <c r="K1386" s="2">
        <f t="shared" si="442"/>
        <v>13</v>
      </c>
      <c r="L1386" s="21">
        <f t="shared" si="443"/>
        <v>13</v>
      </c>
      <c r="M1386" s="14">
        <f t="shared" si="432"/>
        <v>1.003496425</v>
      </c>
      <c r="N1386" s="14">
        <f t="shared" ca="1" si="433"/>
        <v>1.0099123800000001</v>
      </c>
      <c r="O1386" s="21">
        <f t="shared" si="444"/>
        <v>0</v>
      </c>
      <c r="P1386" s="16">
        <f t="shared" ca="1" si="434"/>
        <v>56.698813600000001</v>
      </c>
      <c r="Q1386" s="24">
        <f t="shared" si="435"/>
        <v>0</v>
      </c>
      <c r="R1386" s="16">
        <f t="shared" si="436"/>
        <v>0</v>
      </c>
      <c r="S1386" s="4" t="str">
        <f t="shared" si="445"/>
        <v>J=</v>
      </c>
      <c r="T1386" s="34">
        <f t="shared" si="446"/>
        <v>44788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2"/>
      <c r="AG1386" s="3"/>
      <c r="AH1386" s="2"/>
      <c r="AI1386" s="2"/>
      <c r="AJ1386" s="2"/>
      <c r="AK1386" s="2"/>
      <c r="AL1386" s="2"/>
      <c r="AM1386" s="34"/>
      <c r="AN1386" s="34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42">
        <f t="shared" si="437"/>
        <v>44777</v>
      </c>
      <c r="B1387" s="19">
        <f t="shared" ca="1" si="447"/>
        <v>5781.0834967500004</v>
      </c>
      <c r="C1387" s="16">
        <f t="shared" si="438"/>
        <v>5720</v>
      </c>
      <c r="D1387" s="15">
        <f ca="1">IF(A1387&lt;$B$1,VLOOKUP(A1387,[1]DI!$A$4:$B$15000,2,FALSE),0)</f>
        <v>0.13650000000000001</v>
      </c>
      <c r="E1387" s="16">
        <f t="shared" ca="1" si="430"/>
        <v>1.00050788</v>
      </c>
      <c r="F1387" s="16">
        <f ca="1">(TRUNC(PRODUCT($E$12:$E1386),16))</f>
        <v>1.2256620269840499</v>
      </c>
      <c r="G1387" s="16">
        <f t="shared" ca="1" si="439"/>
        <v>1.2172785020189001</v>
      </c>
      <c r="H1387" s="16">
        <f t="shared" ca="1" si="431"/>
        <v>1.0068871100000001</v>
      </c>
      <c r="I1387" s="15">
        <f t="shared" si="440"/>
        <v>7.0000000000000007E-2</v>
      </c>
      <c r="J1387" s="34">
        <f t="shared" si="441"/>
        <v>44757</v>
      </c>
      <c r="K1387" s="2">
        <f t="shared" si="442"/>
        <v>14</v>
      </c>
      <c r="L1387" s="21">
        <f t="shared" si="443"/>
        <v>14</v>
      </c>
      <c r="M1387" s="14">
        <f t="shared" si="432"/>
        <v>1.0037658869999999</v>
      </c>
      <c r="N1387" s="14">
        <f t="shared" ca="1" si="433"/>
        <v>1.0106789329999999</v>
      </c>
      <c r="O1387" s="21">
        <f t="shared" si="444"/>
        <v>0</v>
      </c>
      <c r="P1387" s="16">
        <f t="shared" ca="1" si="434"/>
        <v>61.083496750000002</v>
      </c>
      <c r="Q1387" s="24">
        <f t="shared" si="435"/>
        <v>0</v>
      </c>
      <c r="R1387" s="16">
        <f t="shared" si="436"/>
        <v>0</v>
      </c>
      <c r="S1387" s="4" t="str">
        <f t="shared" si="445"/>
        <v>J=</v>
      </c>
      <c r="T1387" s="34">
        <f t="shared" si="446"/>
        <v>44788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2"/>
      <c r="AG1387" s="3"/>
      <c r="AH1387" s="2"/>
      <c r="AI1387" s="2"/>
      <c r="AJ1387" s="2"/>
      <c r="AK1387" s="2"/>
      <c r="AL1387" s="2"/>
      <c r="AM1387" s="34"/>
      <c r="AN1387" s="34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42">
        <f t="shared" si="437"/>
        <v>44778</v>
      </c>
      <c r="B1388" s="19">
        <f t="shared" ca="1" si="447"/>
        <v>5785.5726900400005</v>
      </c>
      <c r="C1388" s="16">
        <f t="shared" si="438"/>
        <v>5720</v>
      </c>
      <c r="D1388" s="15">
        <f ca="1">IF(A1388&lt;$B$1,VLOOKUP(A1388,[1]DI!$A$4:$B$15000,2,FALSE),0)</f>
        <v>0.13650000000000001</v>
      </c>
      <c r="E1388" s="16">
        <f t="shared" ca="1" si="430"/>
        <v>1.00050788</v>
      </c>
      <c r="F1388" s="16">
        <f ca="1">(TRUNC(PRODUCT($E$12:$E1387),16))</f>
        <v>1.2262845162143201</v>
      </c>
      <c r="G1388" s="16">
        <f t="shared" ca="1" si="439"/>
        <v>1.2172785020189001</v>
      </c>
      <c r="H1388" s="16">
        <f t="shared" ca="1" si="431"/>
        <v>1.00739848</v>
      </c>
      <c r="I1388" s="15">
        <f t="shared" si="440"/>
        <v>7.0000000000000007E-2</v>
      </c>
      <c r="J1388" s="34">
        <f t="shared" si="441"/>
        <v>44757</v>
      </c>
      <c r="K1388" s="2">
        <f t="shared" si="442"/>
        <v>15</v>
      </c>
      <c r="L1388" s="21">
        <f t="shared" si="443"/>
        <v>15</v>
      </c>
      <c r="M1388" s="14">
        <f t="shared" si="432"/>
        <v>1.004035421</v>
      </c>
      <c r="N1388" s="14">
        <f t="shared" ca="1" si="433"/>
        <v>1.011463757</v>
      </c>
      <c r="O1388" s="21">
        <f t="shared" si="444"/>
        <v>0</v>
      </c>
      <c r="P1388" s="16">
        <f t="shared" ca="1" si="434"/>
        <v>65.572690039999998</v>
      </c>
      <c r="Q1388" s="24">
        <f t="shared" si="435"/>
        <v>0</v>
      </c>
      <c r="R1388" s="16">
        <f t="shared" si="436"/>
        <v>0</v>
      </c>
      <c r="S1388" s="4" t="str">
        <f t="shared" si="445"/>
        <v>J=</v>
      </c>
      <c r="T1388" s="34">
        <f t="shared" si="446"/>
        <v>44788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2"/>
      <c r="AG1388" s="3"/>
      <c r="AH1388" s="2"/>
      <c r="AI1388" s="2"/>
      <c r="AJ1388" s="2"/>
      <c r="AK1388" s="2"/>
      <c r="AL1388" s="2"/>
      <c r="AM1388" s="34"/>
      <c r="AN1388" s="34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42">
        <f t="shared" si="437"/>
        <v>44779</v>
      </c>
      <c r="B1389" s="19">
        <f t="shared" ca="1" si="447"/>
        <v>5790.0654240000003</v>
      </c>
      <c r="C1389" s="16">
        <f t="shared" si="438"/>
        <v>5720</v>
      </c>
      <c r="D1389" s="15">
        <f ca="1">IF(A1389&lt;$B$1,VLOOKUP(A1389,[1]DI!$A$4:$B$15000,2,FALSE),0)</f>
        <v>0</v>
      </c>
      <c r="E1389" s="16">
        <f t="shared" ca="1" si="430"/>
        <v>1</v>
      </c>
      <c r="F1389" s="16">
        <f ca="1">(TRUNC(PRODUCT($E$12:$E1388),16))</f>
        <v>1.22690732159441</v>
      </c>
      <c r="G1389" s="16">
        <f t="shared" ca="1" si="439"/>
        <v>1.2172785020189001</v>
      </c>
      <c r="H1389" s="16">
        <f t="shared" ca="1" si="431"/>
        <v>1.00791012</v>
      </c>
      <c r="I1389" s="15">
        <f t="shared" si="440"/>
        <v>7.0000000000000007E-2</v>
      </c>
      <c r="J1389" s="34">
        <f t="shared" si="441"/>
        <v>44757</v>
      </c>
      <c r="K1389" s="2">
        <f t="shared" si="442"/>
        <v>15</v>
      </c>
      <c r="L1389" s="21">
        <f t="shared" si="443"/>
        <v>16</v>
      </c>
      <c r="M1389" s="14">
        <f t="shared" si="432"/>
        <v>1.004305027</v>
      </c>
      <c r="N1389" s="14">
        <f t="shared" ca="1" si="433"/>
        <v>1.0122492000000001</v>
      </c>
      <c r="O1389" s="21">
        <f t="shared" si="444"/>
        <v>0</v>
      </c>
      <c r="P1389" s="16">
        <f t="shared" ca="1" si="434"/>
        <v>70.065423999999993</v>
      </c>
      <c r="Q1389" s="24">
        <f t="shared" si="435"/>
        <v>0</v>
      </c>
      <c r="R1389" s="16">
        <f t="shared" si="436"/>
        <v>0</v>
      </c>
      <c r="S1389" s="4" t="str">
        <f t="shared" si="445"/>
        <v>J=</v>
      </c>
      <c r="T1389" s="34">
        <f t="shared" si="446"/>
        <v>44788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2"/>
      <c r="AG1389" s="3"/>
      <c r="AH1389" s="2"/>
      <c r="AI1389" s="2"/>
      <c r="AJ1389" s="2"/>
      <c r="AK1389" s="2"/>
      <c r="AL1389" s="2"/>
      <c r="AM1389" s="34"/>
      <c r="AN1389" s="34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42">
        <f t="shared" si="437"/>
        <v>44780</v>
      </c>
      <c r="B1390" s="19">
        <f t="shared" ca="1" si="447"/>
        <v>5790.0654240000003</v>
      </c>
      <c r="C1390" s="16">
        <f t="shared" si="438"/>
        <v>5720</v>
      </c>
      <c r="D1390" s="15">
        <f ca="1">IF(A1390&lt;$B$1,VLOOKUP(A1390,[1]DI!$A$4:$B$15000,2,FALSE),0)</f>
        <v>0</v>
      </c>
      <c r="E1390" s="16">
        <f t="shared" ca="1" si="430"/>
        <v>1</v>
      </c>
      <c r="F1390" s="16">
        <f ca="1">(TRUNC(PRODUCT($E$12:$E1389),16))</f>
        <v>1.22690732159441</v>
      </c>
      <c r="G1390" s="16">
        <f t="shared" ca="1" si="439"/>
        <v>1.2172785020189001</v>
      </c>
      <c r="H1390" s="16">
        <f t="shared" ca="1" si="431"/>
        <v>1.00791012</v>
      </c>
      <c r="I1390" s="15">
        <f t="shared" si="440"/>
        <v>7.0000000000000007E-2</v>
      </c>
      <c r="J1390" s="34">
        <f t="shared" si="441"/>
        <v>44757</v>
      </c>
      <c r="K1390" s="2">
        <f t="shared" si="442"/>
        <v>15</v>
      </c>
      <c r="L1390" s="21">
        <f t="shared" si="443"/>
        <v>16</v>
      </c>
      <c r="M1390" s="14">
        <f t="shared" si="432"/>
        <v>1.004305027</v>
      </c>
      <c r="N1390" s="14">
        <f t="shared" ca="1" si="433"/>
        <v>1.0122492000000001</v>
      </c>
      <c r="O1390" s="21">
        <f t="shared" si="444"/>
        <v>0</v>
      </c>
      <c r="P1390" s="16">
        <f t="shared" ca="1" si="434"/>
        <v>70.065423999999993</v>
      </c>
      <c r="Q1390" s="24">
        <f t="shared" si="435"/>
        <v>0</v>
      </c>
      <c r="R1390" s="16">
        <f t="shared" si="436"/>
        <v>0</v>
      </c>
      <c r="S1390" s="4" t="str">
        <f t="shared" si="445"/>
        <v>J=</v>
      </c>
      <c r="T1390" s="34">
        <f t="shared" si="446"/>
        <v>44788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2"/>
      <c r="AG1390" s="3"/>
      <c r="AH1390" s="2"/>
      <c r="AI1390" s="2"/>
      <c r="AJ1390" s="2"/>
      <c r="AK1390" s="2"/>
      <c r="AL1390" s="2"/>
      <c r="AM1390" s="34"/>
      <c r="AN1390" s="34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42">
        <f t="shared" si="437"/>
        <v>44781</v>
      </c>
      <c r="B1391" s="19">
        <f t="shared" ca="1" si="447"/>
        <v>5790.0654240000003</v>
      </c>
      <c r="C1391" s="16">
        <f t="shared" si="438"/>
        <v>5720</v>
      </c>
      <c r="D1391" s="15">
        <f ca="1">IF(A1391&lt;$B$1,VLOOKUP(A1391,[1]DI!$A$4:$B$15000,2,FALSE),0)</f>
        <v>0.13650000000000001</v>
      </c>
      <c r="E1391" s="16">
        <f t="shared" ca="1" si="430"/>
        <v>1.00050788</v>
      </c>
      <c r="F1391" s="16">
        <f ca="1">(TRUNC(PRODUCT($E$12:$E1390),16))</f>
        <v>1.22690732159441</v>
      </c>
      <c r="G1391" s="16">
        <f t="shared" ca="1" si="439"/>
        <v>1.2172785020189001</v>
      </c>
      <c r="H1391" s="16">
        <f t="shared" ca="1" si="431"/>
        <v>1.00791012</v>
      </c>
      <c r="I1391" s="15">
        <f t="shared" si="440"/>
        <v>7.0000000000000007E-2</v>
      </c>
      <c r="J1391" s="34">
        <f t="shared" si="441"/>
        <v>44757</v>
      </c>
      <c r="K1391" s="2">
        <f t="shared" si="442"/>
        <v>16</v>
      </c>
      <c r="L1391" s="21">
        <f t="shared" si="443"/>
        <v>16</v>
      </c>
      <c r="M1391" s="14">
        <f t="shared" si="432"/>
        <v>1.004305027</v>
      </c>
      <c r="N1391" s="14">
        <f t="shared" ca="1" si="433"/>
        <v>1.0122492000000001</v>
      </c>
      <c r="O1391" s="21">
        <f t="shared" si="444"/>
        <v>0</v>
      </c>
      <c r="P1391" s="16">
        <f t="shared" ca="1" si="434"/>
        <v>70.065423999999993</v>
      </c>
      <c r="Q1391" s="24">
        <f t="shared" si="435"/>
        <v>0</v>
      </c>
      <c r="R1391" s="16">
        <f t="shared" si="436"/>
        <v>0</v>
      </c>
      <c r="S1391" s="4" t="str">
        <f t="shared" si="445"/>
        <v>J=</v>
      </c>
      <c r="T1391" s="34">
        <f t="shared" si="446"/>
        <v>44788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2"/>
      <c r="AG1391" s="3"/>
      <c r="AH1391" s="2"/>
      <c r="AI1391" s="2"/>
      <c r="AJ1391" s="2"/>
      <c r="AK1391" s="2"/>
      <c r="AL1391" s="2"/>
      <c r="AM1391" s="34"/>
      <c r="AN1391" s="34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42">
        <f t="shared" si="437"/>
        <v>44782</v>
      </c>
      <c r="B1392" s="19">
        <f t="shared" ca="1" si="447"/>
        <v>5794.5616528800001</v>
      </c>
      <c r="C1392" s="16">
        <f t="shared" si="438"/>
        <v>5720</v>
      </c>
      <c r="D1392" s="15">
        <f ca="1">IF(A1392&lt;$B$1,VLOOKUP(A1392,[1]DI!$A$4:$B$15000,2,FALSE),0)</f>
        <v>0.13650000000000001</v>
      </c>
      <c r="E1392" s="16">
        <f t="shared" ca="1" si="430"/>
        <v>1.00050788</v>
      </c>
      <c r="F1392" s="16">
        <f ca="1">(TRUNC(PRODUCT($E$12:$E1391),16))</f>
        <v>1.2275304432848999</v>
      </c>
      <c r="G1392" s="16">
        <f t="shared" ca="1" si="439"/>
        <v>1.2172785020189001</v>
      </c>
      <c r="H1392" s="16">
        <f t="shared" ca="1" si="431"/>
        <v>1.00842202</v>
      </c>
      <c r="I1392" s="15">
        <f t="shared" si="440"/>
        <v>7.0000000000000007E-2</v>
      </c>
      <c r="J1392" s="34">
        <f t="shared" si="441"/>
        <v>44757</v>
      </c>
      <c r="K1392" s="2">
        <f t="shared" si="442"/>
        <v>17</v>
      </c>
      <c r="L1392" s="21">
        <f t="shared" si="443"/>
        <v>17</v>
      </c>
      <c r="M1392" s="14">
        <f t="shared" si="432"/>
        <v>1.0045747060000001</v>
      </c>
      <c r="N1392" s="14">
        <f t="shared" ca="1" si="433"/>
        <v>1.0130352540000001</v>
      </c>
      <c r="O1392" s="21">
        <f t="shared" si="444"/>
        <v>0</v>
      </c>
      <c r="P1392" s="16">
        <f t="shared" ca="1" si="434"/>
        <v>74.561652879999997</v>
      </c>
      <c r="Q1392" s="24">
        <f t="shared" si="435"/>
        <v>0</v>
      </c>
      <c r="R1392" s="16">
        <f t="shared" si="436"/>
        <v>0</v>
      </c>
      <c r="S1392" s="4" t="str">
        <f t="shared" si="445"/>
        <v>J=</v>
      </c>
      <c r="T1392" s="34">
        <f t="shared" si="446"/>
        <v>44788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2"/>
      <c r="AG1392" s="3"/>
      <c r="AH1392" s="2"/>
      <c r="AI1392" s="2"/>
      <c r="AJ1392" s="2"/>
      <c r="AK1392" s="2"/>
      <c r="AL1392" s="2"/>
      <c r="AM1392" s="34"/>
      <c r="AN1392" s="34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42">
        <f t="shared" si="437"/>
        <v>44783</v>
      </c>
      <c r="B1393" s="19">
        <f t="shared" ca="1" si="447"/>
        <v>5799.0613709600002</v>
      </c>
      <c r="C1393" s="16">
        <f t="shared" si="438"/>
        <v>5720</v>
      </c>
      <c r="D1393" s="15">
        <f ca="1">IF(A1393&lt;$B$1,VLOOKUP(A1393,[1]DI!$A$4:$B$15000,2,FALSE),0)</f>
        <v>0.13650000000000001</v>
      </c>
      <c r="E1393" s="16">
        <f t="shared" ca="1" si="430"/>
        <v>1.00050788</v>
      </c>
      <c r="F1393" s="16">
        <f ca="1">(TRUNC(PRODUCT($E$12:$E1392),16))</f>
        <v>1.2281538814464401</v>
      </c>
      <c r="G1393" s="16">
        <f t="shared" ca="1" si="439"/>
        <v>1.2172785020189001</v>
      </c>
      <c r="H1393" s="16">
        <f t="shared" ca="1" si="431"/>
        <v>1.00893418</v>
      </c>
      <c r="I1393" s="15">
        <f t="shared" si="440"/>
        <v>7.0000000000000007E-2</v>
      </c>
      <c r="J1393" s="34">
        <f t="shared" si="441"/>
        <v>44757</v>
      </c>
      <c r="K1393" s="2">
        <f t="shared" si="442"/>
        <v>18</v>
      </c>
      <c r="L1393" s="21">
        <f t="shared" si="443"/>
        <v>18</v>
      </c>
      <c r="M1393" s="14">
        <f t="shared" si="432"/>
        <v>1.0048444569999999</v>
      </c>
      <c r="N1393" s="14">
        <f t="shared" ca="1" si="433"/>
        <v>1.0138219180000001</v>
      </c>
      <c r="O1393" s="21">
        <f t="shared" si="444"/>
        <v>0</v>
      </c>
      <c r="P1393" s="16">
        <f t="shared" ca="1" si="434"/>
        <v>79.061370960000005</v>
      </c>
      <c r="Q1393" s="24">
        <f t="shared" si="435"/>
        <v>0</v>
      </c>
      <c r="R1393" s="16">
        <f t="shared" si="436"/>
        <v>0</v>
      </c>
      <c r="S1393" s="4" t="str">
        <f t="shared" si="445"/>
        <v>J=</v>
      </c>
      <c r="T1393" s="34">
        <f t="shared" si="446"/>
        <v>44788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2"/>
      <c r="AG1393" s="3"/>
      <c r="AH1393" s="2"/>
      <c r="AI1393" s="2"/>
      <c r="AJ1393" s="2"/>
      <c r="AK1393" s="2"/>
      <c r="AL1393" s="2"/>
      <c r="AM1393" s="34"/>
      <c r="AN1393" s="34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42">
        <f t="shared" si="437"/>
        <v>44784</v>
      </c>
      <c r="B1394" s="19">
        <f t="shared" ca="1" si="447"/>
        <v>5803.5645324799998</v>
      </c>
      <c r="C1394" s="16">
        <f t="shared" si="438"/>
        <v>5720</v>
      </c>
      <c r="D1394" s="15">
        <f ca="1">IF(A1394&lt;$B$1,VLOOKUP(A1394,[1]DI!$A$4:$B$15000,2,FALSE),0)</f>
        <v>0.13650000000000001</v>
      </c>
      <c r="E1394" s="16">
        <f t="shared" ca="1" si="430"/>
        <v>1.00050788</v>
      </c>
      <c r="F1394" s="16">
        <f ca="1">(TRUNC(PRODUCT($E$12:$E1393),16))</f>
        <v>1.22877763623975</v>
      </c>
      <c r="G1394" s="16">
        <f t="shared" ca="1" si="439"/>
        <v>1.2172785020189001</v>
      </c>
      <c r="H1394" s="16">
        <f t="shared" ca="1" si="431"/>
        <v>1.00944659</v>
      </c>
      <c r="I1394" s="15">
        <f t="shared" si="440"/>
        <v>7.0000000000000007E-2</v>
      </c>
      <c r="J1394" s="34">
        <f t="shared" si="441"/>
        <v>44757</v>
      </c>
      <c r="K1394" s="2">
        <f t="shared" si="442"/>
        <v>19</v>
      </c>
      <c r="L1394" s="21">
        <f t="shared" si="443"/>
        <v>19</v>
      </c>
      <c r="M1394" s="14">
        <f t="shared" si="432"/>
        <v>1.005114281</v>
      </c>
      <c r="N1394" s="14">
        <f t="shared" ca="1" si="433"/>
        <v>1.014609184</v>
      </c>
      <c r="O1394" s="21">
        <f t="shared" si="444"/>
        <v>0</v>
      </c>
      <c r="P1394" s="16">
        <f t="shared" ca="1" si="434"/>
        <v>83.564532479999997</v>
      </c>
      <c r="Q1394" s="24">
        <f t="shared" si="435"/>
        <v>0</v>
      </c>
      <c r="R1394" s="16">
        <f t="shared" si="436"/>
        <v>0</v>
      </c>
      <c r="S1394" s="4" t="str">
        <f t="shared" si="445"/>
        <v>J=</v>
      </c>
      <c r="T1394" s="34">
        <f t="shared" si="446"/>
        <v>44788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2"/>
      <c r="AG1394" s="3"/>
      <c r="AH1394" s="2"/>
      <c r="AI1394" s="2"/>
      <c r="AJ1394" s="2"/>
      <c r="AK1394" s="2"/>
      <c r="AL1394" s="2"/>
      <c r="AM1394" s="34"/>
      <c r="AN1394" s="34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42">
        <f t="shared" si="437"/>
        <v>44785</v>
      </c>
      <c r="B1395" s="19">
        <f t="shared" ca="1" si="447"/>
        <v>5808.0712346800001</v>
      </c>
      <c r="C1395" s="16">
        <f t="shared" si="438"/>
        <v>5720</v>
      </c>
      <c r="D1395" s="15">
        <f ca="1">IF(A1395&lt;$B$1,VLOOKUP(A1395,[1]DI!$A$4:$B$15000,2,FALSE),0)</f>
        <v>0.13650000000000001</v>
      </c>
      <c r="E1395" s="16">
        <f t="shared" ca="1" si="430"/>
        <v>1.00050788</v>
      </c>
      <c r="F1395" s="16">
        <f ca="1">(TRUNC(PRODUCT($E$12:$E1394),16))</f>
        <v>1.2294017078256401</v>
      </c>
      <c r="G1395" s="16">
        <f t="shared" ca="1" si="439"/>
        <v>1.2172785020189001</v>
      </c>
      <c r="H1395" s="16">
        <f t="shared" ca="1" si="431"/>
        <v>1.00995927</v>
      </c>
      <c r="I1395" s="15">
        <f t="shared" si="440"/>
        <v>7.0000000000000007E-2</v>
      </c>
      <c r="J1395" s="34">
        <f t="shared" si="441"/>
        <v>44757</v>
      </c>
      <c r="K1395" s="2">
        <f t="shared" si="442"/>
        <v>20</v>
      </c>
      <c r="L1395" s="21">
        <f t="shared" si="443"/>
        <v>20</v>
      </c>
      <c r="M1395" s="14">
        <f t="shared" si="432"/>
        <v>1.005384177</v>
      </c>
      <c r="N1395" s="14">
        <f t="shared" ca="1" si="433"/>
        <v>1.015397069</v>
      </c>
      <c r="O1395" s="21">
        <f t="shared" si="444"/>
        <v>0</v>
      </c>
      <c r="P1395" s="16">
        <f t="shared" ca="1" si="434"/>
        <v>88.071234680000003</v>
      </c>
      <c r="Q1395" s="24">
        <f t="shared" si="435"/>
        <v>0</v>
      </c>
      <c r="R1395" s="16">
        <f t="shared" si="436"/>
        <v>0</v>
      </c>
      <c r="S1395" s="4" t="str">
        <f t="shared" si="445"/>
        <v>J=</v>
      </c>
      <c r="T1395" s="34">
        <f t="shared" si="446"/>
        <v>44788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2"/>
      <c r="AG1395" s="3"/>
      <c r="AH1395" s="2"/>
      <c r="AI1395" s="2"/>
      <c r="AJ1395" s="2"/>
      <c r="AK1395" s="2"/>
      <c r="AL1395" s="2"/>
      <c r="AM1395" s="34"/>
      <c r="AN1395" s="34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42">
        <f t="shared" si="437"/>
        <v>44786</v>
      </c>
      <c r="B1396" s="19">
        <f t="shared" ca="1" si="447"/>
        <v>5812.5814375199998</v>
      </c>
      <c r="C1396" s="16">
        <f t="shared" si="438"/>
        <v>5720</v>
      </c>
      <c r="D1396" s="15">
        <f ca="1">IF(A1396&lt;$B$1,VLOOKUP(A1396,[1]DI!$A$4:$B$15000,2,FALSE),0)</f>
        <v>0</v>
      </c>
      <c r="E1396" s="16">
        <f t="shared" ca="1" si="430"/>
        <v>1</v>
      </c>
      <c r="F1396" s="16">
        <f ca="1">(TRUNC(PRODUCT($E$12:$E1395),16))</f>
        <v>1.23002609636501</v>
      </c>
      <c r="G1396" s="16">
        <f t="shared" ca="1" si="439"/>
        <v>1.2172785020189001</v>
      </c>
      <c r="H1396" s="16">
        <f t="shared" ca="1" si="431"/>
        <v>1.0104722100000001</v>
      </c>
      <c r="I1396" s="15">
        <f t="shared" si="440"/>
        <v>7.0000000000000007E-2</v>
      </c>
      <c r="J1396" s="34">
        <f t="shared" si="441"/>
        <v>44757</v>
      </c>
      <c r="K1396" s="2">
        <f t="shared" si="442"/>
        <v>20</v>
      </c>
      <c r="L1396" s="21">
        <f t="shared" si="443"/>
        <v>21</v>
      </c>
      <c r="M1396" s="14">
        <f t="shared" si="432"/>
        <v>1.0056541450000001</v>
      </c>
      <c r="N1396" s="14">
        <f t="shared" ca="1" si="433"/>
        <v>1.0161855660000001</v>
      </c>
      <c r="O1396" s="21">
        <f t="shared" si="444"/>
        <v>0</v>
      </c>
      <c r="P1396" s="16">
        <f t="shared" ca="1" si="434"/>
        <v>92.581437519999994</v>
      </c>
      <c r="Q1396" s="24">
        <f t="shared" si="435"/>
        <v>0</v>
      </c>
      <c r="R1396" s="16">
        <f t="shared" si="436"/>
        <v>0</v>
      </c>
      <c r="S1396" s="4" t="str">
        <f t="shared" si="445"/>
        <v>J=</v>
      </c>
      <c r="T1396" s="34">
        <f t="shared" si="446"/>
        <v>44788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2"/>
      <c r="AG1396" s="3"/>
      <c r="AH1396" s="2"/>
      <c r="AI1396" s="2"/>
      <c r="AJ1396" s="2"/>
      <c r="AK1396" s="2"/>
      <c r="AL1396" s="2"/>
      <c r="AM1396" s="34"/>
      <c r="AN1396" s="34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42">
        <f t="shared" si="437"/>
        <v>44787</v>
      </c>
      <c r="B1397" s="19">
        <f t="shared" ca="1" si="447"/>
        <v>5812.5814375199998</v>
      </c>
      <c r="C1397" s="16">
        <f t="shared" si="438"/>
        <v>5720</v>
      </c>
      <c r="D1397" s="15">
        <f ca="1">IF(A1397&lt;$B$1,VLOOKUP(A1397,[1]DI!$A$4:$B$15000,2,FALSE),0)</f>
        <v>0</v>
      </c>
      <c r="E1397" s="16">
        <f t="shared" ca="1" si="430"/>
        <v>1</v>
      </c>
      <c r="F1397" s="16">
        <f ca="1">(TRUNC(PRODUCT($E$12:$E1396),16))</f>
        <v>1.23002609636501</v>
      </c>
      <c r="G1397" s="16">
        <f t="shared" ca="1" si="439"/>
        <v>1.2172785020189001</v>
      </c>
      <c r="H1397" s="16">
        <f t="shared" ca="1" si="431"/>
        <v>1.0104722100000001</v>
      </c>
      <c r="I1397" s="15">
        <f t="shared" si="440"/>
        <v>7.0000000000000007E-2</v>
      </c>
      <c r="J1397" s="34">
        <f t="shared" si="441"/>
        <v>44757</v>
      </c>
      <c r="K1397" s="2">
        <f t="shared" si="442"/>
        <v>20</v>
      </c>
      <c r="L1397" s="21">
        <f t="shared" si="443"/>
        <v>21</v>
      </c>
      <c r="M1397" s="14">
        <f t="shared" si="432"/>
        <v>1.0056541450000001</v>
      </c>
      <c r="N1397" s="14">
        <f t="shared" ca="1" si="433"/>
        <v>1.0161855660000001</v>
      </c>
      <c r="O1397" s="21">
        <f t="shared" si="444"/>
        <v>0</v>
      </c>
      <c r="P1397" s="16">
        <f t="shared" ca="1" si="434"/>
        <v>92.581437519999994</v>
      </c>
      <c r="Q1397" s="24">
        <f t="shared" si="435"/>
        <v>0</v>
      </c>
      <c r="R1397" s="16">
        <f t="shared" si="436"/>
        <v>0</v>
      </c>
      <c r="S1397" s="4" t="str">
        <f t="shared" si="445"/>
        <v>J=</v>
      </c>
      <c r="T1397" s="34">
        <f t="shared" si="446"/>
        <v>44788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2"/>
      <c r="AG1397" s="3"/>
      <c r="AH1397" s="2"/>
      <c r="AI1397" s="2"/>
      <c r="AJ1397" s="2"/>
      <c r="AK1397" s="2"/>
      <c r="AL1397" s="2"/>
      <c r="AM1397" s="34"/>
      <c r="AN1397" s="34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42">
        <f t="shared" si="437"/>
        <v>44788</v>
      </c>
      <c r="B1398" s="19">
        <f t="shared" ca="1" si="447"/>
        <v>5812.5814375199998</v>
      </c>
      <c r="C1398" s="16">
        <f t="shared" si="438"/>
        <v>5720</v>
      </c>
      <c r="D1398" s="15">
        <f ca="1">IF(A1398&lt;$B$1,VLOOKUP(A1398,[1]DI!$A$4:$B$15000,2,FALSE),0)</f>
        <v>0.13650000000000001</v>
      </c>
      <c r="E1398" s="16">
        <f t="shared" ca="1" si="430"/>
        <v>1.00050788</v>
      </c>
      <c r="F1398" s="16">
        <f ca="1">(TRUNC(PRODUCT($E$12:$E1397),16))</f>
        <v>1.23002609636501</v>
      </c>
      <c r="G1398" s="16">
        <f t="shared" ca="1" si="439"/>
        <v>1.2172785020189001</v>
      </c>
      <c r="H1398" s="16">
        <f t="shared" ca="1" si="431"/>
        <v>1.0104722100000001</v>
      </c>
      <c r="I1398" s="15">
        <f t="shared" si="440"/>
        <v>7.0000000000000007E-2</v>
      </c>
      <c r="J1398" s="34">
        <f t="shared" si="441"/>
        <v>44757</v>
      </c>
      <c r="K1398" s="2">
        <f t="shared" si="442"/>
        <v>21</v>
      </c>
      <c r="L1398" s="21">
        <f t="shared" si="443"/>
        <v>21</v>
      </c>
      <c r="M1398" s="14">
        <f t="shared" si="432"/>
        <v>1.0056541450000001</v>
      </c>
      <c r="N1398" s="14">
        <f t="shared" ca="1" si="433"/>
        <v>1.0161855660000001</v>
      </c>
      <c r="O1398" s="21">
        <f t="shared" si="444"/>
        <v>46</v>
      </c>
      <c r="P1398" s="16">
        <f t="shared" ca="1" si="434"/>
        <v>92.581437519999994</v>
      </c>
      <c r="Q1398" s="24">
        <f t="shared" si="435"/>
        <v>0</v>
      </c>
      <c r="R1398" s="16">
        <f t="shared" si="436"/>
        <v>0</v>
      </c>
      <c r="S1398" s="4" t="str">
        <f t="shared" si="445"/>
        <v>J=</v>
      </c>
      <c r="T1398" s="34">
        <f t="shared" si="446"/>
        <v>44788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2"/>
      <c r="AG1398" s="3"/>
      <c r="AH1398" s="2"/>
      <c r="AI1398" s="2"/>
      <c r="AJ1398" s="2"/>
      <c r="AK1398" s="2"/>
      <c r="AL1398" s="2"/>
      <c r="AM1398" s="34"/>
      <c r="AN1398" s="34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42">
        <f t="shared" si="437"/>
        <v>44789</v>
      </c>
      <c r="B1399" s="19">
        <f t="shared" ca="1" si="447"/>
        <v>5724.4418030799998</v>
      </c>
      <c r="C1399" s="16">
        <f t="shared" si="438"/>
        <v>5720</v>
      </c>
      <c r="D1399" s="15">
        <f ca="1">IF(A1399&lt;$B$1,VLOOKUP(A1399,[1]DI!$A$4:$B$15000,2,FALSE),0)</f>
        <v>0.13650000000000001</v>
      </c>
      <c r="E1399" s="16">
        <f t="shared" ca="1" si="430"/>
        <v>1.00050788</v>
      </c>
      <c r="F1399" s="16">
        <f ca="1">(TRUNC(PRODUCT($E$12:$E1398),16))</f>
        <v>1.23065080201883</v>
      </c>
      <c r="G1399" s="16">
        <f t="shared" ca="1" si="439"/>
        <v>1.23002609636501</v>
      </c>
      <c r="H1399" s="16">
        <f t="shared" ca="1" si="431"/>
        <v>1.00050788</v>
      </c>
      <c r="I1399" s="15">
        <f t="shared" si="440"/>
        <v>7.0000000000000007E-2</v>
      </c>
      <c r="J1399" s="34">
        <f t="shared" si="441"/>
        <v>44788</v>
      </c>
      <c r="K1399" s="2">
        <f t="shared" si="442"/>
        <v>1</v>
      </c>
      <c r="L1399" s="21">
        <f t="shared" si="443"/>
        <v>1</v>
      </c>
      <c r="M1399" s="14">
        <f t="shared" si="432"/>
        <v>1.0002685229999999</v>
      </c>
      <c r="N1399" s="14">
        <f t="shared" ca="1" si="433"/>
        <v>1.0007765390000001</v>
      </c>
      <c r="O1399" s="21">
        <f t="shared" si="444"/>
        <v>0</v>
      </c>
      <c r="P1399" s="16">
        <f t="shared" ca="1" si="434"/>
        <v>4.4418030799999997</v>
      </c>
      <c r="Q1399" s="24">
        <f t="shared" si="435"/>
        <v>0</v>
      </c>
      <c r="R1399" s="16">
        <f t="shared" si="436"/>
        <v>0</v>
      </c>
      <c r="S1399" s="4" t="str">
        <f t="shared" si="445"/>
        <v>J=</v>
      </c>
      <c r="T1399" s="34">
        <f t="shared" si="446"/>
        <v>44819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2"/>
      <c r="AG1399" s="3"/>
      <c r="AH1399" s="2"/>
      <c r="AI1399" s="2"/>
      <c r="AJ1399" s="2"/>
      <c r="AK1399" s="2"/>
      <c r="AL1399" s="2"/>
      <c r="AM1399" s="34"/>
      <c r="AN1399" s="34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42">
        <f t="shared" si="437"/>
        <v>44790</v>
      </c>
      <c r="B1400" s="19">
        <f t="shared" ca="1" si="447"/>
        <v>5728.8870724799999</v>
      </c>
      <c r="C1400" s="16">
        <f t="shared" si="438"/>
        <v>5720</v>
      </c>
      <c r="D1400" s="15">
        <f ca="1">IF(A1400&lt;$B$1,VLOOKUP(A1400,[1]DI!$A$4:$B$15000,2,FALSE),0)</f>
        <v>0.13650000000000001</v>
      </c>
      <c r="E1400" s="16">
        <f t="shared" ca="1" si="430"/>
        <v>1.00050788</v>
      </c>
      <c r="F1400" s="16">
        <f ca="1">(TRUNC(PRODUCT($E$12:$E1399),16))</f>
        <v>1.2312758249481599</v>
      </c>
      <c r="G1400" s="16">
        <f t="shared" ca="1" si="439"/>
        <v>1.23002609636501</v>
      </c>
      <c r="H1400" s="16">
        <f t="shared" ca="1" si="431"/>
        <v>1.00101602</v>
      </c>
      <c r="I1400" s="15">
        <f t="shared" si="440"/>
        <v>7.0000000000000007E-2</v>
      </c>
      <c r="J1400" s="34">
        <f t="shared" si="441"/>
        <v>44788</v>
      </c>
      <c r="K1400" s="2">
        <f t="shared" si="442"/>
        <v>2</v>
      </c>
      <c r="L1400" s="21">
        <f t="shared" si="443"/>
        <v>2</v>
      </c>
      <c r="M1400" s="14">
        <f t="shared" si="432"/>
        <v>1.000537118</v>
      </c>
      <c r="N1400" s="14">
        <f t="shared" ca="1" si="433"/>
        <v>1.0015536840000001</v>
      </c>
      <c r="O1400" s="21">
        <f t="shared" si="444"/>
        <v>0</v>
      </c>
      <c r="P1400" s="16">
        <f t="shared" ca="1" si="434"/>
        <v>8.8870724800000005</v>
      </c>
      <c r="Q1400" s="24">
        <f t="shared" si="435"/>
        <v>0</v>
      </c>
      <c r="R1400" s="16">
        <f t="shared" si="436"/>
        <v>0</v>
      </c>
      <c r="S1400" s="4" t="str">
        <f t="shared" si="445"/>
        <v>J=</v>
      </c>
      <c r="T1400" s="34">
        <f t="shared" si="446"/>
        <v>44819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2"/>
      <c r="AG1400" s="3"/>
      <c r="AH1400" s="2"/>
      <c r="AI1400" s="2"/>
      <c r="AJ1400" s="2"/>
      <c r="AK1400" s="2"/>
      <c r="AL1400" s="2"/>
      <c r="AM1400" s="34"/>
      <c r="AN1400" s="34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42">
        <f t="shared" si="437"/>
        <v>44791</v>
      </c>
      <c r="B1401" s="19">
        <f t="shared" ca="1" si="447"/>
        <v>5733.3357395599996</v>
      </c>
      <c r="C1401" s="16">
        <f t="shared" si="438"/>
        <v>5720</v>
      </c>
      <c r="D1401" s="15">
        <f ca="1">IF(A1401&lt;$B$1,VLOOKUP(A1401,[1]DI!$A$4:$B$15000,2,FALSE),0)</f>
        <v>0.13650000000000001</v>
      </c>
      <c r="E1401" s="16">
        <f t="shared" ca="1" si="430"/>
        <v>1.00050788</v>
      </c>
      <c r="F1401" s="16">
        <f ca="1">(TRUNC(PRODUCT($E$12:$E1400),16))</f>
        <v>1.2319011653141401</v>
      </c>
      <c r="G1401" s="16">
        <f t="shared" ca="1" si="439"/>
        <v>1.23002609636501</v>
      </c>
      <c r="H1401" s="16">
        <f t="shared" ca="1" si="431"/>
        <v>1.00152441</v>
      </c>
      <c r="I1401" s="15">
        <f t="shared" si="440"/>
        <v>7.0000000000000007E-2</v>
      </c>
      <c r="J1401" s="34">
        <f t="shared" si="441"/>
        <v>44788</v>
      </c>
      <c r="K1401" s="2">
        <f t="shared" si="442"/>
        <v>3</v>
      </c>
      <c r="L1401" s="21">
        <f t="shared" si="443"/>
        <v>3</v>
      </c>
      <c r="M1401" s="14">
        <f t="shared" si="432"/>
        <v>1.0008057850000001</v>
      </c>
      <c r="N1401" s="14">
        <f t="shared" ca="1" si="433"/>
        <v>1.002331423</v>
      </c>
      <c r="O1401" s="21">
        <f t="shared" si="444"/>
        <v>0</v>
      </c>
      <c r="P1401" s="16">
        <f t="shared" ca="1" si="434"/>
        <v>13.33573956</v>
      </c>
      <c r="Q1401" s="24">
        <f t="shared" si="435"/>
        <v>0</v>
      </c>
      <c r="R1401" s="16">
        <f t="shared" si="436"/>
        <v>0</v>
      </c>
      <c r="S1401" s="4" t="str">
        <f t="shared" si="445"/>
        <v>J=</v>
      </c>
      <c r="T1401" s="34">
        <f t="shared" si="446"/>
        <v>44819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2"/>
      <c r="AG1401" s="3"/>
      <c r="AH1401" s="2"/>
      <c r="AI1401" s="2"/>
      <c r="AJ1401" s="2"/>
      <c r="AK1401" s="2"/>
      <c r="AL1401" s="2"/>
      <c r="AM1401" s="34"/>
      <c r="AN1401" s="34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42">
        <f t="shared" si="437"/>
        <v>44792</v>
      </c>
      <c r="B1402" s="19">
        <f t="shared" ca="1" si="447"/>
        <v>5737.7879358800001</v>
      </c>
      <c r="C1402" s="16">
        <f t="shared" si="438"/>
        <v>5720</v>
      </c>
      <c r="D1402" s="15">
        <f ca="1">IF(A1402&lt;$B$1,VLOOKUP(A1402,[1]DI!$A$4:$B$15000,2,FALSE),0)</f>
        <v>0.13650000000000001</v>
      </c>
      <c r="E1402" s="16">
        <f t="shared" ca="1" si="430"/>
        <v>1.00050788</v>
      </c>
      <c r="F1402" s="16">
        <f ca="1">(TRUNC(PRODUCT($E$12:$E1401),16))</f>
        <v>1.23252682327798</v>
      </c>
      <c r="G1402" s="16">
        <f t="shared" ca="1" si="439"/>
        <v>1.23002609636501</v>
      </c>
      <c r="H1402" s="16">
        <f t="shared" ca="1" si="431"/>
        <v>1.00203307</v>
      </c>
      <c r="I1402" s="15">
        <f t="shared" si="440"/>
        <v>7.0000000000000007E-2</v>
      </c>
      <c r="J1402" s="34">
        <f t="shared" si="441"/>
        <v>44788</v>
      </c>
      <c r="K1402" s="2">
        <f t="shared" si="442"/>
        <v>4</v>
      </c>
      <c r="L1402" s="21">
        <f t="shared" si="443"/>
        <v>4</v>
      </c>
      <c r="M1402" s="14">
        <f t="shared" si="432"/>
        <v>1.0010745240000001</v>
      </c>
      <c r="N1402" s="14">
        <f t="shared" ca="1" si="433"/>
        <v>1.0031097790000001</v>
      </c>
      <c r="O1402" s="21">
        <f t="shared" si="444"/>
        <v>0</v>
      </c>
      <c r="P1402" s="16">
        <f t="shared" ca="1" si="434"/>
        <v>17.787935879999999</v>
      </c>
      <c r="Q1402" s="24">
        <f t="shared" si="435"/>
        <v>0</v>
      </c>
      <c r="R1402" s="16">
        <f t="shared" si="436"/>
        <v>0</v>
      </c>
      <c r="S1402" s="4" t="str">
        <f t="shared" si="445"/>
        <v>J=</v>
      </c>
      <c r="T1402" s="34">
        <f t="shared" si="446"/>
        <v>44819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2"/>
      <c r="AG1402" s="3"/>
      <c r="AH1402" s="2"/>
      <c r="AI1402" s="2"/>
      <c r="AJ1402" s="2"/>
      <c r="AK1402" s="2"/>
      <c r="AL1402" s="2"/>
      <c r="AM1402" s="34"/>
      <c r="AN1402" s="34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42">
        <f t="shared" si="437"/>
        <v>44793</v>
      </c>
      <c r="B1403" s="19">
        <f t="shared" ca="1" si="447"/>
        <v>5742.2435355899997</v>
      </c>
      <c r="C1403" s="16">
        <f t="shared" si="438"/>
        <v>5720</v>
      </c>
      <c r="D1403" s="15">
        <f ca="1">IF(A1403&lt;$B$1,VLOOKUP(A1403,[1]DI!$A$4:$B$15000,2,FALSE),0)</f>
        <v>0</v>
      </c>
      <c r="E1403" s="16">
        <f t="shared" ca="1" si="430"/>
        <v>1</v>
      </c>
      <c r="F1403" s="16">
        <f ca="1">(TRUNC(PRODUCT($E$12:$E1402),16))</f>
        <v>1.2331527990009801</v>
      </c>
      <c r="G1403" s="16">
        <f t="shared" ca="1" si="439"/>
        <v>1.23002609636501</v>
      </c>
      <c r="H1403" s="16">
        <f t="shared" ca="1" si="431"/>
        <v>1.0025419799999999</v>
      </c>
      <c r="I1403" s="15">
        <f t="shared" si="440"/>
        <v>7.0000000000000007E-2</v>
      </c>
      <c r="J1403" s="34">
        <f t="shared" si="441"/>
        <v>44788</v>
      </c>
      <c r="K1403" s="2">
        <f t="shared" si="442"/>
        <v>4</v>
      </c>
      <c r="L1403" s="21">
        <f t="shared" si="443"/>
        <v>5</v>
      </c>
      <c r="M1403" s="14">
        <f t="shared" si="432"/>
        <v>1.0013433350000001</v>
      </c>
      <c r="N1403" s="14">
        <f t="shared" ca="1" si="433"/>
        <v>1.0038887299999999</v>
      </c>
      <c r="O1403" s="21">
        <f t="shared" si="444"/>
        <v>0</v>
      </c>
      <c r="P1403" s="16">
        <f t="shared" ca="1" si="434"/>
        <v>22.24353559</v>
      </c>
      <c r="Q1403" s="24">
        <f t="shared" si="435"/>
        <v>0</v>
      </c>
      <c r="R1403" s="16">
        <f t="shared" si="436"/>
        <v>0</v>
      </c>
      <c r="S1403" s="4" t="str">
        <f t="shared" si="445"/>
        <v>J=</v>
      </c>
      <c r="T1403" s="34">
        <f t="shared" si="446"/>
        <v>44819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2"/>
      <c r="AG1403" s="3"/>
      <c r="AH1403" s="2"/>
      <c r="AI1403" s="2"/>
      <c r="AJ1403" s="2"/>
      <c r="AK1403" s="2"/>
      <c r="AL1403" s="2"/>
      <c r="AM1403" s="34"/>
      <c r="AN1403" s="34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42">
        <f t="shared" si="437"/>
        <v>44794</v>
      </c>
      <c r="B1404" s="19">
        <f t="shared" ca="1" si="447"/>
        <v>5742.2435355899997</v>
      </c>
      <c r="C1404" s="16">
        <f t="shared" si="438"/>
        <v>5720</v>
      </c>
      <c r="D1404" s="15">
        <f ca="1">IF(A1404&lt;$B$1,VLOOKUP(A1404,[1]DI!$A$4:$B$15000,2,FALSE),0)</f>
        <v>0</v>
      </c>
      <c r="E1404" s="16">
        <f t="shared" ca="1" si="430"/>
        <v>1</v>
      </c>
      <c r="F1404" s="16">
        <f ca="1">(TRUNC(PRODUCT($E$12:$E1403),16))</f>
        <v>1.2331527990009801</v>
      </c>
      <c r="G1404" s="16">
        <f t="shared" ca="1" si="439"/>
        <v>1.23002609636501</v>
      </c>
      <c r="H1404" s="16">
        <f t="shared" ca="1" si="431"/>
        <v>1.0025419799999999</v>
      </c>
      <c r="I1404" s="15">
        <f t="shared" si="440"/>
        <v>7.0000000000000007E-2</v>
      </c>
      <c r="J1404" s="34">
        <f t="shared" si="441"/>
        <v>44788</v>
      </c>
      <c r="K1404" s="2">
        <f t="shared" si="442"/>
        <v>4</v>
      </c>
      <c r="L1404" s="21">
        <f t="shared" si="443"/>
        <v>5</v>
      </c>
      <c r="M1404" s="14">
        <f t="shared" si="432"/>
        <v>1.0013433350000001</v>
      </c>
      <c r="N1404" s="14">
        <f t="shared" ca="1" si="433"/>
        <v>1.0038887299999999</v>
      </c>
      <c r="O1404" s="21">
        <f t="shared" si="444"/>
        <v>0</v>
      </c>
      <c r="P1404" s="16">
        <f t="shared" ca="1" si="434"/>
        <v>22.24353559</v>
      </c>
      <c r="Q1404" s="24">
        <f t="shared" si="435"/>
        <v>0</v>
      </c>
      <c r="R1404" s="16">
        <f t="shared" si="436"/>
        <v>0</v>
      </c>
      <c r="S1404" s="4" t="str">
        <f t="shared" si="445"/>
        <v>J=</v>
      </c>
      <c r="T1404" s="34">
        <f t="shared" si="446"/>
        <v>44819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2"/>
      <c r="AG1404" s="3"/>
      <c r="AH1404" s="2"/>
      <c r="AI1404" s="2"/>
      <c r="AJ1404" s="2"/>
      <c r="AK1404" s="2"/>
      <c r="AL1404" s="2"/>
      <c r="AM1404" s="34"/>
      <c r="AN1404" s="34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42">
        <f t="shared" si="437"/>
        <v>44795</v>
      </c>
      <c r="B1405" s="19">
        <f t="shared" ca="1" si="447"/>
        <v>5742.2435355899997</v>
      </c>
      <c r="C1405" s="16">
        <f t="shared" si="438"/>
        <v>5720</v>
      </c>
      <c r="D1405" s="15">
        <f ca="1">IF(A1405&lt;$B$1,VLOOKUP(A1405,[1]DI!$A$4:$B$15000,2,FALSE),0)</f>
        <v>0.13650000000000001</v>
      </c>
      <c r="E1405" s="16">
        <f t="shared" ca="1" si="430"/>
        <v>1.00050788</v>
      </c>
      <c r="F1405" s="16">
        <f ca="1">(TRUNC(PRODUCT($E$12:$E1404),16))</f>
        <v>1.2331527990009801</v>
      </c>
      <c r="G1405" s="16">
        <f t="shared" ca="1" si="439"/>
        <v>1.23002609636501</v>
      </c>
      <c r="H1405" s="16">
        <f t="shared" ca="1" si="431"/>
        <v>1.0025419799999999</v>
      </c>
      <c r="I1405" s="15">
        <f t="shared" si="440"/>
        <v>7.0000000000000007E-2</v>
      </c>
      <c r="J1405" s="34">
        <f t="shared" si="441"/>
        <v>44788</v>
      </c>
      <c r="K1405" s="2">
        <f t="shared" si="442"/>
        <v>5</v>
      </c>
      <c r="L1405" s="21">
        <f t="shared" si="443"/>
        <v>5</v>
      </c>
      <c r="M1405" s="14">
        <f t="shared" si="432"/>
        <v>1.0013433350000001</v>
      </c>
      <c r="N1405" s="14">
        <f t="shared" ca="1" si="433"/>
        <v>1.0038887299999999</v>
      </c>
      <c r="O1405" s="21">
        <f t="shared" si="444"/>
        <v>0</v>
      </c>
      <c r="P1405" s="16">
        <f t="shared" ca="1" si="434"/>
        <v>22.24353559</v>
      </c>
      <c r="Q1405" s="24">
        <f t="shared" si="435"/>
        <v>0</v>
      </c>
      <c r="R1405" s="16">
        <f t="shared" si="436"/>
        <v>0</v>
      </c>
      <c r="S1405" s="4" t="str">
        <f t="shared" si="445"/>
        <v>J=</v>
      </c>
      <c r="T1405" s="34">
        <f t="shared" si="446"/>
        <v>44819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2"/>
      <c r="AG1405" s="3"/>
      <c r="AH1405" s="2"/>
      <c r="AI1405" s="2"/>
      <c r="AJ1405" s="2"/>
      <c r="AK1405" s="2"/>
      <c r="AL1405" s="2"/>
      <c r="AM1405" s="34"/>
      <c r="AN1405" s="34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42">
        <f t="shared" si="437"/>
        <v>44796</v>
      </c>
      <c r="B1406" s="19">
        <f t="shared" ca="1" si="447"/>
        <v>5746.7026016399996</v>
      </c>
      <c r="C1406" s="16">
        <f t="shared" si="438"/>
        <v>5720</v>
      </c>
      <c r="D1406" s="15">
        <f ca="1">IF(A1406&lt;$B$1,VLOOKUP(A1406,[1]DI!$A$4:$B$15000,2,FALSE),0)</f>
        <v>0.13650000000000001</v>
      </c>
      <c r="E1406" s="16">
        <f t="shared" ca="1" si="430"/>
        <v>1.00050788</v>
      </c>
      <c r="F1406" s="16">
        <f ca="1">(TRUNC(PRODUCT($E$12:$E1405),16))</f>
        <v>1.23377909264454</v>
      </c>
      <c r="G1406" s="16">
        <f t="shared" ca="1" si="439"/>
        <v>1.23002609636501</v>
      </c>
      <c r="H1406" s="16">
        <f t="shared" ca="1" si="431"/>
        <v>1.0030511499999999</v>
      </c>
      <c r="I1406" s="15">
        <f t="shared" si="440"/>
        <v>7.0000000000000007E-2</v>
      </c>
      <c r="J1406" s="34">
        <f t="shared" si="441"/>
        <v>44788</v>
      </c>
      <c r="K1406" s="2">
        <f t="shared" si="442"/>
        <v>6</v>
      </c>
      <c r="L1406" s="21">
        <f t="shared" si="443"/>
        <v>6</v>
      </c>
      <c r="M1406" s="14">
        <f t="shared" si="432"/>
        <v>1.001612218</v>
      </c>
      <c r="N1406" s="14">
        <f t="shared" ca="1" si="433"/>
        <v>1.0046682870000001</v>
      </c>
      <c r="O1406" s="21">
        <f t="shared" si="444"/>
        <v>0</v>
      </c>
      <c r="P1406" s="16">
        <f t="shared" ca="1" si="434"/>
        <v>26.702601640000001</v>
      </c>
      <c r="Q1406" s="24">
        <f t="shared" si="435"/>
        <v>0</v>
      </c>
      <c r="R1406" s="16">
        <f t="shared" si="436"/>
        <v>0</v>
      </c>
      <c r="S1406" s="4" t="str">
        <f t="shared" si="445"/>
        <v>J=</v>
      </c>
      <c r="T1406" s="34">
        <f t="shared" si="446"/>
        <v>44819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2"/>
      <c r="AG1406" s="3"/>
      <c r="AH1406" s="2"/>
      <c r="AI1406" s="2"/>
      <c r="AJ1406" s="2"/>
      <c r="AK1406" s="2"/>
      <c r="AL1406" s="2"/>
      <c r="AM1406" s="34"/>
      <c r="AN1406" s="34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42">
        <f t="shared" si="437"/>
        <v>44797</v>
      </c>
      <c r="B1407" s="19">
        <f t="shared" ca="1" si="447"/>
        <v>5751.1651454399998</v>
      </c>
      <c r="C1407" s="16">
        <f t="shared" si="438"/>
        <v>5720</v>
      </c>
      <c r="D1407" s="15">
        <f ca="1">IF(A1407&lt;$B$1,VLOOKUP(A1407,[1]DI!$A$4:$B$15000,2,FALSE),0)</f>
        <v>0.13650000000000001</v>
      </c>
      <c r="E1407" s="16">
        <f t="shared" ca="1" si="430"/>
        <v>1.00050788</v>
      </c>
      <c r="F1407" s="16">
        <f ca="1">(TRUNC(PRODUCT($E$12:$E1406),16))</f>
        <v>1.23440570437011</v>
      </c>
      <c r="G1407" s="16">
        <f t="shared" ca="1" si="439"/>
        <v>1.23002609636501</v>
      </c>
      <c r="H1407" s="16">
        <f t="shared" ca="1" si="431"/>
        <v>1.00356058</v>
      </c>
      <c r="I1407" s="15">
        <f t="shared" si="440"/>
        <v>7.0000000000000007E-2</v>
      </c>
      <c r="J1407" s="34">
        <f t="shared" si="441"/>
        <v>44788</v>
      </c>
      <c r="K1407" s="2">
        <f t="shared" si="442"/>
        <v>7</v>
      </c>
      <c r="L1407" s="21">
        <f t="shared" si="443"/>
        <v>7</v>
      </c>
      <c r="M1407" s="14">
        <f t="shared" si="432"/>
        <v>1.001881174</v>
      </c>
      <c r="N1407" s="14">
        <f t="shared" ca="1" si="433"/>
        <v>1.005448452</v>
      </c>
      <c r="O1407" s="21">
        <f t="shared" si="444"/>
        <v>0</v>
      </c>
      <c r="P1407" s="16">
        <f t="shared" ca="1" si="434"/>
        <v>31.16514544</v>
      </c>
      <c r="Q1407" s="24">
        <f t="shared" si="435"/>
        <v>0</v>
      </c>
      <c r="R1407" s="16">
        <f t="shared" si="436"/>
        <v>0</v>
      </c>
      <c r="S1407" s="4" t="str">
        <f t="shared" si="445"/>
        <v>J=</v>
      </c>
      <c r="T1407" s="34">
        <f t="shared" si="446"/>
        <v>44819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2"/>
      <c r="AG1407" s="3"/>
      <c r="AH1407" s="2"/>
      <c r="AI1407" s="2"/>
      <c r="AJ1407" s="2"/>
      <c r="AK1407" s="2"/>
      <c r="AL1407" s="2"/>
      <c r="AM1407" s="34"/>
      <c r="AN1407" s="34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42">
        <f t="shared" si="437"/>
        <v>44798</v>
      </c>
      <c r="B1408" s="19">
        <f t="shared" ca="1" si="447"/>
        <v>5755.6311612700001</v>
      </c>
      <c r="C1408" s="16">
        <f t="shared" si="438"/>
        <v>5720</v>
      </c>
      <c r="D1408" s="15">
        <f ca="1">IF(A1408&lt;$B$1,VLOOKUP(A1408,[1]DI!$A$4:$B$15000,2,FALSE),0)</f>
        <v>0.13650000000000001</v>
      </c>
      <c r="E1408" s="16">
        <f t="shared" ca="1" si="430"/>
        <v>1.00050788</v>
      </c>
      <c r="F1408" s="16">
        <f ca="1">(TRUNC(PRODUCT($E$12:$E1407),16))</f>
        <v>1.2350326343392499</v>
      </c>
      <c r="G1408" s="16">
        <f t="shared" ca="1" si="439"/>
        <v>1.23002609636501</v>
      </c>
      <c r="H1408" s="16">
        <f t="shared" ca="1" si="431"/>
        <v>1.0040702699999999</v>
      </c>
      <c r="I1408" s="15">
        <f t="shared" si="440"/>
        <v>7.0000000000000007E-2</v>
      </c>
      <c r="J1408" s="34">
        <f t="shared" si="441"/>
        <v>44788</v>
      </c>
      <c r="K1408" s="2">
        <f t="shared" si="442"/>
        <v>8</v>
      </c>
      <c r="L1408" s="21">
        <f t="shared" si="443"/>
        <v>8</v>
      </c>
      <c r="M1408" s="14">
        <f t="shared" si="432"/>
        <v>1.0021502019999999</v>
      </c>
      <c r="N1408" s="14">
        <f t="shared" ca="1" si="433"/>
        <v>1.0062292239999999</v>
      </c>
      <c r="O1408" s="21">
        <f t="shared" si="444"/>
        <v>0</v>
      </c>
      <c r="P1408" s="16">
        <f t="shared" ca="1" si="434"/>
        <v>35.63116127</v>
      </c>
      <c r="Q1408" s="24">
        <f t="shared" si="435"/>
        <v>0</v>
      </c>
      <c r="R1408" s="16">
        <f t="shared" si="436"/>
        <v>0</v>
      </c>
      <c r="S1408" s="4" t="str">
        <f t="shared" si="445"/>
        <v>J=</v>
      </c>
      <c r="T1408" s="34">
        <f t="shared" si="446"/>
        <v>44819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2"/>
      <c r="AG1408" s="3"/>
      <c r="AH1408" s="2"/>
      <c r="AI1408" s="2"/>
      <c r="AJ1408" s="2"/>
      <c r="AK1408" s="2"/>
      <c r="AL1408" s="2"/>
      <c r="AM1408" s="34"/>
      <c r="AN1408" s="34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42">
        <f t="shared" si="437"/>
        <v>44799</v>
      </c>
      <c r="B1409" s="19">
        <f t="shared" ca="1" si="447"/>
        <v>5760.1006491500002</v>
      </c>
      <c r="C1409" s="16">
        <f t="shared" si="438"/>
        <v>5720</v>
      </c>
      <c r="D1409" s="15">
        <f ca="1">IF(A1409&lt;$B$1,VLOOKUP(A1409,[1]DI!$A$4:$B$15000,2,FALSE),0)</f>
        <v>0.13650000000000001</v>
      </c>
      <c r="E1409" s="16">
        <f t="shared" ca="1" si="430"/>
        <v>1.00050788</v>
      </c>
      <c r="F1409" s="16">
        <f ca="1">(TRUNC(PRODUCT($E$12:$E1408),16))</f>
        <v>1.2356598827135801</v>
      </c>
      <c r="G1409" s="16">
        <f t="shared" ca="1" si="439"/>
        <v>1.23002609636501</v>
      </c>
      <c r="H1409" s="16">
        <f t="shared" ca="1" si="431"/>
        <v>1.00458022</v>
      </c>
      <c r="I1409" s="15">
        <f t="shared" si="440"/>
        <v>7.0000000000000007E-2</v>
      </c>
      <c r="J1409" s="34">
        <f t="shared" si="441"/>
        <v>44788</v>
      </c>
      <c r="K1409" s="2">
        <f t="shared" si="442"/>
        <v>9</v>
      </c>
      <c r="L1409" s="21">
        <f t="shared" si="443"/>
        <v>9</v>
      </c>
      <c r="M1409" s="14">
        <f t="shared" si="432"/>
        <v>1.0024193020000001</v>
      </c>
      <c r="N1409" s="14">
        <f t="shared" ca="1" si="433"/>
        <v>1.0070106029999999</v>
      </c>
      <c r="O1409" s="21">
        <f t="shared" si="444"/>
        <v>0</v>
      </c>
      <c r="P1409" s="16">
        <f t="shared" ca="1" si="434"/>
        <v>40.100649150000002</v>
      </c>
      <c r="Q1409" s="24">
        <f t="shared" si="435"/>
        <v>0</v>
      </c>
      <c r="R1409" s="16">
        <f t="shared" si="436"/>
        <v>0</v>
      </c>
      <c r="S1409" s="4" t="str">
        <f t="shared" si="445"/>
        <v>J=</v>
      </c>
      <c r="T1409" s="34">
        <f t="shared" si="446"/>
        <v>44819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2"/>
      <c r="AG1409" s="3"/>
      <c r="AH1409" s="2"/>
      <c r="AI1409" s="2"/>
      <c r="AJ1409" s="2"/>
      <c r="AK1409" s="2"/>
      <c r="AL1409" s="2"/>
      <c r="AM1409" s="34"/>
      <c r="AN1409" s="34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42">
        <f t="shared" si="437"/>
        <v>44800</v>
      </c>
      <c r="B1410" s="19">
        <f t="shared" ca="1" si="447"/>
        <v>5764.5735518700003</v>
      </c>
      <c r="C1410" s="16">
        <f t="shared" si="438"/>
        <v>5720</v>
      </c>
      <c r="D1410" s="15">
        <f ca="1">IF(A1410&lt;$B$1,VLOOKUP(A1410,[1]DI!$A$4:$B$15000,2,FALSE),0)</f>
        <v>0</v>
      </c>
      <c r="E1410" s="16">
        <f t="shared" ca="1" si="430"/>
        <v>1</v>
      </c>
      <c r="F1410" s="16">
        <f ca="1">(TRUNC(PRODUCT($E$12:$E1409),16))</f>
        <v>1.23628744965481</v>
      </c>
      <c r="G1410" s="16">
        <f t="shared" ca="1" si="439"/>
        <v>1.23002609636501</v>
      </c>
      <c r="H1410" s="16">
        <f t="shared" ca="1" si="431"/>
        <v>1.0050904199999999</v>
      </c>
      <c r="I1410" s="15">
        <f t="shared" si="440"/>
        <v>7.0000000000000007E-2</v>
      </c>
      <c r="J1410" s="34">
        <f t="shared" si="441"/>
        <v>44788</v>
      </c>
      <c r="K1410" s="2">
        <f t="shared" si="442"/>
        <v>9</v>
      </c>
      <c r="L1410" s="21">
        <f t="shared" si="443"/>
        <v>10</v>
      </c>
      <c r="M1410" s="14">
        <f t="shared" si="432"/>
        <v>1.0026884739999999</v>
      </c>
      <c r="N1410" s="14">
        <f t="shared" ca="1" si="433"/>
        <v>1.007792579</v>
      </c>
      <c r="O1410" s="21">
        <f t="shared" si="444"/>
        <v>0</v>
      </c>
      <c r="P1410" s="16">
        <f t="shared" ca="1" si="434"/>
        <v>44.573551870000003</v>
      </c>
      <c r="Q1410" s="24">
        <f t="shared" si="435"/>
        <v>0</v>
      </c>
      <c r="R1410" s="16">
        <f t="shared" si="436"/>
        <v>0</v>
      </c>
      <c r="S1410" s="4" t="str">
        <f t="shared" si="445"/>
        <v>J=</v>
      </c>
      <c r="T1410" s="34">
        <f t="shared" si="446"/>
        <v>44819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2"/>
      <c r="AG1410" s="3"/>
      <c r="AH1410" s="2"/>
      <c r="AI1410" s="2"/>
      <c r="AJ1410" s="2"/>
      <c r="AK1410" s="2"/>
      <c r="AL1410" s="2"/>
      <c r="AM1410" s="34"/>
      <c r="AN1410" s="34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42">
        <f t="shared" si="437"/>
        <v>44801</v>
      </c>
      <c r="B1411" s="19">
        <f t="shared" ca="1" si="447"/>
        <v>5764.5735518700003</v>
      </c>
      <c r="C1411" s="16">
        <f t="shared" si="438"/>
        <v>5720</v>
      </c>
      <c r="D1411" s="15">
        <f ca="1">IF(A1411&lt;$B$1,VLOOKUP(A1411,[1]DI!$A$4:$B$15000,2,FALSE),0)</f>
        <v>0</v>
      </c>
      <c r="E1411" s="16">
        <f t="shared" ca="1" si="430"/>
        <v>1</v>
      </c>
      <c r="F1411" s="16">
        <f ca="1">(TRUNC(PRODUCT($E$12:$E1410),16))</f>
        <v>1.23628744965481</v>
      </c>
      <c r="G1411" s="16">
        <f t="shared" ca="1" si="439"/>
        <v>1.23002609636501</v>
      </c>
      <c r="H1411" s="16">
        <f t="shared" ca="1" si="431"/>
        <v>1.0050904199999999</v>
      </c>
      <c r="I1411" s="15">
        <f t="shared" si="440"/>
        <v>7.0000000000000007E-2</v>
      </c>
      <c r="J1411" s="34">
        <f t="shared" si="441"/>
        <v>44788</v>
      </c>
      <c r="K1411" s="2">
        <f t="shared" si="442"/>
        <v>9</v>
      </c>
      <c r="L1411" s="21">
        <f t="shared" si="443"/>
        <v>10</v>
      </c>
      <c r="M1411" s="14">
        <f t="shared" si="432"/>
        <v>1.0026884739999999</v>
      </c>
      <c r="N1411" s="14">
        <f t="shared" ca="1" si="433"/>
        <v>1.007792579</v>
      </c>
      <c r="O1411" s="21">
        <f t="shared" si="444"/>
        <v>0</v>
      </c>
      <c r="P1411" s="16">
        <f t="shared" ca="1" si="434"/>
        <v>44.573551870000003</v>
      </c>
      <c r="Q1411" s="24">
        <f t="shared" si="435"/>
        <v>0</v>
      </c>
      <c r="R1411" s="16">
        <f t="shared" si="436"/>
        <v>0</v>
      </c>
      <c r="S1411" s="4" t="str">
        <f t="shared" si="445"/>
        <v>J=</v>
      </c>
      <c r="T1411" s="34">
        <f t="shared" si="446"/>
        <v>44819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2"/>
      <c r="AG1411" s="3"/>
      <c r="AH1411" s="2"/>
      <c r="AI1411" s="2"/>
      <c r="AJ1411" s="2"/>
      <c r="AK1411" s="2"/>
      <c r="AL1411" s="2"/>
      <c r="AM1411" s="34"/>
      <c r="AN1411" s="34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42">
        <f t="shared" si="437"/>
        <v>44802</v>
      </c>
      <c r="B1412" s="19">
        <f t="shared" ca="1" si="447"/>
        <v>5764.5735518700003</v>
      </c>
      <c r="C1412" s="16">
        <f t="shared" si="438"/>
        <v>5720</v>
      </c>
      <c r="D1412" s="15">
        <f ca="1">IF(A1412&lt;$B$1,VLOOKUP(A1412,[1]DI!$A$4:$B$15000,2,FALSE),0)</f>
        <v>0.13650000000000001</v>
      </c>
      <c r="E1412" s="16">
        <f t="shared" ca="1" si="430"/>
        <v>1.00050788</v>
      </c>
      <c r="F1412" s="16">
        <f ca="1">(TRUNC(PRODUCT($E$12:$E1411),16))</f>
        <v>1.23628744965481</v>
      </c>
      <c r="G1412" s="16">
        <f t="shared" ca="1" si="439"/>
        <v>1.23002609636501</v>
      </c>
      <c r="H1412" s="16">
        <f t="shared" ca="1" si="431"/>
        <v>1.0050904199999999</v>
      </c>
      <c r="I1412" s="15">
        <f t="shared" si="440"/>
        <v>7.0000000000000007E-2</v>
      </c>
      <c r="J1412" s="34">
        <f t="shared" si="441"/>
        <v>44788</v>
      </c>
      <c r="K1412" s="2">
        <f t="shared" si="442"/>
        <v>10</v>
      </c>
      <c r="L1412" s="21">
        <f t="shared" si="443"/>
        <v>10</v>
      </c>
      <c r="M1412" s="14">
        <f t="shared" si="432"/>
        <v>1.0026884739999999</v>
      </c>
      <c r="N1412" s="14">
        <f t="shared" ca="1" si="433"/>
        <v>1.007792579</v>
      </c>
      <c r="O1412" s="21">
        <f t="shared" si="444"/>
        <v>0</v>
      </c>
      <c r="P1412" s="16">
        <f t="shared" ca="1" si="434"/>
        <v>44.573551870000003</v>
      </c>
      <c r="Q1412" s="24">
        <f t="shared" si="435"/>
        <v>0</v>
      </c>
      <c r="R1412" s="16">
        <f t="shared" si="436"/>
        <v>0</v>
      </c>
      <c r="S1412" s="4" t="str">
        <f t="shared" si="445"/>
        <v>J=</v>
      </c>
      <c r="T1412" s="34">
        <f t="shared" si="446"/>
        <v>44819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2"/>
      <c r="AG1412" s="3"/>
      <c r="AH1412" s="2"/>
      <c r="AI1412" s="2"/>
      <c r="AJ1412" s="2"/>
      <c r="AK1412" s="2"/>
      <c r="AL1412" s="2"/>
      <c r="AM1412" s="34"/>
      <c r="AN1412" s="34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42">
        <f t="shared" si="437"/>
        <v>44803</v>
      </c>
      <c r="B1413" s="19">
        <f t="shared" ca="1" si="447"/>
        <v>5769.0500009999996</v>
      </c>
      <c r="C1413" s="16">
        <f t="shared" si="438"/>
        <v>5720</v>
      </c>
      <c r="D1413" s="15">
        <f ca="1">IF(A1413&lt;$B$1,VLOOKUP(A1413,[1]DI!$A$4:$B$15000,2,FALSE),0)</f>
        <v>0.13650000000000001</v>
      </c>
      <c r="E1413" s="16">
        <f t="shared" ca="1" si="430"/>
        <v>1.00050788</v>
      </c>
      <c r="F1413" s="16">
        <f ca="1">(TRUNC(PRODUCT($E$12:$E1412),16))</f>
        <v>1.23691533532474</v>
      </c>
      <c r="G1413" s="16">
        <f t="shared" ca="1" si="439"/>
        <v>1.23002609636501</v>
      </c>
      <c r="H1413" s="16">
        <f t="shared" ca="1" si="431"/>
        <v>1.00560089</v>
      </c>
      <c r="I1413" s="15">
        <f t="shared" si="440"/>
        <v>7.0000000000000007E-2</v>
      </c>
      <c r="J1413" s="34">
        <f t="shared" si="441"/>
        <v>44788</v>
      </c>
      <c r="K1413" s="2">
        <f t="shared" si="442"/>
        <v>11</v>
      </c>
      <c r="L1413" s="21">
        <f t="shared" si="443"/>
        <v>11</v>
      </c>
      <c r="M1413" s="14">
        <f t="shared" si="432"/>
        <v>1.0029577190000001</v>
      </c>
      <c r="N1413" s="14">
        <f t="shared" ca="1" si="433"/>
        <v>1.008575175</v>
      </c>
      <c r="O1413" s="21">
        <f t="shared" si="444"/>
        <v>0</v>
      </c>
      <c r="P1413" s="16">
        <f t="shared" ca="1" si="434"/>
        <v>49.050001000000002</v>
      </c>
      <c r="Q1413" s="24">
        <f t="shared" si="435"/>
        <v>0</v>
      </c>
      <c r="R1413" s="16">
        <f t="shared" si="436"/>
        <v>0</v>
      </c>
      <c r="S1413" s="4" t="str">
        <f t="shared" si="445"/>
        <v>J=</v>
      </c>
      <c r="T1413" s="34">
        <f t="shared" si="446"/>
        <v>44819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2"/>
      <c r="AG1413" s="3"/>
      <c r="AH1413" s="2"/>
      <c r="AI1413" s="2"/>
      <c r="AJ1413" s="2"/>
      <c r="AK1413" s="2"/>
      <c r="AL1413" s="2"/>
      <c r="AM1413" s="34"/>
      <c r="AN1413" s="34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42">
        <f t="shared" si="437"/>
        <v>44804</v>
      </c>
      <c r="B1414" s="19">
        <f t="shared" ca="1" si="447"/>
        <v>5773.5298649599999</v>
      </c>
      <c r="C1414" s="16">
        <f t="shared" si="438"/>
        <v>5720</v>
      </c>
      <c r="D1414" s="15">
        <f ca="1">IF(A1414&lt;$B$1,VLOOKUP(A1414,[1]DI!$A$4:$B$15000,2,FALSE),0)</f>
        <v>0.13650000000000001</v>
      </c>
      <c r="E1414" s="16">
        <f t="shared" ca="1" si="430"/>
        <v>1.00050788</v>
      </c>
      <c r="F1414" s="16">
        <f ca="1">(TRUNC(PRODUCT($E$12:$E1413),16))</f>
        <v>1.2375435398852499</v>
      </c>
      <c r="G1414" s="16">
        <f t="shared" ca="1" si="439"/>
        <v>1.23002609636501</v>
      </c>
      <c r="H1414" s="16">
        <f t="shared" ca="1" si="431"/>
        <v>1.00611161</v>
      </c>
      <c r="I1414" s="15">
        <f t="shared" si="440"/>
        <v>7.0000000000000007E-2</v>
      </c>
      <c r="J1414" s="34">
        <f t="shared" si="441"/>
        <v>44788</v>
      </c>
      <c r="K1414" s="2">
        <f t="shared" si="442"/>
        <v>12</v>
      </c>
      <c r="L1414" s="21">
        <f t="shared" si="443"/>
        <v>12</v>
      </c>
      <c r="M1414" s="14">
        <f t="shared" si="432"/>
        <v>1.003227036</v>
      </c>
      <c r="N1414" s="14">
        <f t="shared" ca="1" si="433"/>
        <v>1.009358368</v>
      </c>
      <c r="O1414" s="21">
        <f t="shared" si="444"/>
        <v>0</v>
      </c>
      <c r="P1414" s="16">
        <f t="shared" ca="1" si="434"/>
        <v>53.529864959999998</v>
      </c>
      <c r="Q1414" s="24">
        <f t="shared" si="435"/>
        <v>0</v>
      </c>
      <c r="R1414" s="16">
        <f t="shared" si="436"/>
        <v>0</v>
      </c>
      <c r="S1414" s="4" t="str">
        <f t="shared" si="445"/>
        <v>J=</v>
      </c>
      <c r="T1414" s="34">
        <f t="shared" si="446"/>
        <v>44819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2"/>
      <c r="AG1414" s="3"/>
      <c r="AH1414" s="2"/>
      <c r="AI1414" s="2"/>
      <c r="AJ1414" s="2"/>
      <c r="AK1414" s="2"/>
      <c r="AL1414" s="2"/>
      <c r="AM1414" s="34"/>
      <c r="AN1414" s="34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42">
        <f t="shared" si="437"/>
        <v>44805</v>
      </c>
      <c r="B1415" s="19">
        <f t="shared" ca="1" si="447"/>
        <v>5778.0132695900002</v>
      </c>
      <c r="C1415" s="16">
        <f t="shared" si="438"/>
        <v>5720</v>
      </c>
      <c r="D1415" s="15">
        <f ca="1">IF(A1415&lt;$B$1,VLOOKUP(A1415,[1]DI!$A$4:$B$15000,2,FALSE),0)</f>
        <v>0.13650000000000001</v>
      </c>
      <c r="E1415" s="16">
        <f t="shared" ca="1" si="430"/>
        <v>1.00050788</v>
      </c>
      <c r="F1415" s="16">
        <f ca="1">(TRUNC(PRODUCT($E$12:$E1414),16))</f>
        <v>1.23817206349828</v>
      </c>
      <c r="G1415" s="16">
        <f t="shared" ca="1" si="439"/>
        <v>1.23002609636501</v>
      </c>
      <c r="H1415" s="16">
        <f t="shared" ca="1" si="431"/>
        <v>1.0066226</v>
      </c>
      <c r="I1415" s="15">
        <f t="shared" si="440"/>
        <v>7.0000000000000007E-2</v>
      </c>
      <c r="J1415" s="34">
        <f t="shared" si="441"/>
        <v>44788</v>
      </c>
      <c r="K1415" s="2">
        <f t="shared" si="442"/>
        <v>13</v>
      </c>
      <c r="L1415" s="21">
        <f t="shared" si="443"/>
        <v>13</v>
      </c>
      <c r="M1415" s="14">
        <f t="shared" si="432"/>
        <v>1.003496425</v>
      </c>
      <c r="N1415" s="14">
        <f t="shared" ca="1" si="433"/>
        <v>1.0101421799999999</v>
      </c>
      <c r="O1415" s="21">
        <f t="shared" si="444"/>
        <v>0</v>
      </c>
      <c r="P1415" s="16">
        <f t="shared" ca="1" si="434"/>
        <v>58.01326959</v>
      </c>
      <c r="Q1415" s="24">
        <f t="shared" si="435"/>
        <v>0</v>
      </c>
      <c r="R1415" s="16">
        <f t="shared" si="436"/>
        <v>0</v>
      </c>
      <c r="S1415" s="4" t="str">
        <f t="shared" si="445"/>
        <v>J=</v>
      </c>
      <c r="T1415" s="34">
        <f t="shared" si="446"/>
        <v>44819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2"/>
      <c r="AG1415" s="3"/>
      <c r="AH1415" s="2"/>
      <c r="AI1415" s="2"/>
      <c r="AJ1415" s="2"/>
      <c r="AK1415" s="2"/>
      <c r="AL1415" s="2"/>
      <c r="AM1415" s="34"/>
      <c r="AN1415" s="34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42">
        <f t="shared" si="437"/>
        <v>44806</v>
      </c>
      <c r="B1416" s="19">
        <f t="shared" ca="1" si="447"/>
        <v>5782.5001062299998</v>
      </c>
      <c r="C1416" s="16">
        <f t="shared" si="438"/>
        <v>5720</v>
      </c>
      <c r="D1416" s="15">
        <f ca="1">IF(A1416&lt;$B$1,VLOOKUP(A1416,[1]DI!$A$4:$B$15000,2,FALSE),0)</f>
        <v>0.13650000000000001</v>
      </c>
      <c r="E1416" s="16">
        <f t="shared" ca="1" si="430"/>
        <v>1.00050788</v>
      </c>
      <c r="F1416" s="16">
        <f ca="1">(TRUNC(PRODUCT($E$12:$E1415),16))</f>
        <v>1.23880090632589</v>
      </c>
      <c r="G1416" s="16">
        <f t="shared" ca="1" si="439"/>
        <v>1.23002609636501</v>
      </c>
      <c r="H1416" s="16">
        <f t="shared" ca="1" si="431"/>
        <v>1.0071338400000001</v>
      </c>
      <c r="I1416" s="15">
        <f t="shared" si="440"/>
        <v>7.0000000000000007E-2</v>
      </c>
      <c r="J1416" s="34">
        <f t="shared" si="441"/>
        <v>44788</v>
      </c>
      <c r="K1416" s="2">
        <f t="shared" si="442"/>
        <v>14</v>
      </c>
      <c r="L1416" s="21">
        <f t="shared" si="443"/>
        <v>14</v>
      </c>
      <c r="M1416" s="14">
        <f t="shared" si="432"/>
        <v>1.0037658869999999</v>
      </c>
      <c r="N1416" s="14">
        <f t="shared" ca="1" si="433"/>
        <v>1.0109265919999999</v>
      </c>
      <c r="O1416" s="21">
        <f t="shared" si="444"/>
        <v>0</v>
      </c>
      <c r="P1416" s="16">
        <f t="shared" ca="1" si="434"/>
        <v>62.50010623</v>
      </c>
      <c r="Q1416" s="24">
        <f t="shared" si="435"/>
        <v>0</v>
      </c>
      <c r="R1416" s="16">
        <f t="shared" si="436"/>
        <v>0</v>
      </c>
      <c r="S1416" s="4" t="str">
        <f t="shared" si="445"/>
        <v>J=</v>
      </c>
      <c r="T1416" s="34">
        <f t="shared" si="446"/>
        <v>44819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2"/>
      <c r="AG1416" s="3"/>
      <c r="AH1416" s="2"/>
      <c r="AI1416" s="2"/>
      <c r="AJ1416" s="2"/>
      <c r="AK1416" s="2"/>
      <c r="AL1416" s="2"/>
      <c r="AM1416" s="34"/>
      <c r="AN1416" s="34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42">
        <f t="shared" si="437"/>
        <v>44807</v>
      </c>
      <c r="B1417" s="19">
        <f t="shared" ca="1" si="447"/>
        <v>5786.9904263500002</v>
      </c>
      <c r="C1417" s="16">
        <f t="shared" si="438"/>
        <v>5720</v>
      </c>
      <c r="D1417" s="15">
        <f ca="1">IF(A1417&lt;$B$1,VLOOKUP(A1417,[1]DI!$A$4:$B$15000,2,FALSE),0)</f>
        <v>0</v>
      </c>
      <c r="E1417" s="16">
        <f t="shared" ca="1" si="430"/>
        <v>1</v>
      </c>
      <c r="F1417" s="16">
        <f ca="1">(TRUNC(PRODUCT($E$12:$E1416),16))</f>
        <v>1.2394300685302</v>
      </c>
      <c r="G1417" s="16">
        <f t="shared" ca="1" si="439"/>
        <v>1.23002609636501</v>
      </c>
      <c r="H1417" s="16">
        <f t="shared" ca="1" si="431"/>
        <v>1.0076453400000001</v>
      </c>
      <c r="I1417" s="15">
        <f t="shared" si="440"/>
        <v>7.0000000000000007E-2</v>
      </c>
      <c r="J1417" s="34">
        <f t="shared" si="441"/>
        <v>44788</v>
      </c>
      <c r="K1417" s="2">
        <f t="shared" si="442"/>
        <v>14</v>
      </c>
      <c r="L1417" s="21">
        <f t="shared" si="443"/>
        <v>15</v>
      </c>
      <c r="M1417" s="14">
        <f t="shared" si="432"/>
        <v>1.004035421</v>
      </c>
      <c r="N1417" s="14">
        <f t="shared" ca="1" si="433"/>
        <v>1.0117116129999999</v>
      </c>
      <c r="O1417" s="21">
        <f t="shared" si="444"/>
        <v>0</v>
      </c>
      <c r="P1417" s="16">
        <f t="shared" ca="1" si="434"/>
        <v>66.990426350000007</v>
      </c>
      <c r="Q1417" s="24">
        <f t="shared" si="435"/>
        <v>0</v>
      </c>
      <c r="R1417" s="16">
        <f t="shared" si="436"/>
        <v>0</v>
      </c>
      <c r="S1417" s="4" t="str">
        <f t="shared" si="445"/>
        <v>J=</v>
      </c>
      <c r="T1417" s="34">
        <f t="shared" si="446"/>
        <v>44819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2"/>
      <c r="AG1417" s="3"/>
      <c r="AH1417" s="2"/>
      <c r="AI1417" s="2"/>
      <c r="AJ1417" s="2"/>
      <c r="AK1417" s="2"/>
      <c r="AL1417" s="2"/>
      <c r="AM1417" s="34"/>
      <c r="AN1417" s="34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42">
        <f t="shared" si="437"/>
        <v>44808</v>
      </c>
      <c r="B1418" s="19">
        <f t="shared" ca="1" si="447"/>
        <v>5786.9904263500002</v>
      </c>
      <c r="C1418" s="16">
        <f t="shared" si="438"/>
        <v>5720</v>
      </c>
      <c r="D1418" s="15">
        <f ca="1">IF(A1418&lt;$B$1,VLOOKUP(A1418,[1]DI!$A$4:$B$15000,2,FALSE),0)</f>
        <v>0</v>
      </c>
      <c r="E1418" s="16">
        <f t="shared" ca="1" si="430"/>
        <v>1</v>
      </c>
      <c r="F1418" s="16">
        <f ca="1">(TRUNC(PRODUCT($E$12:$E1417),16))</f>
        <v>1.2394300685302</v>
      </c>
      <c r="G1418" s="16">
        <f t="shared" ca="1" si="439"/>
        <v>1.23002609636501</v>
      </c>
      <c r="H1418" s="16">
        <f t="shared" ca="1" si="431"/>
        <v>1.0076453400000001</v>
      </c>
      <c r="I1418" s="15">
        <f t="shared" si="440"/>
        <v>7.0000000000000007E-2</v>
      </c>
      <c r="J1418" s="34">
        <f t="shared" si="441"/>
        <v>44788</v>
      </c>
      <c r="K1418" s="2">
        <f t="shared" si="442"/>
        <v>14</v>
      </c>
      <c r="L1418" s="21">
        <f t="shared" si="443"/>
        <v>15</v>
      </c>
      <c r="M1418" s="14">
        <f t="shared" si="432"/>
        <v>1.004035421</v>
      </c>
      <c r="N1418" s="14">
        <f t="shared" ca="1" si="433"/>
        <v>1.0117116129999999</v>
      </c>
      <c r="O1418" s="21">
        <f t="shared" si="444"/>
        <v>0</v>
      </c>
      <c r="P1418" s="16">
        <f t="shared" ca="1" si="434"/>
        <v>66.990426350000007</v>
      </c>
      <c r="Q1418" s="24">
        <f t="shared" si="435"/>
        <v>0</v>
      </c>
      <c r="R1418" s="16">
        <f t="shared" si="436"/>
        <v>0</v>
      </c>
      <c r="S1418" s="4" t="str">
        <f t="shared" si="445"/>
        <v>J=</v>
      </c>
      <c r="T1418" s="34">
        <f t="shared" si="446"/>
        <v>44819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2"/>
      <c r="AG1418" s="3"/>
      <c r="AH1418" s="2"/>
      <c r="AI1418" s="2"/>
      <c r="AJ1418" s="2"/>
      <c r="AK1418" s="2"/>
      <c r="AL1418" s="2"/>
      <c r="AM1418" s="34"/>
      <c r="AN1418" s="34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42">
        <f t="shared" si="437"/>
        <v>44809</v>
      </c>
      <c r="B1419" s="19">
        <f t="shared" ca="1" si="447"/>
        <v>5786.9904263500002</v>
      </c>
      <c r="C1419" s="16">
        <f t="shared" si="438"/>
        <v>5720</v>
      </c>
      <c r="D1419" s="15">
        <f ca="1">IF(A1419&lt;$B$1,VLOOKUP(A1419,[1]DI!$A$4:$B$15000,2,FALSE),0)</f>
        <v>0.13650000000000001</v>
      </c>
      <c r="E1419" s="16">
        <f t="shared" ca="1" si="430"/>
        <v>1.00050788</v>
      </c>
      <c r="F1419" s="16">
        <f ca="1">(TRUNC(PRODUCT($E$12:$E1418),16))</f>
        <v>1.2394300685302</v>
      </c>
      <c r="G1419" s="16">
        <f t="shared" ca="1" si="439"/>
        <v>1.23002609636501</v>
      </c>
      <c r="H1419" s="16">
        <f t="shared" ca="1" si="431"/>
        <v>1.0076453400000001</v>
      </c>
      <c r="I1419" s="15">
        <f t="shared" si="440"/>
        <v>7.0000000000000007E-2</v>
      </c>
      <c r="J1419" s="34">
        <f t="shared" si="441"/>
        <v>44788</v>
      </c>
      <c r="K1419" s="2">
        <f t="shared" si="442"/>
        <v>15</v>
      </c>
      <c r="L1419" s="21">
        <f t="shared" si="443"/>
        <v>15</v>
      </c>
      <c r="M1419" s="14">
        <f t="shared" si="432"/>
        <v>1.004035421</v>
      </c>
      <c r="N1419" s="14">
        <f t="shared" ca="1" si="433"/>
        <v>1.0117116129999999</v>
      </c>
      <c r="O1419" s="21">
        <f t="shared" si="444"/>
        <v>0</v>
      </c>
      <c r="P1419" s="16">
        <f t="shared" ca="1" si="434"/>
        <v>66.990426350000007</v>
      </c>
      <c r="Q1419" s="24">
        <f t="shared" si="435"/>
        <v>0</v>
      </c>
      <c r="R1419" s="16">
        <f t="shared" si="436"/>
        <v>0</v>
      </c>
      <c r="S1419" s="4" t="str">
        <f t="shared" si="445"/>
        <v>J=</v>
      </c>
      <c r="T1419" s="34">
        <f t="shared" si="446"/>
        <v>44819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2"/>
      <c r="AG1419" s="3"/>
      <c r="AH1419" s="2"/>
      <c r="AI1419" s="2"/>
      <c r="AJ1419" s="2"/>
      <c r="AK1419" s="2"/>
      <c r="AL1419" s="2"/>
      <c r="AM1419" s="34"/>
      <c r="AN1419" s="34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42">
        <f t="shared" si="437"/>
        <v>44810</v>
      </c>
      <c r="B1420" s="19">
        <f t="shared" ca="1" si="447"/>
        <v>5791.48429287</v>
      </c>
      <c r="C1420" s="16">
        <f t="shared" si="438"/>
        <v>5720</v>
      </c>
      <c r="D1420" s="15">
        <f ca="1">IF(A1420&lt;$B$1,VLOOKUP(A1420,[1]DI!$A$4:$B$15000,2,FALSE),0)</f>
        <v>0.13650000000000001</v>
      </c>
      <c r="E1420" s="16">
        <f t="shared" ref="E1420:E1483" ca="1" si="448">ROUND(((1+D1420)^(1/252)),8)</f>
        <v>1.00050788</v>
      </c>
      <c r="F1420" s="16">
        <f ca="1">(TRUNC(PRODUCT($E$12:$E1419),16))</f>
        <v>1.2400595502734</v>
      </c>
      <c r="G1420" s="16">
        <f t="shared" ca="1" si="439"/>
        <v>1.23002609636501</v>
      </c>
      <c r="H1420" s="16">
        <f t="shared" ref="H1420:H1483" ca="1" si="449">ROUND(F1420/G1420,8)</f>
        <v>1.00815711</v>
      </c>
      <c r="I1420" s="15">
        <f t="shared" si="440"/>
        <v>7.0000000000000007E-2</v>
      </c>
      <c r="J1420" s="34">
        <f t="shared" si="441"/>
        <v>44788</v>
      </c>
      <c r="K1420" s="2">
        <f t="shared" si="442"/>
        <v>16</v>
      </c>
      <c r="L1420" s="21">
        <f t="shared" si="443"/>
        <v>16</v>
      </c>
      <c r="M1420" s="14">
        <f t="shared" ref="M1420:M1483" si="450">ROUND((I1420+1)^(L1420/252),9)</f>
        <v>1.004305027</v>
      </c>
      <c r="N1420" s="14">
        <f t="shared" ref="N1420:N1483" ca="1" si="451">ROUND(H1420*M1420,9)</f>
        <v>1.0124972539999999</v>
      </c>
      <c r="O1420" s="21">
        <f t="shared" si="444"/>
        <v>0</v>
      </c>
      <c r="P1420" s="16">
        <f t="shared" ref="P1420:P1483" ca="1" si="452">TRUNC(((N1420-1)*C1420),8)</f>
        <v>71.484292870000004</v>
      </c>
      <c r="Q1420" s="24">
        <f t="shared" ref="Q1420:Q1483" si="453">IF($O1420&gt;0,VLOOKUP($O1420,$W$12:$AC$150,7),0)</f>
        <v>0</v>
      </c>
      <c r="R1420" s="16">
        <f t="shared" ref="R1420:R1483" si="454">IF(Q1420&gt;0,TRUNC(Q1420*C$12,8),0)</f>
        <v>0</v>
      </c>
      <c r="S1420" s="4" t="str">
        <f t="shared" si="445"/>
        <v>J=</v>
      </c>
      <c r="T1420" s="34">
        <f t="shared" si="446"/>
        <v>44819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2"/>
      <c r="AG1420" s="3"/>
      <c r="AH1420" s="2"/>
      <c r="AI1420" s="2"/>
      <c r="AJ1420" s="2"/>
      <c r="AK1420" s="2"/>
      <c r="AL1420" s="2"/>
      <c r="AM1420" s="34"/>
      <c r="AN1420" s="34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42">
        <f t="shared" ref="A1421:A1484" si="455">(A1420+1)</f>
        <v>44811</v>
      </c>
      <c r="B1421" s="19">
        <f t="shared" ca="1" si="447"/>
        <v>5795.9815914000001</v>
      </c>
      <c r="C1421" s="16">
        <f t="shared" ref="C1421:C1484" si="456">(C1420-R1420)</f>
        <v>5720</v>
      </c>
      <c r="D1421" s="15">
        <f ca="1">IF(A1421&lt;$B$1,VLOOKUP(A1421,[1]DI!$A$4:$B$15000,2,FALSE),0)</f>
        <v>0</v>
      </c>
      <c r="E1421" s="16">
        <f t="shared" ca="1" si="448"/>
        <v>1</v>
      </c>
      <c r="F1421" s="16">
        <f ca="1">(TRUNC(PRODUCT($E$12:$E1420),16))</f>
        <v>1.2406893517177999</v>
      </c>
      <c r="G1421" s="16">
        <f t="shared" ref="G1421:G1484" ca="1" si="457">IF(O1420&gt;0,F1420,G1420)</f>
        <v>1.23002609636501</v>
      </c>
      <c r="H1421" s="16">
        <f t="shared" ca="1" si="449"/>
        <v>1.0086691299999999</v>
      </c>
      <c r="I1421" s="15">
        <f t="shared" ref="I1421:I1484" si="458">I1420</f>
        <v>7.0000000000000007E-2</v>
      </c>
      <c r="J1421" s="34">
        <f t="shared" ref="J1421:J1484" si="459">IF(O1420&gt;0,VLOOKUP(O1420,W$12:AG$150,2),J1420)</f>
        <v>44788</v>
      </c>
      <c r="K1421" s="2">
        <f t="shared" ref="K1421:K1484" si="460">IF(A1421&gt;J1421,IF(NETWORKDAYS(J1421,A1421,$W$160:$W$544)-1=0,1,NETWORKDAYS(J1421,A1421,$W$160:$W$544)-1),0)</f>
        <v>16</v>
      </c>
      <c r="L1421" s="21">
        <f t="shared" ref="L1421:L1484" si="461">IF(AND(K1421=1,K1420=1),1,IF(K1421&gt;0,IF(K1421=K1420,K1421+1,K1421),0))</f>
        <v>17</v>
      </c>
      <c r="M1421" s="14">
        <f t="shared" si="450"/>
        <v>1.0045747060000001</v>
      </c>
      <c r="N1421" s="14">
        <f t="shared" ca="1" si="451"/>
        <v>1.013283495</v>
      </c>
      <c r="O1421" s="21">
        <f t="shared" ref="O1421:O1484" si="462">IF(VLOOKUP(A1421,X$12:AE$150,8)=VLOOKUP(A1420,X$12:AE$150,8),0,VLOOKUP(A1421,X$12:AE$150,8))</f>
        <v>0</v>
      </c>
      <c r="P1421" s="16">
        <f t="shared" ca="1" si="452"/>
        <v>75.981591399999999</v>
      </c>
      <c r="Q1421" s="24">
        <f t="shared" si="453"/>
        <v>0</v>
      </c>
      <c r="R1421" s="16">
        <f t="shared" si="454"/>
        <v>0</v>
      </c>
      <c r="S1421" s="4" t="str">
        <f t="shared" ref="S1421:S1484" si="463">IF(O1420&gt;0,VLOOKUP(O1420,W$12:AG$150,10),S1420)</f>
        <v>J=</v>
      </c>
      <c r="T1421" s="34">
        <f t="shared" ref="T1421:T1484" si="464">IF(O1420&gt;0,VLOOKUP(O1420,W$12:AG$150,11),T1420)</f>
        <v>44819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2"/>
      <c r="AG1421" s="3"/>
      <c r="AH1421" s="2"/>
      <c r="AI1421" s="2"/>
      <c r="AJ1421" s="2"/>
      <c r="AK1421" s="2"/>
      <c r="AL1421" s="2"/>
      <c r="AM1421" s="34"/>
      <c r="AN1421" s="34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42">
        <f t="shared" si="455"/>
        <v>44812</v>
      </c>
      <c r="B1422" s="19">
        <f t="shared" ref="B1422:B1485" ca="1" si="465">IF(A1422&lt;=TODAY(),C1422+P1422,IF(AND(A1422&gt;TODAY(),A1422&lt;=$B$1),IF(VLOOKUP(TODAY(),$A$10:$D$5000,4,FALSE)=0,"n.d",C1422+P1422),"n.d"))</f>
        <v>5795.9815914000001</v>
      </c>
      <c r="C1422" s="16">
        <f t="shared" si="456"/>
        <v>5720</v>
      </c>
      <c r="D1422" s="15">
        <f ca="1">IF(A1422&lt;$B$1,VLOOKUP(A1422,[1]DI!$A$4:$B$15000,2,FALSE),0)</f>
        <v>0.13650000000000001</v>
      </c>
      <c r="E1422" s="16">
        <f t="shared" ca="1" si="448"/>
        <v>1.00050788</v>
      </c>
      <c r="F1422" s="16">
        <f ca="1">(TRUNC(PRODUCT($E$12:$E1421),16))</f>
        <v>1.2406893517177999</v>
      </c>
      <c r="G1422" s="16">
        <f t="shared" ca="1" si="457"/>
        <v>1.23002609636501</v>
      </c>
      <c r="H1422" s="16">
        <f t="shared" ca="1" si="449"/>
        <v>1.0086691299999999</v>
      </c>
      <c r="I1422" s="15">
        <f t="shared" si="458"/>
        <v>7.0000000000000007E-2</v>
      </c>
      <c r="J1422" s="34">
        <f t="shared" si="459"/>
        <v>44788</v>
      </c>
      <c r="K1422" s="2">
        <f t="shared" si="460"/>
        <v>17</v>
      </c>
      <c r="L1422" s="21">
        <f t="shared" si="461"/>
        <v>17</v>
      </c>
      <c r="M1422" s="14">
        <f t="shared" si="450"/>
        <v>1.0045747060000001</v>
      </c>
      <c r="N1422" s="14">
        <f t="shared" ca="1" si="451"/>
        <v>1.013283495</v>
      </c>
      <c r="O1422" s="21">
        <f t="shared" si="462"/>
        <v>0</v>
      </c>
      <c r="P1422" s="16">
        <f t="shared" ca="1" si="452"/>
        <v>75.981591399999999</v>
      </c>
      <c r="Q1422" s="24">
        <f t="shared" si="453"/>
        <v>0</v>
      </c>
      <c r="R1422" s="16">
        <f t="shared" si="454"/>
        <v>0</v>
      </c>
      <c r="S1422" s="4" t="str">
        <f t="shared" si="463"/>
        <v>J=</v>
      </c>
      <c r="T1422" s="34">
        <f t="shared" si="464"/>
        <v>44819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2"/>
      <c r="AG1422" s="3"/>
      <c r="AH1422" s="2"/>
      <c r="AI1422" s="2"/>
      <c r="AJ1422" s="2"/>
      <c r="AK1422" s="2"/>
      <c r="AL1422" s="2"/>
      <c r="AM1422" s="34"/>
      <c r="AN1422" s="34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42">
        <f t="shared" si="455"/>
        <v>44813</v>
      </c>
      <c r="B1423" s="19">
        <f t="shared" ca="1" si="465"/>
        <v>5800.4823791199997</v>
      </c>
      <c r="C1423" s="16">
        <f t="shared" si="456"/>
        <v>5720</v>
      </c>
      <c r="D1423" s="15">
        <f ca="1">IF(A1423&lt;$B$1,VLOOKUP(A1423,[1]DI!$A$4:$B$15000,2,FALSE),0)</f>
        <v>0.13650000000000001</v>
      </c>
      <c r="E1423" s="16">
        <f t="shared" ca="1" si="448"/>
        <v>1.00050788</v>
      </c>
      <c r="F1423" s="16">
        <f ca="1">(TRUNC(PRODUCT($E$12:$E1422),16))</f>
        <v>1.24131947302575</v>
      </c>
      <c r="G1423" s="16">
        <f t="shared" ca="1" si="457"/>
        <v>1.23002609636501</v>
      </c>
      <c r="H1423" s="16">
        <f t="shared" ca="1" si="449"/>
        <v>1.0091814100000001</v>
      </c>
      <c r="I1423" s="15">
        <f t="shared" si="458"/>
        <v>7.0000000000000007E-2</v>
      </c>
      <c r="J1423" s="34">
        <f t="shared" si="459"/>
        <v>44788</v>
      </c>
      <c r="K1423" s="2">
        <f t="shared" si="460"/>
        <v>18</v>
      </c>
      <c r="L1423" s="21">
        <f t="shared" si="461"/>
        <v>18</v>
      </c>
      <c r="M1423" s="14">
        <f t="shared" si="450"/>
        <v>1.0048444569999999</v>
      </c>
      <c r="N1423" s="14">
        <f t="shared" ca="1" si="451"/>
        <v>1.014070346</v>
      </c>
      <c r="O1423" s="21">
        <f t="shared" si="462"/>
        <v>0</v>
      </c>
      <c r="P1423" s="16">
        <f t="shared" ca="1" si="452"/>
        <v>80.482379120000004</v>
      </c>
      <c r="Q1423" s="24">
        <f t="shared" si="453"/>
        <v>0</v>
      </c>
      <c r="R1423" s="16">
        <f t="shared" si="454"/>
        <v>0</v>
      </c>
      <c r="S1423" s="4" t="str">
        <f t="shared" si="463"/>
        <v>J=</v>
      </c>
      <c r="T1423" s="34">
        <f t="shared" si="464"/>
        <v>44819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2"/>
      <c r="AG1423" s="3"/>
      <c r="AH1423" s="2"/>
      <c r="AI1423" s="2"/>
      <c r="AJ1423" s="2"/>
      <c r="AK1423" s="2"/>
      <c r="AL1423" s="2"/>
      <c r="AM1423" s="34"/>
      <c r="AN1423" s="34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42">
        <f t="shared" si="455"/>
        <v>44814</v>
      </c>
      <c r="B1424" s="19">
        <f t="shared" ca="1" si="465"/>
        <v>5804.9867246699996</v>
      </c>
      <c r="C1424" s="16">
        <f t="shared" si="456"/>
        <v>5720</v>
      </c>
      <c r="D1424" s="15">
        <f ca="1">IF(A1424&lt;$B$1,VLOOKUP(A1424,[1]DI!$A$4:$B$15000,2,FALSE),0)</f>
        <v>0</v>
      </c>
      <c r="E1424" s="16">
        <f t="shared" ca="1" si="448"/>
        <v>1</v>
      </c>
      <c r="F1424" s="16">
        <f ca="1">(TRUNC(PRODUCT($E$12:$E1423),16))</f>
        <v>1.2419499143597099</v>
      </c>
      <c r="G1424" s="16">
        <f t="shared" ca="1" si="457"/>
        <v>1.23002609636501</v>
      </c>
      <c r="H1424" s="16">
        <f t="shared" ca="1" si="449"/>
        <v>1.0096939599999999</v>
      </c>
      <c r="I1424" s="15">
        <f t="shared" si="458"/>
        <v>7.0000000000000007E-2</v>
      </c>
      <c r="J1424" s="34">
        <f t="shared" si="459"/>
        <v>44788</v>
      </c>
      <c r="K1424" s="2">
        <f t="shared" si="460"/>
        <v>18</v>
      </c>
      <c r="L1424" s="21">
        <f t="shared" si="461"/>
        <v>19</v>
      </c>
      <c r="M1424" s="14">
        <f t="shared" si="450"/>
        <v>1.005114281</v>
      </c>
      <c r="N1424" s="14">
        <f t="shared" ca="1" si="451"/>
        <v>1.0148578189999999</v>
      </c>
      <c r="O1424" s="21">
        <f t="shared" si="462"/>
        <v>0</v>
      </c>
      <c r="P1424" s="16">
        <f t="shared" ca="1" si="452"/>
        <v>84.986724670000001</v>
      </c>
      <c r="Q1424" s="24">
        <f t="shared" si="453"/>
        <v>0</v>
      </c>
      <c r="R1424" s="16">
        <f t="shared" si="454"/>
        <v>0</v>
      </c>
      <c r="S1424" s="4" t="str">
        <f t="shared" si="463"/>
        <v>J=</v>
      </c>
      <c r="T1424" s="34">
        <f t="shared" si="464"/>
        <v>44819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2"/>
      <c r="AG1424" s="3"/>
      <c r="AH1424" s="2"/>
      <c r="AI1424" s="2"/>
      <c r="AJ1424" s="2"/>
      <c r="AK1424" s="2"/>
      <c r="AL1424" s="2"/>
      <c r="AM1424" s="34"/>
      <c r="AN1424" s="34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42">
        <f t="shared" si="455"/>
        <v>44815</v>
      </c>
      <c r="B1425" s="19">
        <f t="shared" ca="1" si="465"/>
        <v>5804.9867246699996</v>
      </c>
      <c r="C1425" s="16">
        <f t="shared" si="456"/>
        <v>5720</v>
      </c>
      <c r="D1425" s="15">
        <f ca="1">IF(A1425&lt;$B$1,VLOOKUP(A1425,[1]DI!$A$4:$B$15000,2,FALSE),0)</f>
        <v>0</v>
      </c>
      <c r="E1425" s="16">
        <f t="shared" ca="1" si="448"/>
        <v>1</v>
      </c>
      <c r="F1425" s="16">
        <f ca="1">(TRUNC(PRODUCT($E$12:$E1424),16))</f>
        <v>1.2419499143597099</v>
      </c>
      <c r="G1425" s="16">
        <f t="shared" ca="1" si="457"/>
        <v>1.23002609636501</v>
      </c>
      <c r="H1425" s="16">
        <f t="shared" ca="1" si="449"/>
        <v>1.0096939599999999</v>
      </c>
      <c r="I1425" s="15">
        <f t="shared" si="458"/>
        <v>7.0000000000000007E-2</v>
      </c>
      <c r="J1425" s="34">
        <f t="shared" si="459"/>
        <v>44788</v>
      </c>
      <c r="K1425" s="2">
        <f t="shared" si="460"/>
        <v>18</v>
      </c>
      <c r="L1425" s="21">
        <f t="shared" si="461"/>
        <v>19</v>
      </c>
      <c r="M1425" s="14">
        <f t="shared" si="450"/>
        <v>1.005114281</v>
      </c>
      <c r="N1425" s="14">
        <f t="shared" ca="1" si="451"/>
        <v>1.0148578189999999</v>
      </c>
      <c r="O1425" s="21">
        <f t="shared" si="462"/>
        <v>0</v>
      </c>
      <c r="P1425" s="16">
        <f t="shared" ca="1" si="452"/>
        <v>84.986724670000001</v>
      </c>
      <c r="Q1425" s="24">
        <f t="shared" si="453"/>
        <v>0</v>
      </c>
      <c r="R1425" s="16">
        <f t="shared" si="454"/>
        <v>0</v>
      </c>
      <c r="S1425" s="4" t="str">
        <f t="shared" si="463"/>
        <v>J=</v>
      </c>
      <c r="T1425" s="34">
        <f t="shared" si="464"/>
        <v>44819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2"/>
      <c r="AG1425" s="3"/>
      <c r="AH1425" s="2"/>
      <c r="AI1425" s="2"/>
      <c r="AJ1425" s="2"/>
      <c r="AK1425" s="2"/>
      <c r="AL1425" s="2"/>
      <c r="AM1425" s="34"/>
      <c r="AN1425" s="34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42">
        <f t="shared" si="455"/>
        <v>44816</v>
      </c>
      <c r="B1426" s="19">
        <f t="shared" ca="1" si="465"/>
        <v>5804.9867246699996</v>
      </c>
      <c r="C1426" s="16">
        <f t="shared" si="456"/>
        <v>5720</v>
      </c>
      <c r="D1426" s="15">
        <f ca="1">IF(A1426&lt;$B$1,VLOOKUP(A1426,[1]DI!$A$4:$B$15000,2,FALSE),0)</f>
        <v>0.13650000000000001</v>
      </c>
      <c r="E1426" s="16">
        <f t="shared" ca="1" si="448"/>
        <v>1.00050788</v>
      </c>
      <c r="F1426" s="16">
        <f ca="1">(TRUNC(PRODUCT($E$12:$E1425),16))</f>
        <v>1.2419499143597099</v>
      </c>
      <c r="G1426" s="16">
        <f t="shared" ca="1" si="457"/>
        <v>1.23002609636501</v>
      </c>
      <c r="H1426" s="16">
        <f t="shared" ca="1" si="449"/>
        <v>1.0096939599999999</v>
      </c>
      <c r="I1426" s="15">
        <f t="shared" si="458"/>
        <v>7.0000000000000007E-2</v>
      </c>
      <c r="J1426" s="34">
        <f t="shared" si="459"/>
        <v>44788</v>
      </c>
      <c r="K1426" s="2">
        <f t="shared" si="460"/>
        <v>19</v>
      </c>
      <c r="L1426" s="21">
        <f t="shared" si="461"/>
        <v>19</v>
      </c>
      <c r="M1426" s="14">
        <f t="shared" si="450"/>
        <v>1.005114281</v>
      </c>
      <c r="N1426" s="14">
        <f t="shared" ca="1" si="451"/>
        <v>1.0148578189999999</v>
      </c>
      <c r="O1426" s="21">
        <f t="shared" si="462"/>
        <v>0</v>
      </c>
      <c r="P1426" s="16">
        <f t="shared" ca="1" si="452"/>
        <v>84.986724670000001</v>
      </c>
      <c r="Q1426" s="24">
        <f t="shared" si="453"/>
        <v>0</v>
      </c>
      <c r="R1426" s="16">
        <f t="shared" si="454"/>
        <v>0</v>
      </c>
      <c r="S1426" s="4" t="str">
        <f t="shared" si="463"/>
        <v>J=</v>
      </c>
      <c r="T1426" s="34">
        <f t="shared" si="464"/>
        <v>44819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2"/>
      <c r="AG1426" s="3"/>
      <c r="AH1426" s="2"/>
      <c r="AI1426" s="2"/>
      <c r="AJ1426" s="2"/>
      <c r="AK1426" s="2"/>
      <c r="AL1426" s="2"/>
      <c r="AM1426" s="34"/>
      <c r="AN1426" s="34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42">
        <f t="shared" si="455"/>
        <v>44817</v>
      </c>
      <c r="B1427" s="19">
        <f t="shared" ca="1" si="465"/>
        <v>5809.4945022399997</v>
      </c>
      <c r="C1427" s="16">
        <f t="shared" si="456"/>
        <v>5720</v>
      </c>
      <c r="D1427" s="15">
        <f ca="1">IF(A1427&lt;$B$1,VLOOKUP(A1427,[1]DI!$A$4:$B$15000,2,FALSE),0)</f>
        <v>0.13650000000000001</v>
      </c>
      <c r="E1427" s="16">
        <f t="shared" ca="1" si="448"/>
        <v>1.00050788</v>
      </c>
      <c r="F1427" s="16">
        <f ca="1">(TRUNC(PRODUCT($E$12:$E1426),16))</f>
        <v>1.24258067588221</v>
      </c>
      <c r="G1427" s="16">
        <f t="shared" ca="1" si="457"/>
        <v>1.23002609636501</v>
      </c>
      <c r="H1427" s="16">
        <f t="shared" ca="1" si="449"/>
        <v>1.01020676</v>
      </c>
      <c r="I1427" s="15">
        <f t="shared" si="458"/>
        <v>7.0000000000000007E-2</v>
      </c>
      <c r="J1427" s="34">
        <f t="shared" si="459"/>
        <v>44788</v>
      </c>
      <c r="K1427" s="2">
        <f t="shared" si="460"/>
        <v>20</v>
      </c>
      <c r="L1427" s="21">
        <f t="shared" si="461"/>
        <v>20</v>
      </c>
      <c r="M1427" s="14">
        <f t="shared" si="450"/>
        <v>1.005384177</v>
      </c>
      <c r="N1427" s="14">
        <f t="shared" ca="1" si="451"/>
        <v>1.015645892</v>
      </c>
      <c r="O1427" s="21">
        <f t="shared" si="462"/>
        <v>0</v>
      </c>
      <c r="P1427" s="16">
        <f t="shared" ca="1" si="452"/>
        <v>89.494502240000003</v>
      </c>
      <c r="Q1427" s="24">
        <f t="shared" si="453"/>
        <v>0</v>
      </c>
      <c r="R1427" s="16">
        <f t="shared" si="454"/>
        <v>0</v>
      </c>
      <c r="S1427" s="4" t="str">
        <f t="shared" si="463"/>
        <v>J=</v>
      </c>
      <c r="T1427" s="34">
        <f t="shared" si="464"/>
        <v>44819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2"/>
      <c r="AG1427" s="3"/>
      <c r="AH1427" s="2"/>
      <c r="AI1427" s="2"/>
      <c r="AJ1427" s="2"/>
      <c r="AK1427" s="2"/>
      <c r="AL1427" s="2"/>
      <c r="AM1427" s="34"/>
      <c r="AN1427" s="34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42">
        <f t="shared" si="455"/>
        <v>44818</v>
      </c>
      <c r="B1428" s="19">
        <f t="shared" ca="1" si="465"/>
        <v>5814.00577471</v>
      </c>
      <c r="C1428" s="16">
        <f t="shared" si="456"/>
        <v>5720</v>
      </c>
      <c r="D1428" s="15">
        <f ca="1">IF(A1428&lt;$B$1,VLOOKUP(A1428,[1]DI!$A$4:$B$15000,2,FALSE),0)</f>
        <v>0.13650000000000001</v>
      </c>
      <c r="E1428" s="16">
        <f t="shared" ca="1" si="448"/>
        <v>1.00050788</v>
      </c>
      <c r="F1428" s="16">
        <f ca="1">(TRUNC(PRODUCT($E$12:$E1427),16))</f>
        <v>1.2432117577558801</v>
      </c>
      <c r="G1428" s="16">
        <f t="shared" ca="1" si="457"/>
        <v>1.23002609636501</v>
      </c>
      <c r="H1428" s="16">
        <f t="shared" ca="1" si="449"/>
        <v>1.01071982</v>
      </c>
      <c r="I1428" s="15">
        <f t="shared" si="458"/>
        <v>7.0000000000000007E-2</v>
      </c>
      <c r="J1428" s="34">
        <f t="shared" si="459"/>
        <v>44788</v>
      </c>
      <c r="K1428" s="2">
        <f t="shared" si="460"/>
        <v>21</v>
      </c>
      <c r="L1428" s="21">
        <f t="shared" si="461"/>
        <v>21</v>
      </c>
      <c r="M1428" s="14">
        <f t="shared" si="450"/>
        <v>1.0056541450000001</v>
      </c>
      <c r="N1428" s="14">
        <f t="shared" ca="1" si="451"/>
        <v>1.016434576</v>
      </c>
      <c r="O1428" s="21">
        <f t="shared" si="462"/>
        <v>0</v>
      </c>
      <c r="P1428" s="16">
        <f t="shared" ca="1" si="452"/>
        <v>94.005774709999997</v>
      </c>
      <c r="Q1428" s="24">
        <f t="shared" si="453"/>
        <v>0</v>
      </c>
      <c r="R1428" s="16">
        <f t="shared" si="454"/>
        <v>0</v>
      </c>
      <c r="S1428" s="4" t="str">
        <f t="shared" si="463"/>
        <v>J=</v>
      </c>
      <c r="T1428" s="34">
        <f t="shared" si="464"/>
        <v>44819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2"/>
      <c r="AG1428" s="3"/>
      <c r="AH1428" s="2"/>
      <c r="AI1428" s="2"/>
      <c r="AJ1428" s="2"/>
      <c r="AK1428" s="2"/>
      <c r="AL1428" s="2"/>
      <c r="AM1428" s="34"/>
      <c r="AN1428" s="34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42">
        <f t="shared" si="455"/>
        <v>44819</v>
      </c>
      <c r="B1429" s="19">
        <f t="shared" ca="1" si="465"/>
        <v>5818.5206107599997</v>
      </c>
      <c r="C1429" s="16">
        <f t="shared" si="456"/>
        <v>5720</v>
      </c>
      <c r="D1429" s="15">
        <f ca="1">IF(A1429&lt;$B$1,VLOOKUP(A1429,[1]DI!$A$4:$B$15000,2,FALSE),0)</f>
        <v>0.13650000000000001</v>
      </c>
      <c r="E1429" s="16">
        <f t="shared" ca="1" si="448"/>
        <v>1.00050788</v>
      </c>
      <c r="F1429" s="16">
        <f ca="1">(TRUNC(PRODUCT($E$12:$E1428),16))</f>
        <v>1.2438431601434099</v>
      </c>
      <c r="G1429" s="16">
        <f t="shared" ca="1" si="457"/>
        <v>1.23002609636501</v>
      </c>
      <c r="H1429" s="16">
        <f t="shared" ca="1" si="449"/>
        <v>1.01123315</v>
      </c>
      <c r="I1429" s="15">
        <f t="shared" si="458"/>
        <v>7.0000000000000007E-2</v>
      </c>
      <c r="J1429" s="34">
        <f t="shared" si="459"/>
        <v>44788</v>
      </c>
      <c r="K1429" s="2">
        <f t="shared" si="460"/>
        <v>22</v>
      </c>
      <c r="L1429" s="21">
        <f t="shared" si="461"/>
        <v>22</v>
      </c>
      <c r="M1429" s="14">
        <f t="shared" si="450"/>
        <v>1.0059241860000001</v>
      </c>
      <c r="N1429" s="14">
        <f t="shared" ca="1" si="451"/>
        <v>1.017223883</v>
      </c>
      <c r="O1429" s="21">
        <f t="shared" si="462"/>
        <v>47</v>
      </c>
      <c r="P1429" s="16">
        <f t="shared" ca="1" si="452"/>
        <v>98.520610759999997</v>
      </c>
      <c r="Q1429" s="24">
        <f t="shared" si="453"/>
        <v>0</v>
      </c>
      <c r="R1429" s="16">
        <f t="shared" si="454"/>
        <v>0</v>
      </c>
      <c r="S1429" s="4" t="str">
        <f t="shared" si="463"/>
        <v>J=</v>
      </c>
      <c r="T1429" s="34">
        <f t="shared" si="464"/>
        <v>44819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2"/>
      <c r="AG1429" s="3"/>
      <c r="AH1429" s="2"/>
      <c r="AI1429" s="2"/>
      <c r="AJ1429" s="2"/>
      <c r="AK1429" s="2"/>
      <c r="AL1429" s="2"/>
      <c r="AM1429" s="34"/>
      <c r="AN1429" s="34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42">
        <f t="shared" si="455"/>
        <v>44820</v>
      </c>
      <c r="B1430" s="19">
        <f t="shared" ca="1" si="465"/>
        <v>5724.4418030799998</v>
      </c>
      <c r="C1430" s="16">
        <f t="shared" si="456"/>
        <v>5720</v>
      </c>
      <c r="D1430" s="15">
        <f ca="1">IF(A1430&lt;$B$1,VLOOKUP(A1430,[1]DI!$A$4:$B$15000,2,FALSE),0)</f>
        <v>0.13650000000000001</v>
      </c>
      <c r="E1430" s="16">
        <f t="shared" ca="1" si="448"/>
        <v>1.00050788</v>
      </c>
      <c r="F1430" s="16">
        <f ca="1">(TRUNC(PRODUCT($E$12:$E1429),16))</f>
        <v>1.24447488320758</v>
      </c>
      <c r="G1430" s="16">
        <f t="shared" ca="1" si="457"/>
        <v>1.2438431601434099</v>
      </c>
      <c r="H1430" s="16">
        <f t="shared" ca="1" si="449"/>
        <v>1.00050788</v>
      </c>
      <c r="I1430" s="15">
        <f t="shared" si="458"/>
        <v>7.0000000000000007E-2</v>
      </c>
      <c r="J1430" s="34">
        <f t="shared" si="459"/>
        <v>44819</v>
      </c>
      <c r="K1430" s="2">
        <f t="shared" si="460"/>
        <v>1</v>
      </c>
      <c r="L1430" s="21">
        <f t="shared" si="461"/>
        <v>1</v>
      </c>
      <c r="M1430" s="14">
        <f t="shared" si="450"/>
        <v>1.0002685229999999</v>
      </c>
      <c r="N1430" s="14">
        <f t="shared" ca="1" si="451"/>
        <v>1.0007765390000001</v>
      </c>
      <c r="O1430" s="21">
        <f t="shared" si="462"/>
        <v>0</v>
      </c>
      <c r="P1430" s="16">
        <f t="shared" ca="1" si="452"/>
        <v>4.4418030799999997</v>
      </c>
      <c r="Q1430" s="24">
        <f t="shared" si="453"/>
        <v>0</v>
      </c>
      <c r="R1430" s="16">
        <f t="shared" si="454"/>
        <v>0</v>
      </c>
      <c r="S1430" s="4" t="str">
        <f t="shared" si="463"/>
        <v>J=</v>
      </c>
      <c r="T1430" s="34">
        <f t="shared" si="464"/>
        <v>44851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2"/>
      <c r="AG1430" s="3"/>
      <c r="AH1430" s="2"/>
      <c r="AI1430" s="2"/>
      <c r="AJ1430" s="2"/>
      <c r="AK1430" s="2"/>
      <c r="AL1430" s="2"/>
      <c r="AM1430" s="34"/>
      <c r="AN1430" s="34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42">
        <f t="shared" si="455"/>
        <v>44821</v>
      </c>
      <c r="B1431" s="19">
        <f t="shared" ca="1" si="465"/>
        <v>5727.3491475199999</v>
      </c>
      <c r="C1431" s="16">
        <f t="shared" si="456"/>
        <v>5720</v>
      </c>
      <c r="D1431" s="15">
        <f ca="1">IF(A1431&lt;$B$1,VLOOKUP(A1431,[1]DI!$A$4:$B$15000,2,FALSE),0)</f>
        <v>0</v>
      </c>
      <c r="E1431" s="16">
        <f t="shared" ca="1" si="448"/>
        <v>1</v>
      </c>
      <c r="F1431" s="16">
        <f ca="1">(TRUNC(PRODUCT($E$12:$E1430),16))</f>
        <v>1.24510692711126</v>
      </c>
      <c r="G1431" s="16">
        <f t="shared" ca="1" si="457"/>
        <v>1.2438431601434099</v>
      </c>
      <c r="H1431" s="16">
        <f t="shared" ca="1" si="449"/>
        <v>1.00101602</v>
      </c>
      <c r="I1431" s="15">
        <f t="shared" si="458"/>
        <v>7.0000000000000007E-2</v>
      </c>
      <c r="J1431" s="34">
        <f t="shared" si="459"/>
        <v>44819</v>
      </c>
      <c r="K1431" s="2">
        <f t="shared" si="460"/>
        <v>1</v>
      </c>
      <c r="L1431" s="21">
        <f t="shared" si="461"/>
        <v>1</v>
      </c>
      <c r="M1431" s="14">
        <f t="shared" si="450"/>
        <v>1.0002685229999999</v>
      </c>
      <c r="N1431" s="14">
        <f t="shared" ca="1" si="451"/>
        <v>1.0012848160000001</v>
      </c>
      <c r="O1431" s="21">
        <f t="shared" si="462"/>
        <v>0</v>
      </c>
      <c r="P1431" s="16">
        <f t="shared" ca="1" si="452"/>
        <v>7.3491475199999998</v>
      </c>
      <c r="Q1431" s="24">
        <f t="shared" si="453"/>
        <v>0</v>
      </c>
      <c r="R1431" s="16">
        <f t="shared" si="454"/>
        <v>0</v>
      </c>
      <c r="S1431" s="4" t="str">
        <f t="shared" si="463"/>
        <v>J=</v>
      </c>
      <c r="T1431" s="34">
        <f t="shared" si="464"/>
        <v>44851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2"/>
      <c r="AG1431" s="3"/>
      <c r="AH1431" s="2"/>
      <c r="AI1431" s="2"/>
      <c r="AJ1431" s="2"/>
      <c r="AK1431" s="2"/>
      <c r="AL1431" s="2"/>
      <c r="AM1431" s="34"/>
      <c r="AN1431" s="34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42">
        <f t="shared" si="455"/>
        <v>44822</v>
      </c>
      <c r="B1432" s="19">
        <f t="shared" ca="1" si="465"/>
        <v>5727.3491475199999</v>
      </c>
      <c r="C1432" s="16">
        <f t="shared" si="456"/>
        <v>5720</v>
      </c>
      <c r="D1432" s="15">
        <f ca="1">IF(A1432&lt;$B$1,VLOOKUP(A1432,[1]DI!$A$4:$B$15000,2,FALSE),0)</f>
        <v>0</v>
      </c>
      <c r="E1432" s="16">
        <f t="shared" ca="1" si="448"/>
        <v>1</v>
      </c>
      <c r="F1432" s="16">
        <f ca="1">(TRUNC(PRODUCT($E$12:$E1431),16))</f>
        <v>1.24510692711126</v>
      </c>
      <c r="G1432" s="16">
        <f t="shared" ca="1" si="457"/>
        <v>1.2438431601434099</v>
      </c>
      <c r="H1432" s="16">
        <f t="shared" ca="1" si="449"/>
        <v>1.00101602</v>
      </c>
      <c r="I1432" s="15">
        <f t="shared" si="458"/>
        <v>7.0000000000000007E-2</v>
      </c>
      <c r="J1432" s="34">
        <f t="shared" si="459"/>
        <v>44819</v>
      </c>
      <c r="K1432" s="2">
        <f t="shared" si="460"/>
        <v>1</v>
      </c>
      <c r="L1432" s="21">
        <f t="shared" si="461"/>
        <v>1</v>
      </c>
      <c r="M1432" s="14">
        <f t="shared" si="450"/>
        <v>1.0002685229999999</v>
      </c>
      <c r="N1432" s="14">
        <f t="shared" ca="1" si="451"/>
        <v>1.0012848160000001</v>
      </c>
      <c r="O1432" s="21">
        <f t="shared" si="462"/>
        <v>0</v>
      </c>
      <c r="P1432" s="16">
        <f t="shared" ca="1" si="452"/>
        <v>7.3491475199999998</v>
      </c>
      <c r="Q1432" s="24">
        <f t="shared" si="453"/>
        <v>0</v>
      </c>
      <c r="R1432" s="16">
        <f t="shared" si="454"/>
        <v>0</v>
      </c>
      <c r="S1432" s="4" t="str">
        <f t="shared" si="463"/>
        <v>J=</v>
      </c>
      <c r="T1432" s="34">
        <f t="shared" si="464"/>
        <v>44851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2"/>
      <c r="AG1432" s="3"/>
      <c r="AH1432" s="2"/>
      <c r="AI1432" s="2"/>
      <c r="AJ1432" s="2"/>
      <c r="AK1432" s="2"/>
      <c r="AL1432" s="2"/>
      <c r="AM1432" s="34"/>
      <c r="AN1432" s="34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42">
        <f t="shared" si="455"/>
        <v>44823</v>
      </c>
      <c r="B1433" s="19">
        <f t="shared" ca="1" si="465"/>
        <v>5728.8870724799999</v>
      </c>
      <c r="C1433" s="16">
        <f t="shared" si="456"/>
        <v>5720</v>
      </c>
      <c r="D1433" s="15">
        <f ca="1">IF(A1433&lt;$B$1,VLOOKUP(A1433,[1]DI!$A$4:$B$15000,2,FALSE),0)</f>
        <v>0.13650000000000001</v>
      </c>
      <c r="E1433" s="16">
        <f t="shared" ca="1" si="448"/>
        <v>1.00050788</v>
      </c>
      <c r="F1433" s="16">
        <f ca="1">(TRUNC(PRODUCT($E$12:$E1432),16))</f>
        <v>1.24510692711126</v>
      </c>
      <c r="G1433" s="16">
        <f t="shared" ca="1" si="457"/>
        <v>1.2438431601434099</v>
      </c>
      <c r="H1433" s="16">
        <f t="shared" ca="1" si="449"/>
        <v>1.00101602</v>
      </c>
      <c r="I1433" s="15">
        <f t="shared" si="458"/>
        <v>7.0000000000000007E-2</v>
      </c>
      <c r="J1433" s="34">
        <f t="shared" si="459"/>
        <v>44819</v>
      </c>
      <c r="K1433" s="2">
        <f t="shared" si="460"/>
        <v>2</v>
      </c>
      <c r="L1433" s="21">
        <f t="shared" si="461"/>
        <v>2</v>
      </c>
      <c r="M1433" s="14">
        <f t="shared" si="450"/>
        <v>1.000537118</v>
      </c>
      <c r="N1433" s="14">
        <f t="shared" ca="1" si="451"/>
        <v>1.0015536840000001</v>
      </c>
      <c r="O1433" s="21">
        <f t="shared" si="462"/>
        <v>0</v>
      </c>
      <c r="P1433" s="16">
        <f t="shared" ca="1" si="452"/>
        <v>8.8870724800000005</v>
      </c>
      <c r="Q1433" s="24">
        <f t="shared" si="453"/>
        <v>0</v>
      </c>
      <c r="R1433" s="16">
        <f t="shared" si="454"/>
        <v>0</v>
      </c>
      <c r="S1433" s="4" t="str">
        <f t="shared" si="463"/>
        <v>J=</v>
      </c>
      <c r="T1433" s="34">
        <f t="shared" si="464"/>
        <v>44851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2"/>
      <c r="AG1433" s="3"/>
      <c r="AH1433" s="2"/>
      <c r="AI1433" s="2"/>
      <c r="AJ1433" s="2"/>
      <c r="AK1433" s="2"/>
      <c r="AL1433" s="2"/>
      <c r="AM1433" s="34"/>
      <c r="AN1433" s="34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42">
        <f t="shared" si="455"/>
        <v>44824</v>
      </c>
      <c r="B1434" s="19">
        <f t="shared" ca="1" si="465"/>
        <v>5733.3357395599996</v>
      </c>
      <c r="C1434" s="16">
        <f t="shared" si="456"/>
        <v>5720</v>
      </c>
      <c r="D1434" s="15">
        <f ca="1">IF(A1434&lt;$B$1,VLOOKUP(A1434,[1]DI!$A$4:$B$15000,2,FALSE),0)</f>
        <v>0.13650000000000001</v>
      </c>
      <c r="E1434" s="16">
        <f t="shared" ca="1" si="448"/>
        <v>1.00050788</v>
      </c>
      <c r="F1434" s="16">
        <f ca="1">(TRUNC(PRODUCT($E$12:$E1433),16))</f>
        <v>1.24573929201741</v>
      </c>
      <c r="G1434" s="16">
        <f t="shared" ca="1" si="457"/>
        <v>1.2438431601434099</v>
      </c>
      <c r="H1434" s="16">
        <f t="shared" ca="1" si="449"/>
        <v>1.00152441</v>
      </c>
      <c r="I1434" s="15">
        <f t="shared" si="458"/>
        <v>7.0000000000000007E-2</v>
      </c>
      <c r="J1434" s="34">
        <f t="shared" si="459"/>
        <v>44819</v>
      </c>
      <c r="K1434" s="2">
        <f t="shared" si="460"/>
        <v>3</v>
      </c>
      <c r="L1434" s="21">
        <f t="shared" si="461"/>
        <v>3</v>
      </c>
      <c r="M1434" s="14">
        <f t="shared" si="450"/>
        <v>1.0008057850000001</v>
      </c>
      <c r="N1434" s="14">
        <f t="shared" ca="1" si="451"/>
        <v>1.002331423</v>
      </c>
      <c r="O1434" s="21">
        <f t="shared" si="462"/>
        <v>0</v>
      </c>
      <c r="P1434" s="16">
        <f t="shared" ca="1" si="452"/>
        <v>13.33573956</v>
      </c>
      <c r="Q1434" s="24">
        <f t="shared" si="453"/>
        <v>0</v>
      </c>
      <c r="R1434" s="16">
        <f t="shared" si="454"/>
        <v>0</v>
      </c>
      <c r="S1434" s="4" t="str">
        <f t="shared" si="463"/>
        <v>J=</v>
      </c>
      <c r="T1434" s="34">
        <f t="shared" si="464"/>
        <v>44851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2"/>
      <c r="AG1434" s="3"/>
      <c r="AH1434" s="2"/>
      <c r="AI1434" s="2"/>
      <c r="AJ1434" s="2"/>
      <c r="AK1434" s="2"/>
      <c r="AL1434" s="2"/>
      <c r="AM1434" s="34"/>
      <c r="AN1434" s="34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42">
        <f t="shared" si="455"/>
        <v>44825</v>
      </c>
      <c r="B1435" s="19">
        <f t="shared" ca="1" si="465"/>
        <v>5737.7879358800001</v>
      </c>
      <c r="C1435" s="16">
        <f t="shared" si="456"/>
        <v>5720</v>
      </c>
      <c r="D1435" s="15">
        <f ca="1">IF(A1435&lt;$B$1,VLOOKUP(A1435,[1]DI!$A$4:$B$15000,2,FALSE),0)</f>
        <v>0.13650000000000001</v>
      </c>
      <c r="E1435" s="16">
        <f t="shared" ca="1" si="448"/>
        <v>1.00050788</v>
      </c>
      <c r="F1435" s="16">
        <f ca="1">(TRUNC(PRODUCT($E$12:$E1434),16))</f>
        <v>1.2463719780890401</v>
      </c>
      <c r="G1435" s="16">
        <f t="shared" ca="1" si="457"/>
        <v>1.2438431601434099</v>
      </c>
      <c r="H1435" s="16">
        <f t="shared" ca="1" si="449"/>
        <v>1.00203307</v>
      </c>
      <c r="I1435" s="15">
        <f t="shared" si="458"/>
        <v>7.0000000000000007E-2</v>
      </c>
      <c r="J1435" s="34">
        <f t="shared" si="459"/>
        <v>44819</v>
      </c>
      <c r="K1435" s="2">
        <f t="shared" si="460"/>
        <v>4</v>
      </c>
      <c r="L1435" s="21">
        <f t="shared" si="461"/>
        <v>4</v>
      </c>
      <c r="M1435" s="14">
        <f t="shared" si="450"/>
        <v>1.0010745240000001</v>
      </c>
      <c r="N1435" s="14">
        <f t="shared" ca="1" si="451"/>
        <v>1.0031097790000001</v>
      </c>
      <c r="O1435" s="21">
        <f t="shared" si="462"/>
        <v>0</v>
      </c>
      <c r="P1435" s="16">
        <f t="shared" ca="1" si="452"/>
        <v>17.787935879999999</v>
      </c>
      <c r="Q1435" s="24">
        <f t="shared" si="453"/>
        <v>0</v>
      </c>
      <c r="R1435" s="16">
        <f t="shared" si="454"/>
        <v>0</v>
      </c>
      <c r="S1435" s="4" t="str">
        <f t="shared" si="463"/>
        <v>J=</v>
      </c>
      <c r="T1435" s="34">
        <f t="shared" si="464"/>
        <v>44851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2"/>
      <c r="AG1435" s="3"/>
      <c r="AH1435" s="2"/>
      <c r="AI1435" s="2"/>
      <c r="AJ1435" s="2"/>
      <c r="AK1435" s="2"/>
      <c r="AL1435" s="2"/>
      <c r="AM1435" s="34"/>
      <c r="AN1435" s="34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42">
        <f t="shared" si="455"/>
        <v>44826</v>
      </c>
      <c r="B1436" s="19">
        <f t="shared" ca="1" si="465"/>
        <v>5742.2435355899997</v>
      </c>
      <c r="C1436" s="16">
        <f t="shared" si="456"/>
        <v>5720</v>
      </c>
      <c r="D1436" s="15">
        <f ca="1">IF(A1436&lt;$B$1,VLOOKUP(A1436,[1]DI!$A$4:$B$15000,2,FALSE),0)</f>
        <v>0.13650000000000001</v>
      </c>
      <c r="E1436" s="16">
        <f t="shared" ca="1" si="448"/>
        <v>1.00050788</v>
      </c>
      <c r="F1436" s="16">
        <f ca="1">(TRUNC(PRODUCT($E$12:$E1435),16))</f>
        <v>1.24700498548927</v>
      </c>
      <c r="G1436" s="16">
        <f t="shared" ca="1" si="457"/>
        <v>1.2438431601434099</v>
      </c>
      <c r="H1436" s="16">
        <f t="shared" ca="1" si="449"/>
        <v>1.0025419799999999</v>
      </c>
      <c r="I1436" s="15">
        <f t="shared" si="458"/>
        <v>7.0000000000000007E-2</v>
      </c>
      <c r="J1436" s="34">
        <f t="shared" si="459"/>
        <v>44819</v>
      </c>
      <c r="K1436" s="2">
        <f t="shared" si="460"/>
        <v>5</v>
      </c>
      <c r="L1436" s="21">
        <f t="shared" si="461"/>
        <v>5</v>
      </c>
      <c r="M1436" s="14">
        <f t="shared" si="450"/>
        <v>1.0013433350000001</v>
      </c>
      <c r="N1436" s="14">
        <f t="shared" ca="1" si="451"/>
        <v>1.0038887299999999</v>
      </c>
      <c r="O1436" s="21">
        <f t="shared" si="462"/>
        <v>0</v>
      </c>
      <c r="P1436" s="16">
        <f t="shared" ca="1" si="452"/>
        <v>22.24353559</v>
      </c>
      <c r="Q1436" s="24">
        <f t="shared" si="453"/>
        <v>0</v>
      </c>
      <c r="R1436" s="16">
        <f t="shared" si="454"/>
        <v>0</v>
      </c>
      <c r="S1436" s="4" t="str">
        <f t="shared" si="463"/>
        <v>J=</v>
      </c>
      <c r="T1436" s="34">
        <f t="shared" si="464"/>
        <v>44851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2"/>
      <c r="AG1436" s="3"/>
      <c r="AH1436" s="2"/>
      <c r="AI1436" s="2"/>
      <c r="AJ1436" s="2"/>
      <c r="AK1436" s="2"/>
      <c r="AL1436" s="2"/>
      <c r="AM1436" s="34"/>
      <c r="AN1436" s="34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42">
        <f t="shared" si="455"/>
        <v>44827</v>
      </c>
      <c r="B1437" s="19">
        <f t="shared" ca="1" si="465"/>
        <v>5746.7026016399996</v>
      </c>
      <c r="C1437" s="16">
        <f t="shared" si="456"/>
        <v>5720</v>
      </c>
      <c r="D1437" s="15">
        <f ca="1">IF(A1437&lt;$B$1,VLOOKUP(A1437,[1]DI!$A$4:$B$15000,2,FALSE),0)</f>
        <v>0.13650000000000001</v>
      </c>
      <c r="E1437" s="16">
        <f t="shared" ca="1" si="448"/>
        <v>1.00050788</v>
      </c>
      <c r="F1437" s="16">
        <f ca="1">(TRUNC(PRODUCT($E$12:$E1436),16))</f>
        <v>1.2476383143812999</v>
      </c>
      <c r="G1437" s="16">
        <f t="shared" ca="1" si="457"/>
        <v>1.2438431601434099</v>
      </c>
      <c r="H1437" s="16">
        <f t="shared" ca="1" si="449"/>
        <v>1.0030511499999999</v>
      </c>
      <c r="I1437" s="15">
        <f t="shared" si="458"/>
        <v>7.0000000000000007E-2</v>
      </c>
      <c r="J1437" s="34">
        <f t="shared" si="459"/>
        <v>44819</v>
      </c>
      <c r="K1437" s="2">
        <f t="shared" si="460"/>
        <v>6</v>
      </c>
      <c r="L1437" s="21">
        <f t="shared" si="461"/>
        <v>6</v>
      </c>
      <c r="M1437" s="14">
        <f t="shared" si="450"/>
        <v>1.001612218</v>
      </c>
      <c r="N1437" s="14">
        <f t="shared" ca="1" si="451"/>
        <v>1.0046682870000001</v>
      </c>
      <c r="O1437" s="21">
        <f t="shared" si="462"/>
        <v>0</v>
      </c>
      <c r="P1437" s="16">
        <f t="shared" ca="1" si="452"/>
        <v>26.702601640000001</v>
      </c>
      <c r="Q1437" s="24">
        <f t="shared" si="453"/>
        <v>0</v>
      </c>
      <c r="R1437" s="16">
        <f t="shared" si="454"/>
        <v>0</v>
      </c>
      <c r="S1437" s="4" t="str">
        <f t="shared" si="463"/>
        <v>J=</v>
      </c>
      <c r="T1437" s="34">
        <f t="shared" si="464"/>
        <v>44851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2"/>
      <c r="AG1437" s="3"/>
      <c r="AH1437" s="2"/>
      <c r="AI1437" s="2"/>
      <c r="AJ1437" s="2"/>
      <c r="AK1437" s="2"/>
      <c r="AL1437" s="2"/>
      <c r="AM1437" s="34"/>
      <c r="AN1437" s="34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42">
        <f t="shared" si="455"/>
        <v>44828</v>
      </c>
      <c r="B1438" s="19">
        <f t="shared" ca="1" si="465"/>
        <v>5751.1651454399998</v>
      </c>
      <c r="C1438" s="16">
        <f t="shared" si="456"/>
        <v>5720</v>
      </c>
      <c r="D1438" s="15">
        <f ca="1">IF(A1438&lt;$B$1,VLOOKUP(A1438,[1]DI!$A$4:$B$15000,2,FALSE),0)</f>
        <v>0</v>
      </c>
      <c r="E1438" s="16">
        <f t="shared" ca="1" si="448"/>
        <v>1</v>
      </c>
      <c r="F1438" s="16">
        <f ca="1">(TRUNC(PRODUCT($E$12:$E1437),16))</f>
        <v>1.24827196492841</v>
      </c>
      <c r="G1438" s="16">
        <f t="shared" ca="1" si="457"/>
        <v>1.2438431601434099</v>
      </c>
      <c r="H1438" s="16">
        <f t="shared" ca="1" si="449"/>
        <v>1.00356058</v>
      </c>
      <c r="I1438" s="15">
        <f t="shared" si="458"/>
        <v>7.0000000000000007E-2</v>
      </c>
      <c r="J1438" s="34">
        <f t="shared" si="459"/>
        <v>44819</v>
      </c>
      <c r="K1438" s="2">
        <f t="shared" si="460"/>
        <v>6</v>
      </c>
      <c r="L1438" s="21">
        <f t="shared" si="461"/>
        <v>7</v>
      </c>
      <c r="M1438" s="14">
        <f t="shared" si="450"/>
        <v>1.001881174</v>
      </c>
      <c r="N1438" s="14">
        <f t="shared" ca="1" si="451"/>
        <v>1.005448452</v>
      </c>
      <c r="O1438" s="21">
        <f t="shared" si="462"/>
        <v>0</v>
      </c>
      <c r="P1438" s="16">
        <f t="shared" ca="1" si="452"/>
        <v>31.16514544</v>
      </c>
      <c r="Q1438" s="24">
        <f t="shared" si="453"/>
        <v>0</v>
      </c>
      <c r="R1438" s="16">
        <f t="shared" si="454"/>
        <v>0</v>
      </c>
      <c r="S1438" s="4" t="str">
        <f t="shared" si="463"/>
        <v>J=</v>
      </c>
      <c r="T1438" s="34">
        <f t="shared" si="464"/>
        <v>44851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2"/>
      <c r="AG1438" s="3"/>
      <c r="AH1438" s="2"/>
      <c r="AI1438" s="2"/>
      <c r="AJ1438" s="2"/>
      <c r="AK1438" s="2"/>
      <c r="AL1438" s="2"/>
      <c r="AM1438" s="34"/>
      <c r="AN1438" s="34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42">
        <f t="shared" si="455"/>
        <v>44829</v>
      </c>
      <c r="B1439" s="19">
        <f t="shared" ca="1" si="465"/>
        <v>5751.1651454399998</v>
      </c>
      <c r="C1439" s="16">
        <f t="shared" si="456"/>
        <v>5720</v>
      </c>
      <c r="D1439" s="15">
        <f ca="1">IF(A1439&lt;$B$1,VLOOKUP(A1439,[1]DI!$A$4:$B$15000,2,FALSE),0)</f>
        <v>0</v>
      </c>
      <c r="E1439" s="16">
        <f t="shared" ca="1" si="448"/>
        <v>1</v>
      </c>
      <c r="F1439" s="16">
        <f ca="1">(TRUNC(PRODUCT($E$12:$E1438),16))</f>
        <v>1.24827196492841</v>
      </c>
      <c r="G1439" s="16">
        <f t="shared" ca="1" si="457"/>
        <v>1.2438431601434099</v>
      </c>
      <c r="H1439" s="16">
        <f t="shared" ca="1" si="449"/>
        <v>1.00356058</v>
      </c>
      <c r="I1439" s="15">
        <f t="shared" si="458"/>
        <v>7.0000000000000007E-2</v>
      </c>
      <c r="J1439" s="34">
        <f t="shared" si="459"/>
        <v>44819</v>
      </c>
      <c r="K1439" s="2">
        <f t="shared" si="460"/>
        <v>6</v>
      </c>
      <c r="L1439" s="21">
        <f t="shared" si="461"/>
        <v>7</v>
      </c>
      <c r="M1439" s="14">
        <f t="shared" si="450"/>
        <v>1.001881174</v>
      </c>
      <c r="N1439" s="14">
        <f t="shared" ca="1" si="451"/>
        <v>1.005448452</v>
      </c>
      <c r="O1439" s="21">
        <f t="shared" si="462"/>
        <v>0</v>
      </c>
      <c r="P1439" s="16">
        <f t="shared" ca="1" si="452"/>
        <v>31.16514544</v>
      </c>
      <c r="Q1439" s="24">
        <f t="shared" si="453"/>
        <v>0</v>
      </c>
      <c r="R1439" s="16">
        <f t="shared" si="454"/>
        <v>0</v>
      </c>
      <c r="S1439" s="4" t="str">
        <f t="shared" si="463"/>
        <v>J=</v>
      </c>
      <c r="T1439" s="34">
        <f t="shared" si="464"/>
        <v>44851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2"/>
      <c r="AG1439" s="3"/>
      <c r="AH1439" s="2"/>
      <c r="AI1439" s="2"/>
      <c r="AJ1439" s="2"/>
      <c r="AK1439" s="2"/>
      <c r="AL1439" s="2"/>
      <c r="AM1439" s="34"/>
      <c r="AN1439" s="34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42">
        <f t="shared" si="455"/>
        <v>44830</v>
      </c>
      <c r="B1440" s="19">
        <f t="shared" ca="1" si="465"/>
        <v>5751.1651454399998</v>
      </c>
      <c r="C1440" s="16">
        <f t="shared" si="456"/>
        <v>5720</v>
      </c>
      <c r="D1440" s="15">
        <f ca="1">IF(A1440&lt;$B$1,VLOOKUP(A1440,[1]DI!$A$4:$B$15000,2,FALSE),0)</f>
        <v>0.13650000000000001</v>
      </c>
      <c r="E1440" s="16">
        <f t="shared" ca="1" si="448"/>
        <v>1.00050788</v>
      </c>
      <c r="F1440" s="16">
        <f ca="1">(TRUNC(PRODUCT($E$12:$E1439),16))</f>
        <v>1.24827196492841</v>
      </c>
      <c r="G1440" s="16">
        <f t="shared" ca="1" si="457"/>
        <v>1.2438431601434099</v>
      </c>
      <c r="H1440" s="16">
        <f t="shared" ca="1" si="449"/>
        <v>1.00356058</v>
      </c>
      <c r="I1440" s="15">
        <f t="shared" si="458"/>
        <v>7.0000000000000007E-2</v>
      </c>
      <c r="J1440" s="34">
        <f t="shared" si="459"/>
        <v>44819</v>
      </c>
      <c r="K1440" s="2">
        <f t="shared" si="460"/>
        <v>7</v>
      </c>
      <c r="L1440" s="21">
        <f t="shared" si="461"/>
        <v>7</v>
      </c>
      <c r="M1440" s="14">
        <f t="shared" si="450"/>
        <v>1.001881174</v>
      </c>
      <c r="N1440" s="14">
        <f t="shared" ca="1" si="451"/>
        <v>1.005448452</v>
      </c>
      <c r="O1440" s="21">
        <f t="shared" si="462"/>
        <v>0</v>
      </c>
      <c r="P1440" s="16">
        <f t="shared" ca="1" si="452"/>
        <v>31.16514544</v>
      </c>
      <c r="Q1440" s="24">
        <f t="shared" si="453"/>
        <v>0</v>
      </c>
      <c r="R1440" s="16">
        <f t="shared" si="454"/>
        <v>0</v>
      </c>
      <c r="S1440" s="4" t="str">
        <f t="shared" si="463"/>
        <v>J=</v>
      </c>
      <c r="T1440" s="34">
        <f t="shared" si="464"/>
        <v>44851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2"/>
      <c r="AG1440" s="3"/>
      <c r="AH1440" s="2"/>
      <c r="AI1440" s="2"/>
      <c r="AJ1440" s="2"/>
      <c r="AK1440" s="2"/>
      <c r="AL1440" s="2"/>
      <c r="AM1440" s="34"/>
      <c r="AN1440" s="34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42">
        <f t="shared" si="455"/>
        <v>44831</v>
      </c>
      <c r="B1441" s="19">
        <f t="shared" ca="1" si="465"/>
        <v>5755.6311612700001</v>
      </c>
      <c r="C1441" s="16">
        <f t="shared" si="456"/>
        <v>5720</v>
      </c>
      <c r="D1441" s="15">
        <f ca="1">IF(A1441&lt;$B$1,VLOOKUP(A1441,[1]DI!$A$4:$B$15000,2,FALSE),0)</f>
        <v>0.13650000000000001</v>
      </c>
      <c r="E1441" s="16">
        <f t="shared" ca="1" si="448"/>
        <v>1.00050788</v>
      </c>
      <c r="F1441" s="16">
        <f ca="1">(TRUNC(PRODUCT($E$12:$E1440),16))</f>
        <v>1.2489059372939499</v>
      </c>
      <c r="G1441" s="16">
        <f t="shared" ca="1" si="457"/>
        <v>1.2438431601434099</v>
      </c>
      <c r="H1441" s="16">
        <f t="shared" ca="1" si="449"/>
        <v>1.0040702699999999</v>
      </c>
      <c r="I1441" s="15">
        <f t="shared" si="458"/>
        <v>7.0000000000000007E-2</v>
      </c>
      <c r="J1441" s="34">
        <f t="shared" si="459"/>
        <v>44819</v>
      </c>
      <c r="K1441" s="2">
        <f t="shared" si="460"/>
        <v>8</v>
      </c>
      <c r="L1441" s="21">
        <f t="shared" si="461"/>
        <v>8</v>
      </c>
      <c r="M1441" s="14">
        <f t="shared" si="450"/>
        <v>1.0021502019999999</v>
      </c>
      <c r="N1441" s="14">
        <f t="shared" ca="1" si="451"/>
        <v>1.0062292239999999</v>
      </c>
      <c r="O1441" s="21">
        <f t="shared" si="462"/>
        <v>0</v>
      </c>
      <c r="P1441" s="16">
        <f t="shared" ca="1" si="452"/>
        <v>35.63116127</v>
      </c>
      <c r="Q1441" s="24">
        <f t="shared" si="453"/>
        <v>0</v>
      </c>
      <c r="R1441" s="16">
        <f t="shared" si="454"/>
        <v>0</v>
      </c>
      <c r="S1441" s="4" t="str">
        <f t="shared" si="463"/>
        <v>J=</v>
      </c>
      <c r="T1441" s="34">
        <f t="shared" si="464"/>
        <v>44851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2"/>
      <c r="AG1441" s="3"/>
      <c r="AH1441" s="2"/>
      <c r="AI1441" s="2"/>
      <c r="AJ1441" s="2"/>
      <c r="AK1441" s="2"/>
      <c r="AL1441" s="2"/>
      <c r="AM1441" s="34"/>
      <c r="AN1441" s="34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42">
        <f t="shared" si="455"/>
        <v>44832</v>
      </c>
      <c r="B1442" s="19">
        <f t="shared" ca="1" si="465"/>
        <v>5760.1006491500002</v>
      </c>
      <c r="C1442" s="16">
        <f t="shared" si="456"/>
        <v>5720</v>
      </c>
      <c r="D1442" s="15">
        <f ca="1">IF(A1442&lt;$B$1,VLOOKUP(A1442,[1]DI!$A$4:$B$15000,2,FALSE),0)</f>
        <v>0.13650000000000001</v>
      </c>
      <c r="E1442" s="16">
        <f t="shared" ca="1" si="448"/>
        <v>1.00050788</v>
      </c>
      <c r="F1442" s="16">
        <f ca="1">(TRUNC(PRODUCT($E$12:$E1441),16))</f>
        <v>1.2495402316413899</v>
      </c>
      <c r="G1442" s="16">
        <f t="shared" ca="1" si="457"/>
        <v>1.2438431601434099</v>
      </c>
      <c r="H1442" s="16">
        <f t="shared" ca="1" si="449"/>
        <v>1.00458022</v>
      </c>
      <c r="I1442" s="15">
        <f t="shared" si="458"/>
        <v>7.0000000000000007E-2</v>
      </c>
      <c r="J1442" s="34">
        <f t="shared" si="459"/>
        <v>44819</v>
      </c>
      <c r="K1442" s="2">
        <f t="shared" si="460"/>
        <v>9</v>
      </c>
      <c r="L1442" s="21">
        <f t="shared" si="461"/>
        <v>9</v>
      </c>
      <c r="M1442" s="14">
        <f t="shared" si="450"/>
        <v>1.0024193020000001</v>
      </c>
      <c r="N1442" s="14">
        <f t="shared" ca="1" si="451"/>
        <v>1.0070106029999999</v>
      </c>
      <c r="O1442" s="21">
        <f t="shared" si="462"/>
        <v>0</v>
      </c>
      <c r="P1442" s="16">
        <f t="shared" ca="1" si="452"/>
        <v>40.100649150000002</v>
      </c>
      <c r="Q1442" s="24">
        <f t="shared" si="453"/>
        <v>0</v>
      </c>
      <c r="R1442" s="16">
        <f t="shared" si="454"/>
        <v>0</v>
      </c>
      <c r="S1442" s="4" t="str">
        <f t="shared" si="463"/>
        <v>J=</v>
      </c>
      <c r="T1442" s="34">
        <f t="shared" si="464"/>
        <v>44851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2"/>
      <c r="AG1442" s="3"/>
      <c r="AH1442" s="2"/>
      <c r="AI1442" s="2"/>
      <c r="AJ1442" s="2"/>
      <c r="AK1442" s="2"/>
      <c r="AL1442" s="2"/>
      <c r="AM1442" s="34"/>
      <c r="AN1442" s="34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42">
        <f t="shared" si="455"/>
        <v>44833</v>
      </c>
      <c r="B1443" s="19">
        <f t="shared" ca="1" si="465"/>
        <v>5764.5735518700003</v>
      </c>
      <c r="C1443" s="16">
        <f t="shared" si="456"/>
        <v>5720</v>
      </c>
      <c r="D1443" s="15">
        <f ca="1">IF(A1443&lt;$B$1,VLOOKUP(A1443,[1]DI!$A$4:$B$15000,2,FALSE),0)</f>
        <v>0.13650000000000001</v>
      </c>
      <c r="E1443" s="16">
        <f t="shared" ca="1" si="448"/>
        <v>1.00050788</v>
      </c>
      <c r="F1443" s="16">
        <f ca="1">(TRUNC(PRODUCT($E$12:$E1442),16))</f>
        <v>1.2501748481342301</v>
      </c>
      <c r="G1443" s="16">
        <f t="shared" ca="1" si="457"/>
        <v>1.2438431601434099</v>
      </c>
      <c r="H1443" s="16">
        <f t="shared" ca="1" si="449"/>
        <v>1.0050904199999999</v>
      </c>
      <c r="I1443" s="15">
        <f t="shared" si="458"/>
        <v>7.0000000000000007E-2</v>
      </c>
      <c r="J1443" s="34">
        <f t="shared" si="459"/>
        <v>44819</v>
      </c>
      <c r="K1443" s="2">
        <f t="shared" si="460"/>
        <v>10</v>
      </c>
      <c r="L1443" s="21">
        <f t="shared" si="461"/>
        <v>10</v>
      </c>
      <c r="M1443" s="14">
        <f t="shared" si="450"/>
        <v>1.0026884739999999</v>
      </c>
      <c r="N1443" s="14">
        <f t="shared" ca="1" si="451"/>
        <v>1.007792579</v>
      </c>
      <c r="O1443" s="21">
        <f t="shared" si="462"/>
        <v>0</v>
      </c>
      <c r="P1443" s="16">
        <f t="shared" ca="1" si="452"/>
        <v>44.573551870000003</v>
      </c>
      <c r="Q1443" s="24">
        <f t="shared" si="453"/>
        <v>0</v>
      </c>
      <c r="R1443" s="16">
        <f t="shared" si="454"/>
        <v>0</v>
      </c>
      <c r="S1443" s="4" t="str">
        <f t="shared" si="463"/>
        <v>J=</v>
      </c>
      <c r="T1443" s="34">
        <f t="shared" si="464"/>
        <v>44851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2"/>
      <c r="AG1443" s="3"/>
      <c r="AH1443" s="2"/>
      <c r="AI1443" s="2"/>
      <c r="AJ1443" s="2"/>
      <c r="AK1443" s="2"/>
      <c r="AL1443" s="2"/>
      <c r="AM1443" s="34"/>
      <c r="AN1443" s="34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42">
        <f t="shared" si="455"/>
        <v>44834</v>
      </c>
      <c r="B1444" s="19">
        <f t="shared" ca="1" si="465"/>
        <v>5769.0500009999996</v>
      </c>
      <c r="C1444" s="16">
        <f t="shared" si="456"/>
        <v>5720</v>
      </c>
      <c r="D1444" s="15">
        <f ca="1">IF(A1444&lt;$B$1,VLOOKUP(A1444,[1]DI!$A$4:$B$15000,2,FALSE),0)</f>
        <v>0.13650000000000001</v>
      </c>
      <c r="E1444" s="16">
        <f t="shared" ca="1" si="448"/>
        <v>1.00050788</v>
      </c>
      <c r="F1444" s="16">
        <f ca="1">(TRUNC(PRODUCT($E$12:$E1443),16))</f>
        <v>1.2508097869360999</v>
      </c>
      <c r="G1444" s="16">
        <f t="shared" ca="1" si="457"/>
        <v>1.2438431601434099</v>
      </c>
      <c r="H1444" s="16">
        <f t="shared" ca="1" si="449"/>
        <v>1.00560089</v>
      </c>
      <c r="I1444" s="15">
        <f t="shared" si="458"/>
        <v>7.0000000000000007E-2</v>
      </c>
      <c r="J1444" s="34">
        <f t="shared" si="459"/>
        <v>44819</v>
      </c>
      <c r="K1444" s="2">
        <f t="shared" si="460"/>
        <v>11</v>
      </c>
      <c r="L1444" s="21">
        <f t="shared" si="461"/>
        <v>11</v>
      </c>
      <c r="M1444" s="14">
        <f t="shared" si="450"/>
        <v>1.0029577190000001</v>
      </c>
      <c r="N1444" s="14">
        <f t="shared" ca="1" si="451"/>
        <v>1.008575175</v>
      </c>
      <c r="O1444" s="21">
        <f t="shared" si="462"/>
        <v>0</v>
      </c>
      <c r="P1444" s="16">
        <f t="shared" ca="1" si="452"/>
        <v>49.050001000000002</v>
      </c>
      <c r="Q1444" s="24">
        <f t="shared" si="453"/>
        <v>0</v>
      </c>
      <c r="R1444" s="16">
        <f t="shared" si="454"/>
        <v>0</v>
      </c>
      <c r="S1444" s="4" t="str">
        <f t="shared" si="463"/>
        <v>J=</v>
      </c>
      <c r="T1444" s="34">
        <f t="shared" si="464"/>
        <v>44851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2"/>
      <c r="AG1444" s="3"/>
      <c r="AH1444" s="2"/>
      <c r="AI1444" s="2"/>
      <c r="AJ1444" s="2"/>
      <c r="AK1444" s="2"/>
      <c r="AL1444" s="2"/>
      <c r="AM1444" s="34"/>
      <c r="AN1444" s="34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42">
        <f t="shared" si="455"/>
        <v>44835</v>
      </c>
      <c r="B1445" s="19">
        <f t="shared" ca="1" si="465"/>
        <v>5773.5298649599999</v>
      </c>
      <c r="C1445" s="16">
        <f t="shared" si="456"/>
        <v>5720</v>
      </c>
      <c r="D1445" s="15">
        <f ca="1">IF(A1445&lt;$B$1,VLOOKUP(A1445,[1]DI!$A$4:$B$15000,2,FALSE),0)</f>
        <v>0</v>
      </c>
      <c r="E1445" s="16">
        <f t="shared" ca="1" si="448"/>
        <v>1</v>
      </c>
      <c r="F1445" s="16">
        <f ca="1">(TRUNC(PRODUCT($E$12:$E1444),16))</f>
        <v>1.25144504821069</v>
      </c>
      <c r="G1445" s="16">
        <f t="shared" ca="1" si="457"/>
        <v>1.2438431601434099</v>
      </c>
      <c r="H1445" s="16">
        <f t="shared" ca="1" si="449"/>
        <v>1.00611161</v>
      </c>
      <c r="I1445" s="15">
        <f t="shared" si="458"/>
        <v>7.0000000000000007E-2</v>
      </c>
      <c r="J1445" s="34">
        <f t="shared" si="459"/>
        <v>44819</v>
      </c>
      <c r="K1445" s="2">
        <f t="shared" si="460"/>
        <v>11</v>
      </c>
      <c r="L1445" s="21">
        <f t="shared" si="461"/>
        <v>12</v>
      </c>
      <c r="M1445" s="14">
        <f t="shared" si="450"/>
        <v>1.003227036</v>
      </c>
      <c r="N1445" s="14">
        <f t="shared" ca="1" si="451"/>
        <v>1.009358368</v>
      </c>
      <c r="O1445" s="21">
        <f t="shared" si="462"/>
        <v>0</v>
      </c>
      <c r="P1445" s="16">
        <f t="shared" ca="1" si="452"/>
        <v>53.529864959999998</v>
      </c>
      <c r="Q1445" s="24">
        <f t="shared" si="453"/>
        <v>0</v>
      </c>
      <c r="R1445" s="16">
        <f t="shared" si="454"/>
        <v>0</v>
      </c>
      <c r="S1445" s="4" t="str">
        <f t="shared" si="463"/>
        <v>J=</v>
      </c>
      <c r="T1445" s="34">
        <f t="shared" si="464"/>
        <v>44851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2"/>
      <c r="AG1445" s="3"/>
      <c r="AH1445" s="2"/>
      <c r="AI1445" s="2"/>
      <c r="AJ1445" s="2"/>
      <c r="AK1445" s="2"/>
      <c r="AL1445" s="2"/>
      <c r="AM1445" s="34"/>
      <c r="AN1445" s="34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42">
        <f t="shared" si="455"/>
        <v>44836</v>
      </c>
      <c r="B1446" s="19">
        <f t="shared" ca="1" si="465"/>
        <v>5773.5298649599999</v>
      </c>
      <c r="C1446" s="16">
        <f t="shared" si="456"/>
        <v>5720</v>
      </c>
      <c r="D1446" s="15">
        <f ca="1">IF(A1446&lt;$B$1,VLOOKUP(A1446,[1]DI!$A$4:$B$15000,2,FALSE),0)</f>
        <v>0</v>
      </c>
      <c r="E1446" s="16">
        <f t="shared" ca="1" si="448"/>
        <v>1</v>
      </c>
      <c r="F1446" s="16">
        <f ca="1">(TRUNC(PRODUCT($E$12:$E1445),16))</f>
        <v>1.25144504821069</v>
      </c>
      <c r="G1446" s="16">
        <f t="shared" ca="1" si="457"/>
        <v>1.2438431601434099</v>
      </c>
      <c r="H1446" s="16">
        <f t="shared" ca="1" si="449"/>
        <v>1.00611161</v>
      </c>
      <c r="I1446" s="15">
        <f t="shared" si="458"/>
        <v>7.0000000000000007E-2</v>
      </c>
      <c r="J1446" s="34">
        <f t="shared" si="459"/>
        <v>44819</v>
      </c>
      <c r="K1446" s="2">
        <f t="shared" si="460"/>
        <v>11</v>
      </c>
      <c r="L1446" s="21">
        <f t="shared" si="461"/>
        <v>12</v>
      </c>
      <c r="M1446" s="14">
        <f t="shared" si="450"/>
        <v>1.003227036</v>
      </c>
      <c r="N1446" s="14">
        <f t="shared" ca="1" si="451"/>
        <v>1.009358368</v>
      </c>
      <c r="O1446" s="21">
        <f t="shared" si="462"/>
        <v>0</v>
      </c>
      <c r="P1446" s="16">
        <f t="shared" ca="1" si="452"/>
        <v>53.529864959999998</v>
      </c>
      <c r="Q1446" s="24">
        <f t="shared" si="453"/>
        <v>0</v>
      </c>
      <c r="R1446" s="16">
        <f t="shared" si="454"/>
        <v>0</v>
      </c>
      <c r="S1446" s="4" t="str">
        <f t="shared" si="463"/>
        <v>J=</v>
      </c>
      <c r="T1446" s="34">
        <f t="shared" si="464"/>
        <v>44851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2"/>
      <c r="AG1446" s="3"/>
      <c r="AH1446" s="2"/>
      <c r="AI1446" s="2"/>
      <c r="AJ1446" s="2"/>
      <c r="AK1446" s="2"/>
      <c r="AL1446" s="2"/>
      <c r="AM1446" s="34"/>
      <c r="AN1446" s="34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42">
        <f t="shared" si="455"/>
        <v>44837</v>
      </c>
      <c r="B1447" s="19">
        <f t="shared" ca="1" si="465"/>
        <v>5773.5298649599999</v>
      </c>
      <c r="C1447" s="16">
        <f t="shared" si="456"/>
        <v>5720</v>
      </c>
      <c r="D1447" s="15">
        <f ca="1">IF(A1447&lt;$B$1,VLOOKUP(A1447,[1]DI!$A$4:$B$15000,2,FALSE),0)</f>
        <v>0.13650000000000001</v>
      </c>
      <c r="E1447" s="16">
        <f t="shared" ca="1" si="448"/>
        <v>1.00050788</v>
      </c>
      <c r="F1447" s="16">
        <f ca="1">(TRUNC(PRODUCT($E$12:$E1446),16))</f>
        <v>1.25144504821069</v>
      </c>
      <c r="G1447" s="16">
        <f t="shared" ca="1" si="457"/>
        <v>1.2438431601434099</v>
      </c>
      <c r="H1447" s="16">
        <f t="shared" ca="1" si="449"/>
        <v>1.00611161</v>
      </c>
      <c r="I1447" s="15">
        <f t="shared" si="458"/>
        <v>7.0000000000000007E-2</v>
      </c>
      <c r="J1447" s="34">
        <f t="shared" si="459"/>
        <v>44819</v>
      </c>
      <c r="K1447" s="2">
        <f t="shared" si="460"/>
        <v>12</v>
      </c>
      <c r="L1447" s="21">
        <f t="shared" si="461"/>
        <v>12</v>
      </c>
      <c r="M1447" s="14">
        <f t="shared" si="450"/>
        <v>1.003227036</v>
      </c>
      <c r="N1447" s="14">
        <f t="shared" ca="1" si="451"/>
        <v>1.009358368</v>
      </c>
      <c r="O1447" s="21">
        <f t="shared" si="462"/>
        <v>0</v>
      </c>
      <c r="P1447" s="16">
        <f t="shared" ca="1" si="452"/>
        <v>53.529864959999998</v>
      </c>
      <c r="Q1447" s="24">
        <f t="shared" si="453"/>
        <v>0</v>
      </c>
      <c r="R1447" s="16">
        <f t="shared" si="454"/>
        <v>0</v>
      </c>
      <c r="S1447" s="4" t="str">
        <f t="shared" si="463"/>
        <v>J=</v>
      </c>
      <c r="T1447" s="34">
        <f t="shared" si="464"/>
        <v>44851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2"/>
      <c r="AG1447" s="3"/>
      <c r="AH1447" s="2"/>
      <c r="AI1447" s="2"/>
      <c r="AJ1447" s="2"/>
      <c r="AK1447" s="2"/>
      <c r="AL1447" s="2"/>
      <c r="AM1447" s="34"/>
      <c r="AN1447" s="34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42">
        <f t="shared" si="455"/>
        <v>44838</v>
      </c>
      <c r="B1448" s="19">
        <f t="shared" ca="1" si="465"/>
        <v>5778.0132695900002</v>
      </c>
      <c r="C1448" s="16">
        <f t="shared" si="456"/>
        <v>5720</v>
      </c>
      <c r="D1448" s="15">
        <f ca="1">IF(A1448&lt;$B$1,VLOOKUP(A1448,[1]DI!$A$4:$B$15000,2,FALSE),0)</f>
        <v>0.13650000000000001</v>
      </c>
      <c r="E1448" s="16">
        <f t="shared" ca="1" si="448"/>
        <v>1.00050788</v>
      </c>
      <c r="F1448" s="16">
        <f ca="1">(TRUNC(PRODUCT($E$12:$E1447),16))</f>
        <v>1.2520806321217799</v>
      </c>
      <c r="G1448" s="16">
        <f t="shared" ca="1" si="457"/>
        <v>1.2438431601434099</v>
      </c>
      <c r="H1448" s="16">
        <f t="shared" ca="1" si="449"/>
        <v>1.0066226</v>
      </c>
      <c r="I1448" s="15">
        <f t="shared" si="458"/>
        <v>7.0000000000000007E-2</v>
      </c>
      <c r="J1448" s="34">
        <f t="shared" si="459"/>
        <v>44819</v>
      </c>
      <c r="K1448" s="2">
        <f t="shared" si="460"/>
        <v>13</v>
      </c>
      <c r="L1448" s="21">
        <f t="shared" si="461"/>
        <v>13</v>
      </c>
      <c r="M1448" s="14">
        <f t="shared" si="450"/>
        <v>1.003496425</v>
      </c>
      <c r="N1448" s="14">
        <f t="shared" ca="1" si="451"/>
        <v>1.0101421799999999</v>
      </c>
      <c r="O1448" s="21">
        <f t="shared" si="462"/>
        <v>0</v>
      </c>
      <c r="P1448" s="16">
        <f t="shared" ca="1" si="452"/>
        <v>58.01326959</v>
      </c>
      <c r="Q1448" s="24">
        <f t="shared" si="453"/>
        <v>0</v>
      </c>
      <c r="R1448" s="16">
        <f t="shared" si="454"/>
        <v>0</v>
      </c>
      <c r="S1448" s="4" t="str">
        <f t="shared" si="463"/>
        <v>J=</v>
      </c>
      <c r="T1448" s="34">
        <f t="shared" si="464"/>
        <v>44851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2"/>
      <c r="AG1448" s="3"/>
      <c r="AH1448" s="2"/>
      <c r="AI1448" s="2"/>
      <c r="AJ1448" s="2"/>
      <c r="AK1448" s="2"/>
      <c r="AL1448" s="2"/>
      <c r="AM1448" s="34"/>
      <c r="AN1448" s="34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42">
        <f t="shared" si="455"/>
        <v>44839</v>
      </c>
      <c r="B1449" s="19">
        <f t="shared" ca="1" si="465"/>
        <v>5782.5001062299998</v>
      </c>
      <c r="C1449" s="16">
        <f t="shared" si="456"/>
        <v>5720</v>
      </c>
      <c r="D1449" s="15">
        <f ca="1">IF(A1449&lt;$B$1,VLOOKUP(A1449,[1]DI!$A$4:$B$15000,2,FALSE),0)</f>
        <v>0.13650000000000001</v>
      </c>
      <c r="E1449" s="16">
        <f t="shared" ca="1" si="448"/>
        <v>1.00050788</v>
      </c>
      <c r="F1449" s="16">
        <f ca="1">(TRUNC(PRODUCT($E$12:$E1448),16))</f>
        <v>1.25271653883322</v>
      </c>
      <c r="G1449" s="16">
        <f t="shared" ca="1" si="457"/>
        <v>1.2438431601434099</v>
      </c>
      <c r="H1449" s="16">
        <f t="shared" ca="1" si="449"/>
        <v>1.0071338400000001</v>
      </c>
      <c r="I1449" s="15">
        <f t="shared" si="458"/>
        <v>7.0000000000000007E-2</v>
      </c>
      <c r="J1449" s="34">
        <f t="shared" si="459"/>
        <v>44819</v>
      </c>
      <c r="K1449" s="2">
        <f t="shared" si="460"/>
        <v>14</v>
      </c>
      <c r="L1449" s="21">
        <f t="shared" si="461"/>
        <v>14</v>
      </c>
      <c r="M1449" s="14">
        <f t="shared" si="450"/>
        <v>1.0037658869999999</v>
      </c>
      <c r="N1449" s="14">
        <f t="shared" ca="1" si="451"/>
        <v>1.0109265919999999</v>
      </c>
      <c r="O1449" s="21">
        <f t="shared" si="462"/>
        <v>0</v>
      </c>
      <c r="P1449" s="16">
        <f t="shared" ca="1" si="452"/>
        <v>62.50010623</v>
      </c>
      <c r="Q1449" s="24">
        <f t="shared" si="453"/>
        <v>0</v>
      </c>
      <c r="R1449" s="16">
        <f t="shared" si="454"/>
        <v>0</v>
      </c>
      <c r="S1449" s="4" t="str">
        <f t="shared" si="463"/>
        <v>J=</v>
      </c>
      <c r="T1449" s="34">
        <f t="shared" si="464"/>
        <v>44851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2"/>
      <c r="AG1449" s="3"/>
      <c r="AH1449" s="2"/>
      <c r="AI1449" s="2"/>
      <c r="AJ1449" s="2"/>
      <c r="AK1449" s="2"/>
      <c r="AL1449" s="2"/>
      <c r="AM1449" s="34"/>
      <c r="AN1449" s="34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42">
        <f t="shared" si="455"/>
        <v>44840</v>
      </c>
      <c r="B1450" s="19">
        <f t="shared" ca="1" si="465"/>
        <v>5786.9904263500002</v>
      </c>
      <c r="C1450" s="16">
        <f t="shared" si="456"/>
        <v>5720</v>
      </c>
      <c r="D1450" s="15">
        <f ca="1">IF(A1450&lt;$B$1,VLOOKUP(A1450,[1]DI!$A$4:$B$15000,2,FALSE),0)</f>
        <v>0.13650000000000001</v>
      </c>
      <c r="E1450" s="16">
        <f t="shared" ca="1" si="448"/>
        <v>1.00050788</v>
      </c>
      <c r="F1450" s="16">
        <f ca="1">(TRUNC(PRODUCT($E$12:$E1449),16))</f>
        <v>1.25335276850896</v>
      </c>
      <c r="G1450" s="16">
        <f t="shared" ca="1" si="457"/>
        <v>1.2438431601434099</v>
      </c>
      <c r="H1450" s="16">
        <f t="shared" ca="1" si="449"/>
        <v>1.0076453400000001</v>
      </c>
      <c r="I1450" s="15">
        <f t="shared" si="458"/>
        <v>7.0000000000000007E-2</v>
      </c>
      <c r="J1450" s="34">
        <f t="shared" si="459"/>
        <v>44819</v>
      </c>
      <c r="K1450" s="2">
        <f t="shared" si="460"/>
        <v>15</v>
      </c>
      <c r="L1450" s="21">
        <f t="shared" si="461"/>
        <v>15</v>
      </c>
      <c r="M1450" s="14">
        <f t="shared" si="450"/>
        <v>1.004035421</v>
      </c>
      <c r="N1450" s="14">
        <f t="shared" ca="1" si="451"/>
        <v>1.0117116129999999</v>
      </c>
      <c r="O1450" s="21">
        <f t="shared" si="462"/>
        <v>0</v>
      </c>
      <c r="P1450" s="16">
        <f t="shared" ca="1" si="452"/>
        <v>66.990426350000007</v>
      </c>
      <c r="Q1450" s="24">
        <f t="shared" si="453"/>
        <v>0</v>
      </c>
      <c r="R1450" s="16">
        <f t="shared" si="454"/>
        <v>0</v>
      </c>
      <c r="S1450" s="4" t="str">
        <f t="shared" si="463"/>
        <v>J=</v>
      </c>
      <c r="T1450" s="34">
        <f t="shared" si="464"/>
        <v>44851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2"/>
      <c r="AG1450" s="3"/>
      <c r="AH1450" s="2"/>
      <c r="AI1450" s="2"/>
      <c r="AJ1450" s="2"/>
      <c r="AK1450" s="2"/>
      <c r="AL1450" s="2"/>
      <c r="AM1450" s="34"/>
      <c r="AN1450" s="34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42">
        <f t="shared" si="455"/>
        <v>44841</v>
      </c>
      <c r="B1451" s="19">
        <f t="shared" ca="1" si="465"/>
        <v>5791.48429287</v>
      </c>
      <c r="C1451" s="16">
        <f t="shared" si="456"/>
        <v>5720</v>
      </c>
      <c r="D1451" s="15">
        <f ca="1">IF(A1451&lt;$B$1,VLOOKUP(A1451,[1]DI!$A$4:$B$15000,2,FALSE),0)</f>
        <v>0.13650000000000001</v>
      </c>
      <c r="E1451" s="16">
        <f t="shared" ca="1" si="448"/>
        <v>1.00050788</v>
      </c>
      <c r="F1451" s="16">
        <f ca="1">(TRUNC(PRODUCT($E$12:$E1450),16))</f>
        <v>1.25398932131303</v>
      </c>
      <c r="G1451" s="16">
        <f t="shared" ca="1" si="457"/>
        <v>1.2438431601434099</v>
      </c>
      <c r="H1451" s="16">
        <f t="shared" ca="1" si="449"/>
        <v>1.00815711</v>
      </c>
      <c r="I1451" s="15">
        <f t="shared" si="458"/>
        <v>7.0000000000000007E-2</v>
      </c>
      <c r="J1451" s="34">
        <f t="shared" si="459"/>
        <v>44819</v>
      </c>
      <c r="K1451" s="2">
        <f t="shared" si="460"/>
        <v>16</v>
      </c>
      <c r="L1451" s="21">
        <f t="shared" si="461"/>
        <v>16</v>
      </c>
      <c r="M1451" s="14">
        <f t="shared" si="450"/>
        <v>1.004305027</v>
      </c>
      <c r="N1451" s="14">
        <f t="shared" ca="1" si="451"/>
        <v>1.0124972539999999</v>
      </c>
      <c r="O1451" s="21">
        <f t="shared" si="462"/>
        <v>0</v>
      </c>
      <c r="P1451" s="16">
        <f t="shared" ca="1" si="452"/>
        <v>71.484292870000004</v>
      </c>
      <c r="Q1451" s="24">
        <f t="shared" si="453"/>
        <v>0</v>
      </c>
      <c r="R1451" s="16">
        <f t="shared" si="454"/>
        <v>0</v>
      </c>
      <c r="S1451" s="4" t="str">
        <f t="shared" si="463"/>
        <v>J=</v>
      </c>
      <c r="T1451" s="34">
        <f t="shared" si="464"/>
        <v>44851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2"/>
      <c r="AG1451" s="3"/>
      <c r="AH1451" s="2"/>
      <c r="AI1451" s="2"/>
      <c r="AJ1451" s="2"/>
      <c r="AK1451" s="2"/>
      <c r="AL1451" s="2"/>
      <c r="AM1451" s="34"/>
      <c r="AN1451" s="34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42">
        <f t="shared" si="455"/>
        <v>44842</v>
      </c>
      <c r="B1452" s="19">
        <f t="shared" ca="1" si="465"/>
        <v>5795.9815914000001</v>
      </c>
      <c r="C1452" s="16">
        <f t="shared" si="456"/>
        <v>5720</v>
      </c>
      <c r="D1452" s="15">
        <f ca="1">IF(A1452&lt;$B$1,VLOOKUP(A1452,[1]DI!$A$4:$B$15000,2,FALSE),0)</f>
        <v>0</v>
      </c>
      <c r="E1452" s="16">
        <f t="shared" ca="1" si="448"/>
        <v>1</v>
      </c>
      <c r="F1452" s="16">
        <f ca="1">(TRUNC(PRODUCT($E$12:$E1451),16))</f>
        <v>1.2546261974095401</v>
      </c>
      <c r="G1452" s="16">
        <f t="shared" ca="1" si="457"/>
        <v>1.2438431601434099</v>
      </c>
      <c r="H1452" s="16">
        <f t="shared" ca="1" si="449"/>
        <v>1.0086691299999999</v>
      </c>
      <c r="I1452" s="15">
        <f t="shared" si="458"/>
        <v>7.0000000000000007E-2</v>
      </c>
      <c r="J1452" s="34">
        <f t="shared" si="459"/>
        <v>44819</v>
      </c>
      <c r="K1452" s="2">
        <f t="shared" si="460"/>
        <v>16</v>
      </c>
      <c r="L1452" s="21">
        <f t="shared" si="461"/>
        <v>17</v>
      </c>
      <c r="M1452" s="14">
        <f t="shared" si="450"/>
        <v>1.0045747060000001</v>
      </c>
      <c r="N1452" s="14">
        <f t="shared" ca="1" si="451"/>
        <v>1.013283495</v>
      </c>
      <c r="O1452" s="21">
        <f t="shared" si="462"/>
        <v>0</v>
      </c>
      <c r="P1452" s="16">
        <f t="shared" ca="1" si="452"/>
        <v>75.981591399999999</v>
      </c>
      <c r="Q1452" s="24">
        <f t="shared" si="453"/>
        <v>0</v>
      </c>
      <c r="R1452" s="16">
        <f t="shared" si="454"/>
        <v>0</v>
      </c>
      <c r="S1452" s="4" t="str">
        <f t="shared" si="463"/>
        <v>J=</v>
      </c>
      <c r="T1452" s="34">
        <f t="shared" si="464"/>
        <v>44851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2"/>
      <c r="AG1452" s="3"/>
      <c r="AH1452" s="2"/>
      <c r="AI1452" s="2"/>
      <c r="AJ1452" s="2"/>
      <c r="AK1452" s="2"/>
      <c r="AL1452" s="2"/>
      <c r="AM1452" s="34"/>
      <c r="AN1452" s="34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42">
        <f t="shared" si="455"/>
        <v>44843</v>
      </c>
      <c r="B1453" s="19">
        <f t="shared" ca="1" si="465"/>
        <v>5795.9815914000001</v>
      </c>
      <c r="C1453" s="16">
        <f t="shared" si="456"/>
        <v>5720</v>
      </c>
      <c r="D1453" s="15">
        <f ca="1">IF(A1453&lt;$B$1,VLOOKUP(A1453,[1]DI!$A$4:$B$15000,2,FALSE),0)</f>
        <v>0</v>
      </c>
      <c r="E1453" s="16">
        <f t="shared" ca="1" si="448"/>
        <v>1</v>
      </c>
      <c r="F1453" s="16">
        <f ca="1">(TRUNC(PRODUCT($E$12:$E1452),16))</f>
        <v>1.2546261974095401</v>
      </c>
      <c r="G1453" s="16">
        <f t="shared" ca="1" si="457"/>
        <v>1.2438431601434099</v>
      </c>
      <c r="H1453" s="16">
        <f t="shared" ca="1" si="449"/>
        <v>1.0086691299999999</v>
      </c>
      <c r="I1453" s="15">
        <f t="shared" si="458"/>
        <v>7.0000000000000007E-2</v>
      </c>
      <c r="J1453" s="34">
        <f t="shared" si="459"/>
        <v>44819</v>
      </c>
      <c r="K1453" s="2">
        <f t="shared" si="460"/>
        <v>16</v>
      </c>
      <c r="L1453" s="21">
        <f t="shared" si="461"/>
        <v>17</v>
      </c>
      <c r="M1453" s="14">
        <f t="shared" si="450"/>
        <v>1.0045747060000001</v>
      </c>
      <c r="N1453" s="14">
        <f t="shared" ca="1" si="451"/>
        <v>1.013283495</v>
      </c>
      <c r="O1453" s="21">
        <f t="shared" si="462"/>
        <v>0</v>
      </c>
      <c r="P1453" s="16">
        <f t="shared" ca="1" si="452"/>
        <v>75.981591399999999</v>
      </c>
      <c r="Q1453" s="24">
        <f t="shared" si="453"/>
        <v>0</v>
      </c>
      <c r="R1453" s="16">
        <f t="shared" si="454"/>
        <v>0</v>
      </c>
      <c r="S1453" s="4" t="str">
        <f t="shared" si="463"/>
        <v>J=</v>
      </c>
      <c r="T1453" s="34">
        <f t="shared" si="464"/>
        <v>44851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2"/>
      <c r="AG1453" s="3"/>
      <c r="AH1453" s="2"/>
      <c r="AI1453" s="2"/>
      <c r="AJ1453" s="2"/>
      <c r="AK1453" s="2"/>
      <c r="AL1453" s="2"/>
      <c r="AM1453" s="34"/>
      <c r="AN1453" s="34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42">
        <f t="shared" si="455"/>
        <v>44844</v>
      </c>
      <c r="B1454" s="19">
        <f t="shared" ca="1" si="465"/>
        <v>5795.9815914000001</v>
      </c>
      <c r="C1454" s="16">
        <f t="shared" si="456"/>
        <v>5720</v>
      </c>
      <c r="D1454" s="15">
        <f ca="1">IF(A1454&lt;$B$1,VLOOKUP(A1454,[1]DI!$A$4:$B$15000,2,FALSE),0)</f>
        <v>0.13650000000000001</v>
      </c>
      <c r="E1454" s="16">
        <f t="shared" ca="1" si="448"/>
        <v>1.00050788</v>
      </c>
      <c r="F1454" s="16">
        <f ca="1">(TRUNC(PRODUCT($E$12:$E1453),16))</f>
        <v>1.2546261974095401</v>
      </c>
      <c r="G1454" s="16">
        <f t="shared" ca="1" si="457"/>
        <v>1.2438431601434099</v>
      </c>
      <c r="H1454" s="16">
        <f t="shared" ca="1" si="449"/>
        <v>1.0086691299999999</v>
      </c>
      <c r="I1454" s="15">
        <f t="shared" si="458"/>
        <v>7.0000000000000007E-2</v>
      </c>
      <c r="J1454" s="34">
        <f t="shared" si="459"/>
        <v>44819</v>
      </c>
      <c r="K1454" s="2">
        <f t="shared" si="460"/>
        <v>17</v>
      </c>
      <c r="L1454" s="21">
        <f t="shared" si="461"/>
        <v>17</v>
      </c>
      <c r="M1454" s="14">
        <f t="shared" si="450"/>
        <v>1.0045747060000001</v>
      </c>
      <c r="N1454" s="14">
        <f t="shared" ca="1" si="451"/>
        <v>1.013283495</v>
      </c>
      <c r="O1454" s="21">
        <f t="shared" si="462"/>
        <v>0</v>
      </c>
      <c r="P1454" s="16">
        <f t="shared" ca="1" si="452"/>
        <v>75.981591399999999</v>
      </c>
      <c r="Q1454" s="24">
        <f t="shared" si="453"/>
        <v>0</v>
      </c>
      <c r="R1454" s="16">
        <f t="shared" si="454"/>
        <v>0</v>
      </c>
      <c r="S1454" s="4" t="str">
        <f t="shared" si="463"/>
        <v>J=</v>
      </c>
      <c r="T1454" s="34">
        <f t="shared" si="464"/>
        <v>44851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2"/>
      <c r="AG1454" s="3"/>
      <c r="AH1454" s="2"/>
      <c r="AI1454" s="2"/>
      <c r="AJ1454" s="2"/>
      <c r="AK1454" s="2"/>
      <c r="AL1454" s="2"/>
      <c r="AM1454" s="34"/>
      <c r="AN1454" s="34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42">
        <f t="shared" si="455"/>
        <v>44845</v>
      </c>
      <c r="B1455" s="19">
        <f t="shared" ca="1" si="465"/>
        <v>5800.4823791199997</v>
      </c>
      <c r="C1455" s="16">
        <f t="shared" si="456"/>
        <v>5720</v>
      </c>
      <c r="D1455" s="15">
        <f ca="1">IF(A1455&lt;$B$1,VLOOKUP(A1455,[1]DI!$A$4:$B$15000,2,FALSE),0)</f>
        <v>0.13650000000000001</v>
      </c>
      <c r="E1455" s="16">
        <f t="shared" ca="1" si="448"/>
        <v>1.00050788</v>
      </c>
      <c r="F1455" s="16">
        <f ca="1">(TRUNC(PRODUCT($E$12:$E1454),16))</f>
        <v>1.2552633969626801</v>
      </c>
      <c r="G1455" s="16">
        <f t="shared" ca="1" si="457"/>
        <v>1.2438431601434099</v>
      </c>
      <c r="H1455" s="16">
        <f t="shared" ca="1" si="449"/>
        <v>1.0091814100000001</v>
      </c>
      <c r="I1455" s="15">
        <f t="shared" si="458"/>
        <v>7.0000000000000007E-2</v>
      </c>
      <c r="J1455" s="34">
        <f t="shared" si="459"/>
        <v>44819</v>
      </c>
      <c r="K1455" s="2">
        <f t="shared" si="460"/>
        <v>18</v>
      </c>
      <c r="L1455" s="21">
        <f t="shared" si="461"/>
        <v>18</v>
      </c>
      <c r="M1455" s="14">
        <f t="shared" si="450"/>
        <v>1.0048444569999999</v>
      </c>
      <c r="N1455" s="14">
        <f t="shared" ca="1" si="451"/>
        <v>1.014070346</v>
      </c>
      <c r="O1455" s="21">
        <f t="shared" si="462"/>
        <v>0</v>
      </c>
      <c r="P1455" s="16">
        <f t="shared" ca="1" si="452"/>
        <v>80.482379120000004</v>
      </c>
      <c r="Q1455" s="24">
        <f t="shared" si="453"/>
        <v>0</v>
      </c>
      <c r="R1455" s="16">
        <f t="shared" si="454"/>
        <v>0</v>
      </c>
      <c r="S1455" s="4" t="str">
        <f t="shared" si="463"/>
        <v>J=</v>
      </c>
      <c r="T1455" s="34">
        <f t="shared" si="464"/>
        <v>44851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2"/>
      <c r="AG1455" s="3"/>
      <c r="AH1455" s="2"/>
      <c r="AI1455" s="2"/>
      <c r="AJ1455" s="2"/>
      <c r="AK1455" s="2"/>
      <c r="AL1455" s="2"/>
      <c r="AM1455" s="34"/>
      <c r="AN1455" s="34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42">
        <f t="shared" si="455"/>
        <v>44846</v>
      </c>
      <c r="B1456" s="19">
        <f t="shared" ca="1" si="465"/>
        <v>5804.9867246699996</v>
      </c>
      <c r="C1456" s="16">
        <f t="shared" si="456"/>
        <v>5720</v>
      </c>
      <c r="D1456" s="15">
        <f ca="1">IF(A1456&lt;$B$1,VLOOKUP(A1456,[1]DI!$A$4:$B$15000,2,FALSE),0)</f>
        <v>0</v>
      </c>
      <c r="E1456" s="16">
        <f t="shared" ca="1" si="448"/>
        <v>1</v>
      </c>
      <c r="F1456" s="16">
        <f ca="1">(TRUNC(PRODUCT($E$12:$E1455),16))</f>
        <v>1.2559009201367299</v>
      </c>
      <c r="G1456" s="16">
        <f t="shared" ca="1" si="457"/>
        <v>1.2438431601434099</v>
      </c>
      <c r="H1456" s="16">
        <f t="shared" ca="1" si="449"/>
        <v>1.0096939599999999</v>
      </c>
      <c r="I1456" s="15">
        <f t="shared" si="458"/>
        <v>7.0000000000000007E-2</v>
      </c>
      <c r="J1456" s="34">
        <f t="shared" si="459"/>
        <v>44819</v>
      </c>
      <c r="K1456" s="2">
        <f t="shared" si="460"/>
        <v>18</v>
      </c>
      <c r="L1456" s="21">
        <f t="shared" si="461"/>
        <v>19</v>
      </c>
      <c r="M1456" s="14">
        <f t="shared" si="450"/>
        <v>1.005114281</v>
      </c>
      <c r="N1456" s="14">
        <f t="shared" ca="1" si="451"/>
        <v>1.0148578189999999</v>
      </c>
      <c r="O1456" s="21">
        <f t="shared" si="462"/>
        <v>0</v>
      </c>
      <c r="P1456" s="16">
        <f t="shared" ca="1" si="452"/>
        <v>84.986724670000001</v>
      </c>
      <c r="Q1456" s="24">
        <f t="shared" si="453"/>
        <v>0</v>
      </c>
      <c r="R1456" s="16">
        <f t="shared" si="454"/>
        <v>0</v>
      </c>
      <c r="S1456" s="4" t="str">
        <f t="shared" si="463"/>
        <v>J=</v>
      </c>
      <c r="T1456" s="34">
        <f t="shared" si="464"/>
        <v>44851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2"/>
      <c r="AG1456" s="3"/>
      <c r="AH1456" s="2"/>
      <c r="AI1456" s="2"/>
      <c r="AJ1456" s="2"/>
      <c r="AK1456" s="2"/>
      <c r="AL1456" s="2"/>
      <c r="AM1456" s="34"/>
      <c r="AN1456" s="34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42">
        <f t="shared" si="455"/>
        <v>44847</v>
      </c>
      <c r="B1457" s="19">
        <f t="shared" ca="1" si="465"/>
        <v>5804.9867246699996</v>
      </c>
      <c r="C1457" s="16">
        <f t="shared" si="456"/>
        <v>5720</v>
      </c>
      <c r="D1457" s="15">
        <f ca="1">IF(A1457&lt;$B$1,VLOOKUP(A1457,[1]DI!$A$4:$B$15000,2,FALSE),0)</f>
        <v>0.13650000000000001</v>
      </c>
      <c r="E1457" s="16">
        <f t="shared" ca="1" si="448"/>
        <v>1.00050788</v>
      </c>
      <c r="F1457" s="16">
        <f ca="1">(TRUNC(PRODUCT($E$12:$E1456),16))</f>
        <v>1.2559009201367299</v>
      </c>
      <c r="G1457" s="16">
        <f t="shared" ca="1" si="457"/>
        <v>1.2438431601434099</v>
      </c>
      <c r="H1457" s="16">
        <f t="shared" ca="1" si="449"/>
        <v>1.0096939599999999</v>
      </c>
      <c r="I1457" s="15">
        <f t="shared" si="458"/>
        <v>7.0000000000000007E-2</v>
      </c>
      <c r="J1457" s="34">
        <f t="shared" si="459"/>
        <v>44819</v>
      </c>
      <c r="K1457" s="2">
        <f t="shared" si="460"/>
        <v>19</v>
      </c>
      <c r="L1457" s="21">
        <f t="shared" si="461"/>
        <v>19</v>
      </c>
      <c r="M1457" s="14">
        <f t="shared" si="450"/>
        <v>1.005114281</v>
      </c>
      <c r="N1457" s="14">
        <f t="shared" ca="1" si="451"/>
        <v>1.0148578189999999</v>
      </c>
      <c r="O1457" s="21">
        <f t="shared" si="462"/>
        <v>0</v>
      </c>
      <c r="P1457" s="16">
        <f t="shared" ca="1" si="452"/>
        <v>84.986724670000001</v>
      </c>
      <c r="Q1457" s="24">
        <f t="shared" si="453"/>
        <v>0</v>
      </c>
      <c r="R1457" s="16">
        <f t="shared" si="454"/>
        <v>0</v>
      </c>
      <c r="S1457" s="4" t="str">
        <f t="shared" si="463"/>
        <v>J=</v>
      </c>
      <c r="T1457" s="34">
        <f t="shared" si="464"/>
        <v>44851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2"/>
      <c r="AG1457" s="3"/>
      <c r="AH1457" s="2"/>
      <c r="AI1457" s="2"/>
      <c r="AJ1457" s="2"/>
      <c r="AK1457" s="2"/>
      <c r="AL1457" s="2"/>
      <c r="AM1457" s="34"/>
      <c r="AN1457" s="34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42">
        <f t="shared" si="455"/>
        <v>44848</v>
      </c>
      <c r="B1458" s="19">
        <f t="shared" ca="1" si="465"/>
        <v>5809.4945022399997</v>
      </c>
      <c r="C1458" s="16">
        <f t="shared" si="456"/>
        <v>5720</v>
      </c>
      <c r="D1458" s="15">
        <f ca="1">IF(A1458&lt;$B$1,VLOOKUP(A1458,[1]DI!$A$4:$B$15000,2,FALSE),0)</f>
        <v>0.13650000000000001</v>
      </c>
      <c r="E1458" s="16">
        <f t="shared" ca="1" si="448"/>
        <v>1.00050788</v>
      </c>
      <c r="F1458" s="16">
        <f ca="1">(TRUNC(PRODUCT($E$12:$E1457),16))</f>
        <v>1.2565387670960499</v>
      </c>
      <c r="G1458" s="16">
        <f t="shared" ca="1" si="457"/>
        <v>1.2438431601434099</v>
      </c>
      <c r="H1458" s="16">
        <f t="shared" ca="1" si="449"/>
        <v>1.01020676</v>
      </c>
      <c r="I1458" s="15">
        <f t="shared" si="458"/>
        <v>7.0000000000000007E-2</v>
      </c>
      <c r="J1458" s="34">
        <f t="shared" si="459"/>
        <v>44819</v>
      </c>
      <c r="K1458" s="2">
        <f t="shared" si="460"/>
        <v>20</v>
      </c>
      <c r="L1458" s="21">
        <f t="shared" si="461"/>
        <v>20</v>
      </c>
      <c r="M1458" s="14">
        <f t="shared" si="450"/>
        <v>1.005384177</v>
      </c>
      <c r="N1458" s="14">
        <f t="shared" ca="1" si="451"/>
        <v>1.015645892</v>
      </c>
      <c r="O1458" s="21">
        <f t="shared" si="462"/>
        <v>0</v>
      </c>
      <c r="P1458" s="16">
        <f t="shared" ca="1" si="452"/>
        <v>89.494502240000003</v>
      </c>
      <c r="Q1458" s="24">
        <f t="shared" si="453"/>
        <v>0</v>
      </c>
      <c r="R1458" s="16">
        <f t="shared" si="454"/>
        <v>0</v>
      </c>
      <c r="S1458" s="4" t="str">
        <f t="shared" si="463"/>
        <v>J=</v>
      </c>
      <c r="T1458" s="34">
        <f t="shared" si="464"/>
        <v>44851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2"/>
      <c r="AG1458" s="3"/>
      <c r="AH1458" s="2"/>
      <c r="AI1458" s="2"/>
      <c r="AJ1458" s="2"/>
      <c r="AK1458" s="2"/>
      <c r="AL1458" s="2"/>
      <c r="AM1458" s="34"/>
      <c r="AN1458" s="34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42">
        <f t="shared" si="455"/>
        <v>44849</v>
      </c>
      <c r="B1459" s="19">
        <f t="shared" ca="1" si="465"/>
        <v>5814.00577471</v>
      </c>
      <c r="C1459" s="16">
        <f t="shared" si="456"/>
        <v>5720</v>
      </c>
      <c r="D1459" s="15">
        <f ca="1">IF(A1459&lt;$B$1,VLOOKUP(A1459,[1]DI!$A$4:$B$15000,2,FALSE),0)</f>
        <v>0</v>
      </c>
      <c r="E1459" s="16">
        <f t="shared" ca="1" si="448"/>
        <v>1</v>
      </c>
      <c r="F1459" s="16">
        <f ca="1">(TRUNC(PRODUCT($E$12:$E1458),16))</f>
        <v>1.2571769380050799</v>
      </c>
      <c r="G1459" s="16">
        <f t="shared" ca="1" si="457"/>
        <v>1.2438431601434099</v>
      </c>
      <c r="H1459" s="16">
        <f t="shared" ca="1" si="449"/>
        <v>1.01071982</v>
      </c>
      <c r="I1459" s="15">
        <f t="shared" si="458"/>
        <v>7.0000000000000007E-2</v>
      </c>
      <c r="J1459" s="34">
        <f t="shared" si="459"/>
        <v>44819</v>
      </c>
      <c r="K1459" s="2">
        <f t="shared" si="460"/>
        <v>20</v>
      </c>
      <c r="L1459" s="21">
        <f t="shared" si="461"/>
        <v>21</v>
      </c>
      <c r="M1459" s="14">
        <f t="shared" si="450"/>
        <v>1.0056541450000001</v>
      </c>
      <c r="N1459" s="14">
        <f t="shared" ca="1" si="451"/>
        <v>1.016434576</v>
      </c>
      <c r="O1459" s="21">
        <f t="shared" si="462"/>
        <v>0</v>
      </c>
      <c r="P1459" s="16">
        <f t="shared" ca="1" si="452"/>
        <v>94.005774709999997</v>
      </c>
      <c r="Q1459" s="24">
        <f t="shared" si="453"/>
        <v>0</v>
      </c>
      <c r="R1459" s="16">
        <f t="shared" si="454"/>
        <v>0</v>
      </c>
      <c r="S1459" s="4" t="str">
        <f t="shared" si="463"/>
        <v>J=</v>
      </c>
      <c r="T1459" s="34">
        <f t="shared" si="464"/>
        <v>44851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2"/>
      <c r="AG1459" s="3"/>
      <c r="AH1459" s="2"/>
      <c r="AI1459" s="2"/>
      <c r="AJ1459" s="2"/>
      <c r="AK1459" s="2"/>
      <c r="AL1459" s="2"/>
      <c r="AM1459" s="34"/>
      <c r="AN1459" s="34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42">
        <f t="shared" si="455"/>
        <v>44850</v>
      </c>
      <c r="B1460" s="19">
        <f t="shared" ca="1" si="465"/>
        <v>5814.00577471</v>
      </c>
      <c r="C1460" s="16">
        <f t="shared" si="456"/>
        <v>5720</v>
      </c>
      <c r="D1460" s="15">
        <f ca="1">IF(A1460&lt;$B$1,VLOOKUP(A1460,[1]DI!$A$4:$B$15000,2,FALSE),0)</f>
        <v>0</v>
      </c>
      <c r="E1460" s="16">
        <f t="shared" ca="1" si="448"/>
        <v>1</v>
      </c>
      <c r="F1460" s="16">
        <f ca="1">(TRUNC(PRODUCT($E$12:$E1459),16))</f>
        <v>1.2571769380050799</v>
      </c>
      <c r="G1460" s="16">
        <f t="shared" ca="1" si="457"/>
        <v>1.2438431601434099</v>
      </c>
      <c r="H1460" s="16">
        <f t="shared" ca="1" si="449"/>
        <v>1.01071982</v>
      </c>
      <c r="I1460" s="15">
        <f t="shared" si="458"/>
        <v>7.0000000000000007E-2</v>
      </c>
      <c r="J1460" s="34">
        <f t="shared" si="459"/>
        <v>44819</v>
      </c>
      <c r="K1460" s="2">
        <f t="shared" si="460"/>
        <v>20</v>
      </c>
      <c r="L1460" s="21">
        <f t="shared" si="461"/>
        <v>21</v>
      </c>
      <c r="M1460" s="14">
        <f t="shared" si="450"/>
        <v>1.0056541450000001</v>
      </c>
      <c r="N1460" s="14">
        <f t="shared" ca="1" si="451"/>
        <v>1.016434576</v>
      </c>
      <c r="O1460" s="21">
        <f t="shared" si="462"/>
        <v>0</v>
      </c>
      <c r="P1460" s="16">
        <f t="shared" ca="1" si="452"/>
        <v>94.005774709999997</v>
      </c>
      <c r="Q1460" s="24">
        <f t="shared" si="453"/>
        <v>0</v>
      </c>
      <c r="R1460" s="16">
        <f t="shared" si="454"/>
        <v>0</v>
      </c>
      <c r="S1460" s="4" t="str">
        <f t="shared" si="463"/>
        <v>J=</v>
      </c>
      <c r="T1460" s="34">
        <f t="shared" si="464"/>
        <v>44851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2"/>
      <c r="AG1460" s="3"/>
      <c r="AH1460" s="2"/>
      <c r="AI1460" s="2"/>
      <c r="AJ1460" s="2"/>
      <c r="AK1460" s="2"/>
      <c r="AL1460" s="2"/>
      <c r="AM1460" s="34"/>
      <c r="AN1460" s="34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42">
        <f t="shared" si="455"/>
        <v>44851</v>
      </c>
      <c r="B1461" s="19">
        <f t="shared" ca="1" si="465"/>
        <v>5814.00577471</v>
      </c>
      <c r="C1461" s="16">
        <f t="shared" si="456"/>
        <v>5720</v>
      </c>
      <c r="D1461" s="15">
        <f ca="1">IF(A1461&lt;$B$1,VLOOKUP(A1461,[1]DI!$A$4:$B$15000,2,FALSE),0)</f>
        <v>0.13650000000000001</v>
      </c>
      <c r="E1461" s="16">
        <f t="shared" ca="1" si="448"/>
        <v>1.00050788</v>
      </c>
      <c r="F1461" s="16">
        <f ca="1">(TRUNC(PRODUCT($E$12:$E1460),16))</f>
        <v>1.2571769380050799</v>
      </c>
      <c r="G1461" s="16">
        <f t="shared" ca="1" si="457"/>
        <v>1.2438431601434099</v>
      </c>
      <c r="H1461" s="16">
        <f t="shared" ca="1" si="449"/>
        <v>1.01071982</v>
      </c>
      <c r="I1461" s="15">
        <f t="shared" si="458"/>
        <v>7.0000000000000007E-2</v>
      </c>
      <c r="J1461" s="34">
        <f t="shared" si="459"/>
        <v>44819</v>
      </c>
      <c r="K1461" s="2">
        <f t="shared" si="460"/>
        <v>21</v>
      </c>
      <c r="L1461" s="21">
        <f t="shared" si="461"/>
        <v>21</v>
      </c>
      <c r="M1461" s="14">
        <f t="shared" si="450"/>
        <v>1.0056541450000001</v>
      </c>
      <c r="N1461" s="14">
        <f t="shared" ca="1" si="451"/>
        <v>1.016434576</v>
      </c>
      <c r="O1461" s="21">
        <f t="shared" si="462"/>
        <v>48</v>
      </c>
      <c r="P1461" s="16">
        <f t="shared" ca="1" si="452"/>
        <v>94.005774709999997</v>
      </c>
      <c r="Q1461" s="24">
        <f t="shared" si="453"/>
        <v>0</v>
      </c>
      <c r="R1461" s="16">
        <f t="shared" si="454"/>
        <v>0</v>
      </c>
      <c r="S1461" s="4" t="str">
        <f t="shared" si="463"/>
        <v>J=</v>
      </c>
      <c r="T1461" s="34">
        <f t="shared" si="464"/>
        <v>44851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2"/>
      <c r="AG1461" s="3"/>
      <c r="AH1461" s="2"/>
      <c r="AI1461" s="2"/>
      <c r="AJ1461" s="2"/>
      <c r="AK1461" s="2"/>
      <c r="AL1461" s="2"/>
      <c r="AM1461" s="34"/>
      <c r="AN1461" s="34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42">
        <f t="shared" si="455"/>
        <v>44852</v>
      </c>
      <c r="B1462" s="19">
        <f t="shared" ca="1" si="465"/>
        <v>5724.4418030799998</v>
      </c>
      <c r="C1462" s="16">
        <f t="shared" si="456"/>
        <v>5720</v>
      </c>
      <c r="D1462" s="15">
        <f ca="1">IF(A1462&lt;$B$1,VLOOKUP(A1462,[1]DI!$A$4:$B$15000,2,FALSE),0)</f>
        <v>0.13650000000000001</v>
      </c>
      <c r="E1462" s="16">
        <f t="shared" ca="1" si="448"/>
        <v>1.00050788</v>
      </c>
      <c r="F1462" s="16">
        <f ca="1">(TRUNC(PRODUCT($E$12:$E1461),16))</f>
        <v>1.25781543302836</v>
      </c>
      <c r="G1462" s="16">
        <f t="shared" ca="1" si="457"/>
        <v>1.2571769380050799</v>
      </c>
      <c r="H1462" s="16">
        <f t="shared" ca="1" si="449"/>
        <v>1.00050788</v>
      </c>
      <c r="I1462" s="15">
        <f t="shared" si="458"/>
        <v>7.0000000000000007E-2</v>
      </c>
      <c r="J1462" s="34">
        <f t="shared" si="459"/>
        <v>44851</v>
      </c>
      <c r="K1462" s="2">
        <f t="shared" si="460"/>
        <v>1</v>
      </c>
      <c r="L1462" s="21">
        <f t="shared" si="461"/>
        <v>1</v>
      </c>
      <c r="M1462" s="14">
        <f t="shared" si="450"/>
        <v>1.0002685229999999</v>
      </c>
      <c r="N1462" s="14">
        <f t="shared" ca="1" si="451"/>
        <v>1.0007765390000001</v>
      </c>
      <c r="O1462" s="21">
        <f t="shared" si="462"/>
        <v>0</v>
      </c>
      <c r="P1462" s="16">
        <f t="shared" ca="1" si="452"/>
        <v>4.4418030799999997</v>
      </c>
      <c r="Q1462" s="24">
        <f t="shared" si="453"/>
        <v>0</v>
      </c>
      <c r="R1462" s="16">
        <f t="shared" si="454"/>
        <v>0</v>
      </c>
      <c r="S1462" s="4" t="str">
        <f t="shared" si="463"/>
        <v>A+J=</v>
      </c>
      <c r="T1462" s="34">
        <f t="shared" si="464"/>
        <v>44881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2"/>
      <c r="AG1462" s="3"/>
      <c r="AH1462" s="2"/>
      <c r="AI1462" s="2"/>
      <c r="AJ1462" s="2"/>
      <c r="AK1462" s="2"/>
      <c r="AL1462" s="2"/>
      <c r="AM1462" s="34"/>
      <c r="AN1462" s="34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42">
        <f t="shared" si="455"/>
        <v>44853</v>
      </c>
      <c r="B1463" s="19">
        <f t="shared" ca="1" si="465"/>
        <v>5728.8870724799999</v>
      </c>
      <c r="C1463" s="16">
        <f t="shared" si="456"/>
        <v>5720</v>
      </c>
      <c r="D1463" s="15">
        <f ca="1">IF(A1463&lt;$B$1,VLOOKUP(A1463,[1]DI!$A$4:$B$15000,2,FALSE),0)</f>
        <v>0.13650000000000001</v>
      </c>
      <c r="E1463" s="16">
        <f t="shared" ca="1" si="448"/>
        <v>1.00050788</v>
      </c>
      <c r="F1463" s="16">
        <f ca="1">(TRUNC(PRODUCT($E$12:$E1462),16))</f>
        <v>1.25845425233048</v>
      </c>
      <c r="G1463" s="16">
        <f t="shared" ca="1" si="457"/>
        <v>1.2571769380050799</v>
      </c>
      <c r="H1463" s="16">
        <f t="shared" ca="1" si="449"/>
        <v>1.00101602</v>
      </c>
      <c r="I1463" s="15">
        <f t="shared" si="458"/>
        <v>7.0000000000000007E-2</v>
      </c>
      <c r="J1463" s="34">
        <f t="shared" si="459"/>
        <v>44851</v>
      </c>
      <c r="K1463" s="2">
        <f t="shared" si="460"/>
        <v>2</v>
      </c>
      <c r="L1463" s="21">
        <f t="shared" si="461"/>
        <v>2</v>
      </c>
      <c r="M1463" s="14">
        <f t="shared" si="450"/>
        <v>1.000537118</v>
      </c>
      <c r="N1463" s="14">
        <f t="shared" ca="1" si="451"/>
        <v>1.0015536840000001</v>
      </c>
      <c r="O1463" s="21">
        <f t="shared" si="462"/>
        <v>0</v>
      </c>
      <c r="P1463" s="16">
        <f t="shared" ca="1" si="452"/>
        <v>8.8870724800000005</v>
      </c>
      <c r="Q1463" s="24">
        <f t="shared" si="453"/>
        <v>0</v>
      </c>
      <c r="R1463" s="16">
        <f t="shared" si="454"/>
        <v>0</v>
      </c>
      <c r="S1463" s="4" t="str">
        <f t="shared" si="463"/>
        <v>A+J=</v>
      </c>
      <c r="T1463" s="34">
        <f t="shared" si="464"/>
        <v>44881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2"/>
      <c r="AG1463" s="3"/>
      <c r="AH1463" s="2"/>
      <c r="AI1463" s="2"/>
      <c r="AJ1463" s="2"/>
      <c r="AK1463" s="2"/>
      <c r="AL1463" s="2"/>
      <c r="AM1463" s="34"/>
      <c r="AN1463" s="34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42">
        <f t="shared" si="455"/>
        <v>44854</v>
      </c>
      <c r="B1464" s="19">
        <f t="shared" ca="1" si="465"/>
        <v>5733.3357395599996</v>
      </c>
      <c r="C1464" s="16">
        <f t="shared" si="456"/>
        <v>5720</v>
      </c>
      <c r="D1464" s="15">
        <f ca="1">IF(A1464&lt;$B$1,VLOOKUP(A1464,[1]DI!$A$4:$B$15000,2,FALSE),0)</f>
        <v>0.13650000000000001</v>
      </c>
      <c r="E1464" s="16">
        <f t="shared" ca="1" si="448"/>
        <v>1.00050788</v>
      </c>
      <c r="F1464" s="16">
        <f ca="1">(TRUNC(PRODUCT($E$12:$E1463),16))</f>
        <v>1.2590933960761601</v>
      </c>
      <c r="G1464" s="16">
        <f t="shared" ca="1" si="457"/>
        <v>1.2571769380050799</v>
      </c>
      <c r="H1464" s="16">
        <f t="shared" ca="1" si="449"/>
        <v>1.00152441</v>
      </c>
      <c r="I1464" s="15">
        <f t="shared" si="458"/>
        <v>7.0000000000000007E-2</v>
      </c>
      <c r="J1464" s="34">
        <f t="shared" si="459"/>
        <v>44851</v>
      </c>
      <c r="K1464" s="2">
        <f t="shared" si="460"/>
        <v>3</v>
      </c>
      <c r="L1464" s="21">
        <f t="shared" si="461"/>
        <v>3</v>
      </c>
      <c r="M1464" s="14">
        <f t="shared" si="450"/>
        <v>1.0008057850000001</v>
      </c>
      <c r="N1464" s="14">
        <f t="shared" ca="1" si="451"/>
        <v>1.002331423</v>
      </c>
      <c r="O1464" s="21">
        <f t="shared" si="462"/>
        <v>0</v>
      </c>
      <c r="P1464" s="16">
        <f t="shared" ca="1" si="452"/>
        <v>13.33573956</v>
      </c>
      <c r="Q1464" s="24">
        <f t="shared" si="453"/>
        <v>0</v>
      </c>
      <c r="R1464" s="16">
        <f t="shared" si="454"/>
        <v>0</v>
      </c>
      <c r="S1464" s="4" t="str">
        <f t="shared" si="463"/>
        <v>A+J=</v>
      </c>
      <c r="T1464" s="34">
        <f t="shared" si="464"/>
        <v>44881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2"/>
      <c r="AG1464" s="3"/>
      <c r="AH1464" s="2"/>
      <c r="AI1464" s="2"/>
      <c r="AJ1464" s="2"/>
      <c r="AK1464" s="2"/>
      <c r="AL1464" s="2"/>
      <c r="AM1464" s="34"/>
      <c r="AN1464" s="34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42">
        <f t="shared" si="455"/>
        <v>44855</v>
      </c>
      <c r="B1465" s="19">
        <f t="shared" ca="1" si="465"/>
        <v>5737.7879358800001</v>
      </c>
      <c r="C1465" s="16">
        <f t="shared" si="456"/>
        <v>5720</v>
      </c>
      <c r="D1465" s="15">
        <f ca="1">IF(A1465&lt;$B$1,VLOOKUP(A1465,[1]DI!$A$4:$B$15000,2,FALSE),0)</f>
        <v>0.13650000000000001</v>
      </c>
      <c r="E1465" s="16">
        <f t="shared" ca="1" si="448"/>
        <v>1.00050788</v>
      </c>
      <c r="F1465" s="16">
        <f ca="1">(TRUNC(PRODUCT($E$12:$E1464),16))</f>
        <v>1.25973286443016</v>
      </c>
      <c r="G1465" s="16">
        <f t="shared" ca="1" si="457"/>
        <v>1.2571769380050799</v>
      </c>
      <c r="H1465" s="16">
        <f t="shared" ca="1" si="449"/>
        <v>1.00203307</v>
      </c>
      <c r="I1465" s="15">
        <f t="shared" si="458"/>
        <v>7.0000000000000007E-2</v>
      </c>
      <c r="J1465" s="34">
        <f t="shared" si="459"/>
        <v>44851</v>
      </c>
      <c r="K1465" s="2">
        <f t="shared" si="460"/>
        <v>4</v>
      </c>
      <c r="L1465" s="21">
        <f t="shared" si="461"/>
        <v>4</v>
      </c>
      <c r="M1465" s="14">
        <f t="shared" si="450"/>
        <v>1.0010745240000001</v>
      </c>
      <c r="N1465" s="14">
        <f t="shared" ca="1" si="451"/>
        <v>1.0031097790000001</v>
      </c>
      <c r="O1465" s="21">
        <f t="shared" si="462"/>
        <v>0</v>
      </c>
      <c r="P1465" s="16">
        <f t="shared" ca="1" si="452"/>
        <v>17.787935879999999</v>
      </c>
      <c r="Q1465" s="24">
        <f t="shared" si="453"/>
        <v>0</v>
      </c>
      <c r="R1465" s="16">
        <f t="shared" si="454"/>
        <v>0</v>
      </c>
      <c r="S1465" s="4" t="str">
        <f t="shared" si="463"/>
        <v>A+J=</v>
      </c>
      <c r="T1465" s="34">
        <f t="shared" si="464"/>
        <v>44881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2"/>
      <c r="AG1465" s="3"/>
      <c r="AH1465" s="2"/>
      <c r="AI1465" s="2"/>
      <c r="AJ1465" s="2"/>
      <c r="AK1465" s="2"/>
      <c r="AL1465" s="2"/>
      <c r="AM1465" s="34"/>
      <c r="AN1465" s="34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42">
        <f t="shared" si="455"/>
        <v>44856</v>
      </c>
      <c r="B1466" s="19">
        <f t="shared" ca="1" si="465"/>
        <v>5742.2435355899997</v>
      </c>
      <c r="C1466" s="16">
        <f t="shared" si="456"/>
        <v>5720</v>
      </c>
      <c r="D1466" s="15">
        <f ca="1">IF(A1466&lt;$B$1,VLOOKUP(A1466,[1]DI!$A$4:$B$15000,2,FALSE),0)</f>
        <v>0</v>
      </c>
      <c r="E1466" s="16">
        <f t="shared" ca="1" si="448"/>
        <v>1</v>
      </c>
      <c r="F1466" s="16">
        <f ca="1">(TRUNC(PRODUCT($E$12:$E1465),16))</f>
        <v>1.26037265755734</v>
      </c>
      <c r="G1466" s="16">
        <f t="shared" ca="1" si="457"/>
        <v>1.2571769380050799</v>
      </c>
      <c r="H1466" s="16">
        <f t="shared" ca="1" si="449"/>
        <v>1.0025419799999999</v>
      </c>
      <c r="I1466" s="15">
        <f t="shared" si="458"/>
        <v>7.0000000000000007E-2</v>
      </c>
      <c r="J1466" s="34">
        <f t="shared" si="459"/>
        <v>44851</v>
      </c>
      <c r="K1466" s="2">
        <f t="shared" si="460"/>
        <v>4</v>
      </c>
      <c r="L1466" s="21">
        <f t="shared" si="461"/>
        <v>5</v>
      </c>
      <c r="M1466" s="14">
        <f t="shared" si="450"/>
        <v>1.0013433350000001</v>
      </c>
      <c r="N1466" s="14">
        <f t="shared" ca="1" si="451"/>
        <v>1.0038887299999999</v>
      </c>
      <c r="O1466" s="21">
        <f t="shared" si="462"/>
        <v>0</v>
      </c>
      <c r="P1466" s="16">
        <f t="shared" ca="1" si="452"/>
        <v>22.24353559</v>
      </c>
      <c r="Q1466" s="24">
        <f t="shared" si="453"/>
        <v>0</v>
      </c>
      <c r="R1466" s="16">
        <f t="shared" si="454"/>
        <v>0</v>
      </c>
      <c r="S1466" s="4" t="str">
        <f t="shared" si="463"/>
        <v>A+J=</v>
      </c>
      <c r="T1466" s="34">
        <f t="shared" si="464"/>
        <v>44881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2"/>
      <c r="AG1466" s="3"/>
      <c r="AH1466" s="2"/>
      <c r="AI1466" s="2"/>
      <c r="AJ1466" s="2"/>
      <c r="AK1466" s="2"/>
      <c r="AL1466" s="2"/>
      <c r="AM1466" s="34"/>
      <c r="AN1466" s="34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42">
        <f t="shared" si="455"/>
        <v>44857</v>
      </c>
      <c r="B1467" s="19">
        <f t="shared" ca="1" si="465"/>
        <v>5742.2435355899997</v>
      </c>
      <c r="C1467" s="16">
        <f t="shared" si="456"/>
        <v>5720</v>
      </c>
      <c r="D1467" s="15">
        <f ca="1">IF(A1467&lt;$B$1,VLOOKUP(A1467,[1]DI!$A$4:$B$15000,2,FALSE),0)</f>
        <v>0</v>
      </c>
      <c r="E1467" s="16">
        <f t="shared" ca="1" si="448"/>
        <v>1</v>
      </c>
      <c r="F1467" s="16">
        <f ca="1">(TRUNC(PRODUCT($E$12:$E1466),16))</f>
        <v>1.26037265755734</v>
      </c>
      <c r="G1467" s="16">
        <f t="shared" ca="1" si="457"/>
        <v>1.2571769380050799</v>
      </c>
      <c r="H1467" s="16">
        <f t="shared" ca="1" si="449"/>
        <v>1.0025419799999999</v>
      </c>
      <c r="I1467" s="15">
        <f t="shared" si="458"/>
        <v>7.0000000000000007E-2</v>
      </c>
      <c r="J1467" s="34">
        <f t="shared" si="459"/>
        <v>44851</v>
      </c>
      <c r="K1467" s="2">
        <f t="shared" si="460"/>
        <v>4</v>
      </c>
      <c r="L1467" s="21">
        <f t="shared" si="461"/>
        <v>5</v>
      </c>
      <c r="M1467" s="14">
        <f t="shared" si="450"/>
        <v>1.0013433350000001</v>
      </c>
      <c r="N1467" s="14">
        <f t="shared" ca="1" si="451"/>
        <v>1.0038887299999999</v>
      </c>
      <c r="O1467" s="21">
        <f t="shared" si="462"/>
        <v>0</v>
      </c>
      <c r="P1467" s="16">
        <f t="shared" ca="1" si="452"/>
        <v>22.24353559</v>
      </c>
      <c r="Q1467" s="24">
        <f t="shared" si="453"/>
        <v>0</v>
      </c>
      <c r="R1467" s="16">
        <f t="shared" si="454"/>
        <v>0</v>
      </c>
      <c r="S1467" s="4" t="str">
        <f t="shared" si="463"/>
        <v>A+J=</v>
      </c>
      <c r="T1467" s="34">
        <f t="shared" si="464"/>
        <v>44881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2"/>
      <c r="AG1467" s="3"/>
      <c r="AH1467" s="2"/>
      <c r="AI1467" s="2"/>
      <c r="AJ1467" s="2"/>
      <c r="AK1467" s="2"/>
      <c r="AL1467" s="2"/>
      <c r="AM1467" s="34"/>
      <c r="AN1467" s="34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42">
        <f t="shared" si="455"/>
        <v>44858</v>
      </c>
      <c r="B1468" s="19">
        <f t="shared" ca="1" si="465"/>
        <v>5742.2435355899997</v>
      </c>
      <c r="C1468" s="16">
        <f t="shared" si="456"/>
        <v>5720</v>
      </c>
      <c r="D1468" s="15">
        <f ca="1">IF(A1468&lt;$B$1,VLOOKUP(A1468,[1]DI!$A$4:$B$15000,2,FALSE),0)</f>
        <v>0.13650000000000001</v>
      </c>
      <c r="E1468" s="16">
        <f t="shared" ca="1" si="448"/>
        <v>1.00050788</v>
      </c>
      <c r="F1468" s="16">
        <f ca="1">(TRUNC(PRODUCT($E$12:$E1467),16))</f>
        <v>1.26037265755734</v>
      </c>
      <c r="G1468" s="16">
        <f t="shared" ca="1" si="457"/>
        <v>1.2571769380050799</v>
      </c>
      <c r="H1468" s="16">
        <f t="shared" ca="1" si="449"/>
        <v>1.0025419799999999</v>
      </c>
      <c r="I1468" s="15">
        <f t="shared" si="458"/>
        <v>7.0000000000000007E-2</v>
      </c>
      <c r="J1468" s="34">
        <f t="shared" si="459"/>
        <v>44851</v>
      </c>
      <c r="K1468" s="2">
        <f t="shared" si="460"/>
        <v>5</v>
      </c>
      <c r="L1468" s="21">
        <f t="shared" si="461"/>
        <v>5</v>
      </c>
      <c r="M1468" s="14">
        <f t="shared" si="450"/>
        <v>1.0013433350000001</v>
      </c>
      <c r="N1468" s="14">
        <f t="shared" ca="1" si="451"/>
        <v>1.0038887299999999</v>
      </c>
      <c r="O1468" s="21">
        <f t="shared" si="462"/>
        <v>0</v>
      </c>
      <c r="P1468" s="16">
        <f t="shared" ca="1" si="452"/>
        <v>22.24353559</v>
      </c>
      <c r="Q1468" s="24">
        <f t="shared" si="453"/>
        <v>0</v>
      </c>
      <c r="R1468" s="16">
        <f t="shared" si="454"/>
        <v>0</v>
      </c>
      <c r="S1468" s="4" t="str">
        <f t="shared" si="463"/>
        <v>A+J=</v>
      </c>
      <c r="T1468" s="34">
        <f t="shared" si="464"/>
        <v>44881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2"/>
      <c r="AG1468" s="3"/>
      <c r="AH1468" s="2"/>
      <c r="AI1468" s="2"/>
      <c r="AJ1468" s="2"/>
      <c r="AK1468" s="2"/>
      <c r="AL1468" s="2"/>
      <c r="AM1468" s="34"/>
      <c r="AN1468" s="34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42">
        <f t="shared" si="455"/>
        <v>44859</v>
      </c>
      <c r="B1469" s="19">
        <f t="shared" ca="1" si="465"/>
        <v>5746.7026016399996</v>
      </c>
      <c r="C1469" s="16">
        <f t="shared" si="456"/>
        <v>5720</v>
      </c>
      <c r="D1469" s="15">
        <f ca="1">IF(A1469&lt;$B$1,VLOOKUP(A1469,[1]DI!$A$4:$B$15000,2,FALSE),0)</f>
        <v>0.13650000000000001</v>
      </c>
      <c r="E1469" s="16">
        <f t="shared" ca="1" si="448"/>
        <v>1.00050788</v>
      </c>
      <c r="F1469" s="16">
        <f ca="1">(TRUNC(PRODUCT($E$12:$E1468),16))</f>
        <v>1.2610127756226599</v>
      </c>
      <c r="G1469" s="16">
        <f t="shared" ca="1" si="457"/>
        <v>1.2571769380050799</v>
      </c>
      <c r="H1469" s="16">
        <f t="shared" ca="1" si="449"/>
        <v>1.0030511499999999</v>
      </c>
      <c r="I1469" s="15">
        <f t="shared" si="458"/>
        <v>7.0000000000000007E-2</v>
      </c>
      <c r="J1469" s="34">
        <f t="shared" si="459"/>
        <v>44851</v>
      </c>
      <c r="K1469" s="2">
        <f t="shared" si="460"/>
        <v>6</v>
      </c>
      <c r="L1469" s="21">
        <f t="shared" si="461"/>
        <v>6</v>
      </c>
      <c r="M1469" s="14">
        <f t="shared" si="450"/>
        <v>1.001612218</v>
      </c>
      <c r="N1469" s="14">
        <f t="shared" ca="1" si="451"/>
        <v>1.0046682870000001</v>
      </c>
      <c r="O1469" s="21">
        <f t="shared" si="462"/>
        <v>0</v>
      </c>
      <c r="P1469" s="16">
        <f t="shared" ca="1" si="452"/>
        <v>26.702601640000001</v>
      </c>
      <c r="Q1469" s="24">
        <f t="shared" si="453"/>
        <v>0</v>
      </c>
      <c r="R1469" s="16">
        <f t="shared" si="454"/>
        <v>0</v>
      </c>
      <c r="S1469" s="4" t="str">
        <f t="shared" si="463"/>
        <v>A+J=</v>
      </c>
      <c r="T1469" s="34">
        <f t="shared" si="464"/>
        <v>44881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2"/>
      <c r="AG1469" s="3"/>
      <c r="AH1469" s="2"/>
      <c r="AI1469" s="2"/>
      <c r="AJ1469" s="2"/>
      <c r="AK1469" s="2"/>
      <c r="AL1469" s="2"/>
      <c r="AM1469" s="34"/>
      <c r="AN1469" s="34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42">
        <f t="shared" si="455"/>
        <v>44860</v>
      </c>
      <c r="B1470" s="19">
        <f t="shared" ca="1" si="465"/>
        <v>5751.1651454399998</v>
      </c>
      <c r="C1470" s="16">
        <f t="shared" si="456"/>
        <v>5720</v>
      </c>
      <c r="D1470" s="15">
        <f ca="1">IF(A1470&lt;$B$1,VLOOKUP(A1470,[1]DI!$A$4:$B$15000,2,FALSE),0)</f>
        <v>0.13650000000000001</v>
      </c>
      <c r="E1470" s="16">
        <f t="shared" ca="1" si="448"/>
        <v>1.00050788</v>
      </c>
      <c r="F1470" s="16">
        <f ca="1">(TRUNC(PRODUCT($E$12:$E1469),16))</f>
        <v>1.26165321879115</v>
      </c>
      <c r="G1470" s="16">
        <f t="shared" ca="1" si="457"/>
        <v>1.2571769380050799</v>
      </c>
      <c r="H1470" s="16">
        <f t="shared" ca="1" si="449"/>
        <v>1.00356058</v>
      </c>
      <c r="I1470" s="15">
        <f t="shared" si="458"/>
        <v>7.0000000000000007E-2</v>
      </c>
      <c r="J1470" s="34">
        <f t="shared" si="459"/>
        <v>44851</v>
      </c>
      <c r="K1470" s="2">
        <f t="shared" si="460"/>
        <v>7</v>
      </c>
      <c r="L1470" s="21">
        <f t="shared" si="461"/>
        <v>7</v>
      </c>
      <c r="M1470" s="14">
        <f t="shared" si="450"/>
        <v>1.001881174</v>
      </c>
      <c r="N1470" s="14">
        <f t="shared" ca="1" si="451"/>
        <v>1.005448452</v>
      </c>
      <c r="O1470" s="21">
        <f t="shared" si="462"/>
        <v>0</v>
      </c>
      <c r="P1470" s="16">
        <f t="shared" ca="1" si="452"/>
        <v>31.16514544</v>
      </c>
      <c r="Q1470" s="24">
        <f t="shared" si="453"/>
        <v>0</v>
      </c>
      <c r="R1470" s="16">
        <f t="shared" si="454"/>
        <v>0</v>
      </c>
      <c r="S1470" s="4" t="str">
        <f t="shared" si="463"/>
        <v>A+J=</v>
      </c>
      <c r="T1470" s="34">
        <f t="shared" si="464"/>
        <v>44881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2"/>
      <c r="AG1470" s="3"/>
      <c r="AH1470" s="2"/>
      <c r="AI1470" s="2"/>
      <c r="AJ1470" s="2"/>
      <c r="AK1470" s="2"/>
      <c r="AL1470" s="2"/>
      <c r="AM1470" s="34"/>
      <c r="AN1470" s="34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42">
        <f t="shared" si="455"/>
        <v>44861</v>
      </c>
      <c r="B1471" s="19">
        <f t="shared" ca="1" si="465"/>
        <v>5755.6311612700001</v>
      </c>
      <c r="C1471" s="16">
        <f t="shared" si="456"/>
        <v>5720</v>
      </c>
      <c r="D1471" s="15">
        <f ca="1">IF(A1471&lt;$B$1,VLOOKUP(A1471,[1]DI!$A$4:$B$15000,2,FALSE),0)</f>
        <v>0.13650000000000001</v>
      </c>
      <c r="E1471" s="16">
        <f t="shared" ca="1" si="448"/>
        <v>1.00050788</v>
      </c>
      <c r="F1471" s="16">
        <f ca="1">(TRUNC(PRODUCT($E$12:$E1470),16))</f>
        <v>1.26229398722791</v>
      </c>
      <c r="G1471" s="16">
        <f t="shared" ca="1" si="457"/>
        <v>1.2571769380050799</v>
      </c>
      <c r="H1471" s="16">
        <f t="shared" ca="1" si="449"/>
        <v>1.0040702699999999</v>
      </c>
      <c r="I1471" s="15">
        <f t="shared" si="458"/>
        <v>7.0000000000000007E-2</v>
      </c>
      <c r="J1471" s="34">
        <f t="shared" si="459"/>
        <v>44851</v>
      </c>
      <c r="K1471" s="2">
        <f t="shared" si="460"/>
        <v>8</v>
      </c>
      <c r="L1471" s="21">
        <f t="shared" si="461"/>
        <v>8</v>
      </c>
      <c r="M1471" s="14">
        <f t="shared" si="450"/>
        <v>1.0021502019999999</v>
      </c>
      <c r="N1471" s="14">
        <f t="shared" ca="1" si="451"/>
        <v>1.0062292239999999</v>
      </c>
      <c r="O1471" s="21">
        <f t="shared" si="462"/>
        <v>0</v>
      </c>
      <c r="P1471" s="16">
        <f t="shared" ca="1" si="452"/>
        <v>35.63116127</v>
      </c>
      <c r="Q1471" s="24">
        <f t="shared" si="453"/>
        <v>0</v>
      </c>
      <c r="R1471" s="16">
        <f t="shared" si="454"/>
        <v>0</v>
      </c>
      <c r="S1471" s="4" t="str">
        <f t="shared" si="463"/>
        <v>A+J=</v>
      </c>
      <c r="T1471" s="34">
        <f t="shared" si="464"/>
        <v>44881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2"/>
      <c r="AG1471" s="3"/>
      <c r="AH1471" s="2"/>
      <c r="AI1471" s="2"/>
      <c r="AJ1471" s="2"/>
      <c r="AK1471" s="2"/>
      <c r="AL1471" s="2"/>
      <c r="AM1471" s="34"/>
      <c r="AN1471" s="34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42">
        <f t="shared" si="455"/>
        <v>44862</v>
      </c>
      <c r="B1472" s="19">
        <f t="shared" ca="1" si="465"/>
        <v>5760.1006491500002</v>
      </c>
      <c r="C1472" s="16">
        <f t="shared" si="456"/>
        <v>5720</v>
      </c>
      <c r="D1472" s="15">
        <f ca="1">IF(A1472&lt;$B$1,VLOOKUP(A1472,[1]DI!$A$4:$B$15000,2,FALSE),0)</f>
        <v>0.13650000000000001</v>
      </c>
      <c r="E1472" s="16">
        <f t="shared" ca="1" si="448"/>
        <v>1.00050788</v>
      </c>
      <c r="F1472" s="16">
        <f ca="1">(TRUNC(PRODUCT($E$12:$E1471),16))</f>
        <v>1.2629350810981399</v>
      </c>
      <c r="G1472" s="16">
        <f t="shared" ca="1" si="457"/>
        <v>1.2571769380050799</v>
      </c>
      <c r="H1472" s="16">
        <f t="shared" ca="1" si="449"/>
        <v>1.00458022</v>
      </c>
      <c r="I1472" s="15">
        <f t="shared" si="458"/>
        <v>7.0000000000000007E-2</v>
      </c>
      <c r="J1472" s="34">
        <f t="shared" si="459"/>
        <v>44851</v>
      </c>
      <c r="K1472" s="2">
        <f t="shared" si="460"/>
        <v>9</v>
      </c>
      <c r="L1472" s="21">
        <f t="shared" si="461"/>
        <v>9</v>
      </c>
      <c r="M1472" s="14">
        <f t="shared" si="450"/>
        <v>1.0024193020000001</v>
      </c>
      <c r="N1472" s="14">
        <f t="shared" ca="1" si="451"/>
        <v>1.0070106029999999</v>
      </c>
      <c r="O1472" s="21">
        <f t="shared" si="462"/>
        <v>0</v>
      </c>
      <c r="P1472" s="16">
        <f t="shared" ca="1" si="452"/>
        <v>40.100649150000002</v>
      </c>
      <c r="Q1472" s="24">
        <f t="shared" si="453"/>
        <v>0</v>
      </c>
      <c r="R1472" s="16">
        <f t="shared" si="454"/>
        <v>0</v>
      </c>
      <c r="S1472" s="4" t="str">
        <f t="shared" si="463"/>
        <v>A+J=</v>
      </c>
      <c r="T1472" s="34">
        <f t="shared" si="464"/>
        <v>44881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2"/>
      <c r="AG1472" s="3"/>
      <c r="AH1472" s="2"/>
      <c r="AI1472" s="2"/>
      <c r="AJ1472" s="2"/>
      <c r="AK1472" s="2"/>
      <c r="AL1472" s="2"/>
      <c r="AM1472" s="34"/>
      <c r="AN1472" s="34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42">
        <f t="shared" si="455"/>
        <v>44863</v>
      </c>
      <c r="B1473" s="19">
        <f t="shared" ca="1" si="465"/>
        <v>5764.5735518700003</v>
      </c>
      <c r="C1473" s="16">
        <f t="shared" si="456"/>
        <v>5720</v>
      </c>
      <c r="D1473" s="15">
        <f ca="1">IF(A1473&lt;$B$1,VLOOKUP(A1473,[1]DI!$A$4:$B$15000,2,FALSE),0)</f>
        <v>0</v>
      </c>
      <c r="E1473" s="16">
        <f t="shared" ca="1" si="448"/>
        <v>1</v>
      </c>
      <c r="F1473" s="16">
        <f ca="1">(TRUNC(PRODUCT($E$12:$E1472),16))</f>
        <v>1.26357650056713</v>
      </c>
      <c r="G1473" s="16">
        <f t="shared" ca="1" si="457"/>
        <v>1.2571769380050799</v>
      </c>
      <c r="H1473" s="16">
        <f t="shared" ca="1" si="449"/>
        <v>1.0050904199999999</v>
      </c>
      <c r="I1473" s="15">
        <f t="shared" si="458"/>
        <v>7.0000000000000007E-2</v>
      </c>
      <c r="J1473" s="34">
        <f t="shared" si="459"/>
        <v>44851</v>
      </c>
      <c r="K1473" s="2">
        <f t="shared" si="460"/>
        <v>9</v>
      </c>
      <c r="L1473" s="21">
        <f t="shared" si="461"/>
        <v>10</v>
      </c>
      <c r="M1473" s="14">
        <f t="shared" si="450"/>
        <v>1.0026884739999999</v>
      </c>
      <c r="N1473" s="14">
        <f t="shared" ca="1" si="451"/>
        <v>1.007792579</v>
      </c>
      <c r="O1473" s="21">
        <f t="shared" si="462"/>
        <v>0</v>
      </c>
      <c r="P1473" s="16">
        <f t="shared" ca="1" si="452"/>
        <v>44.573551870000003</v>
      </c>
      <c r="Q1473" s="24">
        <f t="shared" si="453"/>
        <v>0</v>
      </c>
      <c r="R1473" s="16">
        <f t="shared" si="454"/>
        <v>0</v>
      </c>
      <c r="S1473" s="4" t="str">
        <f t="shared" si="463"/>
        <v>A+J=</v>
      </c>
      <c r="T1473" s="34">
        <f t="shared" si="464"/>
        <v>44881</v>
      </c>
      <c r="U1473" s="25"/>
      <c r="V1473" s="25"/>
      <c r="W1473" s="25"/>
      <c r="X1473" s="33"/>
      <c r="Y1473" s="25"/>
      <c r="Z1473" s="28"/>
      <c r="AA1473" s="25"/>
      <c r="AB1473" s="25"/>
      <c r="AC1473" s="25"/>
      <c r="AD1473" s="25"/>
      <c r="AE1473" s="25"/>
      <c r="AF1473" s="26"/>
      <c r="AG1473" s="25"/>
      <c r="AH1473" s="27"/>
      <c r="AI1473" s="27"/>
      <c r="AJ1473" s="27"/>
      <c r="AK1473" s="27"/>
      <c r="AL1473" s="27"/>
      <c r="AM1473" s="33"/>
      <c r="AN1473" s="33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</row>
    <row r="1474" spans="1:145" x14ac:dyDescent="0.15">
      <c r="A1474" s="42">
        <f t="shared" si="455"/>
        <v>44864</v>
      </c>
      <c r="B1474" s="19">
        <f t="shared" ca="1" si="465"/>
        <v>5764.5735518700003</v>
      </c>
      <c r="C1474" s="16">
        <f t="shared" si="456"/>
        <v>5720</v>
      </c>
      <c r="D1474" s="15">
        <f ca="1">IF(A1474&lt;$B$1,VLOOKUP(A1474,[1]DI!$A$4:$B$15000,2,FALSE),0)</f>
        <v>0</v>
      </c>
      <c r="E1474" s="16">
        <f t="shared" ca="1" si="448"/>
        <v>1</v>
      </c>
      <c r="F1474" s="16">
        <f ca="1">(TRUNC(PRODUCT($E$12:$E1473),16))</f>
        <v>1.26357650056713</v>
      </c>
      <c r="G1474" s="16">
        <f t="shared" ca="1" si="457"/>
        <v>1.2571769380050799</v>
      </c>
      <c r="H1474" s="16">
        <f t="shared" ca="1" si="449"/>
        <v>1.0050904199999999</v>
      </c>
      <c r="I1474" s="15">
        <f t="shared" si="458"/>
        <v>7.0000000000000007E-2</v>
      </c>
      <c r="J1474" s="34">
        <f t="shared" si="459"/>
        <v>44851</v>
      </c>
      <c r="K1474" s="2">
        <f t="shared" si="460"/>
        <v>9</v>
      </c>
      <c r="L1474" s="21">
        <f t="shared" si="461"/>
        <v>10</v>
      </c>
      <c r="M1474" s="14">
        <f t="shared" si="450"/>
        <v>1.0026884739999999</v>
      </c>
      <c r="N1474" s="14">
        <f t="shared" ca="1" si="451"/>
        <v>1.007792579</v>
      </c>
      <c r="O1474" s="21">
        <f t="shared" si="462"/>
        <v>0</v>
      </c>
      <c r="P1474" s="16">
        <f t="shared" ca="1" si="452"/>
        <v>44.573551870000003</v>
      </c>
      <c r="Q1474" s="24">
        <f t="shared" si="453"/>
        <v>0</v>
      </c>
      <c r="R1474" s="16">
        <f t="shared" si="454"/>
        <v>0</v>
      </c>
      <c r="S1474" s="4" t="str">
        <f t="shared" si="463"/>
        <v>A+J=</v>
      </c>
      <c r="T1474" s="34">
        <f t="shared" si="464"/>
        <v>44881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2"/>
      <c r="AG1474" s="3"/>
      <c r="AH1474" s="2"/>
      <c r="AI1474" s="2"/>
      <c r="AJ1474" s="2"/>
      <c r="AK1474" s="2"/>
      <c r="AL1474" s="2"/>
      <c r="AM1474" s="34"/>
      <c r="AN1474" s="34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42">
        <f t="shared" si="455"/>
        <v>44865</v>
      </c>
      <c r="B1475" s="19">
        <f t="shared" ca="1" si="465"/>
        <v>5764.5735518700003</v>
      </c>
      <c r="C1475" s="16">
        <f t="shared" si="456"/>
        <v>5720</v>
      </c>
      <c r="D1475" s="15">
        <f ca="1">IF(A1475&lt;$B$1,VLOOKUP(A1475,[1]DI!$A$4:$B$15000,2,FALSE),0)</f>
        <v>0.13650000000000001</v>
      </c>
      <c r="E1475" s="16">
        <f t="shared" ca="1" si="448"/>
        <v>1.00050788</v>
      </c>
      <c r="F1475" s="16">
        <f ca="1">(TRUNC(PRODUCT($E$12:$E1474),16))</f>
        <v>1.26357650056713</v>
      </c>
      <c r="G1475" s="16">
        <f t="shared" ca="1" si="457"/>
        <v>1.2571769380050799</v>
      </c>
      <c r="H1475" s="16">
        <f t="shared" ca="1" si="449"/>
        <v>1.0050904199999999</v>
      </c>
      <c r="I1475" s="15">
        <f t="shared" si="458"/>
        <v>7.0000000000000007E-2</v>
      </c>
      <c r="J1475" s="34">
        <f t="shared" si="459"/>
        <v>44851</v>
      </c>
      <c r="K1475" s="2">
        <f t="shared" si="460"/>
        <v>10</v>
      </c>
      <c r="L1475" s="21">
        <f t="shared" si="461"/>
        <v>10</v>
      </c>
      <c r="M1475" s="14">
        <f t="shared" si="450"/>
        <v>1.0026884739999999</v>
      </c>
      <c r="N1475" s="14">
        <f t="shared" ca="1" si="451"/>
        <v>1.007792579</v>
      </c>
      <c r="O1475" s="21">
        <f t="shared" si="462"/>
        <v>0</v>
      </c>
      <c r="P1475" s="16">
        <f t="shared" ca="1" si="452"/>
        <v>44.573551870000003</v>
      </c>
      <c r="Q1475" s="24">
        <f t="shared" si="453"/>
        <v>0</v>
      </c>
      <c r="R1475" s="16">
        <f t="shared" si="454"/>
        <v>0</v>
      </c>
      <c r="S1475" s="4" t="str">
        <f t="shared" si="463"/>
        <v>A+J=</v>
      </c>
      <c r="T1475" s="34">
        <f t="shared" si="464"/>
        <v>44881</v>
      </c>
      <c r="U1475" s="25"/>
      <c r="V1475" s="25"/>
      <c r="W1475" s="25"/>
      <c r="X1475" s="33"/>
      <c r="Y1475" s="25"/>
      <c r="Z1475" s="28"/>
      <c r="AA1475" s="25"/>
      <c r="AB1475" s="25"/>
      <c r="AC1475" s="25"/>
      <c r="AD1475" s="25"/>
      <c r="AE1475" s="25"/>
      <c r="AF1475" s="26"/>
      <c r="AG1475" s="25"/>
      <c r="AH1475" s="27"/>
      <c r="AI1475" s="27"/>
      <c r="AJ1475" s="27"/>
      <c r="AK1475" s="27"/>
      <c r="AL1475" s="27"/>
      <c r="AM1475" s="33"/>
      <c r="AN1475" s="33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</row>
    <row r="1476" spans="1:145" x14ac:dyDescent="0.15">
      <c r="A1476" s="42">
        <f t="shared" si="455"/>
        <v>44866</v>
      </c>
      <c r="B1476" s="19">
        <f t="shared" ca="1" si="465"/>
        <v>5769.0500009999996</v>
      </c>
      <c r="C1476" s="16">
        <f t="shared" si="456"/>
        <v>5720</v>
      </c>
      <c r="D1476" s="15">
        <f ca="1">IF(A1476&lt;$B$1,VLOOKUP(A1476,[1]DI!$A$4:$B$15000,2,FALSE),0)</f>
        <v>0.13650000000000001</v>
      </c>
      <c r="E1476" s="16">
        <f t="shared" ca="1" si="448"/>
        <v>1.00050788</v>
      </c>
      <c r="F1476" s="16">
        <f ca="1">(TRUNC(PRODUCT($E$12:$E1475),16))</f>
        <v>1.26421824580024</v>
      </c>
      <c r="G1476" s="16">
        <f t="shared" ca="1" si="457"/>
        <v>1.2571769380050799</v>
      </c>
      <c r="H1476" s="16">
        <f t="shared" ca="1" si="449"/>
        <v>1.00560089</v>
      </c>
      <c r="I1476" s="15">
        <f t="shared" si="458"/>
        <v>7.0000000000000007E-2</v>
      </c>
      <c r="J1476" s="34">
        <f t="shared" si="459"/>
        <v>44851</v>
      </c>
      <c r="K1476" s="2">
        <f t="shared" si="460"/>
        <v>11</v>
      </c>
      <c r="L1476" s="21">
        <f t="shared" si="461"/>
        <v>11</v>
      </c>
      <c r="M1476" s="14">
        <f t="shared" si="450"/>
        <v>1.0029577190000001</v>
      </c>
      <c r="N1476" s="14">
        <f t="shared" ca="1" si="451"/>
        <v>1.008575175</v>
      </c>
      <c r="O1476" s="21">
        <f t="shared" si="462"/>
        <v>0</v>
      </c>
      <c r="P1476" s="16">
        <f t="shared" ca="1" si="452"/>
        <v>49.050001000000002</v>
      </c>
      <c r="Q1476" s="24">
        <f t="shared" si="453"/>
        <v>0</v>
      </c>
      <c r="R1476" s="16">
        <f t="shared" si="454"/>
        <v>0</v>
      </c>
      <c r="S1476" s="4" t="str">
        <f t="shared" si="463"/>
        <v>A+J=</v>
      </c>
      <c r="T1476" s="34">
        <f t="shared" si="464"/>
        <v>44881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2"/>
      <c r="AG1476" s="3"/>
      <c r="AH1476" s="2"/>
      <c r="AI1476" s="2"/>
      <c r="AJ1476" s="2"/>
      <c r="AK1476" s="2"/>
      <c r="AL1476" s="2"/>
      <c r="AM1476" s="34"/>
      <c r="AN1476" s="34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42">
        <f t="shared" si="455"/>
        <v>44867</v>
      </c>
      <c r="B1477" s="19">
        <f t="shared" ca="1" si="465"/>
        <v>5773.5298649599999</v>
      </c>
      <c r="C1477" s="16">
        <f t="shared" si="456"/>
        <v>5720</v>
      </c>
      <c r="D1477" s="15">
        <f ca="1">IF(A1477&lt;$B$1,VLOOKUP(A1477,[1]DI!$A$4:$B$15000,2,FALSE),0)</f>
        <v>0</v>
      </c>
      <c r="E1477" s="16">
        <f t="shared" ca="1" si="448"/>
        <v>1</v>
      </c>
      <c r="F1477" s="16">
        <f ca="1">(TRUNC(PRODUCT($E$12:$E1476),16))</f>
        <v>1.26486031696291</v>
      </c>
      <c r="G1477" s="16">
        <f t="shared" ca="1" si="457"/>
        <v>1.2571769380050799</v>
      </c>
      <c r="H1477" s="16">
        <f t="shared" ca="1" si="449"/>
        <v>1.00611161</v>
      </c>
      <c r="I1477" s="15">
        <f t="shared" si="458"/>
        <v>7.0000000000000007E-2</v>
      </c>
      <c r="J1477" s="34">
        <f t="shared" si="459"/>
        <v>44851</v>
      </c>
      <c r="K1477" s="2">
        <f t="shared" si="460"/>
        <v>11</v>
      </c>
      <c r="L1477" s="21">
        <f t="shared" si="461"/>
        <v>12</v>
      </c>
      <c r="M1477" s="14">
        <f t="shared" si="450"/>
        <v>1.003227036</v>
      </c>
      <c r="N1477" s="14">
        <f t="shared" ca="1" si="451"/>
        <v>1.009358368</v>
      </c>
      <c r="O1477" s="21">
        <f t="shared" si="462"/>
        <v>0</v>
      </c>
      <c r="P1477" s="16">
        <f t="shared" ca="1" si="452"/>
        <v>53.529864959999998</v>
      </c>
      <c r="Q1477" s="24">
        <f t="shared" si="453"/>
        <v>0</v>
      </c>
      <c r="R1477" s="16">
        <f t="shared" si="454"/>
        <v>0</v>
      </c>
      <c r="S1477" s="4" t="str">
        <f t="shared" si="463"/>
        <v>A+J=</v>
      </c>
      <c r="T1477" s="34">
        <f t="shared" si="464"/>
        <v>44881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2"/>
      <c r="AG1477" s="3"/>
      <c r="AH1477" s="2"/>
      <c r="AI1477" s="2"/>
      <c r="AJ1477" s="2"/>
      <c r="AK1477" s="2"/>
      <c r="AL1477" s="2"/>
      <c r="AM1477" s="34"/>
      <c r="AN1477" s="34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42">
        <f t="shared" si="455"/>
        <v>44868</v>
      </c>
      <c r="B1478" s="19">
        <f t="shared" ca="1" si="465"/>
        <v>5773.5298649599999</v>
      </c>
      <c r="C1478" s="16">
        <f t="shared" si="456"/>
        <v>5720</v>
      </c>
      <c r="D1478" s="15">
        <f ca="1">IF(A1478&lt;$B$1,VLOOKUP(A1478,[1]DI!$A$4:$B$15000,2,FALSE),0)</f>
        <v>0.13650000000000001</v>
      </c>
      <c r="E1478" s="16">
        <f t="shared" ca="1" si="448"/>
        <v>1.00050788</v>
      </c>
      <c r="F1478" s="16">
        <f ca="1">(TRUNC(PRODUCT($E$12:$E1477),16))</f>
        <v>1.26486031696291</v>
      </c>
      <c r="G1478" s="16">
        <f t="shared" ca="1" si="457"/>
        <v>1.2571769380050799</v>
      </c>
      <c r="H1478" s="16">
        <f t="shared" ca="1" si="449"/>
        <v>1.00611161</v>
      </c>
      <c r="I1478" s="15">
        <f t="shared" si="458"/>
        <v>7.0000000000000007E-2</v>
      </c>
      <c r="J1478" s="34">
        <f t="shared" si="459"/>
        <v>44851</v>
      </c>
      <c r="K1478" s="2">
        <f t="shared" si="460"/>
        <v>12</v>
      </c>
      <c r="L1478" s="21">
        <f t="shared" si="461"/>
        <v>12</v>
      </c>
      <c r="M1478" s="14">
        <f t="shared" si="450"/>
        <v>1.003227036</v>
      </c>
      <c r="N1478" s="14">
        <f t="shared" ca="1" si="451"/>
        <v>1.009358368</v>
      </c>
      <c r="O1478" s="21">
        <f t="shared" si="462"/>
        <v>0</v>
      </c>
      <c r="P1478" s="16">
        <f t="shared" ca="1" si="452"/>
        <v>53.529864959999998</v>
      </c>
      <c r="Q1478" s="24">
        <f t="shared" si="453"/>
        <v>0</v>
      </c>
      <c r="R1478" s="16">
        <f t="shared" si="454"/>
        <v>0</v>
      </c>
      <c r="S1478" s="4" t="str">
        <f t="shared" si="463"/>
        <v>A+J=</v>
      </c>
      <c r="T1478" s="34">
        <f t="shared" si="464"/>
        <v>44881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2"/>
      <c r="AG1478" s="3"/>
      <c r="AH1478" s="2"/>
      <c r="AI1478" s="2"/>
      <c r="AJ1478" s="2"/>
      <c r="AK1478" s="2"/>
      <c r="AL1478" s="2"/>
      <c r="AM1478" s="34"/>
      <c r="AN1478" s="34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42">
        <f t="shared" si="455"/>
        <v>44869</v>
      </c>
      <c r="B1479" s="19">
        <f t="shared" ca="1" si="465"/>
        <v>5778.0132695900002</v>
      </c>
      <c r="C1479" s="16">
        <f t="shared" si="456"/>
        <v>5720</v>
      </c>
      <c r="D1479" s="15">
        <f ca="1">IF(A1479&lt;$B$1,VLOOKUP(A1479,[1]DI!$A$4:$B$15000,2,FALSE),0)</f>
        <v>0.13650000000000001</v>
      </c>
      <c r="E1479" s="16">
        <f t="shared" ca="1" si="448"/>
        <v>1.00050788</v>
      </c>
      <c r="F1479" s="16">
        <f ca="1">(TRUNC(PRODUCT($E$12:$E1478),16))</f>
        <v>1.2655027142206901</v>
      </c>
      <c r="G1479" s="16">
        <f t="shared" ca="1" si="457"/>
        <v>1.2571769380050799</v>
      </c>
      <c r="H1479" s="16">
        <f t="shared" ca="1" si="449"/>
        <v>1.0066226</v>
      </c>
      <c r="I1479" s="15">
        <f t="shared" si="458"/>
        <v>7.0000000000000007E-2</v>
      </c>
      <c r="J1479" s="34">
        <f t="shared" si="459"/>
        <v>44851</v>
      </c>
      <c r="K1479" s="2">
        <f t="shared" si="460"/>
        <v>13</v>
      </c>
      <c r="L1479" s="21">
        <f t="shared" si="461"/>
        <v>13</v>
      </c>
      <c r="M1479" s="14">
        <f t="shared" si="450"/>
        <v>1.003496425</v>
      </c>
      <c r="N1479" s="14">
        <f t="shared" ca="1" si="451"/>
        <v>1.0101421799999999</v>
      </c>
      <c r="O1479" s="21">
        <f t="shared" si="462"/>
        <v>0</v>
      </c>
      <c r="P1479" s="16">
        <f t="shared" ca="1" si="452"/>
        <v>58.01326959</v>
      </c>
      <c r="Q1479" s="24">
        <f t="shared" si="453"/>
        <v>0</v>
      </c>
      <c r="R1479" s="16">
        <f t="shared" si="454"/>
        <v>0</v>
      </c>
      <c r="S1479" s="4" t="str">
        <f t="shared" si="463"/>
        <v>A+J=</v>
      </c>
      <c r="T1479" s="34">
        <f t="shared" si="464"/>
        <v>44881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2"/>
      <c r="AG1479" s="3"/>
      <c r="AH1479" s="2"/>
      <c r="AI1479" s="2"/>
      <c r="AJ1479" s="2"/>
      <c r="AK1479" s="2"/>
      <c r="AL1479" s="2"/>
      <c r="AM1479" s="34"/>
      <c r="AN1479" s="34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42">
        <f t="shared" si="455"/>
        <v>44870</v>
      </c>
      <c r="B1480" s="19">
        <f t="shared" ca="1" si="465"/>
        <v>5782.5001062299998</v>
      </c>
      <c r="C1480" s="16">
        <f t="shared" si="456"/>
        <v>5720</v>
      </c>
      <c r="D1480" s="15">
        <f ca="1">IF(A1480&lt;$B$1,VLOOKUP(A1480,[1]DI!$A$4:$B$15000,2,FALSE),0)</f>
        <v>0</v>
      </c>
      <c r="E1480" s="16">
        <f t="shared" ca="1" si="448"/>
        <v>1</v>
      </c>
      <c r="F1480" s="16">
        <f ca="1">(TRUNC(PRODUCT($E$12:$E1479),16))</f>
        <v>1.2661454377391901</v>
      </c>
      <c r="G1480" s="16">
        <f t="shared" ca="1" si="457"/>
        <v>1.2571769380050799</v>
      </c>
      <c r="H1480" s="16">
        <f t="shared" ca="1" si="449"/>
        <v>1.0071338400000001</v>
      </c>
      <c r="I1480" s="15">
        <f t="shared" si="458"/>
        <v>7.0000000000000007E-2</v>
      </c>
      <c r="J1480" s="34">
        <f t="shared" si="459"/>
        <v>44851</v>
      </c>
      <c r="K1480" s="2">
        <f t="shared" si="460"/>
        <v>13</v>
      </c>
      <c r="L1480" s="21">
        <f t="shared" si="461"/>
        <v>14</v>
      </c>
      <c r="M1480" s="14">
        <f t="shared" si="450"/>
        <v>1.0037658869999999</v>
      </c>
      <c r="N1480" s="14">
        <f t="shared" ca="1" si="451"/>
        <v>1.0109265919999999</v>
      </c>
      <c r="O1480" s="21">
        <f t="shared" si="462"/>
        <v>0</v>
      </c>
      <c r="P1480" s="16">
        <f t="shared" ca="1" si="452"/>
        <v>62.50010623</v>
      </c>
      <c r="Q1480" s="24">
        <f t="shared" si="453"/>
        <v>0</v>
      </c>
      <c r="R1480" s="16">
        <f t="shared" si="454"/>
        <v>0</v>
      </c>
      <c r="S1480" s="4" t="str">
        <f t="shared" si="463"/>
        <v>A+J=</v>
      </c>
      <c r="T1480" s="34">
        <f t="shared" si="464"/>
        <v>44881</v>
      </c>
      <c r="U1480" s="11"/>
      <c r="V1480" s="11"/>
      <c r="W1480" s="11"/>
      <c r="X1480" s="32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"/>
      <c r="AI1480" s="1"/>
      <c r="AJ1480" s="1"/>
      <c r="AK1480" s="1"/>
      <c r="AL1480" s="1"/>
      <c r="AM1480" s="32"/>
      <c r="AN1480" s="32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42">
        <f t="shared" si="455"/>
        <v>44871</v>
      </c>
      <c r="B1481" s="19">
        <f t="shared" ca="1" si="465"/>
        <v>5782.5001062299998</v>
      </c>
      <c r="C1481" s="16">
        <f t="shared" si="456"/>
        <v>5720</v>
      </c>
      <c r="D1481" s="15">
        <f ca="1">IF(A1481&lt;$B$1,VLOOKUP(A1481,[1]DI!$A$4:$B$15000,2,FALSE),0)</f>
        <v>0</v>
      </c>
      <c r="E1481" s="16">
        <f t="shared" ca="1" si="448"/>
        <v>1</v>
      </c>
      <c r="F1481" s="16">
        <f ca="1">(TRUNC(PRODUCT($E$12:$E1480),16))</f>
        <v>1.2661454377391901</v>
      </c>
      <c r="G1481" s="16">
        <f t="shared" ca="1" si="457"/>
        <v>1.2571769380050799</v>
      </c>
      <c r="H1481" s="16">
        <f t="shared" ca="1" si="449"/>
        <v>1.0071338400000001</v>
      </c>
      <c r="I1481" s="15">
        <f t="shared" si="458"/>
        <v>7.0000000000000007E-2</v>
      </c>
      <c r="J1481" s="34">
        <f t="shared" si="459"/>
        <v>44851</v>
      </c>
      <c r="K1481" s="2">
        <f t="shared" si="460"/>
        <v>13</v>
      </c>
      <c r="L1481" s="21">
        <f t="shared" si="461"/>
        <v>14</v>
      </c>
      <c r="M1481" s="14">
        <f t="shared" si="450"/>
        <v>1.0037658869999999</v>
      </c>
      <c r="N1481" s="14">
        <f t="shared" ca="1" si="451"/>
        <v>1.0109265919999999</v>
      </c>
      <c r="O1481" s="21">
        <f t="shared" si="462"/>
        <v>0</v>
      </c>
      <c r="P1481" s="16">
        <f t="shared" ca="1" si="452"/>
        <v>62.50010623</v>
      </c>
      <c r="Q1481" s="24">
        <f t="shared" si="453"/>
        <v>0</v>
      </c>
      <c r="R1481" s="16">
        <f t="shared" si="454"/>
        <v>0</v>
      </c>
      <c r="S1481" s="4" t="str">
        <f t="shared" si="463"/>
        <v>A+J=</v>
      </c>
      <c r="T1481" s="34">
        <f t="shared" si="464"/>
        <v>44881</v>
      </c>
      <c r="U1481" s="11"/>
      <c r="V1481" s="11"/>
      <c r="W1481" s="11"/>
      <c r="X1481" s="32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"/>
      <c r="AI1481" s="1"/>
      <c r="AJ1481" s="1"/>
      <c r="AK1481" s="1"/>
      <c r="AL1481" s="1"/>
      <c r="AM1481" s="32"/>
      <c r="AN1481" s="32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42">
        <f t="shared" si="455"/>
        <v>44872</v>
      </c>
      <c r="B1482" s="19">
        <f t="shared" ca="1" si="465"/>
        <v>5782.5001062299998</v>
      </c>
      <c r="C1482" s="16">
        <f t="shared" si="456"/>
        <v>5720</v>
      </c>
      <c r="D1482" s="15">
        <f ca="1">IF(A1482&lt;$B$1,VLOOKUP(A1482,[1]DI!$A$4:$B$15000,2,FALSE),0)</f>
        <v>0.13650000000000001</v>
      </c>
      <c r="E1482" s="16">
        <f t="shared" ca="1" si="448"/>
        <v>1.00050788</v>
      </c>
      <c r="F1482" s="16">
        <f ca="1">(TRUNC(PRODUCT($E$12:$E1481),16))</f>
        <v>1.2661454377391901</v>
      </c>
      <c r="G1482" s="16">
        <f t="shared" ca="1" si="457"/>
        <v>1.2571769380050799</v>
      </c>
      <c r="H1482" s="16">
        <f t="shared" ca="1" si="449"/>
        <v>1.0071338400000001</v>
      </c>
      <c r="I1482" s="15">
        <f t="shared" si="458"/>
        <v>7.0000000000000007E-2</v>
      </c>
      <c r="J1482" s="34">
        <f t="shared" si="459"/>
        <v>44851</v>
      </c>
      <c r="K1482" s="2">
        <f t="shared" si="460"/>
        <v>14</v>
      </c>
      <c r="L1482" s="21">
        <f t="shared" si="461"/>
        <v>14</v>
      </c>
      <c r="M1482" s="14">
        <f t="shared" si="450"/>
        <v>1.0037658869999999</v>
      </c>
      <c r="N1482" s="14">
        <f t="shared" ca="1" si="451"/>
        <v>1.0109265919999999</v>
      </c>
      <c r="O1482" s="21">
        <f t="shared" si="462"/>
        <v>0</v>
      </c>
      <c r="P1482" s="16">
        <f t="shared" ca="1" si="452"/>
        <v>62.50010623</v>
      </c>
      <c r="Q1482" s="24">
        <f t="shared" si="453"/>
        <v>0</v>
      </c>
      <c r="R1482" s="16">
        <f t="shared" si="454"/>
        <v>0</v>
      </c>
      <c r="S1482" s="4" t="str">
        <f t="shared" si="463"/>
        <v>A+J=</v>
      </c>
      <c r="T1482" s="34">
        <f t="shared" si="464"/>
        <v>44881</v>
      </c>
      <c r="U1482" s="11"/>
      <c r="V1482" s="11"/>
      <c r="W1482" s="11"/>
      <c r="X1482" s="32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"/>
      <c r="AI1482" s="1"/>
      <c r="AJ1482" s="1"/>
      <c r="AK1482" s="1"/>
      <c r="AL1482" s="1"/>
      <c r="AM1482" s="32"/>
      <c r="AN1482" s="32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42">
        <f t="shared" si="455"/>
        <v>44873</v>
      </c>
      <c r="B1483" s="19">
        <f t="shared" ca="1" si="465"/>
        <v>5786.9904263500002</v>
      </c>
      <c r="C1483" s="16">
        <f t="shared" si="456"/>
        <v>5720</v>
      </c>
      <c r="D1483" s="15">
        <f ca="1">IF(A1483&lt;$B$1,VLOOKUP(A1483,[1]DI!$A$4:$B$15000,2,FALSE),0)</f>
        <v>0.13650000000000001</v>
      </c>
      <c r="E1483" s="16">
        <f t="shared" ca="1" si="448"/>
        <v>1.00050788</v>
      </c>
      <c r="F1483" s="16">
        <f ca="1">(TRUNC(PRODUCT($E$12:$E1482),16))</f>
        <v>1.26678848768411</v>
      </c>
      <c r="G1483" s="16">
        <f t="shared" ca="1" si="457"/>
        <v>1.2571769380050799</v>
      </c>
      <c r="H1483" s="16">
        <f t="shared" ca="1" si="449"/>
        <v>1.0076453400000001</v>
      </c>
      <c r="I1483" s="15">
        <f t="shared" si="458"/>
        <v>7.0000000000000007E-2</v>
      </c>
      <c r="J1483" s="34">
        <f t="shared" si="459"/>
        <v>44851</v>
      </c>
      <c r="K1483" s="2">
        <f t="shared" si="460"/>
        <v>15</v>
      </c>
      <c r="L1483" s="21">
        <f t="shared" si="461"/>
        <v>15</v>
      </c>
      <c r="M1483" s="14">
        <f t="shared" si="450"/>
        <v>1.004035421</v>
      </c>
      <c r="N1483" s="14">
        <f t="shared" ca="1" si="451"/>
        <v>1.0117116129999999</v>
      </c>
      <c r="O1483" s="21">
        <f t="shared" si="462"/>
        <v>0</v>
      </c>
      <c r="P1483" s="16">
        <f t="shared" ca="1" si="452"/>
        <v>66.990426350000007</v>
      </c>
      <c r="Q1483" s="24">
        <f t="shared" si="453"/>
        <v>0</v>
      </c>
      <c r="R1483" s="16">
        <f t="shared" si="454"/>
        <v>0</v>
      </c>
      <c r="S1483" s="4" t="str">
        <f t="shared" si="463"/>
        <v>A+J=</v>
      </c>
      <c r="T1483" s="34">
        <f t="shared" si="464"/>
        <v>44881</v>
      </c>
      <c r="U1483" s="11"/>
      <c r="V1483" s="11"/>
      <c r="W1483" s="11"/>
      <c r="X1483" s="32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"/>
      <c r="AI1483" s="1"/>
      <c r="AJ1483" s="1"/>
      <c r="AK1483" s="1"/>
      <c r="AL1483" s="1"/>
      <c r="AM1483" s="32"/>
      <c r="AN1483" s="32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42">
        <f t="shared" si="455"/>
        <v>44874</v>
      </c>
      <c r="B1484" s="19">
        <f t="shared" ca="1" si="465"/>
        <v>5791.48429287</v>
      </c>
      <c r="C1484" s="16">
        <f t="shared" si="456"/>
        <v>5720</v>
      </c>
      <c r="D1484" s="15">
        <f ca="1">IF(A1484&lt;$B$1,VLOOKUP(A1484,[1]DI!$A$4:$B$15000,2,FALSE),0)</f>
        <v>0.13650000000000001</v>
      </c>
      <c r="E1484" s="16">
        <f t="shared" ref="E1484:E1547" ca="1" si="466">ROUND(((1+D1484)^(1/252)),8)</f>
        <v>1.00050788</v>
      </c>
      <c r="F1484" s="16">
        <f ca="1">(TRUNC(PRODUCT($E$12:$E1483),16))</f>
        <v>1.2674318642212301</v>
      </c>
      <c r="G1484" s="16">
        <f t="shared" ca="1" si="457"/>
        <v>1.2571769380050799</v>
      </c>
      <c r="H1484" s="16">
        <f t="shared" ref="H1484:H1547" ca="1" si="467">ROUND(F1484/G1484,8)</f>
        <v>1.00815711</v>
      </c>
      <c r="I1484" s="15">
        <f t="shared" si="458"/>
        <v>7.0000000000000007E-2</v>
      </c>
      <c r="J1484" s="34">
        <f t="shared" si="459"/>
        <v>44851</v>
      </c>
      <c r="K1484" s="2">
        <f t="shared" si="460"/>
        <v>16</v>
      </c>
      <c r="L1484" s="21">
        <f t="shared" si="461"/>
        <v>16</v>
      </c>
      <c r="M1484" s="14">
        <f t="shared" ref="M1484:M1547" si="468">ROUND((I1484+1)^(L1484/252),9)</f>
        <v>1.004305027</v>
      </c>
      <c r="N1484" s="14">
        <f t="shared" ref="N1484:N1547" ca="1" si="469">ROUND(H1484*M1484,9)</f>
        <v>1.0124972539999999</v>
      </c>
      <c r="O1484" s="21">
        <f t="shared" si="462"/>
        <v>0</v>
      </c>
      <c r="P1484" s="16">
        <f t="shared" ref="P1484:P1547" ca="1" si="470">TRUNC(((N1484-1)*C1484),8)</f>
        <v>71.484292870000004</v>
      </c>
      <c r="Q1484" s="24">
        <f t="shared" ref="Q1484:Q1547" si="471">IF($O1484&gt;0,VLOOKUP($O1484,$W$12:$AC$150,7),0)</f>
        <v>0</v>
      </c>
      <c r="R1484" s="16">
        <f t="shared" ref="R1484:R1547" si="472">IF(Q1484&gt;0,TRUNC(Q1484*C$12,8),0)</f>
        <v>0</v>
      </c>
      <c r="S1484" s="4" t="str">
        <f t="shared" si="463"/>
        <v>A+J=</v>
      </c>
      <c r="T1484" s="34">
        <f t="shared" si="464"/>
        <v>44881</v>
      </c>
      <c r="U1484" s="11"/>
      <c r="V1484" s="11"/>
      <c r="W1484" s="11"/>
      <c r="X1484" s="32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"/>
      <c r="AI1484" s="1"/>
      <c r="AJ1484" s="1"/>
      <c r="AK1484" s="1"/>
      <c r="AL1484" s="1"/>
      <c r="AM1484" s="32"/>
      <c r="AN1484" s="32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42">
        <f t="shared" ref="A1485:A1548" si="473">(A1484+1)</f>
        <v>44875</v>
      </c>
      <c r="B1485" s="19">
        <f t="shared" ca="1" si="465"/>
        <v>5795.9815914000001</v>
      </c>
      <c r="C1485" s="16">
        <f t="shared" ref="C1485:C1548" si="474">(C1484-R1484)</f>
        <v>5720</v>
      </c>
      <c r="D1485" s="15">
        <f ca="1">IF(A1485&lt;$B$1,VLOOKUP(A1485,[1]DI!$A$4:$B$15000,2,FALSE),0)</f>
        <v>0.13650000000000001</v>
      </c>
      <c r="E1485" s="16">
        <f t="shared" ca="1" si="466"/>
        <v>1.00050788</v>
      </c>
      <c r="F1485" s="16">
        <f ca="1">(TRUNC(PRODUCT($E$12:$E1484),16))</f>
        <v>1.2680755675164399</v>
      </c>
      <c r="G1485" s="16">
        <f t="shared" ref="G1485:G1548" ca="1" si="475">IF(O1484&gt;0,F1484,G1484)</f>
        <v>1.2571769380050799</v>
      </c>
      <c r="H1485" s="16">
        <f t="shared" ca="1" si="467"/>
        <v>1.0086691299999999</v>
      </c>
      <c r="I1485" s="15">
        <f t="shared" ref="I1485:I1548" si="476">I1484</f>
        <v>7.0000000000000007E-2</v>
      </c>
      <c r="J1485" s="34">
        <f t="shared" ref="J1485:J1548" si="477">IF(O1484&gt;0,VLOOKUP(O1484,W$12:AG$150,2),J1484)</f>
        <v>44851</v>
      </c>
      <c r="K1485" s="2">
        <f t="shared" ref="K1485:K1548" si="478">IF(A1485&gt;J1485,IF(NETWORKDAYS(J1485,A1485,$W$160:$W$544)-1=0,1,NETWORKDAYS(J1485,A1485,$W$160:$W$544)-1),0)</f>
        <v>17</v>
      </c>
      <c r="L1485" s="21">
        <f t="shared" ref="L1485:L1548" si="479">IF(AND(K1485=1,K1484=1),1,IF(K1485&gt;0,IF(K1485=K1484,K1485+1,K1485),0))</f>
        <v>17</v>
      </c>
      <c r="M1485" s="14">
        <f t="shared" si="468"/>
        <v>1.0045747060000001</v>
      </c>
      <c r="N1485" s="14">
        <f t="shared" ca="1" si="469"/>
        <v>1.013283495</v>
      </c>
      <c r="O1485" s="21">
        <f t="shared" ref="O1485:O1548" si="480">IF(VLOOKUP(A1485,X$12:AE$150,8)=VLOOKUP(A1484,X$12:AE$150,8),0,VLOOKUP(A1485,X$12:AE$150,8))</f>
        <v>0</v>
      </c>
      <c r="P1485" s="16">
        <f t="shared" ca="1" si="470"/>
        <v>75.981591399999999</v>
      </c>
      <c r="Q1485" s="24">
        <f t="shared" si="471"/>
        <v>0</v>
      </c>
      <c r="R1485" s="16">
        <f t="shared" si="472"/>
        <v>0</v>
      </c>
      <c r="S1485" s="4" t="str">
        <f t="shared" ref="S1485:S1548" si="481">IF(O1484&gt;0,VLOOKUP(O1484,W$12:AG$150,10),S1484)</f>
        <v>A+J=</v>
      </c>
      <c r="T1485" s="34">
        <f t="shared" ref="T1485:T1548" si="482">IF(O1484&gt;0,VLOOKUP(O1484,W$12:AG$150,11),T1484)</f>
        <v>44881</v>
      </c>
      <c r="U1485" s="11"/>
      <c r="V1485" s="11"/>
      <c r="W1485" s="11"/>
      <c r="X1485" s="32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"/>
      <c r="AI1485" s="1"/>
      <c r="AJ1485" s="1"/>
      <c r="AK1485" s="1"/>
      <c r="AL1485" s="1"/>
      <c r="AM1485" s="32"/>
      <c r="AN1485" s="32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42">
        <f t="shared" si="473"/>
        <v>44876</v>
      </c>
      <c r="B1486" s="19">
        <f t="shared" ref="B1486:B1549" ca="1" si="483">IF(A1486&lt;=TODAY(),C1486+P1486,IF(AND(A1486&gt;TODAY(),A1486&lt;=$B$1),IF(VLOOKUP(TODAY(),$A$10:$D$5000,4,FALSE)=0,"n.d",C1486+P1486),"n.d"))</f>
        <v>5800.4823791199997</v>
      </c>
      <c r="C1486" s="16">
        <f t="shared" si="474"/>
        <v>5720</v>
      </c>
      <c r="D1486" s="15">
        <f ca="1">IF(A1486&lt;$B$1,VLOOKUP(A1486,[1]DI!$A$4:$B$15000,2,FALSE),0)</f>
        <v>0.13650000000000001</v>
      </c>
      <c r="E1486" s="16">
        <f t="shared" ca="1" si="466"/>
        <v>1.00050788</v>
      </c>
      <c r="F1486" s="16">
        <f ca="1">(TRUNC(PRODUCT($E$12:$E1485),16))</f>
        <v>1.26871959773567</v>
      </c>
      <c r="G1486" s="16">
        <f t="shared" ca="1" si="475"/>
        <v>1.2571769380050799</v>
      </c>
      <c r="H1486" s="16">
        <f t="shared" ca="1" si="467"/>
        <v>1.0091814100000001</v>
      </c>
      <c r="I1486" s="15">
        <f t="shared" si="476"/>
        <v>7.0000000000000007E-2</v>
      </c>
      <c r="J1486" s="34">
        <f t="shared" si="477"/>
        <v>44851</v>
      </c>
      <c r="K1486" s="2">
        <f t="shared" si="478"/>
        <v>18</v>
      </c>
      <c r="L1486" s="21">
        <f t="shared" si="479"/>
        <v>18</v>
      </c>
      <c r="M1486" s="14">
        <f t="shared" si="468"/>
        <v>1.0048444569999999</v>
      </c>
      <c r="N1486" s="14">
        <f t="shared" ca="1" si="469"/>
        <v>1.014070346</v>
      </c>
      <c r="O1486" s="21">
        <f t="shared" si="480"/>
        <v>0</v>
      </c>
      <c r="P1486" s="16">
        <f t="shared" ca="1" si="470"/>
        <v>80.482379120000004</v>
      </c>
      <c r="Q1486" s="24">
        <f t="shared" si="471"/>
        <v>0</v>
      </c>
      <c r="R1486" s="16">
        <f t="shared" si="472"/>
        <v>0</v>
      </c>
      <c r="S1486" s="4" t="str">
        <f t="shared" si="481"/>
        <v>A+J=</v>
      </c>
      <c r="T1486" s="34">
        <f t="shared" si="482"/>
        <v>44881</v>
      </c>
      <c r="U1486" s="11"/>
      <c r="V1486" s="11"/>
      <c r="W1486" s="11"/>
      <c r="X1486" s="32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"/>
      <c r="AI1486" s="1"/>
      <c r="AJ1486" s="1"/>
      <c r="AK1486" s="1"/>
      <c r="AL1486" s="1"/>
      <c r="AM1486" s="32"/>
      <c r="AN1486" s="32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42">
        <f t="shared" si="473"/>
        <v>44877</v>
      </c>
      <c r="B1487" s="19">
        <f t="shared" ca="1" si="483"/>
        <v>5804.9867246699996</v>
      </c>
      <c r="C1487" s="16">
        <f t="shared" si="474"/>
        <v>5720</v>
      </c>
      <c r="D1487" s="15">
        <f ca="1">IF(A1487&lt;$B$1,VLOOKUP(A1487,[1]DI!$A$4:$B$15000,2,FALSE),0)</f>
        <v>0</v>
      </c>
      <c r="E1487" s="16">
        <f t="shared" ca="1" si="466"/>
        <v>1</v>
      </c>
      <c r="F1487" s="16">
        <f ca="1">(TRUNC(PRODUCT($E$12:$E1486),16))</f>
        <v>1.26936395504496</v>
      </c>
      <c r="G1487" s="16">
        <f t="shared" ca="1" si="475"/>
        <v>1.2571769380050799</v>
      </c>
      <c r="H1487" s="16">
        <f t="shared" ca="1" si="467"/>
        <v>1.0096939599999999</v>
      </c>
      <c r="I1487" s="15">
        <f t="shared" si="476"/>
        <v>7.0000000000000007E-2</v>
      </c>
      <c r="J1487" s="34">
        <f t="shared" si="477"/>
        <v>44851</v>
      </c>
      <c r="K1487" s="2">
        <f t="shared" si="478"/>
        <v>18</v>
      </c>
      <c r="L1487" s="21">
        <f t="shared" si="479"/>
        <v>19</v>
      </c>
      <c r="M1487" s="14">
        <f t="shared" si="468"/>
        <v>1.005114281</v>
      </c>
      <c r="N1487" s="14">
        <f t="shared" ca="1" si="469"/>
        <v>1.0148578189999999</v>
      </c>
      <c r="O1487" s="21">
        <f t="shared" si="480"/>
        <v>0</v>
      </c>
      <c r="P1487" s="16">
        <f t="shared" ca="1" si="470"/>
        <v>84.986724670000001</v>
      </c>
      <c r="Q1487" s="24">
        <f t="shared" si="471"/>
        <v>0</v>
      </c>
      <c r="R1487" s="16">
        <f t="shared" si="472"/>
        <v>0</v>
      </c>
      <c r="S1487" s="4" t="str">
        <f t="shared" si="481"/>
        <v>A+J=</v>
      </c>
      <c r="T1487" s="34">
        <f t="shared" si="482"/>
        <v>44881</v>
      </c>
      <c r="U1487" s="11"/>
      <c r="V1487" s="11"/>
      <c r="W1487" s="11"/>
      <c r="X1487" s="32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"/>
      <c r="AI1487" s="1"/>
      <c r="AJ1487" s="1"/>
      <c r="AK1487" s="1"/>
      <c r="AL1487" s="1"/>
      <c r="AM1487" s="32"/>
      <c r="AN1487" s="32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42">
        <f t="shared" si="473"/>
        <v>44878</v>
      </c>
      <c r="B1488" s="19">
        <f t="shared" ca="1" si="483"/>
        <v>5804.9867246699996</v>
      </c>
      <c r="C1488" s="16">
        <f t="shared" si="474"/>
        <v>5720</v>
      </c>
      <c r="D1488" s="15">
        <f ca="1">IF(A1488&lt;$B$1,VLOOKUP(A1488,[1]DI!$A$4:$B$15000,2,FALSE),0)</f>
        <v>0</v>
      </c>
      <c r="E1488" s="16">
        <f t="shared" ca="1" si="466"/>
        <v>1</v>
      </c>
      <c r="F1488" s="16">
        <f ca="1">(TRUNC(PRODUCT($E$12:$E1487),16))</f>
        <v>1.26936395504496</v>
      </c>
      <c r="G1488" s="16">
        <f t="shared" ca="1" si="475"/>
        <v>1.2571769380050799</v>
      </c>
      <c r="H1488" s="16">
        <f t="shared" ca="1" si="467"/>
        <v>1.0096939599999999</v>
      </c>
      <c r="I1488" s="15">
        <f t="shared" si="476"/>
        <v>7.0000000000000007E-2</v>
      </c>
      <c r="J1488" s="34">
        <f t="shared" si="477"/>
        <v>44851</v>
      </c>
      <c r="K1488" s="2">
        <f t="shared" si="478"/>
        <v>18</v>
      </c>
      <c r="L1488" s="21">
        <f t="shared" si="479"/>
        <v>19</v>
      </c>
      <c r="M1488" s="14">
        <f t="shared" si="468"/>
        <v>1.005114281</v>
      </c>
      <c r="N1488" s="14">
        <f t="shared" ca="1" si="469"/>
        <v>1.0148578189999999</v>
      </c>
      <c r="O1488" s="21">
        <f t="shared" si="480"/>
        <v>0</v>
      </c>
      <c r="P1488" s="16">
        <f t="shared" ca="1" si="470"/>
        <v>84.986724670000001</v>
      </c>
      <c r="Q1488" s="24">
        <f t="shared" si="471"/>
        <v>0</v>
      </c>
      <c r="R1488" s="16">
        <f t="shared" si="472"/>
        <v>0</v>
      </c>
      <c r="S1488" s="4" t="str">
        <f t="shared" si="481"/>
        <v>A+J=</v>
      </c>
      <c r="T1488" s="34">
        <f t="shared" si="482"/>
        <v>44881</v>
      </c>
      <c r="U1488" s="11"/>
      <c r="V1488" s="11"/>
      <c r="W1488" s="11"/>
      <c r="X1488" s="32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"/>
      <c r="AI1488" s="1"/>
      <c r="AJ1488" s="1"/>
      <c r="AK1488" s="1"/>
      <c r="AL1488" s="1"/>
      <c r="AM1488" s="32"/>
      <c r="AN1488" s="32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42">
        <f t="shared" si="473"/>
        <v>44879</v>
      </c>
      <c r="B1489" s="19">
        <f t="shared" ca="1" si="483"/>
        <v>5804.9867246699996</v>
      </c>
      <c r="C1489" s="16">
        <f t="shared" si="474"/>
        <v>5720</v>
      </c>
      <c r="D1489" s="15">
        <f ca="1">IF(A1489&lt;$B$1,VLOOKUP(A1489,[1]DI!$A$4:$B$15000,2,FALSE),0)</f>
        <v>0.13650000000000001</v>
      </c>
      <c r="E1489" s="16">
        <f t="shared" ca="1" si="466"/>
        <v>1.00050788</v>
      </c>
      <c r="F1489" s="16">
        <f ca="1">(TRUNC(PRODUCT($E$12:$E1488),16))</f>
        <v>1.26936395504496</v>
      </c>
      <c r="G1489" s="16">
        <f t="shared" ca="1" si="475"/>
        <v>1.2571769380050799</v>
      </c>
      <c r="H1489" s="16">
        <f t="shared" ca="1" si="467"/>
        <v>1.0096939599999999</v>
      </c>
      <c r="I1489" s="15">
        <f t="shared" si="476"/>
        <v>7.0000000000000007E-2</v>
      </c>
      <c r="J1489" s="34">
        <f t="shared" si="477"/>
        <v>44851</v>
      </c>
      <c r="K1489" s="2">
        <f t="shared" si="478"/>
        <v>19</v>
      </c>
      <c r="L1489" s="21">
        <f t="shared" si="479"/>
        <v>19</v>
      </c>
      <c r="M1489" s="14">
        <f t="shared" si="468"/>
        <v>1.005114281</v>
      </c>
      <c r="N1489" s="14">
        <f t="shared" ca="1" si="469"/>
        <v>1.0148578189999999</v>
      </c>
      <c r="O1489" s="21">
        <f t="shared" si="480"/>
        <v>0</v>
      </c>
      <c r="P1489" s="16">
        <f t="shared" ca="1" si="470"/>
        <v>84.986724670000001</v>
      </c>
      <c r="Q1489" s="24">
        <f t="shared" si="471"/>
        <v>0</v>
      </c>
      <c r="R1489" s="16">
        <f t="shared" si="472"/>
        <v>0</v>
      </c>
      <c r="S1489" s="4" t="str">
        <f t="shared" si="481"/>
        <v>A+J=</v>
      </c>
      <c r="T1489" s="34">
        <f t="shared" si="482"/>
        <v>44881</v>
      </c>
      <c r="U1489" s="11"/>
      <c r="V1489" s="11"/>
      <c r="W1489" s="11"/>
      <c r="X1489" s="32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"/>
      <c r="AI1489" s="1"/>
      <c r="AJ1489" s="1"/>
      <c r="AK1489" s="1"/>
      <c r="AL1489" s="1"/>
      <c r="AM1489" s="32"/>
      <c r="AN1489" s="32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42">
        <f t="shared" si="473"/>
        <v>44880</v>
      </c>
      <c r="B1490" s="19">
        <f t="shared" ca="1" si="483"/>
        <v>5809.4945022399997</v>
      </c>
      <c r="C1490" s="16">
        <f t="shared" si="474"/>
        <v>5720</v>
      </c>
      <c r="D1490" s="15">
        <f ca="1">IF(A1490&lt;$B$1,VLOOKUP(A1490,[1]DI!$A$4:$B$15000,2,FALSE),0)</f>
        <v>0</v>
      </c>
      <c r="E1490" s="16">
        <f t="shared" ca="1" si="466"/>
        <v>1</v>
      </c>
      <c r="F1490" s="16">
        <f ca="1">(TRUNC(PRODUCT($E$12:$E1489),16))</f>
        <v>1.27000863961045</v>
      </c>
      <c r="G1490" s="16">
        <f t="shared" ca="1" si="475"/>
        <v>1.2571769380050799</v>
      </c>
      <c r="H1490" s="16">
        <f t="shared" ca="1" si="467"/>
        <v>1.01020676</v>
      </c>
      <c r="I1490" s="15">
        <f t="shared" si="476"/>
        <v>7.0000000000000007E-2</v>
      </c>
      <c r="J1490" s="34">
        <f t="shared" si="477"/>
        <v>44851</v>
      </c>
      <c r="K1490" s="2">
        <f t="shared" si="478"/>
        <v>19</v>
      </c>
      <c r="L1490" s="21">
        <f t="shared" si="479"/>
        <v>20</v>
      </c>
      <c r="M1490" s="14">
        <f t="shared" si="468"/>
        <v>1.005384177</v>
      </c>
      <c r="N1490" s="14">
        <f t="shared" ca="1" si="469"/>
        <v>1.015645892</v>
      </c>
      <c r="O1490" s="21">
        <f t="shared" si="480"/>
        <v>0</v>
      </c>
      <c r="P1490" s="16">
        <f t="shared" ca="1" si="470"/>
        <v>89.494502240000003</v>
      </c>
      <c r="Q1490" s="24">
        <f t="shared" si="471"/>
        <v>0</v>
      </c>
      <c r="R1490" s="16">
        <f t="shared" si="472"/>
        <v>0</v>
      </c>
      <c r="S1490" s="4" t="str">
        <f t="shared" si="481"/>
        <v>A+J=</v>
      </c>
      <c r="T1490" s="34">
        <f t="shared" si="482"/>
        <v>44881</v>
      </c>
      <c r="U1490" s="11"/>
      <c r="V1490" s="11"/>
      <c r="W1490" s="11"/>
      <c r="X1490" s="32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"/>
      <c r="AI1490" s="1"/>
      <c r="AJ1490" s="1"/>
      <c r="AK1490" s="1"/>
      <c r="AL1490" s="1"/>
      <c r="AM1490" s="32"/>
      <c r="AN1490" s="32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42">
        <f t="shared" si="473"/>
        <v>44881</v>
      </c>
      <c r="B1491" s="19">
        <f t="shared" ca="1" si="483"/>
        <v>5809.4945022399997</v>
      </c>
      <c r="C1491" s="16">
        <f t="shared" si="474"/>
        <v>5720</v>
      </c>
      <c r="D1491" s="15">
        <f ca="1">IF(A1491&lt;$B$1,VLOOKUP(A1491,[1]DI!$A$4:$B$15000,2,FALSE),0)</f>
        <v>0.13650000000000001</v>
      </c>
      <c r="E1491" s="16">
        <f t="shared" ca="1" si="466"/>
        <v>1.00050788</v>
      </c>
      <c r="F1491" s="16">
        <f ca="1">(TRUNC(PRODUCT($E$12:$E1490),16))</f>
        <v>1.27000863961045</v>
      </c>
      <c r="G1491" s="16">
        <f t="shared" ca="1" si="475"/>
        <v>1.2571769380050799</v>
      </c>
      <c r="H1491" s="16">
        <f t="shared" ca="1" si="467"/>
        <v>1.01020676</v>
      </c>
      <c r="I1491" s="15">
        <f t="shared" si="476"/>
        <v>7.0000000000000007E-2</v>
      </c>
      <c r="J1491" s="34">
        <f t="shared" si="477"/>
        <v>44851</v>
      </c>
      <c r="K1491" s="2">
        <f t="shared" si="478"/>
        <v>20</v>
      </c>
      <c r="L1491" s="21">
        <f t="shared" si="479"/>
        <v>20</v>
      </c>
      <c r="M1491" s="14">
        <f t="shared" si="468"/>
        <v>1.005384177</v>
      </c>
      <c r="N1491" s="14">
        <f t="shared" ca="1" si="469"/>
        <v>1.015645892</v>
      </c>
      <c r="O1491" s="21">
        <f t="shared" si="480"/>
        <v>49</v>
      </c>
      <c r="P1491" s="16">
        <f t="shared" ca="1" si="470"/>
        <v>89.494502240000003</v>
      </c>
      <c r="Q1491" s="24">
        <f t="shared" si="471"/>
        <v>3.5749999999999997E-2</v>
      </c>
      <c r="R1491" s="16">
        <f t="shared" si="472"/>
        <v>357.5</v>
      </c>
      <c r="S1491" s="4" t="str">
        <f t="shared" si="481"/>
        <v>A+J=</v>
      </c>
      <c r="T1491" s="34">
        <f t="shared" si="482"/>
        <v>44881</v>
      </c>
      <c r="U1491" s="11"/>
      <c r="V1491" s="11"/>
      <c r="W1491" s="11"/>
      <c r="X1491" s="32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"/>
      <c r="AI1491" s="1"/>
      <c r="AJ1491" s="1"/>
      <c r="AK1491" s="1"/>
      <c r="AL1491" s="1"/>
      <c r="AM1491" s="32"/>
      <c r="AN1491" s="32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42">
        <f t="shared" si="473"/>
        <v>44882</v>
      </c>
      <c r="B1492" s="19">
        <f t="shared" ca="1" si="483"/>
        <v>5366.66419038</v>
      </c>
      <c r="C1492" s="16">
        <f t="shared" si="474"/>
        <v>5362.5</v>
      </c>
      <c r="D1492" s="15">
        <f ca="1">IF(A1492&lt;$B$1,VLOOKUP(A1492,[1]DI!$A$4:$B$15000,2,FALSE),0)</f>
        <v>0.13650000000000001</v>
      </c>
      <c r="E1492" s="16">
        <f t="shared" ca="1" si="466"/>
        <v>1.00050788</v>
      </c>
      <c r="F1492" s="16">
        <f ca="1">(TRUNC(PRODUCT($E$12:$E1491),16))</f>
        <v>1.27065365159834</v>
      </c>
      <c r="G1492" s="16">
        <f t="shared" ca="1" si="475"/>
        <v>1.27000863961045</v>
      </c>
      <c r="H1492" s="16">
        <f t="shared" ca="1" si="467"/>
        <v>1.00050788</v>
      </c>
      <c r="I1492" s="15">
        <f t="shared" si="476"/>
        <v>7.0000000000000007E-2</v>
      </c>
      <c r="J1492" s="34">
        <f t="shared" si="477"/>
        <v>44881</v>
      </c>
      <c r="K1492" s="2">
        <f t="shared" si="478"/>
        <v>1</v>
      </c>
      <c r="L1492" s="21">
        <f t="shared" si="479"/>
        <v>1</v>
      </c>
      <c r="M1492" s="14">
        <f t="shared" si="468"/>
        <v>1.0002685229999999</v>
      </c>
      <c r="N1492" s="14">
        <f t="shared" ca="1" si="469"/>
        <v>1.0007765390000001</v>
      </c>
      <c r="O1492" s="21">
        <f t="shared" si="480"/>
        <v>0</v>
      </c>
      <c r="P1492" s="16">
        <f t="shared" ca="1" si="470"/>
        <v>4.16419038</v>
      </c>
      <c r="Q1492" s="24">
        <f t="shared" si="471"/>
        <v>0</v>
      </c>
      <c r="R1492" s="16">
        <f t="shared" si="472"/>
        <v>0</v>
      </c>
      <c r="S1492" s="4" t="str">
        <f t="shared" si="481"/>
        <v>J=</v>
      </c>
      <c r="T1492" s="34">
        <f t="shared" si="482"/>
        <v>44910</v>
      </c>
      <c r="U1492" s="11"/>
      <c r="V1492" s="11"/>
      <c r="W1492" s="11"/>
      <c r="X1492" s="32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"/>
      <c r="AI1492" s="1"/>
      <c r="AJ1492" s="1"/>
      <c r="AK1492" s="1"/>
      <c r="AL1492" s="1"/>
      <c r="AM1492" s="32"/>
      <c r="AN1492" s="32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42">
        <f t="shared" si="473"/>
        <v>44883</v>
      </c>
      <c r="B1493" s="19">
        <f t="shared" ca="1" si="483"/>
        <v>5370.8316304500004</v>
      </c>
      <c r="C1493" s="16">
        <f t="shared" si="474"/>
        <v>5362.5</v>
      </c>
      <c r="D1493" s="15">
        <f ca="1">IF(A1493&lt;$B$1,VLOOKUP(A1493,[1]DI!$A$4:$B$15000,2,FALSE),0)</f>
        <v>0.13650000000000001</v>
      </c>
      <c r="E1493" s="16">
        <f t="shared" ca="1" si="466"/>
        <v>1.00050788</v>
      </c>
      <c r="F1493" s="16">
        <f ca="1">(TRUNC(PRODUCT($E$12:$E1492),16))</f>
        <v>1.27129899117491</v>
      </c>
      <c r="G1493" s="16">
        <f t="shared" ca="1" si="475"/>
        <v>1.27000863961045</v>
      </c>
      <c r="H1493" s="16">
        <f t="shared" ca="1" si="467"/>
        <v>1.00101602</v>
      </c>
      <c r="I1493" s="15">
        <f t="shared" si="476"/>
        <v>7.0000000000000007E-2</v>
      </c>
      <c r="J1493" s="34">
        <f t="shared" si="477"/>
        <v>44881</v>
      </c>
      <c r="K1493" s="2">
        <f t="shared" si="478"/>
        <v>2</v>
      </c>
      <c r="L1493" s="21">
        <f t="shared" si="479"/>
        <v>2</v>
      </c>
      <c r="M1493" s="14">
        <f t="shared" si="468"/>
        <v>1.000537118</v>
      </c>
      <c r="N1493" s="14">
        <f t="shared" ca="1" si="469"/>
        <v>1.0015536840000001</v>
      </c>
      <c r="O1493" s="21">
        <f t="shared" si="480"/>
        <v>0</v>
      </c>
      <c r="P1493" s="16">
        <f t="shared" ca="1" si="470"/>
        <v>8.3316304500000005</v>
      </c>
      <c r="Q1493" s="24">
        <f t="shared" si="471"/>
        <v>0</v>
      </c>
      <c r="R1493" s="16">
        <f t="shared" si="472"/>
        <v>0</v>
      </c>
      <c r="S1493" s="4" t="str">
        <f t="shared" si="481"/>
        <v>J=</v>
      </c>
      <c r="T1493" s="34">
        <f t="shared" si="482"/>
        <v>44910</v>
      </c>
      <c r="U1493" s="11"/>
      <c r="V1493" s="11"/>
      <c r="W1493" s="11"/>
      <c r="X1493" s="32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"/>
      <c r="AI1493" s="1"/>
      <c r="AJ1493" s="1"/>
      <c r="AK1493" s="1"/>
      <c r="AL1493" s="1"/>
      <c r="AM1493" s="32"/>
      <c r="AN1493" s="32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42">
        <f t="shared" si="473"/>
        <v>44884</v>
      </c>
      <c r="B1494" s="19">
        <f t="shared" ca="1" si="483"/>
        <v>5375.0022558299997</v>
      </c>
      <c r="C1494" s="16">
        <f t="shared" si="474"/>
        <v>5362.5</v>
      </c>
      <c r="D1494" s="15">
        <f ca="1">IF(A1494&lt;$B$1,VLOOKUP(A1494,[1]DI!$A$4:$B$15000,2,FALSE),0)</f>
        <v>0</v>
      </c>
      <c r="E1494" s="16">
        <f t="shared" ca="1" si="466"/>
        <v>1</v>
      </c>
      <c r="F1494" s="16">
        <f ca="1">(TRUNC(PRODUCT($E$12:$E1493),16))</f>
        <v>1.2719446585065499</v>
      </c>
      <c r="G1494" s="16">
        <f t="shared" ca="1" si="475"/>
        <v>1.27000863961045</v>
      </c>
      <c r="H1494" s="16">
        <f t="shared" ca="1" si="467"/>
        <v>1.00152441</v>
      </c>
      <c r="I1494" s="15">
        <f t="shared" si="476"/>
        <v>7.0000000000000007E-2</v>
      </c>
      <c r="J1494" s="34">
        <f t="shared" si="477"/>
        <v>44881</v>
      </c>
      <c r="K1494" s="2">
        <f t="shared" si="478"/>
        <v>2</v>
      </c>
      <c r="L1494" s="21">
        <f t="shared" si="479"/>
        <v>3</v>
      </c>
      <c r="M1494" s="14">
        <f t="shared" si="468"/>
        <v>1.0008057850000001</v>
      </c>
      <c r="N1494" s="14">
        <f t="shared" ca="1" si="469"/>
        <v>1.002331423</v>
      </c>
      <c r="O1494" s="21">
        <f t="shared" si="480"/>
        <v>0</v>
      </c>
      <c r="P1494" s="16">
        <f t="shared" ca="1" si="470"/>
        <v>12.502255829999999</v>
      </c>
      <c r="Q1494" s="24">
        <f t="shared" si="471"/>
        <v>0</v>
      </c>
      <c r="R1494" s="16">
        <f t="shared" si="472"/>
        <v>0</v>
      </c>
      <c r="S1494" s="4" t="str">
        <f t="shared" si="481"/>
        <v>J=</v>
      </c>
      <c r="T1494" s="34">
        <f t="shared" si="482"/>
        <v>44910</v>
      </c>
      <c r="U1494" s="11"/>
      <c r="V1494" s="11"/>
      <c r="W1494" s="11"/>
      <c r="X1494" s="32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"/>
      <c r="AI1494" s="1"/>
      <c r="AJ1494" s="1"/>
      <c r="AK1494" s="1"/>
      <c r="AL1494" s="1"/>
      <c r="AM1494" s="32"/>
      <c r="AN1494" s="32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42">
        <f t="shared" si="473"/>
        <v>44885</v>
      </c>
      <c r="B1495" s="19">
        <f t="shared" ca="1" si="483"/>
        <v>5375.0022558299997</v>
      </c>
      <c r="C1495" s="16">
        <f t="shared" si="474"/>
        <v>5362.5</v>
      </c>
      <c r="D1495" s="15">
        <f ca="1">IF(A1495&lt;$B$1,VLOOKUP(A1495,[1]DI!$A$4:$B$15000,2,FALSE),0)</f>
        <v>0</v>
      </c>
      <c r="E1495" s="16">
        <f t="shared" ca="1" si="466"/>
        <v>1</v>
      </c>
      <c r="F1495" s="16">
        <f ca="1">(TRUNC(PRODUCT($E$12:$E1494),16))</f>
        <v>1.2719446585065499</v>
      </c>
      <c r="G1495" s="16">
        <f t="shared" ca="1" si="475"/>
        <v>1.27000863961045</v>
      </c>
      <c r="H1495" s="16">
        <f t="shared" ca="1" si="467"/>
        <v>1.00152441</v>
      </c>
      <c r="I1495" s="15">
        <f t="shared" si="476"/>
        <v>7.0000000000000007E-2</v>
      </c>
      <c r="J1495" s="34">
        <f t="shared" si="477"/>
        <v>44881</v>
      </c>
      <c r="K1495" s="2">
        <f t="shared" si="478"/>
        <v>2</v>
      </c>
      <c r="L1495" s="21">
        <f t="shared" si="479"/>
        <v>3</v>
      </c>
      <c r="M1495" s="14">
        <f t="shared" si="468"/>
        <v>1.0008057850000001</v>
      </c>
      <c r="N1495" s="14">
        <f t="shared" ca="1" si="469"/>
        <v>1.002331423</v>
      </c>
      <c r="O1495" s="21">
        <f t="shared" si="480"/>
        <v>0</v>
      </c>
      <c r="P1495" s="16">
        <f t="shared" ca="1" si="470"/>
        <v>12.502255829999999</v>
      </c>
      <c r="Q1495" s="24">
        <f t="shared" si="471"/>
        <v>0</v>
      </c>
      <c r="R1495" s="16">
        <f t="shared" si="472"/>
        <v>0</v>
      </c>
      <c r="S1495" s="4" t="str">
        <f t="shared" si="481"/>
        <v>J=</v>
      </c>
      <c r="T1495" s="34">
        <f t="shared" si="482"/>
        <v>44910</v>
      </c>
      <c r="U1495" s="11"/>
      <c r="V1495" s="11"/>
      <c r="W1495" s="11"/>
      <c r="X1495" s="32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"/>
      <c r="AI1495" s="1"/>
      <c r="AJ1495" s="1"/>
      <c r="AK1495" s="1"/>
      <c r="AL1495" s="1"/>
      <c r="AM1495" s="32"/>
      <c r="AN1495" s="32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42">
        <f t="shared" si="473"/>
        <v>44886</v>
      </c>
      <c r="B1496" s="19">
        <f t="shared" ca="1" si="483"/>
        <v>5375.0022558299997</v>
      </c>
      <c r="C1496" s="16">
        <f t="shared" si="474"/>
        <v>5362.5</v>
      </c>
      <c r="D1496" s="15">
        <f ca="1">IF(A1496&lt;$B$1,VLOOKUP(A1496,[1]DI!$A$4:$B$15000,2,FALSE),0)</f>
        <v>0.13650000000000001</v>
      </c>
      <c r="E1496" s="16">
        <f t="shared" ca="1" si="466"/>
        <v>1.00050788</v>
      </c>
      <c r="F1496" s="16">
        <f ca="1">(TRUNC(PRODUCT($E$12:$E1495),16))</f>
        <v>1.2719446585065499</v>
      </c>
      <c r="G1496" s="16">
        <f t="shared" ca="1" si="475"/>
        <v>1.27000863961045</v>
      </c>
      <c r="H1496" s="16">
        <f t="shared" ca="1" si="467"/>
        <v>1.00152441</v>
      </c>
      <c r="I1496" s="15">
        <f t="shared" si="476"/>
        <v>7.0000000000000007E-2</v>
      </c>
      <c r="J1496" s="34">
        <f t="shared" si="477"/>
        <v>44881</v>
      </c>
      <c r="K1496" s="2">
        <f t="shared" si="478"/>
        <v>3</v>
      </c>
      <c r="L1496" s="21">
        <f t="shared" si="479"/>
        <v>3</v>
      </c>
      <c r="M1496" s="14">
        <f t="shared" si="468"/>
        <v>1.0008057850000001</v>
      </c>
      <c r="N1496" s="14">
        <f t="shared" ca="1" si="469"/>
        <v>1.002331423</v>
      </c>
      <c r="O1496" s="21">
        <f t="shared" si="480"/>
        <v>0</v>
      </c>
      <c r="P1496" s="16">
        <f t="shared" ca="1" si="470"/>
        <v>12.502255829999999</v>
      </c>
      <c r="Q1496" s="24">
        <f t="shared" si="471"/>
        <v>0</v>
      </c>
      <c r="R1496" s="16">
        <f t="shared" si="472"/>
        <v>0</v>
      </c>
      <c r="S1496" s="4" t="str">
        <f t="shared" si="481"/>
        <v>J=</v>
      </c>
      <c r="T1496" s="34">
        <f t="shared" si="482"/>
        <v>44910</v>
      </c>
      <c r="U1496" s="11"/>
      <c r="V1496" s="11"/>
      <c r="W1496" s="11"/>
      <c r="X1496" s="32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"/>
      <c r="AI1496" s="1"/>
      <c r="AJ1496" s="1"/>
      <c r="AK1496" s="1"/>
      <c r="AL1496" s="1"/>
      <c r="AM1496" s="32"/>
      <c r="AN1496" s="32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42">
        <f t="shared" si="473"/>
        <v>44887</v>
      </c>
      <c r="B1497" s="19">
        <f t="shared" ca="1" si="483"/>
        <v>5379.1761898799996</v>
      </c>
      <c r="C1497" s="16">
        <f t="shared" si="474"/>
        <v>5362.5</v>
      </c>
      <c r="D1497" s="15">
        <f ca="1">IF(A1497&lt;$B$1,VLOOKUP(A1497,[1]DI!$A$4:$B$15000,2,FALSE),0)</f>
        <v>0.13650000000000001</v>
      </c>
      <c r="E1497" s="16">
        <f t="shared" ca="1" si="466"/>
        <v>1.00050788</v>
      </c>
      <c r="F1497" s="16">
        <f ca="1">(TRUNC(PRODUCT($E$12:$E1496),16))</f>
        <v>1.27259065375971</v>
      </c>
      <c r="G1497" s="16">
        <f t="shared" ca="1" si="475"/>
        <v>1.27000863961045</v>
      </c>
      <c r="H1497" s="16">
        <f t="shared" ca="1" si="467"/>
        <v>1.00203307</v>
      </c>
      <c r="I1497" s="15">
        <f t="shared" si="476"/>
        <v>7.0000000000000007E-2</v>
      </c>
      <c r="J1497" s="34">
        <f t="shared" si="477"/>
        <v>44881</v>
      </c>
      <c r="K1497" s="2">
        <f t="shared" si="478"/>
        <v>4</v>
      </c>
      <c r="L1497" s="21">
        <f t="shared" si="479"/>
        <v>4</v>
      </c>
      <c r="M1497" s="14">
        <f t="shared" si="468"/>
        <v>1.0010745240000001</v>
      </c>
      <c r="N1497" s="14">
        <f t="shared" ca="1" si="469"/>
        <v>1.0031097790000001</v>
      </c>
      <c r="O1497" s="21">
        <f t="shared" si="480"/>
        <v>0</v>
      </c>
      <c r="P1497" s="16">
        <f t="shared" ca="1" si="470"/>
        <v>16.676189879999999</v>
      </c>
      <c r="Q1497" s="24">
        <f t="shared" si="471"/>
        <v>0</v>
      </c>
      <c r="R1497" s="16">
        <f t="shared" si="472"/>
        <v>0</v>
      </c>
      <c r="S1497" s="4" t="str">
        <f t="shared" si="481"/>
        <v>J=</v>
      </c>
      <c r="T1497" s="34">
        <f t="shared" si="482"/>
        <v>44910</v>
      </c>
      <c r="U1497" s="11"/>
      <c r="V1497" s="11"/>
      <c r="W1497" s="11"/>
      <c r="X1497" s="32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"/>
      <c r="AI1497" s="1"/>
      <c r="AJ1497" s="1"/>
      <c r="AK1497" s="1"/>
      <c r="AL1497" s="1"/>
      <c r="AM1497" s="32"/>
      <c r="AN1497" s="32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42">
        <f t="shared" si="473"/>
        <v>44888</v>
      </c>
      <c r="B1498" s="19">
        <f t="shared" ca="1" si="483"/>
        <v>5383.3533146199998</v>
      </c>
      <c r="C1498" s="16">
        <f t="shared" si="474"/>
        <v>5362.5</v>
      </c>
      <c r="D1498" s="15">
        <f ca="1">IF(A1498&lt;$B$1,VLOOKUP(A1498,[1]DI!$A$4:$B$15000,2,FALSE),0)</f>
        <v>0.13650000000000001</v>
      </c>
      <c r="E1498" s="16">
        <f t="shared" ca="1" si="466"/>
        <v>1.00050788</v>
      </c>
      <c r="F1498" s="16">
        <f ca="1">(TRUNC(PRODUCT($E$12:$E1497),16))</f>
        <v>1.27323697710094</v>
      </c>
      <c r="G1498" s="16">
        <f t="shared" ca="1" si="475"/>
        <v>1.27000863961045</v>
      </c>
      <c r="H1498" s="16">
        <f t="shared" ca="1" si="467"/>
        <v>1.0025419799999999</v>
      </c>
      <c r="I1498" s="15">
        <f t="shared" si="476"/>
        <v>7.0000000000000007E-2</v>
      </c>
      <c r="J1498" s="34">
        <f t="shared" si="477"/>
        <v>44881</v>
      </c>
      <c r="K1498" s="2">
        <f t="shared" si="478"/>
        <v>5</v>
      </c>
      <c r="L1498" s="21">
        <f t="shared" si="479"/>
        <v>5</v>
      </c>
      <c r="M1498" s="14">
        <f t="shared" si="468"/>
        <v>1.0013433350000001</v>
      </c>
      <c r="N1498" s="14">
        <f t="shared" ca="1" si="469"/>
        <v>1.0038887299999999</v>
      </c>
      <c r="O1498" s="21">
        <f t="shared" si="480"/>
        <v>0</v>
      </c>
      <c r="P1498" s="16">
        <f t="shared" ca="1" si="470"/>
        <v>20.853314619999999</v>
      </c>
      <c r="Q1498" s="24">
        <f t="shared" si="471"/>
        <v>0</v>
      </c>
      <c r="R1498" s="16">
        <f t="shared" si="472"/>
        <v>0</v>
      </c>
      <c r="S1498" s="4" t="str">
        <f t="shared" si="481"/>
        <v>J=</v>
      </c>
      <c r="T1498" s="34">
        <f t="shared" si="482"/>
        <v>44910</v>
      </c>
      <c r="U1498" s="11"/>
      <c r="V1498" s="11"/>
      <c r="W1498" s="11"/>
      <c r="X1498" s="32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"/>
      <c r="AI1498" s="1"/>
      <c r="AJ1498" s="1"/>
      <c r="AK1498" s="1"/>
      <c r="AL1498" s="1"/>
      <c r="AM1498" s="32"/>
      <c r="AN1498" s="32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42">
        <f t="shared" si="473"/>
        <v>44889</v>
      </c>
      <c r="B1499" s="19">
        <f t="shared" ca="1" si="483"/>
        <v>5387.5336890299996</v>
      </c>
      <c r="C1499" s="16">
        <f t="shared" si="474"/>
        <v>5362.5</v>
      </c>
      <c r="D1499" s="15">
        <f ca="1">IF(A1499&lt;$B$1,VLOOKUP(A1499,[1]DI!$A$4:$B$15000,2,FALSE),0)</f>
        <v>0.13650000000000001</v>
      </c>
      <c r="E1499" s="16">
        <f t="shared" ca="1" si="466"/>
        <v>1.00050788</v>
      </c>
      <c r="F1499" s="16">
        <f ca="1">(TRUNC(PRODUCT($E$12:$E1498),16))</f>
        <v>1.27388362869687</v>
      </c>
      <c r="G1499" s="16">
        <f t="shared" ca="1" si="475"/>
        <v>1.27000863961045</v>
      </c>
      <c r="H1499" s="16">
        <f t="shared" ca="1" si="467"/>
        <v>1.0030511499999999</v>
      </c>
      <c r="I1499" s="15">
        <f t="shared" si="476"/>
        <v>7.0000000000000007E-2</v>
      </c>
      <c r="J1499" s="34">
        <f t="shared" si="477"/>
        <v>44881</v>
      </c>
      <c r="K1499" s="2">
        <f t="shared" si="478"/>
        <v>6</v>
      </c>
      <c r="L1499" s="21">
        <f t="shared" si="479"/>
        <v>6</v>
      </c>
      <c r="M1499" s="14">
        <f t="shared" si="468"/>
        <v>1.001612218</v>
      </c>
      <c r="N1499" s="14">
        <f t="shared" ca="1" si="469"/>
        <v>1.0046682870000001</v>
      </c>
      <c r="O1499" s="21">
        <f t="shared" si="480"/>
        <v>0</v>
      </c>
      <c r="P1499" s="16">
        <f t="shared" ca="1" si="470"/>
        <v>25.033689030000001</v>
      </c>
      <c r="Q1499" s="24">
        <f t="shared" si="471"/>
        <v>0</v>
      </c>
      <c r="R1499" s="16">
        <f t="shared" si="472"/>
        <v>0</v>
      </c>
      <c r="S1499" s="4" t="str">
        <f t="shared" si="481"/>
        <v>J=</v>
      </c>
      <c r="T1499" s="34">
        <f t="shared" si="482"/>
        <v>44910</v>
      </c>
      <c r="U1499" s="11"/>
      <c r="V1499" s="11"/>
      <c r="W1499" s="11"/>
      <c r="X1499" s="32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"/>
      <c r="AI1499" s="1"/>
      <c r="AJ1499" s="1"/>
      <c r="AK1499" s="1"/>
      <c r="AL1499" s="1"/>
      <c r="AM1499" s="32"/>
      <c r="AN1499" s="32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42">
        <f t="shared" si="473"/>
        <v>44890</v>
      </c>
      <c r="B1500" s="19">
        <f t="shared" ca="1" si="483"/>
        <v>5391.71732385</v>
      </c>
      <c r="C1500" s="16">
        <f t="shared" si="474"/>
        <v>5362.5</v>
      </c>
      <c r="D1500" s="15">
        <f ca="1">IF(A1500&lt;$B$1,VLOOKUP(A1500,[1]DI!$A$4:$B$15000,2,FALSE),0)</f>
        <v>0.13650000000000001</v>
      </c>
      <c r="E1500" s="16">
        <f t="shared" ca="1" si="466"/>
        <v>1.00050788</v>
      </c>
      <c r="F1500" s="16">
        <f ca="1">(TRUNC(PRODUCT($E$12:$E1499),16))</f>
        <v>1.2745306087142201</v>
      </c>
      <c r="G1500" s="16">
        <f t="shared" ca="1" si="475"/>
        <v>1.27000863961045</v>
      </c>
      <c r="H1500" s="16">
        <f t="shared" ca="1" si="467"/>
        <v>1.00356058</v>
      </c>
      <c r="I1500" s="15">
        <f t="shared" si="476"/>
        <v>7.0000000000000007E-2</v>
      </c>
      <c r="J1500" s="34">
        <f t="shared" si="477"/>
        <v>44881</v>
      </c>
      <c r="K1500" s="2">
        <f t="shared" si="478"/>
        <v>7</v>
      </c>
      <c r="L1500" s="21">
        <f t="shared" si="479"/>
        <v>7</v>
      </c>
      <c r="M1500" s="14">
        <f t="shared" si="468"/>
        <v>1.001881174</v>
      </c>
      <c r="N1500" s="14">
        <f t="shared" ca="1" si="469"/>
        <v>1.005448452</v>
      </c>
      <c r="O1500" s="21">
        <f t="shared" si="480"/>
        <v>0</v>
      </c>
      <c r="P1500" s="16">
        <f t="shared" ca="1" si="470"/>
        <v>29.21732385</v>
      </c>
      <c r="Q1500" s="24">
        <f t="shared" si="471"/>
        <v>0</v>
      </c>
      <c r="R1500" s="16">
        <f t="shared" si="472"/>
        <v>0</v>
      </c>
      <c r="S1500" s="4" t="str">
        <f t="shared" si="481"/>
        <v>J=</v>
      </c>
      <c r="T1500" s="34">
        <f t="shared" si="482"/>
        <v>44910</v>
      </c>
      <c r="U1500" s="11"/>
      <c r="V1500" s="11"/>
      <c r="W1500" s="11"/>
      <c r="X1500" s="32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"/>
      <c r="AI1500" s="1"/>
      <c r="AJ1500" s="1"/>
      <c r="AK1500" s="1"/>
      <c r="AL1500" s="1"/>
      <c r="AM1500" s="32"/>
      <c r="AN1500" s="32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42">
        <f t="shared" si="473"/>
        <v>44891</v>
      </c>
      <c r="B1501" s="19">
        <f t="shared" ca="1" si="483"/>
        <v>5395.9042136899998</v>
      </c>
      <c r="C1501" s="16">
        <f t="shared" si="474"/>
        <v>5362.5</v>
      </c>
      <c r="D1501" s="15">
        <f ca="1">IF(A1501&lt;$B$1,VLOOKUP(A1501,[1]DI!$A$4:$B$15000,2,FALSE),0)</f>
        <v>0</v>
      </c>
      <c r="E1501" s="16">
        <f t="shared" ca="1" si="466"/>
        <v>1</v>
      </c>
      <c r="F1501" s="16">
        <f ca="1">(TRUNC(PRODUCT($E$12:$E1500),16))</f>
        <v>1.2751779173197699</v>
      </c>
      <c r="G1501" s="16">
        <f t="shared" ca="1" si="475"/>
        <v>1.27000863961045</v>
      </c>
      <c r="H1501" s="16">
        <f t="shared" ca="1" si="467"/>
        <v>1.0040702699999999</v>
      </c>
      <c r="I1501" s="15">
        <f t="shared" si="476"/>
        <v>7.0000000000000007E-2</v>
      </c>
      <c r="J1501" s="34">
        <f t="shared" si="477"/>
        <v>44881</v>
      </c>
      <c r="K1501" s="2">
        <f t="shared" si="478"/>
        <v>7</v>
      </c>
      <c r="L1501" s="21">
        <f t="shared" si="479"/>
        <v>8</v>
      </c>
      <c r="M1501" s="14">
        <f t="shared" si="468"/>
        <v>1.0021502019999999</v>
      </c>
      <c r="N1501" s="14">
        <f t="shared" ca="1" si="469"/>
        <v>1.0062292239999999</v>
      </c>
      <c r="O1501" s="21">
        <f t="shared" si="480"/>
        <v>0</v>
      </c>
      <c r="P1501" s="16">
        <f t="shared" ca="1" si="470"/>
        <v>33.404213689999999</v>
      </c>
      <c r="Q1501" s="24">
        <f t="shared" si="471"/>
        <v>0</v>
      </c>
      <c r="R1501" s="16">
        <f t="shared" si="472"/>
        <v>0</v>
      </c>
      <c r="S1501" s="4" t="str">
        <f t="shared" si="481"/>
        <v>J=</v>
      </c>
      <c r="T1501" s="34">
        <f t="shared" si="482"/>
        <v>44910</v>
      </c>
      <c r="U1501" s="11"/>
      <c r="V1501" s="11"/>
      <c r="W1501" s="11"/>
      <c r="X1501" s="32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"/>
      <c r="AI1501" s="1"/>
      <c r="AJ1501" s="1"/>
      <c r="AK1501" s="1"/>
      <c r="AL1501" s="1"/>
      <c r="AM1501" s="32"/>
      <c r="AN1501" s="32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42">
        <f t="shared" si="473"/>
        <v>44892</v>
      </c>
      <c r="B1502" s="19">
        <f t="shared" ca="1" si="483"/>
        <v>5395.9042136899998</v>
      </c>
      <c r="C1502" s="16">
        <f t="shared" si="474"/>
        <v>5362.5</v>
      </c>
      <c r="D1502" s="15">
        <f ca="1">IF(A1502&lt;$B$1,VLOOKUP(A1502,[1]DI!$A$4:$B$15000,2,FALSE),0)</f>
        <v>0</v>
      </c>
      <c r="E1502" s="16">
        <f t="shared" ca="1" si="466"/>
        <v>1</v>
      </c>
      <c r="F1502" s="16">
        <f ca="1">(TRUNC(PRODUCT($E$12:$E1501),16))</f>
        <v>1.2751779173197699</v>
      </c>
      <c r="G1502" s="16">
        <f t="shared" ca="1" si="475"/>
        <v>1.27000863961045</v>
      </c>
      <c r="H1502" s="16">
        <f t="shared" ca="1" si="467"/>
        <v>1.0040702699999999</v>
      </c>
      <c r="I1502" s="15">
        <f t="shared" si="476"/>
        <v>7.0000000000000007E-2</v>
      </c>
      <c r="J1502" s="34">
        <f t="shared" si="477"/>
        <v>44881</v>
      </c>
      <c r="K1502" s="2">
        <f t="shared" si="478"/>
        <v>7</v>
      </c>
      <c r="L1502" s="21">
        <f t="shared" si="479"/>
        <v>8</v>
      </c>
      <c r="M1502" s="14">
        <f t="shared" si="468"/>
        <v>1.0021502019999999</v>
      </c>
      <c r="N1502" s="14">
        <f t="shared" ca="1" si="469"/>
        <v>1.0062292239999999</v>
      </c>
      <c r="O1502" s="21">
        <f t="shared" si="480"/>
        <v>0</v>
      </c>
      <c r="P1502" s="16">
        <f t="shared" ca="1" si="470"/>
        <v>33.404213689999999</v>
      </c>
      <c r="Q1502" s="24">
        <f t="shared" si="471"/>
        <v>0</v>
      </c>
      <c r="R1502" s="16">
        <f t="shared" si="472"/>
        <v>0</v>
      </c>
      <c r="S1502" s="4" t="str">
        <f t="shared" si="481"/>
        <v>J=</v>
      </c>
      <c r="T1502" s="34">
        <f t="shared" si="482"/>
        <v>44910</v>
      </c>
      <c r="U1502" s="11"/>
      <c r="V1502" s="11"/>
      <c r="W1502" s="11"/>
      <c r="X1502" s="32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"/>
      <c r="AI1502" s="1"/>
      <c r="AJ1502" s="1"/>
      <c r="AK1502" s="1"/>
      <c r="AL1502" s="1"/>
      <c r="AM1502" s="32"/>
      <c r="AN1502" s="32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42">
        <f t="shared" si="473"/>
        <v>44893</v>
      </c>
      <c r="B1503" s="19">
        <f t="shared" ca="1" si="483"/>
        <v>5395.9042136899998</v>
      </c>
      <c r="C1503" s="16">
        <f t="shared" si="474"/>
        <v>5362.5</v>
      </c>
      <c r="D1503" s="15">
        <f ca="1">IF(A1503&lt;$B$1,VLOOKUP(A1503,[1]DI!$A$4:$B$15000,2,FALSE),0)</f>
        <v>0.13650000000000001</v>
      </c>
      <c r="E1503" s="16">
        <f t="shared" ca="1" si="466"/>
        <v>1.00050788</v>
      </c>
      <c r="F1503" s="16">
        <f ca="1">(TRUNC(PRODUCT($E$12:$E1502),16))</f>
        <v>1.2751779173197699</v>
      </c>
      <c r="G1503" s="16">
        <f t="shared" ca="1" si="475"/>
        <v>1.27000863961045</v>
      </c>
      <c r="H1503" s="16">
        <f t="shared" ca="1" si="467"/>
        <v>1.0040702699999999</v>
      </c>
      <c r="I1503" s="15">
        <f t="shared" si="476"/>
        <v>7.0000000000000007E-2</v>
      </c>
      <c r="J1503" s="34">
        <f t="shared" si="477"/>
        <v>44881</v>
      </c>
      <c r="K1503" s="2">
        <f t="shared" si="478"/>
        <v>8</v>
      </c>
      <c r="L1503" s="21">
        <f t="shared" si="479"/>
        <v>8</v>
      </c>
      <c r="M1503" s="14">
        <f t="shared" si="468"/>
        <v>1.0021502019999999</v>
      </c>
      <c r="N1503" s="14">
        <f t="shared" ca="1" si="469"/>
        <v>1.0062292239999999</v>
      </c>
      <c r="O1503" s="21">
        <f t="shared" si="480"/>
        <v>0</v>
      </c>
      <c r="P1503" s="16">
        <f t="shared" ca="1" si="470"/>
        <v>33.404213689999999</v>
      </c>
      <c r="Q1503" s="24">
        <f t="shared" si="471"/>
        <v>0</v>
      </c>
      <c r="R1503" s="16">
        <f t="shared" si="472"/>
        <v>0</v>
      </c>
      <c r="S1503" s="4" t="str">
        <f t="shared" si="481"/>
        <v>J=</v>
      </c>
      <c r="T1503" s="34">
        <f t="shared" si="482"/>
        <v>44910</v>
      </c>
      <c r="U1503" s="11"/>
      <c r="V1503" s="11"/>
      <c r="W1503" s="11"/>
      <c r="X1503" s="32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"/>
      <c r="AI1503" s="1"/>
      <c r="AJ1503" s="1"/>
      <c r="AK1503" s="1"/>
      <c r="AL1503" s="1"/>
      <c r="AM1503" s="32"/>
      <c r="AN1503" s="32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42">
        <f t="shared" si="473"/>
        <v>44894</v>
      </c>
      <c r="B1504" s="19">
        <f t="shared" ca="1" si="483"/>
        <v>5400.0943585799996</v>
      </c>
      <c r="C1504" s="16">
        <f t="shared" si="474"/>
        <v>5362.5</v>
      </c>
      <c r="D1504" s="15">
        <f ca="1">IF(A1504&lt;$B$1,VLOOKUP(A1504,[1]DI!$A$4:$B$15000,2,FALSE),0)</f>
        <v>0.13650000000000001</v>
      </c>
      <c r="E1504" s="16">
        <f t="shared" ca="1" si="466"/>
        <v>1.00050788</v>
      </c>
      <c r="F1504" s="16">
        <f ca="1">(TRUNC(PRODUCT($E$12:$E1503),16))</f>
        <v>1.27582555468042</v>
      </c>
      <c r="G1504" s="16">
        <f t="shared" ca="1" si="475"/>
        <v>1.27000863961045</v>
      </c>
      <c r="H1504" s="16">
        <f t="shared" ca="1" si="467"/>
        <v>1.00458022</v>
      </c>
      <c r="I1504" s="15">
        <f t="shared" si="476"/>
        <v>7.0000000000000007E-2</v>
      </c>
      <c r="J1504" s="34">
        <f t="shared" si="477"/>
        <v>44881</v>
      </c>
      <c r="K1504" s="2">
        <f t="shared" si="478"/>
        <v>9</v>
      </c>
      <c r="L1504" s="21">
        <f t="shared" si="479"/>
        <v>9</v>
      </c>
      <c r="M1504" s="14">
        <f t="shared" si="468"/>
        <v>1.0024193020000001</v>
      </c>
      <c r="N1504" s="14">
        <f t="shared" ca="1" si="469"/>
        <v>1.0070106029999999</v>
      </c>
      <c r="O1504" s="21">
        <f t="shared" si="480"/>
        <v>0</v>
      </c>
      <c r="P1504" s="16">
        <f t="shared" ca="1" si="470"/>
        <v>37.594358579999998</v>
      </c>
      <c r="Q1504" s="24">
        <f t="shared" si="471"/>
        <v>0</v>
      </c>
      <c r="R1504" s="16">
        <f t="shared" si="472"/>
        <v>0</v>
      </c>
      <c r="S1504" s="4" t="str">
        <f t="shared" si="481"/>
        <v>J=</v>
      </c>
      <c r="T1504" s="34">
        <f t="shared" si="482"/>
        <v>44910</v>
      </c>
      <c r="U1504" s="11"/>
      <c r="V1504" s="11"/>
      <c r="W1504" s="11"/>
      <c r="X1504" s="32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"/>
      <c r="AI1504" s="1"/>
      <c r="AJ1504" s="1"/>
      <c r="AK1504" s="1"/>
      <c r="AL1504" s="1"/>
      <c r="AM1504" s="32"/>
      <c r="AN1504" s="32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42">
        <f t="shared" si="473"/>
        <v>44895</v>
      </c>
      <c r="B1505" s="19">
        <f t="shared" ca="1" si="483"/>
        <v>5404.2877048800001</v>
      </c>
      <c r="C1505" s="16">
        <f t="shared" si="474"/>
        <v>5362.5</v>
      </c>
      <c r="D1505" s="15">
        <f ca="1">IF(A1505&lt;$B$1,VLOOKUP(A1505,[1]DI!$A$4:$B$15000,2,FALSE),0)</f>
        <v>0.13650000000000001</v>
      </c>
      <c r="E1505" s="16">
        <f t="shared" ca="1" si="466"/>
        <v>1.00050788</v>
      </c>
      <c r="F1505" s="16">
        <f ca="1">(TRUNC(PRODUCT($E$12:$E1504),16))</f>
        <v>1.2764735209631299</v>
      </c>
      <c r="G1505" s="16">
        <f t="shared" ca="1" si="475"/>
        <v>1.27000863961045</v>
      </c>
      <c r="H1505" s="16">
        <f t="shared" ca="1" si="467"/>
        <v>1.0050904199999999</v>
      </c>
      <c r="I1505" s="15">
        <f t="shared" si="476"/>
        <v>7.0000000000000007E-2</v>
      </c>
      <c r="J1505" s="34">
        <f t="shared" si="477"/>
        <v>44881</v>
      </c>
      <c r="K1505" s="2">
        <f t="shared" si="478"/>
        <v>10</v>
      </c>
      <c r="L1505" s="21">
        <f t="shared" si="479"/>
        <v>10</v>
      </c>
      <c r="M1505" s="14">
        <f t="shared" si="468"/>
        <v>1.0026884739999999</v>
      </c>
      <c r="N1505" s="14">
        <f t="shared" ca="1" si="469"/>
        <v>1.007792579</v>
      </c>
      <c r="O1505" s="21">
        <f t="shared" si="480"/>
        <v>0</v>
      </c>
      <c r="P1505" s="16">
        <f t="shared" ca="1" si="470"/>
        <v>41.78770488</v>
      </c>
      <c r="Q1505" s="24">
        <f t="shared" si="471"/>
        <v>0</v>
      </c>
      <c r="R1505" s="16">
        <f t="shared" si="472"/>
        <v>0</v>
      </c>
      <c r="S1505" s="4" t="str">
        <f t="shared" si="481"/>
        <v>J=</v>
      </c>
      <c r="T1505" s="34">
        <f t="shared" si="482"/>
        <v>44910</v>
      </c>
      <c r="U1505" s="11"/>
      <c r="V1505" s="11"/>
      <c r="W1505" s="11"/>
      <c r="X1505" s="32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"/>
      <c r="AI1505" s="1"/>
      <c r="AJ1505" s="1"/>
      <c r="AK1505" s="1"/>
      <c r="AL1505" s="1"/>
      <c r="AM1505" s="32"/>
      <c r="AN1505" s="32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42">
        <f t="shared" si="473"/>
        <v>44896</v>
      </c>
      <c r="B1506" s="19">
        <f t="shared" ca="1" si="483"/>
        <v>5408.4843759300002</v>
      </c>
      <c r="C1506" s="16">
        <f t="shared" si="474"/>
        <v>5362.5</v>
      </c>
      <c r="D1506" s="15">
        <f ca="1">IF(A1506&lt;$B$1,VLOOKUP(A1506,[1]DI!$A$4:$B$15000,2,FALSE),0)</f>
        <v>0.13650000000000001</v>
      </c>
      <c r="E1506" s="16">
        <f t="shared" ca="1" si="466"/>
        <v>1.00050788</v>
      </c>
      <c r="F1506" s="16">
        <f ca="1">(TRUNC(PRODUCT($E$12:$E1505),16))</f>
        <v>1.27712181633496</v>
      </c>
      <c r="G1506" s="16">
        <f t="shared" ca="1" si="475"/>
        <v>1.27000863961045</v>
      </c>
      <c r="H1506" s="16">
        <f t="shared" ca="1" si="467"/>
        <v>1.00560089</v>
      </c>
      <c r="I1506" s="15">
        <f t="shared" si="476"/>
        <v>7.0000000000000007E-2</v>
      </c>
      <c r="J1506" s="34">
        <f t="shared" si="477"/>
        <v>44881</v>
      </c>
      <c r="K1506" s="2">
        <f t="shared" si="478"/>
        <v>11</v>
      </c>
      <c r="L1506" s="21">
        <f t="shared" si="479"/>
        <v>11</v>
      </c>
      <c r="M1506" s="14">
        <f t="shared" si="468"/>
        <v>1.0029577190000001</v>
      </c>
      <c r="N1506" s="14">
        <f t="shared" ca="1" si="469"/>
        <v>1.008575175</v>
      </c>
      <c r="O1506" s="21">
        <f t="shared" si="480"/>
        <v>0</v>
      </c>
      <c r="P1506" s="16">
        <f t="shared" ca="1" si="470"/>
        <v>45.984375929999999</v>
      </c>
      <c r="Q1506" s="24">
        <f t="shared" si="471"/>
        <v>0</v>
      </c>
      <c r="R1506" s="16">
        <f t="shared" si="472"/>
        <v>0</v>
      </c>
      <c r="S1506" s="4" t="str">
        <f t="shared" si="481"/>
        <v>J=</v>
      </c>
      <c r="T1506" s="34">
        <f t="shared" si="482"/>
        <v>44910</v>
      </c>
      <c r="U1506" s="11"/>
      <c r="V1506" s="11"/>
      <c r="W1506" s="11"/>
      <c r="X1506" s="32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"/>
      <c r="AI1506" s="1"/>
      <c r="AJ1506" s="1"/>
      <c r="AK1506" s="1"/>
      <c r="AL1506" s="1"/>
      <c r="AM1506" s="32"/>
      <c r="AN1506" s="32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42">
        <f t="shared" si="473"/>
        <v>44897</v>
      </c>
      <c r="B1507" s="19">
        <f t="shared" ca="1" si="483"/>
        <v>5412.6842483999999</v>
      </c>
      <c r="C1507" s="16">
        <f t="shared" si="474"/>
        <v>5362.5</v>
      </c>
      <c r="D1507" s="15">
        <f ca="1">IF(A1507&lt;$B$1,VLOOKUP(A1507,[1]DI!$A$4:$B$15000,2,FALSE),0)</f>
        <v>0.13650000000000001</v>
      </c>
      <c r="E1507" s="16">
        <f t="shared" ca="1" si="466"/>
        <v>1.00050788</v>
      </c>
      <c r="F1507" s="16">
        <f ca="1">(TRUNC(PRODUCT($E$12:$E1506),16))</f>
        <v>1.2777704409630399</v>
      </c>
      <c r="G1507" s="16">
        <f t="shared" ca="1" si="475"/>
        <v>1.27000863961045</v>
      </c>
      <c r="H1507" s="16">
        <f t="shared" ca="1" si="467"/>
        <v>1.00611161</v>
      </c>
      <c r="I1507" s="15">
        <f t="shared" si="476"/>
        <v>7.0000000000000007E-2</v>
      </c>
      <c r="J1507" s="34">
        <f t="shared" si="477"/>
        <v>44881</v>
      </c>
      <c r="K1507" s="2">
        <f t="shared" si="478"/>
        <v>12</v>
      </c>
      <c r="L1507" s="21">
        <f t="shared" si="479"/>
        <v>12</v>
      </c>
      <c r="M1507" s="14">
        <f t="shared" si="468"/>
        <v>1.003227036</v>
      </c>
      <c r="N1507" s="14">
        <f t="shared" ca="1" si="469"/>
        <v>1.009358368</v>
      </c>
      <c r="O1507" s="21">
        <f t="shared" si="480"/>
        <v>0</v>
      </c>
      <c r="P1507" s="16">
        <f t="shared" ca="1" si="470"/>
        <v>50.184248400000001</v>
      </c>
      <c r="Q1507" s="24">
        <f t="shared" si="471"/>
        <v>0</v>
      </c>
      <c r="R1507" s="16">
        <f t="shared" si="472"/>
        <v>0</v>
      </c>
      <c r="S1507" s="4" t="str">
        <f t="shared" si="481"/>
        <v>J=</v>
      </c>
      <c r="T1507" s="34">
        <f t="shared" si="482"/>
        <v>44910</v>
      </c>
      <c r="U1507" s="11"/>
      <c r="V1507" s="11"/>
      <c r="W1507" s="11"/>
      <c r="X1507" s="32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"/>
      <c r="AI1507" s="1"/>
      <c r="AJ1507" s="1"/>
      <c r="AK1507" s="1"/>
      <c r="AL1507" s="1"/>
      <c r="AM1507" s="32"/>
      <c r="AN1507" s="32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42">
        <f t="shared" si="473"/>
        <v>44898</v>
      </c>
      <c r="B1508" s="19">
        <f t="shared" ca="1" si="483"/>
        <v>5416.8874402399997</v>
      </c>
      <c r="C1508" s="16">
        <f t="shared" si="474"/>
        <v>5362.5</v>
      </c>
      <c r="D1508" s="15">
        <f ca="1">IF(A1508&lt;$B$1,VLOOKUP(A1508,[1]DI!$A$4:$B$15000,2,FALSE),0)</f>
        <v>0</v>
      </c>
      <c r="E1508" s="16">
        <f t="shared" ca="1" si="466"/>
        <v>1</v>
      </c>
      <c r="F1508" s="16">
        <f ca="1">(TRUNC(PRODUCT($E$12:$E1507),16))</f>
        <v>1.2784193950145899</v>
      </c>
      <c r="G1508" s="16">
        <f t="shared" ca="1" si="475"/>
        <v>1.27000863961045</v>
      </c>
      <c r="H1508" s="16">
        <f t="shared" ca="1" si="467"/>
        <v>1.0066226</v>
      </c>
      <c r="I1508" s="15">
        <f t="shared" si="476"/>
        <v>7.0000000000000007E-2</v>
      </c>
      <c r="J1508" s="34">
        <f t="shared" si="477"/>
        <v>44881</v>
      </c>
      <c r="K1508" s="2">
        <f t="shared" si="478"/>
        <v>12</v>
      </c>
      <c r="L1508" s="21">
        <f t="shared" si="479"/>
        <v>13</v>
      </c>
      <c r="M1508" s="14">
        <f t="shared" si="468"/>
        <v>1.003496425</v>
      </c>
      <c r="N1508" s="14">
        <f t="shared" ca="1" si="469"/>
        <v>1.0101421799999999</v>
      </c>
      <c r="O1508" s="21">
        <f t="shared" si="480"/>
        <v>0</v>
      </c>
      <c r="P1508" s="16">
        <f t="shared" ca="1" si="470"/>
        <v>54.387440239999997</v>
      </c>
      <c r="Q1508" s="24">
        <f t="shared" si="471"/>
        <v>0</v>
      </c>
      <c r="R1508" s="16">
        <f t="shared" si="472"/>
        <v>0</v>
      </c>
      <c r="S1508" s="4" t="str">
        <f t="shared" si="481"/>
        <v>J=</v>
      </c>
      <c r="T1508" s="34">
        <f t="shared" si="482"/>
        <v>44910</v>
      </c>
      <c r="U1508" s="11"/>
      <c r="V1508" s="11"/>
      <c r="W1508" s="11"/>
      <c r="X1508" s="32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"/>
      <c r="AI1508" s="1"/>
      <c r="AJ1508" s="1"/>
      <c r="AK1508" s="1"/>
      <c r="AL1508" s="1"/>
      <c r="AM1508" s="32"/>
      <c r="AN1508" s="32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42">
        <f t="shared" si="473"/>
        <v>44899</v>
      </c>
      <c r="B1509" s="19">
        <f t="shared" ca="1" si="483"/>
        <v>5416.8874402399997</v>
      </c>
      <c r="C1509" s="16">
        <f t="shared" si="474"/>
        <v>5362.5</v>
      </c>
      <c r="D1509" s="15">
        <f ca="1">IF(A1509&lt;$B$1,VLOOKUP(A1509,[1]DI!$A$4:$B$15000,2,FALSE),0)</f>
        <v>0</v>
      </c>
      <c r="E1509" s="16">
        <f t="shared" ca="1" si="466"/>
        <v>1</v>
      </c>
      <c r="F1509" s="16">
        <f ca="1">(TRUNC(PRODUCT($E$12:$E1508),16))</f>
        <v>1.2784193950145899</v>
      </c>
      <c r="G1509" s="16">
        <f t="shared" ca="1" si="475"/>
        <v>1.27000863961045</v>
      </c>
      <c r="H1509" s="16">
        <f t="shared" ca="1" si="467"/>
        <v>1.0066226</v>
      </c>
      <c r="I1509" s="15">
        <f t="shared" si="476"/>
        <v>7.0000000000000007E-2</v>
      </c>
      <c r="J1509" s="34">
        <f t="shared" si="477"/>
        <v>44881</v>
      </c>
      <c r="K1509" s="2">
        <f t="shared" si="478"/>
        <v>12</v>
      </c>
      <c r="L1509" s="21">
        <f t="shared" si="479"/>
        <v>13</v>
      </c>
      <c r="M1509" s="14">
        <f t="shared" si="468"/>
        <v>1.003496425</v>
      </c>
      <c r="N1509" s="14">
        <f t="shared" ca="1" si="469"/>
        <v>1.0101421799999999</v>
      </c>
      <c r="O1509" s="21">
        <f t="shared" si="480"/>
        <v>0</v>
      </c>
      <c r="P1509" s="16">
        <f t="shared" ca="1" si="470"/>
        <v>54.387440239999997</v>
      </c>
      <c r="Q1509" s="24">
        <f t="shared" si="471"/>
        <v>0</v>
      </c>
      <c r="R1509" s="16">
        <f t="shared" si="472"/>
        <v>0</v>
      </c>
      <c r="S1509" s="4" t="str">
        <f t="shared" si="481"/>
        <v>J=</v>
      </c>
      <c r="T1509" s="34">
        <f t="shared" si="482"/>
        <v>44910</v>
      </c>
      <c r="U1509" s="11"/>
      <c r="V1509" s="11"/>
      <c r="W1509" s="11"/>
      <c r="X1509" s="32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"/>
      <c r="AI1509" s="1"/>
      <c r="AJ1509" s="1"/>
      <c r="AK1509" s="1"/>
      <c r="AL1509" s="1"/>
      <c r="AM1509" s="32"/>
      <c r="AN1509" s="32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42">
        <f t="shared" si="473"/>
        <v>44900</v>
      </c>
      <c r="B1510" s="19">
        <f t="shared" ca="1" si="483"/>
        <v>5416.8874402399997</v>
      </c>
      <c r="C1510" s="16">
        <f t="shared" si="474"/>
        <v>5362.5</v>
      </c>
      <c r="D1510" s="15">
        <f ca="1">IF(A1510&lt;$B$1,VLOOKUP(A1510,[1]DI!$A$4:$B$15000,2,FALSE),0)</f>
        <v>0.13650000000000001</v>
      </c>
      <c r="E1510" s="16">
        <f t="shared" ca="1" si="466"/>
        <v>1.00050788</v>
      </c>
      <c r="F1510" s="16">
        <f ca="1">(TRUNC(PRODUCT($E$12:$E1509),16))</f>
        <v>1.2784193950145899</v>
      </c>
      <c r="G1510" s="16">
        <f t="shared" ca="1" si="475"/>
        <v>1.27000863961045</v>
      </c>
      <c r="H1510" s="16">
        <f t="shared" ca="1" si="467"/>
        <v>1.0066226</v>
      </c>
      <c r="I1510" s="15">
        <f t="shared" si="476"/>
        <v>7.0000000000000007E-2</v>
      </c>
      <c r="J1510" s="34">
        <f t="shared" si="477"/>
        <v>44881</v>
      </c>
      <c r="K1510" s="2">
        <f t="shared" si="478"/>
        <v>13</v>
      </c>
      <c r="L1510" s="21">
        <f t="shared" si="479"/>
        <v>13</v>
      </c>
      <c r="M1510" s="14">
        <f t="shared" si="468"/>
        <v>1.003496425</v>
      </c>
      <c r="N1510" s="14">
        <f t="shared" ca="1" si="469"/>
        <v>1.0101421799999999</v>
      </c>
      <c r="O1510" s="21">
        <f t="shared" si="480"/>
        <v>0</v>
      </c>
      <c r="P1510" s="16">
        <f t="shared" ca="1" si="470"/>
        <v>54.387440239999997</v>
      </c>
      <c r="Q1510" s="24">
        <f t="shared" si="471"/>
        <v>0</v>
      </c>
      <c r="R1510" s="16">
        <f t="shared" si="472"/>
        <v>0</v>
      </c>
      <c r="S1510" s="4" t="str">
        <f t="shared" si="481"/>
        <v>J=</v>
      </c>
      <c r="T1510" s="34">
        <f t="shared" si="482"/>
        <v>44910</v>
      </c>
      <c r="U1510" s="11"/>
      <c r="V1510" s="11"/>
      <c r="W1510" s="11"/>
      <c r="X1510" s="32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"/>
      <c r="AI1510" s="1"/>
      <c r="AJ1510" s="1"/>
      <c r="AK1510" s="1"/>
      <c r="AL1510" s="1"/>
      <c r="AM1510" s="32"/>
      <c r="AN1510" s="32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42">
        <f t="shared" si="473"/>
        <v>44901</v>
      </c>
      <c r="B1511" s="19">
        <f t="shared" ca="1" si="483"/>
        <v>5421.09384959</v>
      </c>
      <c r="C1511" s="16">
        <f t="shared" si="474"/>
        <v>5362.5</v>
      </c>
      <c r="D1511" s="15">
        <f ca="1">IF(A1511&lt;$B$1,VLOOKUP(A1511,[1]DI!$A$4:$B$15000,2,FALSE),0)</f>
        <v>0.13650000000000001</v>
      </c>
      <c r="E1511" s="16">
        <f t="shared" ca="1" si="466"/>
        <v>1.00050788</v>
      </c>
      <c r="F1511" s="16">
        <f ca="1">(TRUNC(PRODUCT($E$12:$E1510),16))</f>
        <v>1.2790686786569301</v>
      </c>
      <c r="G1511" s="16">
        <f t="shared" ca="1" si="475"/>
        <v>1.27000863961045</v>
      </c>
      <c r="H1511" s="16">
        <f t="shared" ca="1" si="467"/>
        <v>1.0071338400000001</v>
      </c>
      <c r="I1511" s="15">
        <f t="shared" si="476"/>
        <v>7.0000000000000007E-2</v>
      </c>
      <c r="J1511" s="34">
        <f t="shared" si="477"/>
        <v>44881</v>
      </c>
      <c r="K1511" s="2">
        <f t="shared" si="478"/>
        <v>14</v>
      </c>
      <c r="L1511" s="21">
        <f t="shared" si="479"/>
        <v>14</v>
      </c>
      <c r="M1511" s="14">
        <f t="shared" si="468"/>
        <v>1.0037658869999999</v>
      </c>
      <c r="N1511" s="14">
        <f t="shared" ca="1" si="469"/>
        <v>1.0109265919999999</v>
      </c>
      <c r="O1511" s="21">
        <f t="shared" si="480"/>
        <v>0</v>
      </c>
      <c r="P1511" s="16">
        <f t="shared" ca="1" si="470"/>
        <v>58.593849589999998</v>
      </c>
      <c r="Q1511" s="24">
        <f t="shared" si="471"/>
        <v>0</v>
      </c>
      <c r="R1511" s="16">
        <f t="shared" si="472"/>
        <v>0</v>
      </c>
      <c r="S1511" s="4" t="str">
        <f t="shared" si="481"/>
        <v>J=</v>
      </c>
      <c r="T1511" s="34">
        <f t="shared" si="482"/>
        <v>44910</v>
      </c>
      <c r="U1511" s="11"/>
      <c r="V1511" s="11"/>
      <c r="W1511" s="11"/>
      <c r="X1511" s="32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"/>
      <c r="AI1511" s="1"/>
      <c r="AJ1511" s="1"/>
      <c r="AK1511" s="1"/>
      <c r="AL1511" s="1"/>
      <c r="AM1511" s="32"/>
      <c r="AN1511" s="32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42">
        <f t="shared" si="473"/>
        <v>44902</v>
      </c>
      <c r="B1512" s="19">
        <f t="shared" ca="1" si="483"/>
        <v>5425.3035247099997</v>
      </c>
      <c r="C1512" s="16">
        <f t="shared" si="474"/>
        <v>5362.5</v>
      </c>
      <c r="D1512" s="15">
        <f ca="1">IF(A1512&lt;$B$1,VLOOKUP(A1512,[1]DI!$A$4:$B$15000,2,FALSE),0)</f>
        <v>0.13650000000000001</v>
      </c>
      <c r="E1512" s="16">
        <f t="shared" ca="1" si="466"/>
        <v>1.00050788</v>
      </c>
      <c r="F1512" s="16">
        <f ca="1">(TRUNC(PRODUCT($E$12:$E1511),16))</f>
        <v>1.2797182920574499</v>
      </c>
      <c r="G1512" s="16">
        <f t="shared" ca="1" si="475"/>
        <v>1.27000863961045</v>
      </c>
      <c r="H1512" s="16">
        <f t="shared" ca="1" si="467"/>
        <v>1.0076453400000001</v>
      </c>
      <c r="I1512" s="15">
        <f t="shared" si="476"/>
        <v>7.0000000000000007E-2</v>
      </c>
      <c r="J1512" s="34">
        <f t="shared" si="477"/>
        <v>44881</v>
      </c>
      <c r="K1512" s="2">
        <f t="shared" si="478"/>
        <v>15</v>
      </c>
      <c r="L1512" s="21">
        <f t="shared" si="479"/>
        <v>15</v>
      </c>
      <c r="M1512" s="14">
        <f t="shared" si="468"/>
        <v>1.004035421</v>
      </c>
      <c r="N1512" s="14">
        <f t="shared" ca="1" si="469"/>
        <v>1.0117116129999999</v>
      </c>
      <c r="O1512" s="21">
        <f t="shared" si="480"/>
        <v>0</v>
      </c>
      <c r="P1512" s="16">
        <f t="shared" ca="1" si="470"/>
        <v>62.803524709999998</v>
      </c>
      <c r="Q1512" s="24">
        <f t="shared" si="471"/>
        <v>0</v>
      </c>
      <c r="R1512" s="16">
        <f t="shared" si="472"/>
        <v>0</v>
      </c>
      <c r="S1512" s="4" t="str">
        <f t="shared" si="481"/>
        <v>J=</v>
      </c>
      <c r="T1512" s="34">
        <f t="shared" si="482"/>
        <v>44910</v>
      </c>
      <c r="U1512" s="11"/>
      <c r="V1512" s="11"/>
      <c r="W1512" s="11"/>
      <c r="X1512" s="32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"/>
      <c r="AI1512" s="1"/>
      <c r="AJ1512" s="1"/>
      <c r="AK1512" s="1"/>
      <c r="AL1512" s="1"/>
      <c r="AM1512" s="32"/>
      <c r="AN1512" s="32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42">
        <f t="shared" si="473"/>
        <v>44903</v>
      </c>
      <c r="B1513" s="19">
        <f t="shared" ca="1" si="483"/>
        <v>5429.51652457</v>
      </c>
      <c r="C1513" s="16">
        <f t="shared" si="474"/>
        <v>5362.5</v>
      </c>
      <c r="D1513" s="15">
        <f ca="1">IF(A1513&lt;$B$1,VLOOKUP(A1513,[1]DI!$A$4:$B$15000,2,FALSE),0)</f>
        <v>0.13650000000000001</v>
      </c>
      <c r="E1513" s="16">
        <f t="shared" ca="1" si="466"/>
        <v>1.00050788</v>
      </c>
      <c r="F1513" s="16">
        <f ca="1">(TRUNC(PRODUCT($E$12:$E1512),16))</f>
        <v>1.2803682353836201</v>
      </c>
      <c r="G1513" s="16">
        <f t="shared" ca="1" si="475"/>
        <v>1.27000863961045</v>
      </c>
      <c r="H1513" s="16">
        <f t="shared" ca="1" si="467"/>
        <v>1.00815711</v>
      </c>
      <c r="I1513" s="15">
        <f t="shared" si="476"/>
        <v>7.0000000000000007E-2</v>
      </c>
      <c r="J1513" s="34">
        <f t="shared" si="477"/>
        <v>44881</v>
      </c>
      <c r="K1513" s="2">
        <f t="shared" si="478"/>
        <v>16</v>
      </c>
      <c r="L1513" s="21">
        <f t="shared" si="479"/>
        <v>16</v>
      </c>
      <c r="M1513" s="14">
        <f t="shared" si="468"/>
        <v>1.004305027</v>
      </c>
      <c r="N1513" s="14">
        <f t="shared" ca="1" si="469"/>
        <v>1.0124972539999999</v>
      </c>
      <c r="O1513" s="21">
        <f t="shared" si="480"/>
        <v>0</v>
      </c>
      <c r="P1513" s="16">
        <f t="shared" ca="1" si="470"/>
        <v>67.016524570000001</v>
      </c>
      <c r="Q1513" s="24">
        <f t="shared" si="471"/>
        <v>0</v>
      </c>
      <c r="R1513" s="16">
        <f t="shared" si="472"/>
        <v>0</v>
      </c>
      <c r="S1513" s="4" t="str">
        <f t="shared" si="481"/>
        <v>J=</v>
      </c>
      <c r="T1513" s="34">
        <f t="shared" si="482"/>
        <v>44910</v>
      </c>
      <c r="U1513" s="11"/>
      <c r="V1513" s="11"/>
      <c r="W1513" s="11"/>
      <c r="X1513" s="32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"/>
      <c r="AI1513" s="1"/>
      <c r="AJ1513" s="1"/>
      <c r="AK1513" s="1"/>
      <c r="AL1513" s="1"/>
      <c r="AM1513" s="32"/>
      <c r="AN1513" s="32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42">
        <f t="shared" si="473"/>
        <v>44904</v>
      </c>
      <c r="B1514" s="19">
        <f t="shared" ca="1" si="483"/>
        <v>5433.73274193</v>
      </c>
      <c r="C1514" s="16">
        <f t="shared" si="474"/>
        <v>5362.5</v>
      </c>
      <c r="D1514" s="15">
        <f ca="1">IF(A1514&lt;$B$1,VLOOKUP(A1514,[1]DI!$A$4:$B$15000,2,FALSE),0)</f>
        <v>0.13650000000000001</v>
      </c>
      <c r="E1514" s="16">
        <f t="shared" ca="1" si="466"/>
        <v>1.00050788</v>
      </c>
      <c r="F1514" s="16">
        <f ca="1">(TRUNC(PRODUCT($E$12:$E1513),16))</f>
        <v>1.2810185088030099</v>
      </c>
      <c r="G1514" s="16">
        <f t="shared" ca="1" si="475"/>
        <v>1.27000863961045</v>
      </c>
      <c r="H1514" s="16">
        <f t="shared" ca="1" si="467"/>
        <v>1.0086691299999999</v>
      </c>
      <c r="I1514" s="15">
        <f t="shared" si="476"/>
        <v>7.0000000000000007E-2</v>
      </c>
      <c r="J1514" s="34">
        <f t="shared" si="477"/>
        <v>44881</v>
      </c>
      <c r="K1514" s="2">
        <f t="shared" si="478"/>
        <v>17</v>
      </c>
      <c r="L1514" s="21">
        <f t="shared" si="479"/>
        <v>17</v>
      </c>
      <c r="M1514" s="14">
        <f t="shared" si="468"/>
        <v>1.0045747060000001</v>
      </c>
      <c r="N1514" s="14">
        <f t="shared" ca="1" si="469"/>
        <v>1.013283495</v>
      </c>
      <c r="O1514" s="21">
        <f t="shared" si="480"/>
        <v>0</v>
      </c>
      <c r="P1514" s="16">
        <f t="shared" ca="1" si="470"/>
        <v>71.232741930000003</v>
      </c>
      <c r="Q1514" s="24">
        <f t="shared" si="471"/>
        <v>0</v>
      </c>
      <c r="R1514" s="16">
        <f t="shared" si="472"/>
        <v>0</v>
      </c>
      <c r="S1514" s="4" t="str">
        <f t="shared" si="481"/>
        <v>J=</v>
      </c>
      <c r="T1514" s="34">
        <f t="shared" si="482"/>
        <v>44910</v>
      </c>
      <c r="U1514" s="11"/>
      <c r="V1514" s="11"/>
      <c r="W1514" s="11"/>
      <c r="X1514" s="32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"/>
      <c r="AI1514" s="1"/>
      <c r="AJ1514" s="1"/>
      <c r="AK1514" s="1"/>
      <c r="AL1514" s="1"/>
      <c r="AM1514" s="32"/>
      <c r="AN1514" s="32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42">
        <f t="shared" si="473"/>
        <v>44905</v>
      </c>
      <c r="B1515" s="19">
        <f t="shared" ca="1" si="483"/>
        <v>5437.95223042</v>
      </c>
      <c r="C1515" s="16">
        <f t="shared" si="474"/>
        <v>5362.5</v>
      </c>
      <c r="D1515" s="15">
        <f ca="1">IF(A1515&lt;$B$1,VLOOKUP(A1515,[1]DI!$A$4:$B$15000,2,FALSE),0)</f>
        <v>0</v>
      </c>
      <c r="E1515" s="16">
        <f t="shared" ca="1" si="466"/>
        <v>1</v>
      </c>
      <c r="F1515" s="16">
        <f ca="1">(TRUNC(PRODUCT($E$12:$E1514),16))</f>
        <v>1.28166911248326</v>
      </c>
      <c r="G1515" s="16">
        <f t="shared" ca="1" si="475"/>
        <v>1.27000863961045</v>
      </c>
      <c r="H1515" s="16">
        <f t="shared" ca="1" si="467"/>
        <v>1.0091814100000001</v>
      </c>
      <c r="I1515" s="15">
        <f t="shared" si="476"/>
        <v>7.0000000000000007E-2</v>
      </c>
      <c r="J1515" s="34">
        <f t="shared" si="477"/>
        <v>44881</v>
      </c>
      <c r="K1515" s="2">
        <f t="shared" si="478"/>
        <v>17</v>
      </c>
      <c r="L1515" s="21">
        <f t="shared" si="479"/>
        <v>18</v>
      </c>
      <c r="M1515" s="14">
        <f t="shared" si="468"/>
        <v>1.0048444569999999</v>
      </c>
      <c r="N1515" s="14">
        <f t="shared" ca="1" si="469"/>
        <v>1.014070346</v>
      </c>
      <c r="O1515" s="21">
        <f t="shared" si="480"/>
        <v>0</v>
      </c>
      <c r="P1515" s="16">
        <f t="shared" ca="1" si="470"/>
        <v>75.452230420000006</v>
      </c>
      <c r="Q1515" s="24">
        <f t="shared" si="471"/>
        <v>0</v>
      </c>
      <c r="R1515" s="16">
        <f t="shared" si="472"/>
        <v>0</v>
      </c>
      <c r="S1515" s="4" t="str">
        <f t="shared" si="481"/>
        <v>J=</v>
      </c>
      <c r="T1515" s="34">
        <f t="shared" si="482"/>
        <v>44910</v>
      </c>
      <c r="U1515" s="11"/>
      <c r="V1515" s="11"/>
      <c r="W1515" s="11"/>
      <c r="X1515" s="32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"/>
      <c r="AI1515" s="1"/>
      <c r="AJ1515" s="1"/>
      <c r="AK1515" s="1"/>
      <c r="AL1515" s="1"/>
      <c r="AM1515" s="32"/>
      <c r="AN1515" s="32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42">
        <f t="shared" si="473"/>
        <v>44906</v>
      </c>
      <c r="B1516" s="19">
        <f t="shared" ca="1" si="483"/>
        <v>5437.95223042</v>
      </c>
      <c r="C1516" s="16">
        <f t="shared" si="474"/>
        <v>5362.5</v>
      </c>
      <c r="D1516" s="15">
        <f ca="1">IF(A1516&lt;$B$1,VLOOKUP(A1516,[1]DI!$A$4:$B$15000,2,FALSE),0)</f>
        <v>0</v>
      </c>
      <c r="E1516" s="16">
        <f t="shared" ca="1" si="466"/>
        <v>1</v>
      </c>
      <c r="F1516" s="16">
        <f ca="1">(TRUNC(PRODUCT($E$12:$E1515),16))</f>
        <v>1.28166911248326</v>
      </c>
      <c r="G1516" s="16">
        <f t="shared" ca="1" si="475"/>
        <v>1.27000863961045</v>
      </c>
      <c r="H1516" s="16">
        <f t="shared" ca="1" si="467"/>
        <v>1.0091814100000001</v>
      </c>
      <c r="I1516" s="15">
        <f t="shared" si="476"/>
        <v>7.0000000000000007E-2</v>
      </c>
      <c r="J1516" s="34">
        <f t="shared" si="477"/>
        <v>44881</v>
      </c>
      <c r="K1516" s="2">
        <f t="shared" si="478"/>
        <v>17</v>
      </c>
      <c r="L1516" s="21">
        <f t="shared" si="479"/>
        <v>18</v>
      </c>
      <c r="M1516" s="14">
        <f t="shared" si="468"/>
        <v>1.0048444569999999</v>
      </c>
      <c r="N1516" s="14">
        <f t="shared" ca="1" si="469"/>
        <v>1.014070346</v>
      </c>
      <c r="O1516" s="21">
        <f t="shared" si="480"/>
        <v>0</v>
      </c>
      <c r="P1516" s="16">
        <f t="shared" ca="1" si="470"/>
        <v>75.452230420000006</v>
      </c>
      <c r="Q1516" s="24">
        <f t="shared" si="471"/>
        <v>0</v>
      </c>
      <c r="R1516" s="16">
        <f t="shared" si="472"/>
        <v>0</v>
      </c>
      <c r="S1516" s="4" t="str">
        <f t="shared" si="481"/>
        <v>J=</v>
      </c>
      <c r="T1516" s="34">
        <f t="shared" si="482"/>
        <v>44910</v>
      </c>
      <c r="U1516" s="11"/>
      <c r="V1516" s="11"/>
      <c r="W1516" s="11"/>
      <c r="X1516" s="32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"/>
      <c r="AI1516" s="1"/>
      <c r="AJ1516" s="1"/>
      <c r="AK1516" s="1"/>
      <c r="AL1516" s="1"/>
      <c r="AM1516" s="32"/>
      <c r="AN1516" s="32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42">
        <f t="shared" si="473"/>
        <v>44907</v>
      </c>
      <c r="B1517" s="19">
        <f t="shared" ca="1" si="483"/>
        <v>5437.95223042</v>
      </c>
      <c r="C1517" s="16">
        <f t="shared" si="474"/>
        <v>5362.5</v>
      </c>
      <c r="D1517" s="15">
        <f ca="1">IF(A1517&lt;$B$1,VLOOKUP(A1517,[1]DI!$A$4:$B$15000,2,FALSE),0)</f>
        <v>0.13650000000000001</v>
      </c>
      <c r="E1517" s="16">
        <f t="shared" ca="1" si="466"/>
        <v>1.00050788</v>
      </c>
      <c r="F1517" s="16">
        <f ca="1">(TRUNC(PRODUCT($E$12:$E1516),16))</f>
        <v>1.28166911248326</v>
      </c>
      <c r="G1517" s="16">
        <f t="shared" ca="1" si="475"/>
        <v>1.27000863961045</v>
      </c>
      <c r="H1517" s="16">
        <f t="shared" ca="1" si="467"/>
        <v>1.0091814100000001</v>
      </c>
      <c r="I1517" s="15">
        <f t="shared" si="476"/>
        <v>7.0000000000000007E-2</v>
      </c>
      <c r="J1517" s="34">
        <f t="shared" si="477"/>
        <v>44881</v>
      </c>
      <c r="K1517" s="2">
        <f t="shared" si="478"/>
        <v>18</v>
      </c>
      <c r="L1517" s="21">
        <f t="shared" si="479"/>
        <v>18</v>
      </c>
      <c r="M1517" s="14">
        <f t="shared" si="468"/>
        <v>1.0048444569999999</v>
      </c>
      <c r="N1517" s="14">
        <f t="shared" ca="1" si="469"/>
        <v>1.014070346</v>
      </c>
      <c r="O1517" s="21">
        <f t="shared" si="480"/>
        <v>0</v>
      </c>
      <c r="P1517" s="16">
        <f t="shared" ca="1" si="470"/>
        <v>75.452230420000006</v>
      </c>
      <c r="Q1517" s="24">
        <f t="shared" si="471"/>
        <v>0</v>
      </c>
      <c r="R1517" s="16">
        <f t="shared" si="472"/>
        <v>0</v>
      </c>
      <c r="S1517" s="4" t="str">
        <f t="shared" si="481"/>
        <v>J=</v>
      </c>
      <c r="T1517" s="34">
        <f t="shared" si="482"/>
        <v>44910</v>
      </c>
      <c r="U1517" s="11"/>
      <c r="V1517" s="11"/>
      <c r="W1517" s="11"/>
      <c r="X1517" s="32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"/>
      <c r="AI1517" s="1"/>
      <c r="AJ1517" s="1"/>
      <c r="AK1517" s="1"/>
      <c r="AL1517" s="1"/>
      <c r="AM1517" s="32"/>
      <c r="AN1517" s="32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42">
        <f t="shared" si="473"/>
        <v>44908</v>
      </c>
      <c r="B1518" s="19">
        <f t="shared" ca="1" si="483"/>
        <v>5442.1750543799999</v>
      </c>
      <c r="C1518" s="16">
        <f t="shared" si="474"/>
        <v>5362.5</v>
      </c>
      <c r="D1518" s="15">
        <f ca="1">IF(A1518&lt;$B$1,VLOOKUP(A1518,[1]DI!$A$4:$B$15000,2,FALSE),0)</f>
        <v>0.13650000000000001</v>
      </c>
      <c r="E1518" s="16">
        <f t="shared" ca="1" si="466"/>
        <v>1.00050788</v>
      </c>
      <c r="F1518" s="16">
        <f ca="1">(TRUNC(PRODUCT($E$12:$E1517),16))</f>
        <v>1.2823200465921001</v>
      </c>
      <c r="G1518" s="16">
        <f t="shared" ca="1" si="475"/>
        <v>1.27000863961045</v>
      </c>
      <c r="H1518" s="16">
        <f t="shared" ca="1" si="467"/>
        <v>1.0096939599999999</v>
      </c>
      <c r="I1518" s="15">
        <f t="shared" si="476"/>
        <v>7.0000000000000007E-2</v>
      </c>
      <c r="J1518" s="34">
        <f t="shared" si="477"/>
        <v>44881</v>
      </c>
      <c r="K1518" s="2">
        <f t="shared" si="478"/>
        <v>19</v>
      </c>
      <c r="L1518" s="21">
        <f t="shared" si="479"/>
        <v>19</v>
      </c>
      <c r="M1518" s="14">
        <f t="shared" si="468"/>
        <v>1.005114281</v>
      </c>
      <c r="N1518" s="14">
        <f t="shared" ca="1" si="469"/>
        <v>1.0148578189999999</v>
      </c>
      <c r="O1518" s="21">
        <f t="shared" si="480"/>
        <v>0</v>
      </c>
      <c r="P1518" s="16">
        <f t="shared" ca="1" si="470"/>
        <v>79.675054380000006</v>
      </c>
      <c r="Q1518" s="24">
        <f t="shared" si="471"/>
        <v>0</v>
      </c>
      <c r="R1518" s="16">
        <f t="shared" si="472"/>
        <v>0</v>
      </c>
      <c r="S1518" s="4" t="str">
        <f t="shared" si="481"/>
        <v>J=</v>
      </c>
      <c r="T1518" s="34">
        <f t="shared" si="482"/>
        <v>44910</v>
      </c>
      <c r="U1518" s="11"/>
      <c r="V1518" s="11"/>
      <c r="W1518" s="11"/>
      <c r="X1518" s="32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"/>
      <c r="AI1518" s="1"/>
      <c r="AJ1518" s="1"/>
      <c r="AK1518" s="1"/>
      <c r="AL1518" s="1"/>
      <c r="AM1518" s="32"/>
      <c r="AN1518" s="32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42">
        <f t="shared" si="473"/>
        <v>44909</v>
      </c>
      <c r="B1519" s="19">
        <f t="shared" ca="1" si="483"/>
        <v>5446.4010958500003</v>
      </c>
      <c r="C1519" s="16">
        <f t="shared" si="474"/>
        <v>5362.5</v>
      </c>
      <c r="D1519" s="15">
        <f ca="1">IF(A1519&lt;$B$1,VLOOKUP(A1519,[1]DI!$A$4:$B$15000,2,FALSE),0)</f>
        <v>0.13650000000000001</v>
      </c>
      <c r="E1519" s="16">
        <f t="shared" ca="1" si="466"/>
        <v>1.00050788</v>
      </c>
      <c r="F1519" s="16">
        <f ca="1">(TRUNC(PRODUCT($E$12:$E1518),16))</f>
        <v>1.28297131129737</v>
      </c>
      <c r="G1519" s="16">
        <f t="shared" ca="1" si="475"/>
        <v>1.27000863961045</v>
      </c>
      <c r="H1519" s="16">
        <f t="shared" ca="1" si="467"/>
        <v>1.01020676</v>
      </c>
      <c r="I1519" s="15">
        <f t="shared" si="476"/>
        <v>7.0000000000000007E-2</v>
      </c>
      <c r="J1519" s="34">
        <f t="shared" si="477"/>
        <v>44881</v>
      </c>
      <c r="K1519" s="2">
        <f t="shared" si="478"/>
        <v>20</v>
      </c>
      <c r="L1519" s="21">
        <f t="shared" si="479"/>
        <v>20</v>
      </c>
      <c r="M1519" s="14">
        <f t="shared" si="468"/>
        <v>1.005384177</v>
      </c>
      <c r="N1519" s="14">
        <f t="shared" ca="1" si="469"/>
        <v>1.015645892</v>
      </c>
      <c r="O1519" s="21">
        <f t="shared" si="480"/>
        <v>0</v>
      </c>
      <c r="P1519" s="16">
        <f t="shared" ca="1" si="470"/>
        <v>83.901095850000004</v>
      </c>
      <c r="Q1519" s="24">
        <f t="shared" si="471"/>
        <v>0</v>
      </c>
      <c r="R1519" s="16">
        <f t="shared" si="472"/>
        <v>0</v>
      </c>
      <c r="S1519" s="4" t="str">
        <f t="shared" si="481"/>
        <v>J=</v>
      </c>
      <c r="T1519" s="34">
        <f t="shared" si="482"/>
        <v>44910</v>
      </c>
      <c r="U1519" s="11"/>
      <c r="V1519" s="11"/>
      <c r="W1519" s="11"/>
      <c r="X1519" s="32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"/>
      <c r="AI1519" s="1"/>
      <c r="AJ1519" s="1"/>
      <c r="AK1519" s="1"/>
      <c r="AL1519" s="1"/>
      <c r="AM1519" s="32"/>
      <c r="AN1519" s="32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42">
        <f t="shared" si="473"/>
        <v>44910</v>
      </c>
      <c r="B1520" s="19">
        <f t="shared" ca="1" si="483"/>
        <v>5450.6304137899997</v>
      </c>
      <c r="C1520" s="16">
        <f t="shared" si="474"/>
        <v>5362.5</v>
      </c>
      <c r="D1520" s="15">
        <f ca="1">IF(A1520&lt;$B$1,VLOOKUP(A1520,[1]DI!$A$4:$B$15000,2,FALSE),0)</f>
        <v>0.13650000000000001</v>
      </c>
      <c r="E1520" s="16">
        <f t="shared" ca="1" si="466"/>
        <v>1.00050788</v>
      </c>
      <c r="F1520" s="16">
        <f ca="1">(TRUNC(PRODUCT($E$12:$E1519),16))</f>
        <v>1.28362290676695</v>
      </c>
      <c r="G1520" s="16">
        <f t="shared" ca="1" si="475"/>
        <v>1.27000863961045</v>
      </c>
      <c r="H1520" s="16">
        <f t="shared" ca="1" si="467"/>
        <v>1.01071982</v>
      </c>
      <c r="I1520" s="15">
        <f t="shared" si="476"/>
        <v>7.0000000000000007E-2</v>
      </c>
      <c r="J1520" s="34">
        <f t="shared" si="477"/>
        <v>44881</v>
      </c>
      <c r="K1520" s="2">
        <f t="shared" si="478"/>
        <v>21</v>
      </c>
      <c r="L1520" s="21">
        <f t="shared" si="479"/>
        <v>21</v>
      </c>
      <c r="M1520" s="14">
        <f t="shared" si="468"/>
        <v>1.0056541450000001</v>
      </c>
      <c r="N1520" s="14">
        <f t="shared" ca="1" si="469"/>
        <v>1.016434576</v>
      </c>
      <c r="O1520" s="21">
        <f t="shared" si="480"/>
        <v>50</v>
      </c>
      <c r="P1520" s="16">
        <f t="shared" ca="1" si="470"/>
        <v>88.130413790000006</v>
      </c>
      <c r="Q1520" s="24">
        <f t="shared" si="471"/>
        <v>0</v>
      </c>
      <c r="R1520" s="16">
        <f t="shared" si="472"/>
        <v>0</v>
      </c>
      <c r="S1520" s="4" t="str">
        <f t="shared" si="481"/>
        <v>J=</v>
      </c>
      <c r="T1520" s="34">
        <f t="shared" si="482"/>
        <v>44910</v>
      </c>
      <c r="U1520" s="11"/>
      <c r="V1520" s="11"/>
      <c r="W1520" s="11"/>
      <c r="X1520" s="32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"/>
      <c r="AI1520" s="1"/>
      <c r="AJ1520" s="1"/>
      <c r="AK1520" s="1"/>
      <c r="AL1520" s="1"/>
      <c r="AM1520" s="32"/>
      <c r="AN1520" s="32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42">
        <f t="shared" si="473"/>
        <v>44911</v>
      </c>
      <c r="B1521" s="19">
        <f t="shared" ca="1" si="483"/>
        <v>5366.66419038</v>
      </c>
      <c r="C1521" s="16">
        <f t="shared" si="474"/>
        <v>5362.5</v>
      </c>
      <c r="D1521" s="15">
        <f ca="1">IF(A1521&lt;$B$1,VLOOKUP(A1521,[1]DI!$A$4:$B$15000,2,FALSE),0)</f>
        <v>0.13650000000000001</v>
      </c>
      <c r="E1521" s="16">
        <f t="shared" ca="1" si="466"/>
        <v>1.00050788</v>
      </c>
      <c r="F1521" s="16">
        <f ca="1">(TRUNC(PRODUCT($E$12:$E1520),16))</f>
        <v>1.2842748331688401</v>
      </c>
      <c r="G1521" s="16">
        <f t="shared" ca="1" si="475"/>
        <v>1.28362290676695</v>
      </c>
      <c r="H1521" s="16">
        <f t="shared" ca="1" si="467"/>
        <v>1.00050788</v>
      </c>
      <c r="I1521" s="15">
        <f t="shared" si="476"/>
        <v>7.0000000000000007E-2</v>
      </c>
      <c r="J1521" s="34">
        <f t="shared" si="477"/>
        <v>44910</v>
      </c>
      <c r="K1521" s="2">
        <f t="shared" si="478"/>
        <v>1</v>
      </c>
      <c r="L1521" s="21">
        <f t="shared" si="479"/>
        <v>1</v>
      </c>
      <c r="M1521" s="14">
        <f t="shared" si="468"/>
        <v>1.0002685229999999</v>
      </c>
      <c r="N1521" s="14">
        <f t="shared" ca="1" si="469"/>
        <v>1.0007765390000001</v>
      </c>
      <c r="O1521" s="21">
        <f t="shared" si="480"/>
        <v>0</v>
      </c>
      <c r="P1521" s="16">
        <f t="shared" ca="1" si="470"/>
        <v>4.16419038</v>
      </c>
      <c r="Q1521" s="24">
        <f t="shared" si="471"/>
        <v>0</v>
      </c>
      <c r="R1521" s="16">
        <f t="shared" si="472"/>
        <v>0</v>
      </c>
      <c r="S1521" s="4" t="str">
        <f t="shared" si="481"/>
        <v>J=</v>
      </c>
      <c r="T1521" s="34">
        <f t="shared" si="482"/>
        <v>44942</v>
      </c>
      <c r="U1521" s="11"/>
      <c r="V1521" s="11"/>
      <c r="W1521" s="11"/>
      <c r="X1521" s="32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"/>
      <c r="AI1521" s="1"/>
      <c r="AJ1521" s="1"/>
      <c r="AK1521" s="1"/>
      <c r="AL1521" s="1"/>
      <c r="AM1521" s="32"/>
      <c r="AN1521" s="32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42">
        <f t="shared" si="473"/>
        <v>44912</v>
      </c>
      <c r="B1522" s="19">
        <f t="shared" ca="1" si="483"/>
        <v>5369.3898257999999</v>
      </c>
      <c r="C1522" s="16">
        <f t="shared" si="474"/>
        <v>5362.5</v>
      </c>
      <c r="D1522" s="15">
        <f ca="1">IF(A1522&lt;$B$1,VLOOKUP(A1522,[1]DI!$A$4:$B$15000,2,FALSE),0)</f>
        <v>0</v>
      </c>
      <c r="E1522" s="16">
        <f t="shared" ca="1" si="466"/>
        <v>1</v>
      </c>
      <c r="F1522" s="16">
        <f ca="1">(TRUNC(PRODUCT($E$12:$E1521),16))</f>
        <v>1.2849270906711101</v>
      </c>
      <c r="G1522" s="16">
        <f t="shared" ca="1" si="475"/>
        <v>1.28362290676695</v>
      </c>
      <c r="H1522" s="16">
        <f t="shared" ca="1" si="467"/>
        <v>1.00101602</v>
      </c>
      <c r="I1522" s="15">
        <f t="shared" si="476"/>
        <v>7.0000000000000007E-2</v>
      </c>
      <c r="J1522" s="34">
        <f t="shared" si="477"/>
        <v>44910</v>
      </c>
      <c r="K1522" s="2">
        <f t="shared" si="478"/>
        <v>1</v>
      </c>
      <c r="L1522" s="21">
        <f t="shared" si="479"/>
        <v>1</v>
      </c>
      <c r="M1522" s="14">
        <f t="shared" si="468"/>
        <v>1.0002685229999999</v>
      </c>
      <c r="N1522" s="14">
        <f t="shared" ca="1" si="469"/>
        <v>1.0012848160000001</v>
      </c>
      <c r="O1522" s="21">
        <f t="shared" si="480"/>
        <v>0</v>
      </c>
      <c r="P1522" s="16">
        <f t="shared" ca="1" si="470"/>
        <v>6.8898257999999997</v>
      </c>
      <c r="Q1522" s="24">
        <f t="shared" si="471"/>
        <v>0</v>
      </c>
      <c r="R1522" s="16">
        <f t="shared" si="472"/>
        <v>0</v>
      </c>
      <c r="S1522" s="4" t="str">
        <f t="shared" si="481"/>
        <v>J=</v>
      </c>
      <c r="T1522" s="34">
        <f t="shared" si="482"/>
        <v>44942</v>
      </c>
      <c r="U1522" s="11"/>
      <c r="V1522" s="11"/>
      <c r="W1522" s="11"/>
      <c r="X1522" s="32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"/>
      <c r="AI1522" s="1"/>
      <c r="AJ1522" s="1"/>
      <c r="AK1522" s="1"/>
      <c r="AL1522" s="1"/>
      <c r="AM1522" s="32"/>
      <c r="AN1522" s="32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42">
        <f t="shared" si="473"/>
        <v>44913</v>
      </c>
      <c r="B1523" s="19">
        <f t="shared" ca="1" si="483"/>
        <v>5369.3898257999999</v>
      </c>
      <c r="C1523" s="16">
        <f t="shared" si="474"/>
        <v>5362.5</v>
      </c>
      <c r="D1523" s="15">
        <f ca="1">IF(A1523&lt;$B$1,VLOOKUP(A1523,[1]DI!$A$4:$B$15000,2,FALSE),0)</f>
        <v>0</v>
      </c>
      <c r="E1523" s="16">
        <f t="shared" ca="1" si="466"/>
        <v>1</v>
      </c>
      <c r="F1523" s="16">
        <f ca="1">(TRUNC(PRODUCT($E$12:$E1522),16))</f>
        <v>1.2849270906711101</v>
      </c>
      <c r="G1523" s="16">
        <f t="shared" ca="1" si="475"/>
        <v>1.28362290676695</v>
      </c>
      <c r="H1523" s="16">
        <f t="shared" ca="1" si="467"/>
        <v>1.00101602</v>
      </c>
      <c r="I1523" s="15">
        <f t="shared" si="476"/>
        <v>7.0000000000000007E-2</v>
      </c>
      <c r="J1523" s="34">
        <f t="shared" si="477"/>
        <v>44910</v>
      </c>
      <c r="K1523" s="2">
        <f t="shared" si="478"/>
        <v>1</v>
      </c>
      <c r="L1523" s="21">
        <f t="shared" si="479"/>
        <v>1</v>
      </c>
      <c r="M1523" s="14">
        <f t="shared" si="468"/>
        <v>1.0002685229999999</v>
      </c>
      <c r="N1523" s="14">
        <f t="shared" ca="1" si="469"/>
        <v>1.0012848160000001</v>
      </c>
      <c r="O1523" s="21">
        <f t="shared" si="480"/>
        <v>0</v>
      </c>
      <c r="P1523" s="16">
        <f t="shared" ca="1" si="470"/>
        <v>6.8898257999999997</v>
      </c>
      <c r="Q1523" s="24">
        <f t="shared" si="471"/>
        <v>0</v>
      </c>
      <c r="R1523" s="16">
        <f t="shared" si="472"/>
        <v>0</v>
      </c>
      <c r="S1523" s="4" t="str">
        <f t="shared" si="481"/>
        <v>J=</v>
      </c>
      <c r="T1523" s="34">
        <f t="shared" si="482"/>
        <v>44942</v>
      </c>
      <c r="U1523" s="11"/>
      <c r="V1523" s="11"/>
      <c r="W1523" s="11"/>
      <c r="X1523" s="32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"/>
      <c r="AI1523" s="1"/>
      <c r="AJ1523" s="1"/>
      <c r="AK1523" s="1"/>
      <c r="AL1523" s="1"/>
      <c r="AM1523" s="32"/>
      <c r="AN1523" s="32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42">
        <f t="shared" si="473"/>
        <v>44914</v>
      </c>
      <c r="B1524" s="19">
        <f t="shared" ca="1" si="483"/>
        <v>5370.8316304500004</v>
      </c>
      <c r="C1524" s="16">
        <f t="shared" si="474"/>
        <v>5362.5</v>
      </c>
      <c r="D1524" s="15">
        <f ca="1">IF(A1524&lt;$B$1,VLOOKUP(A1524,[1]DI!$A$4:$B$15000,2,FALSE),0)</f>
        <v>0.13650000000000001</v>
      </c>
      <c r="E1524" s="16">
        <f t="shared" ca="1" si="466"/>
        <v>1.00050788</v>
      </c>
      <c r="F1524" s="16">
        <f ca="1">(TRUNC(PRODUCT($E$12:$E1523),16))</f>
        <v>1.2849270906711101</v>
      </c>
      <c r="G1524" s="16">
        <f t="shared" ca="1" si="475"/>
        <v>1.28362290676695</v>
      </c>
      <c r="H1524" s="16">
        <f t="shared" ca="1" si="467"/>
        <v>1.00101602</v>
      </c>
      <c r="I1524" s="15">
        <f t="shared" si="476"/>
        <v>7.0000000000000007E-2</v>
      </c>
      <c r="J1524" s="34">
        <f t="shared" si="477"/>
        <v>44910</v>
      </c>
      <c r="K1524" s="2">
        <f t="shared" si="478"/>
        <v>2</v>
      </c>
      <c r="L1524" s="21">
        <f t="shared" si="479"/>
        <v>2</v>
      </c>
      <c r="M1524" s="14">
        <f t="shared" si="468"/>
        <v>1.000537118</v>
      </c>
      <c r="N1524" s="14">
        <f t="shared" ca="1" si="469"/>
        <v>1.0015536840000001</v>
      </c>
      <c r="O1524" s="21">
        <f t="shared" si="480"/>
        <v>0</v>
      </c>
      <c r="P1524" s="16">
        <f t="shared" ca="1" si="470"/>
        <v>8.3316304500000005</v>
      </c>
      <c r="Q1524" s="24">
        <f t="shared" si="471"/>
        <v>0</v>
      </c>
      <c r="R1524" s="16">
        <f t="shared" si="472"/>
        <v>0</v>
      </c>
      <c r="S1524" s="4" t="str">
        <f t="shared" si="481"/>
        <v>J=</v>
      </c>
      <c r="T1524" s="34">
        <f t="shared" si="482"/>
        <v>44942</v>
      </c>
      <c r="U1524" s="11"/>
      <c r="V1524" s="11"/>
      <c r="W1524" s="11"/>
      <c r="X1524" s="32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"/>
      <c r="AI1524" s="1"/>
      <c r="AJ1524" s="1"/>
      <c r="AK1524" s="1"/>
      <c r="AL1524" s="1"/>
      <c r="AM1524" s="32"/>
      <c r="AN1524" s="32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42">
        <f t="shared" si="473"/>
        <v>44915</v>
      </c>
      <c r="B1525" s="19">
        <f t="shared" ca="1" si="483"/>
        <v>5375.0022558299997</v>
      </c>
      <c r="C1525" s="16">
        <f t="shared" si="474"/>
        <v>5362.5</v>
      </c>
      <c r="D1525" s="15">
        <f ca="1">IF(A1525&lt;$B$1,VLOOKUP(A1525,[1]DI!$A$4:$B$15000,2,FALSE),0)</f>
        <v>0.13650000000000001</v>
      </c>
      <c r="E1525" s="16">
        <f t="shared" ca="1" si="466"/>
        <v>1.00050788</v>
      </c>
      <c r="F1525" s="16">
        <f ca="1">(TRUNC(PRODUCT($E$12:$E1524),16))</f>
        <v>1.2855796794419201</v>
      </c>
      <c r="G1525" s="16">
        <f t="shared" ca="1" si="475"/>
        <v>1.28362290676695</v>
      </c>
      <c r="H1525" s="16">
        <f t="shared" ca="1" si="467"/>
        <v>1.00152441</v>
      </c>
      <c r="I1525" s="15">
        <f t="shared" si="476"/>
        <v>7.0000000000000007E-2</v>
      </c>
      <c r="J1525" s="34">
        <f t="shared" si="477"/>
        <v>44910</v>
      </c>
      <c r="K1525" s="2">
        <f t="shared" si="478"/>
        <v>3</v>
      </c>
      <c r="L1525" s="21">
        <f t="shared" si="479"/>
        <v>3</v>
      </c>
      <c r="M1525" s="14">
        <f t="shared" si="468"/>
        <v>1.0008057850000001</v>
      </c>
      <c r="N1525" s="14">
        <f t="shared" ca="1" si="469"/>
        <v>1.002331423</v>
      </c>
      <c r="O1525" s="21">
        <f t="shared" si="480"/>
        <v>0</v>
      </c>
      <c r="P1525" s="16">
        <f t="shared" ca="1" si="470"/>
        <v>12.502255829999999</v>
      </c>
      <c r="Q1525" s="24">
        <f t="shared" si="471"/>
        <v>0</v>
      </c>
      <c r="R1525" s="16">
        <f t="shared" si="472"/>
        <v>0</v>
      </c>
      <c r="S1525" s="4" t="str">
        <f t="shared" si="481"/>
        <v>J=</v>
      </c>
      <c r="T1525" s="34">
        <f t="shared" si="482"/>
        <v>44942</v>
      </c>
      <c r="U1525" s="11"/>
      <c r="V1525" s="11"/>
      <c r="W1525" s="11"/>
      <c r="X1525" s="32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"/>
      <c r="AI1525" s="1"/>
      <c r="AJ1525" s="1"/>
      <c r="AK1525" s="1"/>
      <c r="AL1525" s="1"/>
      <c r="AM1525" s="32"/>
      <c r="AN1525" s="32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42">
        <f t="shared" si="473"/>
        <v>44916</v>
      </c>
      <c r="B1526" s="19">
        <f t="shared" ca="1" si="483"/>
        <v>5379.1761898799996</v>
      </c>
      <c r="C1526" s="16">
        <f t="shared" si="474"/>
        <v>5362.5</v>
      </c>
      <c r="D1526" s="15">
        <f ca="1">IF(A1526&lt;$B$1,VLOOKUP(A1526,[1]DI!$A$4:$B$15000,2,FALSE),0)</f>
        <v>0.13650000000000001</v>
      </c>
      <c r="E1526" s="16">
        <f t="shared" ca="1" si="466"/>
        <v>1.00050788</v>
      </c>
      <c r="F1526" s="16">
        <f ca="1">(TRUNC(PRODUCT($E$12:$E1525),16))</f>
        <v>1.2862325996495101</v>
      </c>
      <c r="G1526" s="16">
        <f t="shared" ca="1" si="475"/>
        <v>1.28362290676695</v>
      </c>
      <c r="H1526" s="16">
        <f t="shared" ca="1" si="467"/>
        <v>1.00203307</v>
      </c>
      <c r="I1526" s="15">
        <f t="shared" si="476"/>
        <v>7.0000000000000007E-2</v>
      </c>
      <c r="J1526" s="34">
        <f t="shared" si="477"/>
        <v>44910</v>
      </c>
      <c r="K1526" s="2">
        <f t="shared" si="478"/>
        <v>4</v>
      </c>
      <c r="L1526" s="21">
        <f t="shared" si="479"/>
        <v>4</v>
      </c>
      <c r="M1526" s="14">
        <f t="shared" si="468"/>
        <v>1.0010745240000001</v>
      </c>
      <c r="N1526" s="14">
        <f t="shared" ca="1" si="469"/>
        <v>1.0031097790000001</v>
      </c>
      <c r="O1526" s="21">
        <f t="shared" si="480"/>
        <v>0</v>
      </c>
      <c r="P1526" s="16">
        <f t="shared" ca="1" si="470"/>
        <v>16.676189879999999</v>
      </c>
      <c r="Q1526" s="24">
        <f t="shared" si="471"/>
        <v>0</v>
      </c>
      <c r="R1526" s="16">
        <f t="shared" si="472"/>
        <v>0</v>
      </c>
      <c r="S1526" s="4" t="str">
        <f t="shared" si="481"/>
        <v>J=</v>
      </c>
      <c r="T1526" s="34">
        <f t="shared" si="482"/>
        <v>44942</v>
      </c>
      <c r="U1526" s="11"/>
      <c r="V1526" s="11"/>
      <c r="W1526" s="11"/>
      <c r="X1526" s="32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"/>
      <c r="AI1526" s="1"/>
      <c r="AJ1526" s="1"/>
      <c r="AK1526" s="1"/>
      <c r="AL1526" s="1"/>
      <c r="AM1526" s="32"/>
      <c r="AN1526" s="32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42">
        <f t="shared" si="473"/>
        <v>44917</v>
      </c>
      <c r="B1527" s="19">
        <f t="shared" ca="1" si="483"/>
        <v>5383.3533146199998</v>
      </c>
      <c r="C1527" s="16">
        <f t="shared" si="474"/>
        <v>5362.5</v>
      </c>
      <c r="D1527" s="15">
        <f ca="1">IF(A1527&lt;$B$1,VLOOKUP(A1527,[1]DI!$A$4:$B$15000,2,FALSE),0)</f>
        <v>0.13650000000000001</v>
      </c>
      <c r="E1527" s="16">
        <f t="shared" ca="1" si="466"/>
        <v>1.00050788</v>
      </c>
      <c r="F1527" s="16">
        <f ca="1">(TRUNC(PRODUCT($E$12:$E1526),16))</f>
        <v>1.2868858514622199</v>
      </c>
      <c r="G1527" s="16">
        <f t="shared" ca="1" si="475"/>
        <v>1.28362290676695</v>
      </c>
      <c r="H1527" s="16">
        <f t="shared" ca="1" si="467"/>
        <v>1.0025419799999999</v>
      </c>
      <c r="I1527" s="15">
        <f t="shared" si="476"/>
        <v>7.0000000000000007E-2</v>
      </c>
      <c r="J1527" s="34">
        <f t="shared" si="477"/>
        <v>44910</v>
      </c>
      <c r="K1527" s="2">
        <f t="shared" si="478"/>
        <v>5</v>
      </c>
      <c r="L1527" s="21">
        <f t="shared" si="479"/>
        <v>5</v>
      </c>
      <c r="M1527" s="14">
        <f t="shared" si="468"/>
        <v>1.0013433350000001</v>
      </c>
      <c r="N1527" s="14">
        <f t="shared" ca="1" si="469"/>
        <v>1.0038887299999999</v>
      </c>
      <c r="O1527" s="21">
        <f t="shared" si="480"/>
        <v>0</v>
      </c>
      <c r="P1527" s="16">
        <f t="shared" ca="1" si="470"/>
        <v>20.853314619999999</v>
      </c>
      <c r="Q1527" s="24">
        <f t="shared" si="471"/>
        <v>0</v>
      </c>
      <c r="R1527" s="16">
        <f t="shared" si="472"/>
        <v>0</v>
      </c>
      <c r="S1527" s="4" t="str">
        <f t="shared" si="481"/>
        <v>J=</v>
      </c>
      <c r="T1527" s="34">
        <f t="shared" si="482"/>
        <v>44942</v>
      </c>
      <c r="U1527" s="11"/>
      <c r="V1527" s="11"/>
      <c r="W1527" s="11"/>
      <c r="X1527" s="32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"/>
      <c r="AI1527" s="1"/>
      <c r="AJ1527" s="1"/>
      <c r="AK1527" s="1"/>
      <c r="AL1527" s="1"/>
      <c r="AM1527" s="32"/>
      <c r="AN1527" s="32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42">
        <f t="shared" si="473"/>
        <v>44918</v>
      </c>
      <c r="B1528" s="19">
        <f t="shared" ca="1" si="483"/>
        <v>5387.5336890299996</v>
      </c>
      <c r="C1528" s="16">
        <f t="shared" si="474"/>
        <v>5362.5</v>
      </c>
      <c r="D1528" s="15">
        <f ca="1">IF(A1528&lt;$B$1,VLOOKUP(A1528,[1]DI!$A$4:$B$15000,2,FALSE),0)</f>
        <v>0.13650000000000001</v>
      </c>
      <c r="E1528" s="16">
        <f t="shared" ca="1" si="466"/>
        <v>1.00050788</v>
      </c>
      <c r="F1528" s="16">
        <f ca="1">(TRUNC(PRODUCT($E$12:$E1527),16))</f>
        <v>1.2875394350484599</v>
      </c>
      <c r="G1528" s="16">
        <f t="shared" ca="1" si="475"/>
        <v>1.28362290676695</v>
      </c>
      <c r="H1528" s="16">
        <f t="shared" ca="1" si="467"/>
        <v>1.0030511499999999</v>
      </c>
      <c r="I1528" s="15">
        <f t="shared" si="476"/>
        <v>7.0000000000000007E-2</v>
      </c>
      <c r="J1528" s="34">
        <f t="shared" si="477"/>
        <v>44910</v>
      </c>
      <c r="K1528" s="2">
        <f t="shared" si="478"/>
        <v>6</v>
      </c>
      <c r="L1528" s="21">
        <f t="shared" si="479"/>
        <v>6</v>
      </c>
      <c r="M1528" s="14">
        <f t="shared" si="468"/>
        <v>1.001612218</v>
      </c>
      <c r="N1528" s="14">
        <f t="shared" ca="1" si="469"/>
        <v>1.0046682870000001</v>
      </c>
      <c r="O1528" s="21">
        <f t="shared" si="480"/>
        <v>0</v>
      </c>
      <c r="P1528" s="16">
        <f t="shared" ca="1" si="470"/>
        <v>25.033689030000001</v>
      </c>
      <c r="Q1528" s="24">
        <f t="shared" si="471"/>
        <v>0</v>
      </c>
      <c r="R1528" s="16">
        <f t="shared" si="472"/>
        <v>0</v>
      </c>
      <c r="S1528" s="4" t="str">
        <f t="shared" si="481"/>
        <v>J=</v>
      </c>
      <c r="T1528" s="34">
        <f t="shared" si="482"/>
        <v>44942</v>
      </c>
      <c r="U1528" s="11"/>
      <c r="V1528" s="11"/>
      <c r="W1528" s="11"/>
      <c r="X1528" s="32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"/>
      <c r="AI1528" s="1"/>
      <c r="AJ1528" s="1"/>
      <c r="AK1528" s="1"/>
      <c r="AL1528" s="1"/>
      <c r="AM1528" s="32"/>
      <c r="AN1528" s="32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42">
        <f t="shared" si="473"/>
        <v>44919</v>
      </c>
      <c r="B1529" s="19">
        <f t="shared" ca="1" si="483"/>
        <v>5391.71732385</v>
      </c>
      <c r="C1529" s="16">
        <f t="shared" si="474"/>
        <v>5362.5</v>
      </c>
      <c r="D1529" s="15">
        <f ca="1">IF(A1529&lt;$B$1,VLOOKUP(A1529,[1]DI!$A$4:$B$15000,2,FALSE),0)</f>
        <v>0</v>
      </c>
      <c r="E1529" s="16">
        <f t="shared" ca="1" si="466"/>
        <v>1</v>
      </c>
      <c r="F1529" s="16">
        <f ca="1">(TRUNC(PRODUCT($E$12:$E1528),16))</f>
        <v>1.28819335057674</v>
      </c>
      <c r="G1529" s="16">
        <f t="shared" ca="1" si="475"/>
        <v>1.28362290676695</v>
      </c>
      <c r="H1529" s="16">
        <f t="shared" ca="1" si="467"/>
        <v>1.00356058</v>
      </c>
      <c r="I1529" s="15">
        <f t="shared" si="476"/>
        <v>7.0000000000000007E-2</v>
      </c>
      <c r="J1529" s="34">
        <f t="shared" si="477"/>
        <v>44910</v>
      </c>
      <c r="K1529" s="2">
        <f t="shared" si="478"/>
        <v>6</v>
      </c>
      <c r="L1529" s="21">
        <f t="shared" si="479"/>
        <v>7</v>
      </c>
      <c r="M1529" s="14">
        <f t="shared" si="468"/>
        <v>1.001881174</v>
      </c>
      <c r="N1529" s="14">
        <f t="shared" ca="1" si="469"/>
        <v>1.005448452</v>
      </c>
      <c r="O1529" s="21">
        <f t="shared" si="480"/>
        <v>0</v>
      </c>
      <c r="P1529" s="16">
        <f t="shared" ca="1" si="470"/>
        <v>29.21732385</v>
      </c>
      <c r="Q1529" s="24">
        <f t="shared" si="471"/>
        <v>0</v>
      </c>
      <c r="R1529" s="16">
        <f t="shared" si="472"/>
        <v>0</v>
      </c>
      <c r="S1529" s="4" t="str">
        <f t="shared" si="481"/>
        <v>J=</v>
      </c>
      <c r="T1529" s="34">
        <f t="shared" si="482"/>
        <v>44942</v>
      </c>
      <c r="U1529" s="11"/>
      <c r="V1529" s="11"/>
      <c r="W1529" s="11"/>
      <c r="X1529" s="32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"/>
      <c r="AI1529" s="1"/>
      <c r="AJ1529" s="1"/>
      <c r="AK1529" s="1"/>
      <c r="AL1529" s="1"/>
      <c r="AM1529" s="32"/>
      <c r="AN1529" s="32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42">
        <f t="shared" si="473"/>
        <v>44920</v>
      </c>
      <c r="B1530" s="19">
        <f t="shared" ca="1" si="483"/>
        <v>5391.71732385</v>
      </c>
      <c r="C1530" s="16">
        <f t="shared" si="474"/>
        <v>5362.5</v>
      </c>
      <c r="D1530" s="15">
        <f ca="1">IF(A1530&lt;$B$1,VLOOKUP(A1530,[1]DI!$A$4:$B$15000,2,FALSE),0)</f>
        <v>0</v>
      </c>
      <c r="E1530" s="16">
        <f t="shared" ca="1" si="466"/>
        <v>1</v>
      </c>
      <c r="F1530" s="16">
        <f ca="1">(TRUNC(PRODUCT($E$12:$E1529),16))</f>
        <v>1.28819335057674</v>
      </c>
      <c r="G1530" s="16">
        <f t="shared" ca="1" si="475"/>
        <v>1.28362290676695</v>
      </c>
      <c r="H1530" s="16">
        <f t="shared" ca="1" si="467"/>
        <v>1.00356058</v>
      </c>
      <c r="I1530" s="15">
        <f t="shared" si="476"/>
        <v>7.0000000000000007E-2</v>
      </c>
      <c r="J1530" s="34">
        <f t="shared" si="477"/>
        <v>44910</v>
      </c>
      <c r="K1530" s="2">
        <f t="shared" si="478"/>
        <v>6</v>
      </c>
      <c r="L1530" s="21">
        <f t="shared" si="479"/>
        <v>7</v>
      </c>
      <c r="M1530" s="14">
        <f t="shared" si="468"/>
        <v>1.001881174</v>
      </c>
      <c r="N1530" s="14">
        <f t="shared" ca="1" si="469"/>
        <v>1.005448452</v>
      </c>
      <c r="O1530" s="21">
        <f t="shared" si="480"/>
        <v>0</v>
      </c>
      <c r="P1530" s="16">
        <f t="shared" ca="1" si="470"/>
        <v>29.21732385</v>
      </c>
      <c r="Q1530" s="24">
        <f t="shared" si="471"/>
        <v>0</v>
      </c>
      <c r="R1530" s="16">
        <f t="shared" si="472"/>
        <v>0</v>
      </c>
      <c r="S1530" s="4" t="str">
        <f t="shared" si="481"/>
        <v>J=</v>
      </c>
      <c r="T1530" s="34">
        <f t="shared" si="482"/>
        <v>44942</v>
      </c>
      <c r="U1530" s="11"/>
      <c r="V1530" s="11"/>
      <c r="W1530" s="11"/>
      <c r="X1530" s="32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"/>
      <c r="AI1530" s="1"/>
      <c r="AJ1530" s="1"/>
      <c r="AK1530" s="1"/>
      <c r="AL1530" s="1"/>
      <c r="AM1530" s="32"/>
      <c r="AN1530" s="32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42">
        <f t="shared" si="473"/>
        <v>44921</v>
      </c>
      <c r="B1531" s="19">
        <f t="shared" ca="1" si="483"/>
        <v>5391.71732385</v>
      </c>
      <c r="C1531" s="16">
        <f t="shared" si="474"/>
        <v>5362.5</v>
      </c>
      <c r="D1531" s="15">
        <f ca="1">IF(A1531&lt;$B$1,VLOOKUP(A1531,[1]DI!$A$4:$B$15000,2,FALSE),0)</f>
        <v>0.13650000000000001</v>
      </c>
      <c r="E1531" s="16">
        <f t="shared" ca="1" si="466"/>
        <v>1.00050788</v>
      </c>
      <c r="F1531" s="16">
        <f ca="1">(TRUNC(PRODUCT($E$12:$E1530),16))</f>
        <v>1.28819335057674</v>
      </c>
      <c r="G1531" s="16">
        <f t="shared" ca="1" si="475"/>
        <v>1.28362290676695</v>
      </c>
      <c r="H1531" s="16">
        <f t="shared" ca="1" si="467"/>
        <v>1.00356058</v>
      </c>
      <c r="I1531" s="15">
        <f t="shared" si="476"/>
        <v>7.0000000000000007E-2</v>
      </c>
      <c r="J1531" s="34">
        <f t="shared" si="477"/>
        <v>44910</v>
      </c>
      <c r="K1531" s="2">
        <f t="shared" si="478"/>
        <v>7</v>
      </c>
      <c r="L1531" s="21">
        <f t="shared" si="479"/>
        <v>7</v>
      </c>
      <c r="M1531" s="14">
        <f t="shared" si="468"/>
        <v>1.001881174</v>
      </c>
      <c r="N1531" s="14">
        <f t="shared" ca="1" si="469"/>
        <v>1.005448452</v>
      </c>
      <c r="O1531" s="21">
        <f t="shared" si="480"/>
        <v>0</v>
      </c>
      <c r="P1531" s="16">
        <f t="shared" ca="1" si="470"/>
        <v>29.21732385</v>
      </c>
      <c r="Q1531" s="24">
        <f t="shared" si="471"/>
        <v>0</v>
      </c>
      <c r="R1531" s="16">
        <f t="shared" si="472"/>
        <v>0</v>
      </c>
      <c r="S1531" s="4" t="str">
        <f t="shared" si="481"/>
        <v>J=</v>
      </c>
      <c r="T1531" s="34">
        <f t="shared" si="482"/>
        <v>44942</v>
      </c>
      <c r="U1531" s="11"/>
      <c r="V1531" s="11"/>
      <c r="W1531" s="11"/>
      <c r="X1531" s="32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"/>
      <c r="AI1531" s="1"/>
      <c r="AJ1531" s="1"/>
      <c r="AK1531" s="1"/>
      <c r="AL1531" s="1"/>
      <c r="AM1531" s="32"/>
      <c r="AN1531" s="32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42">
        <f t="shared" si="473"/>
        <v>44922</v>
      </c>
      <c r="B1532" s="19">
        <f t="shared" ca="1" si="483"/>
        <v>5395.9042136899998</v>
      </c>
      <c r="C1532" s="16">
        <f t="shared" si="474"/>
        <v>5362.5</v>
      </c>
      <c r="D1532" s="15">
        <f ca="1">IF(A1532&lt;$B$1,VLOOKUP(A1532,[1]DI!$A$4:$B$15000,2,FALSE),0)</f>
        <v>0.13650000000000001</v>
      </c>
      <c r="E1532" s="16">
        <f t="shared" ca="1" si="466"/>
        <v>1.00050788</v>
      </c>
      <c r="F1532" s="16">
        <f ca="1">(TRUNC(PRODUCT($E$12:$E1531),16))</f>
        <v>1.28884759821563</v>
      </c>
      <c r="G1532" s="16">
        <f t="shared" ca="1" si="475"/>
        <v>1.28362290676695</v>
      </c>
      <c r="H1532" s="16">
        <f t="shared" ca="1" si="467"/>
        <v>1.0040702699999999</v>
      </c>
      <c r="I1532" s="15">
        <f t="shared" si="476"/>
        <v>7.0000000000000007E-2</v>
      </c>
      <c r="J1532" s="34">
        <f t="shared" si="477"/>
        <v>44910</v>
      </c>
      <c r="K1532" s="2">
        <f t="shared" si="478"/>
        <v>8</v>
      </c>
      <c r="L1532" s="21">
        <f t="shared" si="479"/>
        <v>8</v>
      </c>
      <c r="M1532" s="14">
        <f t="shared" si="468"/>
        <v>1.0021502019999999</v>
      </c>
      <c r="N1532" s="14">
        <f t="shared" ca="1" si="469"/>
        <v>1.0062292239999999</v>
      </c>
      <c r="O1532" s="21">
        <f t="shared" si="480"/>
        <v>0</v>
      </c>
      <c r="P1532" s="16">
        <f t="shared" ca="1" si="470"/>
        <v>33.404213689999999</v>
      </c>
      <c r="Q1532" s="24">
        <f t="shared" si="471"/>
        <v>0</v>
      </c>
      <c r="R1532" s="16">
        <f t="shared" si="472"/>
        <v>0</v>
      </c>
      <c r="S1532" s="4" t="str">
        <f t="shared" si="481"/>
        <v>J=</v>
      </c>
      <c r="T1532" s="34">
        <f t="shared" si="482"/>
        <v>44942</v>
      </c>
      <c r="U1532" s="11"/>
      <c r="V1532" s="11"/>
      <c r="W1532" s="11"/>
      <c r="X1532" s="32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"/>
      <c r="AI1532" s="1"/>
      <c r="AJ1532" s="1"/>
      <c r="AK1532" s="1"/>
      <c r="AL1532" s="1"/>
      <c r="AM1532" s="32"/>
      <c r="AN1532" s="32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42">
        <f t="shared" si="473"/>
        <v>44923</v>
      </c>
      <c r="B1533" s="19">
        <f t="shared" ca="1" si="483"/>
        <v>5400.0943585799996</v>
      </c>
      <c r="C1533" s="16">
        <f t="shared" si="474"/>
        <v>5362.5</v>
      </c>
      <c r="D1533" s="15">
        <f ca="1">IF(A1533&lt;$B$1,VLOOKUP(A1533,[1]DI!$A$4:$B$15000,2,FALSE),0)</f>
        <v>0.13650000000000001</v>
      </c>
      <c r="E1533" s="16">
        <f t="shared" ca="1" si="466"/>
        <v>1.00050788</v>
      </c>
      <c r="F1533" s="16">
        <f ca="1">(TRUNC(PRODUCT($E$12:$E1532),16))</f>
        <v>1.2895021781338101</v>
      </c>
      <c r="G1533" s="16">
        <f t="shared" ca="1" si="475"/>
        <v>1.28362290676695</v>
      </c>
      <c r="H1533" s="16">
        <f t="shared" ca="1" si="467"/>
        <v>1.00458022</v>
      </c>
      <c r="I1533" s="15">
        <f t="shared" si="476"/>
        <v>7.0000000000000007E-2</v>
      </c>
      <c r="J1533" s="34">
        <f t="shared" si="477"/>
        <v>44910</v>
      </c>
      <c r="K1533" s="2">
        <f t="shared" si="478"/>
        <v>9</v>
      </c>
      <c r="L1533" s="21">
        <f t="shared" si="479"/>
        <v>9</v>
      </c>
      <c r="M1533" s="14">
        <f t="shared" si="468"/>
        <v>1.0024193020000001</v>
      </c>
      <c r="N1533" s="14">
        <f t="shared" ca="1" si="469"/>
        <v>1.0070106029999999</v>
      </c>
      <c r="O1533" s="21">
        <f t="shared" si="480"/>
        <v>0</v>
      </c>
      <c r="P1533" s="16">
        <f t="shared" ca="1" si="470"/>
        <v>37.594358579999998</v>
      </c>
      <c r="Q1533" s="24">
        <f t="shared" si="471"/>
        <v>0</v>
      </c>
      <c r="R1533" s="16">
        <f t="shared" si="472"/>
        <v>0</v>
      </c>
      <c r="S1533" s="4" t="str">
        <f t="shared" si="481"/>
        <v>J=</v>
      </c>
      <c r="T1533" s="34">
        <f t="shared" si="482"/>
        <v>44942</v>
      </c>
      <c r="U1533" s="11"/>
      <c r="V1533" s="11"/>
      <c r="W1533" s="11"/>
      <c r="X1533" s="32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"/>
      <c r="AI1533" s="1"/>
      <c r="AJ1533" s="1"/>
      <c r="AK1533" s="1"/>
      <c r="AL1533" s="1"/>
      <c r="AM1533" s="32"/>
      <c r="AN1533" s="32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42">
        <f t="shared" si="473"/>
        <v>44924</v>
      </c>
      <c r="B1534" s="19">
        <f t="shared" ca="1" si="483"/>
        <v>5404.2877048800001</v>
      </c>
      <c r="C1534" s="16">
        <f t="shared" si="474"/>
        <v>5362.5</v>
      </c>
      <c r="D1534" s="15">
        <f ca="1">IF(A1534&lt;$B$1,VLOOKUP(A1534,[1]DI!$A$4:$B$15000,2,FALSE),0)</f>
        <v>0.13650000000000001</v>
      </c>
      <c r="E1534" s="16">
        <f t="shared" ca="1" si="466"/>
        <v>1.00050788</v>
      </c>
      <c r="F1534" s="16">
        <f ca="1">(TRUNC(PRODUCT($E$12:$E1533),16))</f>
        <v>1.2901570905000399</v>
      </c>
      <c r="G1534" s="16">
        <f t="shared" ca="1" si="475"/>
        <v>1.28362290676695</v>
      </c>
      <c r="H1534" s="16">
        <f t="shared" ca="1" si="467"/>
        <v>1.0050904199999999</v>
      </c>
      <c r="I1534" s="15">
        <f t="shared" si="476"/>
        <v>7.0000000000000007E-2</v>
      </c>
      <c r="J1534" s="34">
        <f t="shared" si="477"/>
        <v>44910</v>
      </c>
      <c r="K1534" s="2">
        <f t="shared" si="478"/>
        <v>10</v>
      </c>
      <c r="L1534" s="21">
        <f t="shared" si="479"/>
        <v>10</v>
      </c>
      <c r="M1534" s="14">
        <f t="shared" si="468"/>
        <v>1.0026884739999999</v>
      </c>
      <c r="N1534" s="14">
        <f t="shared" ca="1" si="469"/>
        <v>1.007792579</v>
      </c>
      <c r="O1534" s="21">
        <f t="shared" si="480"/>
        <v>0</v>
      </c>
      <c r="P1534" s="16">
        <f t="shared" ca="1" si="470"/>
        <v>41.78770488</v>
      </c>
      <c r="Q1534" s="24">
        <f t="shared" si="471"/>
        <v>0</v>
      </c>
      <c r="R1534" s="16">
        <f t="shared" si="472"/>
        <v>0</v>
      </c>
      <c r="S1534" s="4" t="str">
        <f t="shared" si="481"/>
        <v>J=</v>
      </c>
      <c r="T1534" s="34">
        <f t="shared" si="482"/>
        <v>44942</v>
      </c>
      <c r="U1534" s="11"/>
      <c r="V1534" s="11"/>
      <c r="W1534" s="11"/>
      <c r="X1534" s="32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"/>
      <c r="AI1534" s="1"/>
      <c r="AJ1534" s="1"/>
      <c r="AK1534" s="1"/>
      <c r="AL1534" s="1"/>
      <c r="AM1534" s="32"/>
      <c r="AN1534" s="32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42">
        <f t="shared" si="473"/>
        <v>44925</v>
      </c>
      <c r="B1535" s="19">
        <f t="shared" ca="1" si="483"/>
        <v>5408.4843759300002</v>
      </c>
      <c r="C1535" s="16">
        <f t="shared" si="474"/>
        <v>5362.5</v>
      </c>
      <c r="D1535" s="15">
        <f ca="1">IF(A1535&lt;$B$1,VLOOKUP(A1535,[1]DI!$A$4:$B$15000,2,FALSE),0)</f>
        <v>0.13650000000000001</v>
      </c>
      <c r="E1535" s="16">
        <f t="shared" ca="1" si="466"/>
        <v>1.00050788</v>
      </c>
      <c r="F1535" s="16">
        <f ca="1">(TRUNC(PRODUCT($E$12:$E1534),16))</f>
        <v>1.29081233548316</v>
      </c>
      <c r="G1535" s="16">
        <f t="shared" ca="1" si="475"/>
        <v>1.28362290676695</v>
      </c>
      <c r="H1535" s="16">
        <f t="shared" ca="1" si="467"/>
        <v>1.00560089</v>
      </c>
      <c r="I1535" s="15">
        <f t="shared" si="476"/>
        <v>7.0000000000000007E-2</v>
      </c>
      <c r="J1535" s="34">
        <f t="shared" si="477"/>
        <v>44910</v>
      </c>
      <c r="K1535" s="2">
        <f t="shared" si="478"/>
        <v>11</v>
      </c>
      <c r="L1535" s="21">
        <f t="shared" si="479"/>
        <v>11</v>
      </c>
      <c r="M1535" s="14">
        <f t="shared" si="468"/>
        <v>1.0029577190000001</v>
      </c>
      <c r="N1535" s="14">
        <f t="shared" ca="1" si="469"/>
        <v>1.008575175</v>
      </c>
      <c r="O1535" s="21">
        <f t="shared" si="480"/>
        <v>0</v>
      </c>
      <c r="P1535" s="16">
        <f t="shared" ca="1" si="470"/>
        <v>45.984375929999999</v>
      </c>
      <c r="Q1535" s="24">
        <f t="shared" si="471"/>
        <v>0</v>
      </c>
      <c r="R1535" s="16">
        <f t="shared" si="472"/>
        <v>0</v>
      </c>
      <c r="S1535" s="4" t="str">
        <f t="shared" si="481"/>
        <v>J=</v>
      </c>
      <c r="T1535" s="34">
        <f t="shared" si="482"/>
        <v>44942</v>
      </c>
      <c r="U1535" s="11"/>
      <c r="V1535" s="11"/>
      <c r="W1535" s="11"/>
      <c r="X1535" s="32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"/>
      <c r="AI1535" s="1"/>
      <c r="AJ1535" s="1"/>
      <c r="AK1535" s="1"/>
      <c r="AL1535" s="1"/>
      <c r="AM1535" s="32"/>
      <c r="AN1535" s="32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42">
        <f t="shared" si="473"/>
        <v>44926</v>
      </c>
      <c r="B1536" s="19">
        <f t="shared" ca="1" si="483"/>
        <v>5412.6842483999999</v>
      </c>
      <c r="C1536" s="16">
        <f t="shared" si="474"/>
        <v>5362.5</v>
      </c>
      <c r="D1536" s="15">
        <f ca="1">IF(A1536&lt;$B$1,VLOOKUP(A1536,[1]DI!$A$4:$B$15000,2,FALSE),0)</f>
        <v>0</v>
      </c>
      <c r="E1536" s="16">
        <f t="shared" ca="1" si="466"/>
        <v>1</v>
      </c>
      <c r="F1536" s="16">
        <f ca="1">(TRUNC(PRODUCT($E$12:$E1535),16))</f>
        <v>1.2914679132521101</v>
      </c>
      <c r="G1536" s="16">
        <f t="shared" ca="1" si="475"/>
        <v>1.28362290676695</v>
      </c>
      <c r="H1536" s="16">
        <f t="shared" ca="1" si="467"/>
        <v>1.00611161</v>
      </c>
      <c r="I1536" s="15">
        <f t="shared" si="476"/>
        <v>7.0000000000000007E-2</v>
      </c>
      <c r="J1536" s="34">
        <f t="shared" si="477"/>
        <v>44910</v>
      </c>
      <c r="K1536" s="2">
        <f t="shared" si="478"/>
        <v>11</v>
      </c>
      <c r="L1536" s="21">
        <f t="shared" si="479"/>
        <v>12</v>
      </c>
      <c r="M1536" s="14">
        <f t="shared" si="468"/>
        <v>1.003227036</v>
      </c>
      <c r="N1536" s="14">
        <f t="shared" ca="1" si="469"/>
        <v>1.009358368</v>
      </c>
      <c r="O1536" s="21">
        <f t="shared" si="480"/>
        <v>0</v>
      </c>
      <c r="P1536" s="16">
        <f t="shared" ca="1" si="470"/>
        <v>50.184248400000001</v>
      </c>
      <c r="Q1536" s="24">
        <f t="shared" si="471"/>
        <v>0</v>
      </c>
      <c r="R1536" s="16">
        <f t="shared" si="472"/>
        <v>0</v>
      </c>
      <c r="S1536" s="4" t="str">
        <f t="shared" si="481"/>
        <v>J=</v>
      </c>
      <c r="T1536" s="34">
        <f t="shared" si="482"/>
        <v>44942</v>
      </c>
      <c r="U1536" s="11"/>
      <c r="V1536" s="11"/>
      <c r="W1536" s="11"/>
      <c r="X1536" s="32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"/>
      <c r="AI1536" s="1"/>
      <c r="AJ1536" s="1"/>
      <c r="AK1536" s="1"/>
      <c r="AL1536" s="1"/>
      <c r="AM1536" s="32"/>
      <c r="AN1536" s="32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42">
        <f t="shared" si="473"/>
        <v>44927</v>
      </c>
      <c r="B1537" s="19">
        <f t="shared" ca="1" si="483"/>
        <v>5412.6842483999999</v>
      </c>
      <c r="C1537" s="16">
        <f t="shared" si="474"/>
        <v>5362.5</v>
      </c>
      <c r="D1537" s="15">
        <f ca="1">IF(A1537&lt;$B$1,VLOOKUP(A1537,[1]DI!$A$4:$B$15000,2,FALSE),0)</f>
        <v>0</v>
      </c>
      <c r="E1537" s="16">
        <f t="shared" ca="1" si="466"/>
        <v>1</v>
      </c>
      <c r="F1537" s="16">
        <f ca="1">(TRUNC(PRODUCT($E$12:$E1536),16))</f>
        <v>1.2914679132521101</v>
      </c>
      <c r="G1537" s="16">
        <f t="shared" ca="1" si="475"/>
        <v>1.28362290676695</v>
      </c>
      <c r="H1537" s="16">
        <f t="shared" ca="1" si="467"/>
        <v>1.00611161</v>
      </c>
      <c r="I1537" s="15">
        <f t="shared" si="476"/>
        <v>7.0000000000000007E-2</v>
      </c>
      <c r="J1537" s="34">
        <f t="shared" si="477"/>
        <v>44910</v>
      </c>
      <c r="K1537" s="2">
        <f t="shared" si="478"/>
        <v>11</v>
      </c>
      <c r="L1537" s="21">
        <f t="shared" si="479"/>
        <v>12</v>
      </c>
      <c r="M1537" s="14">
        <f t="shared" si="468"/>
        <v>1.003227036</v>
      </c>
      <c r="N1537" s="14">
        <f t="shared" ca="1" si="469"/>
        <v>1.009358368</v>
      </c>
      <c r="O1537" s="21">
        <f t="shared" si="480"/>
        <v>0</v>
      </c>
      <c r="P1537" s="16">
        <f t="shared" ca="1" si="470"/>
        <v>50.184248400000001</v>
      </c>
      <c r="Q1537" s="24">
        <f t="shared" si="471"/>
        <v>0</v>
      </c>
      <c r="R1537" s="16">
        <f t="shared" si="472"/>
        <v>0</v>
      </c>
      <c r="S1537" s="4" t="str">
        <f t="shared" si="481"/>
        <v>J=</v>
      </c>
      <c r="T1537" s="34">
        <f t="shared" si="482"/>
        <v>44942</v>
      </c>
      <c r="U1537" s="11"/>
      <c r="V1537" s="11"/>
      <c r="W1537" s="11"/>
      <c r="X1537" s="32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"/>
      <c r="AI1537" s="1"/>
      <c r="AJ1537" s="1"/>
      <c r="AK1537" s="1"/>
      <c r="AL1537" s="1"/>
      <c r="AM1537" s="32"/>
      <c r="AN1537" s="32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42">
        <f t="shared" si="473"/>
        <v>44928</v>
      </c>
      <c r="B1538" s="19">
        <f t="shared" ca="1" si="483"/>
        <v>5412.6842483999999</v>
      </c>
      <c r="C1538" s="16">
        <f t="shared" si="474"/>
        <v>5362.5</v>
      </c>
      <c r="D1538" s="15">
        <f ca="1">IF(A1538&lt;$B$1,VLOOKUP(A1538,[1]DI!$A$4:$B$15000,2,FALSE),0)</f>
        <v>0.13650000000000001</v>
      </c>
      <c r="E1538" s="16">
        <f t="shared" ca="1" si="466"/>
        <v>1.00050788</v>
      </c>
      <c r="F1538" s="16">
        <f ca="1">(TRUNC(PRODUCT($E$12:$E1537),16))</f>
        <v>1.2914679132521101</v>
      </c>
      <c r="G1538" s="16">
        <f t="shared" ca="1" si="475"/>
        <v>1.28362290676695</v>
      </c>
      <c r="H1538" s="16">
        <f t="shared" ca="1" si="467"/>
        <v>1.00611161</v>
      </c>
      <c r="I1538" s="15">
        <f t="shared" si="476"/>
        <v>7.0000000000000007E-2</v>
      </c>
      <c r="J1538" s="34">
        <f t="shared" si="477"/>
        <v>44910</v>
      </c>
      <c r="K1538" s="2">
        <f t="shared" si="478"/>
        <v>12</v>
      </c>
      <c r="L1538" s="21">
        <f t="shared" si="479"/>
        <v>12</v>
      </c>
      <c r="M1538" s="14">
        <f t="shared" si="468"/>
        <v>1.003227036</v>
      </c>
      <c r="N1538" s="14">
        <f t="shared" ca="1" si="469"/>
        <v>1.009358368</v>
      </c>
      <c r="O1538" s="21">
        <f t="shared" si="480"/>
        <v>0</v>
      </c>
      <c r="P1538" s="16">
        <f t="shared" ca="1" si="470"/>
        <v>50.184248400000001</v>
      </c>
      <c r="Q1538" s="24">
        <f t="shared" si="471"/>
        <v>0</v>
      </c>
      <c r="R1538" s="16">
        <f t="shared" si="472"/>
        <v>0</v>
      </c>
      <c r="S1538" s="4" t="str">
        <f t="shared" si="481"/>
        <v>J=</v>
      </c>
      <c r="T1538" s="34">
        <f t="shared" si="482"/>
        <v>44942</v>
      </c>
      <c r="U1538" s="11"/>
      <c r="V1538" s="11"/>
      <c r="W1538" s="11"/>
      <c r="X1538" s="32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"/>
      <c r="AI1538" s="1"/>
      <c r="AJ1538" s="1"/>
      <c r="AK1538" s="1"/>
      <c r="AL1538" s="1"/>
      <c r="AM1538" s="32"/>
      <c r="AN1538" s="32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42">
        <f t="shared" si="473"/>
        <v>44929</v>
      </c>
      <c r="B1539" s="19">
        <f t="shared" ca="1" si="483"/>
        <v>5416.8874402399997</v>
      </c>
      <c r="C1539" s="16">
        <f t="shared" si="474"/>
        <v>5362.5</v>
      </c>
      <c r="D1539" s="15">
        <f ca="1">IF(A1539&lt;$B$1,VLOOKUP(A1539,[1]DI!$A$4:$B$15000,2,FALSE),0)</f>
        <v>0.13650000000000001</v>
      </c>
      <c r="E1539" s="16">
        <f t="shared" ca="1" si="466"/>
        <v>1.00050788</v>
      </c>
      <c r="F1539" s="16">
        <f ca="1">(TRUNC(PRODUCT($E$12:$E1538),16))</f>
        <v>1.2921238239758901</v>
      </c>
      <c r="G1539" s="16">
        <f t="shared" ca="1" si="475"/>
        <v>1.28362290676695</v>
      </c>
      <c r="H1539" s="16">
        <f t="shared" ca="1" si="467"/>
        <v>1.0066226</v>
      </c>
      <c r="I1539" s="15">
        <f t="shared" si="476"/>
        <v>7.0000000000000007E-2</v>
      </c>
      <c r="J1539" s="34">
        <f t="shared" si="477"/>
        <v>44910</v>
      </c>
      <c r="K1539" s="2">
        <f t="shared" si="478"/>
        <v>13</v>
      </c>
      <c r="L1539" s="21">
        <f t="shared" si="479"/>
        <v>13</v>
      </c>
      <c r="M1539" s="14">
        <f t="shared" si="468"/>
        <v>1.003496425</v>
      </c>
      <c r="N1539" s="14">
        <f t="shared" ca="1" si="469"/>
        <v>1.0101421799999999</v>
      </c>
      <c r="O1539" s="21">
        <f t="shared" si="480"/>
        <v>0</v>
      </c>
      <c r="P1539" s="16">
        <f t="shared" ca="1" si="470"/>
        <v>54.387440239999997</v>
      </c>
      <c r="Q1539" s="24">
        <f t="shared" si="471"/>
        <v>0</v>
      </c>
      <c r="R1539" s="16">
        <f t="shared" si="472"/>
        <v>0</v>
      </c>
      <c r="S1539" s="4" t="str">
        <f t="shared" si="481"/>
        <v>J=</v>
      </c>
      <c r="T1539" s="34">
        <f t="shared" si="482"/>
        <v>44942</v>
      </c>
      <c r="U1539" s="11"/>
      <c r="V1539" s="11"/>
      <c r="W1539" s="11"/>
      <c r="X1539" s="32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"/>
      <c r="AI1539" s="1"/>
      <c r="AJ1539" s="1"/>
      <c r="AK1539" s="1"/>
      <c r="AL1539" s="1"/>
      <c r="AM1539" s="32"/>
      <c r="AN1539" s="32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42">
        <f t="shared" si="473"/>
        <v>44930</v>
      </c>
      <c r="B1540" s="19">
        <f t="shared" ca="1" si="483"/>
        <v>5421.09384959</v>
      </c>
      <c r="C1540" s="16">
        <f t="shared" si="474"/>
        <v>5362.5</v>
      </c>
      <c r="D1540" s="15">
        <f ca="1">IF(A1540&lt;$B$1,VLOOKUP(A1540,[1]DI!$A$4:$B$15000,2,FALSE),0)</f>
        <v>0.13650000000000001</v>
      </c>
      <c r="E1540" s="16">
        <f t="shared" ca="1" si="466"/>
        <v>1.00050788</v>
      </c>
      <c r="F1540" s="16">
        <f ca="1">(TRUNC(PRODUCT($E$12:$E1539),16))</f>
        <v>1.2927800678236101</v>
      </c>
      <c r="G1540" s="16">
        <f t="shared" ca="1" si="475"/>
        <v>1.28362290676695</v>
      </c>
      <c r="H1540" s="16">
        <f t="shared" ca="1" si="467"/>
        <v>1.0071338400000001</v>
      </c>
      <c r="I1540" s="15">
        <f t="shared" si="476"/>
        <v>7.0000000000000007E-2</v>
      </c>
      <c r="J1540" s="34">
        <f t="shared" si="477"/>
        <v>44910</v>
      </c>
      <c r="K1540" s="2">
        <f t="shared" si="478"/>
        <v>14</v>
      </c>
      <c r="L1540" s="21">
        <f t="shared" si="479"/>
        <v>14</v>
      </c>
      <c r="M1540" s="14">
        <f t="shared" si="468"/>
        <v>1.0037658869999999</v>
      </c>
      <c r="N1540" s="14">
        <f t="shared" ca="1" si="469"/>
        <v>1.0109265919999999</v>
      </c>
      <c r="O1540" s="21">
        <f t="shared" si="480"/>
        <v>0</v>
      </c>
      <c r="P1540" s="16">
        <f t="shared" ca="1" si="470"/>
        <v>58.593849589999998</v>
      </c>
      <c r="Q1540" s="24">
        <f t="shared" si="471"/>
        <v>0</v>
      </c>
      <c r="R1540" s="16">
        <f t="shared" si="472"/>
        <v>0</v>
      </c>
      <c r="S1540" s="4" t="str">
        <f t="shared" si="481"/>
        <v>J=</v>
      </c>
      <c r="T1540" s="34">
        <f t="shared" si="482"/>
        <v>44942</v>
      </c>
      <c r="U1540" s="11"/>
      <c r="V1540" s="11"/>
      <c r="W1540" s="11"/>
      <c r="X1540" s="32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"/>
      <c r="AI1540" s="1"/>
      <c r="AJ1540" s="1"/>
      <c r="AK1540" s="1"/>
      <c r="AL1540" s="1"/>
      <c r="AM1540" s="32"/>
      <c r="AN1540" s="32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42">
        <f t="shared" si="473"/>
        <v>44931</v>
      </c>
      <c r="B1541" s="19">
        <f t="shared" ca="1" si="483"/>
        <v>5425.3035247099997</v>
      </c>
      <c r="C1541" s="16">
        <f t="shared" si="474"/>
        <v>5362.5</v>
      </c>
      <c r="D1541" s="15">
        <f ca="1">IF(A1541&lt;$B$1,VLOOKUP(A1541,[1]DI!$A$4:$B$15000,2,FALSE),0)</f>
        <v>0.13650000000000001</v>
      </c>
      <c r="E1541" s="16">
        <f t="shared" ca="1" si="466"/>
        <v>1.00050788</v>
      </c>
      <c r="F1541" s="16">
        <f ca="1">(TRUNC(PRODUCT($E$12:$E1540),16))</f>
        <v>1.2934366449644601</v>
      </c>
      <c r="G1541" s="16">
        <f t="shared" ca="1" si="475"/>
        <v>1.28362290676695</v>
      </c>
      <c r="H1541" s="16">
        <f t="shared" ca="1" si="467"/>
        <v>1.0076453400000001</v>
      </c>
      <c r="I1541" s="15">
        <f t="shared" si="476"/>
        <v>7.0000000000000007E-2</v>
      </c>
      <c r="J1541" s="34">
        <f t="shared" si="477"/>
        <v>44910</v>
      </c>
      <c r="K1541" s="2">
        <f t="shared" si="478"/>
        <v>15</v>
      </c>
      <c r="L1541" s="21">
        <f t="shared" si="479"/>
        <v>15</v>
      </c>
      <c r="M1541" s="14">
        <f t="shared" si="468"/>
        <v>1.004035421</v>
      </c>
      <c r="N1541" s="14">
        <f t="shared" ca="1" si="469"/>
        <v>1.0117116129999999</v>
      </c>
      <c r="O1541" s="21">
        <f t="shared" si="480"/>
        <v>0</v>
      </c>
      <c r="P1541" s="16">
        <f t="shared" ca="1" si="470"/>
        <v>62.803524709999998</v>
      </c>
      <c r="Q1541" s="24">
        <f t="shared" si="471"/>
        <v>0</v>
      </c>
      <c r="R1541" s="16">
        <f t="shared" si="472"/>
        <v>0</v>
      </c>
      <c r="S1541" s="4" t="str">
        <f t="shared" si="481"/>
        <v>J=</v>
      </c>
      <c r="T1541" s="34">
        <f t="shared" si="482"/>
        <v>44942</v>
      </c>
      <c r="U1541" s="11"/>
      <c r="V1541" s="11"/>
      <c r="W1541" s="11"/>
      <c r="X1541" s="32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"/>
      <c r="AI1541" s="1"/>
      <c r="AJ1541" s="1"/>
      <c r="AK1541" s="1"/>
      <c r="AL1541" s="1"/>
      <c r="AM1541" s="32"/>
      <c r="AN1541" s="32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42">
        <f t="shared" si="473"/>
        <v>44932</v>
      </c>
      <c r="B1542" s="19">
        <f t="shared" ca="1" si="483"/>
        <v>5429.51652457</v>
      </c>
      <c r="C1542" s="16">
        <f t="shared" si="474"/>
        <v>5362.5</v>
      </c>
      <c r="D1542" s="15">
        <f ca="1">IF(A1542&lt;$B$1,VLOOKUP(A1542,[1]DI!$A$4:$B$15000,2,FALSE),0)</f>
        <v>0.13650000000000001</v>
      </c>
      <c r="E1542" s="16">
        <f t="shared" ca="1" si="466"/>
        <v>1.00050788</v>
      </c>
      <c r="F1542" s="16">
        <f ca="1">(TRUNC(PRODUCT($E$12:$E1541),16))</f>
        <v>1.2940935555677</v>
      </c>
      <c r="G1542" s="16">
        <f t="shared" ca="1" si="475"/>
        <v>1.28362290676695</v>
      </c>
      <c r="H1542" s="16">
        <f t="shared" ca="1" si="467"/>
        <v>1.00815711</v>
      </c>
      <c r="I1542" s="15">
        <f t="shared" si="476"/>
        <v>7.0000000000000007E-2</v>
      </c>
      <c r="J1542" s="34">
        <f t="shared" si="477"/>
        <v>44910</v>
      </c>
      <c r="K1542" s="2">
        <f t="shared" si="478"/>
        <v>16</v>
      </c>
      <c r="L1542" s="21">
        <f t="shared" si="479"/>
        <v>16</v>
      </c>
      <c r="M1542" s="14">
        <f t="shared" si="468"/>
        <v>1.004305027</v>
      </c>
      <c r="N1542" s="14">
        <f t="shared" ca="1" si="469"/>
        <v>1.0124972539999999</v>
      </c>
      <c r="O1542" s="21">
        <f t="shared" si="480"/>
        <v>0</v>
      </c>
      <c r="P1542" s="16">
        <f t="shared" ca="1" si="470"/>
        <v>67.016524570000001</v>
      </c>
      <c r="Q1542" s="24">
        <f t="shared" si="471"/>
        <v>0</v>
      </c>
      <c r="R1542" s="16">
        <f t="shared" si="472"/>
        <v>0</v>
      </c>
      <c r="S1542" s="4" t="str">
        <f t="shared" si="481"/>
        <v>J=</v>
      </c>
      <c r="T1542" s="34">
        <f t="shared" si="482"/>
        <v>44942</v>
      </c>
      <c r="U1542" s="11"/>
      <c r="V1542" s="11"/>
      <c r="W1542" s="11"/>
      <c r="X1542" s="32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"/>
      <c r="AI1542" s="1"/>
      <c r="AJ1542" s="1"/>
      <c r="AK1542" s="1"/>
      <c r="AL1542" s="1"/>
      <c r="AM1542" s="32"/>
      <c r="AN1542" s="32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42">
        <f t="shared" si="473"/>
        <v>44933</v>
      </c>
      <c r="B1543" s="19">
        <f t="shared" ca="1" si="483"/>
        <v>5433.73274193</v>
      </c>
      <c r="C1543" s="16">
        <f t="shared" si="474"/>
        <v>5362.5</v>
      </c>
      <c r="D1543" s="15">
        <f ca="1">IF(A1543&lt;$B$1,VLOOKUP(A1543,[1]DI!$A$4:$B$15000,2,FALSE),0)</f>
        <v>0</v>
      </c>
      <c r="E1543" s="16">
        <f t="shared" ca="1" si="466"/>
        <v>1</v>
      </c>
      <c r="F1543" s="16">
        <f ca="1">(TRUNC(PRODUCT($E$12:$E1542),16))</f>
        <v>1.2947507998026999</v>
      </c>
      <c r="G1543" s="16">
        <f t="shared" ca="1" si="475"/>
        <v>1.28362290676695</v>
      </c>
      <c r="H1543" s="16">
        <f t="shared" ca="1" si="467"/>
        <v>1.0086691299999999</v>
      </c>
      <c r="I1543" s="15">
        <f t="shared" si="476"/>
        <v>7.0000000000000007E-2</v>
      </c>
      <c r="J1543" s="34">
        <f t="shared" si="477"/>
        <v>44910</v>
      </c>
      <c r="K1543" s="2">
        <f t="shared" si="478"/>
        <v>16</v>
      </c>
      <c r="L1543" s="21">
        <f t="shared" si="479"/>
        <v>17</v>
      </c>
      <c r="M1543" s="14">
        <f t="shared" si="468"/>
        <v>1.0045747060000001</v>
      </c>
      <c r="N1543" s="14">
        <f t="shared" ca="1" si="469"/>
        <v>1.013283495</v>
      </c>
      <c r="O1543" s="21">
        <f t="shared" si="480"/>
        <v>0</v>
      </c>
      <c r="P1543" s="16">
        <f t="shared" ca="1" si="470"/>
        <v>71.232741930000003</v>
      </c>
      <c r="Q1543" s="24">
        <f t="shared" si="471"/>
        <v>0</v>
      </c>
      <c r="R1543" s="16">
        <f t="shared" si="472"/>
        <v>0</v>
      </c>
      <c r="S1543" s="4" t="str">
        <f t="shared" si="481"/>
        <v>J=</v>
      </c>
      <c r="T1543" s="34">
        <f t="shared" si="482"/>
        <v>44942</v>
      </c>
      <c r="U1543" s="11"/>
      <c r="V1543" s="11"/>
      <c r="W1543" s="11"/>
      <c r="X1543" s="32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"/>
      <c r="AI1543" s="1"/>
      <c r="AJ1543" s="1"/>
      <c r="AK1543" s="1"/>
      <c r="AL1543" s="1"/>
      <c r="AM1543" s="32"/>
      <c r="AN1543" s="32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42">
        <f t="shared" si="473"/>
        <v>44934</v>
      </c>
      <c r="B1544" s="19">
        <f t="shared" ca="1" si="483"/>
        <v>5433.73274193</v>
      </c>
      <c r="C1544" s="16">
        <f t="shared" si="474"/>
        <v>5362.5</v>
      </c>
      <c r="D1544" s="15">
        <f ca="1">IF(A1544&lt;$B$1,VLOOKUP(A1544,[1]DI!$A$4:$B$15000,2,FALSE),0)</f>
        <v>0</v>
      </c>
      <c r="E1544" s="16">
        <f t="shared" ca="1" si="466"/>
        <v>1</v>
      </c>
      <c r="F1544" s="16">
        <f ca="1">(TRUNC(PRODUCT($E$12:$E1543),16))</f>
        <v>1.2947507998026999</v>
      </c>
      <c r="G1544" s="16">
        <f t="shared" ca="1" si="475"/>
        <v>1.28362290676695</v>
      </c>
      <c r="H1544" s="16">
        <f t="shared" ca="1" si="467"/>
        <v>1.0086691299999999</v>
      </c>
      <c r="I1544" s="15">
        <f t="shared" si="476"/>
        <v>7.0000000000000007E-2</v>
      </c>
      <c r="J1544" s="34">
        <f t="shared" si="477"/>
        <v>44910</v>
      </c>
      <c r="K1544" s="2">
        <f t="shared" si="478"/>
        <v>16</v>
      </c>
      <c r="L1544" s="21">
        <f t="shared" si="479"/>
        <v>17</v>
      </c>
      <c r="M1544" s="14">
        <f t="shared" si="468"/>
        <v>1.0045747060000001</v>
      </c>
      <c r="N1544" s="14">
        <f t="shared" ca="1" si="469"/>
        <v>1.013283495</v>
      </c>
      <c r="O1544" s="21">
        <f t="shared" si="480"/>
        <v>0</v>
      </c>
      <c r="P1544" s="16">
        <f t="shared" ca="1" si="470"/>
        <v>71.232741930000003</v>
      </c>
      <c r="Q1544" s="24">
        <f t="shared" si="471"/>
        <v>0</v>
      </c>
      <c r="R1544" s="16">
        <f t="shared" si="472"/>
        <v>0</v>
      </c>
      <c r="S1544" s="4" t="str">
        <f t="shared" si="481"/>
        <v>J=</v>
      </c>
      <c r="T1544" s="34">
        <f t="shared" si="482"/>
        <v>44942</v>
      </c>
      <c r="U1544" s="11"/>
      <c r="V1544" s="11"/>
      <c r="W1544" s="11"/>
      <c r="X1544" s="32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"/>
      <c r="AI1544" s="1"/>
      <c r="AJ1544" s="1"/>
      <c r="AK1544" s="1"/>
      <c r="AL1544" s="1"/>
      <c r="AM1544" s="32"/>
      <c r="AN1544" s="32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42">
        <f t="shared" si="473"/>
        <v>44935</v>
      </c>
      <c r="B1545" s="19">
        <f t="shared" ca="1" si="483"/>
        <v>5433.73274193</v>
      </c>
      <c r="C1545" s="16">
        <f t="shared" si="474"/>
        <v>5362.5</v>
      </c>
      <c r="D1545" s="15">
        <f ca="1">IF(A1545&lt;$B$1,VLOOKUP(A1545,[1]DI!$A$4:$B$15000,2,FALSE),0)</f>
        <v>0.13650000000000001</v>
      </c>
      <c r="E1545" s="16">
        <f t="shared" ca="1" si="466"/>
        <v>1.00050788</v>
      </c>
      <c r="F1545" s="16">
        <f ca="1">(TRUNC(PRODUCT($E$12:$E1544),16))</f>
        <v>1.2947507998026999</v>
      </c>
      <c r="G1545" s="16">
        <f t="shared" ca="1" si="475"/>
        <v>1.28362290676695</v>
      </c>
      <c r="H1545" s="16">
        <f t="shared" ca="1" si="467"/>
        <v>1.0086691299999999</v>
      </c>
      <c r="I1545" s="15">
        <f t="shared" si="476"/>
        <v>7.0000000000000007E-2</v>
      </c>
      <c r="J1545" s="34">
        <f t="shared" si="477"/>
        <v>44910</v>
      </c>
      <c r="K1545" s="2">
        <f t="shared" si="478"/>
        <v>17</v>
      </c>
      <c r="L1545" s="21">
        <f t="shared" si="479"/>
        <v>17</v>
      </c>
      <c r="M1545" s="14">
        <f t="shared" si="468"/>
        <v>1.0045747060000001</v>
      </c>
      <c r="N1545" s="14">
        <f t="shared" ca="1" si="469"/>
        <v>1.013283495</v>
      </c>
      <c r="O1545" s="21">
        <f t="shared" si="480"/>
        <v>0</v>
      </c>
      <c r="P1545" s="16">
        <f t="shared" ca="1" si="470"/>
        <v>71.232741930000003</v>
      </c>
      <c r="Q1545" s="24">
        <f t="shared" si="471"/>
        <v>0</v>
      </c>
      <c r="R1545" s="16">
        <f t="shared" si="472"/>
        <v>0</v>
      </c>
      <c r="S1545" s="4" t="str">
        <f t="shared" si="481"/>
        <v>J=</v>
      </c>
      <c r="T1545" s="34">
        <f t="shared" si="482"/>
        <v>44942</v>
      </c>
      <c r="U1545" s="11"/>
      <c r="V1545" s="11"/>
      <c r="W1545" s="11"/>
      <c r="X1545" s="32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"/>
      <c r="AI1545" s="1"/>
      <c r="AJ1545" s="1"/>
      <c r="AK1545" s="1"/>
      <c r="AL1545" s="1"/>
      <c r="AM1545" s="32"/>
      <c r="AN1545" s="32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42">
        <f t="shared" si="473"/>
        <v>44936</v>
      </c>
      <c r="B1546" s="19">
        <f t="shared" ca="1" si="483"/>
        <v>5437.95223042</v>
      </c>
      <c r="C1546" s="16">
        <f t="shared" si="474"/>
        <v>5362.5</v>
      </c>
      <c r="D1546" s="15">
        <f ca="1">IF(A1546&lt;$B$1,VLOOKUP(A1546,[1]DI!$A$4:$B$15000,2,FALSE),0)</f>
        <v>0.13650000000000001</v>
      </c>
      <c r="E1546" s="16">
        <f t="shared" ca="1" si="466"/>
        <v>1.00050788</v>
      </c>
      <c r="F1546" s="16">
        <f ca="1">(TRUNC(PRODUCT($E$12:$E1545),16))</f>
        <v>1.2954083778389101</v>
      </c>
      <c r="G1546" s="16">
        <f t="shared" ca="1" si="475"/>
        <v>1.28362290676695</v>
      </c>
      <c r="H1546" s="16">
        <f t="shared" ca="1" si="467"/>
        <v>1.0091814100000001</v>
      </c>
      <c r="I1546" s="15">
        <f t="shared" si="476"/>
        <v>7.0000000000000007E-2</v>
      </c>
      <c r="J1546" s="34">
        <f t="shared" si="477"/>
        <v>44910</v>
      </c>
      <c r="K1546" s="2">
        <f t="shared" si="478"/>
        <v>18</v>
      </c>
      <c r="L1546" s="21">
        <f t="shared" si="479"/>
        <v>18</v>
      </c>
      <c r="M1546" s="14">
        <f t="shared" si="468"/>
        <v>1.0048444569999999</v>
      </c>
      <c r="N1546" s="14">
        <f t="shared" ca="1" si="469"/>
        <v>1.014070346</v>
      </c>
      <c r="O1546" s="21">
        <f t="shared" si="480"/>
        <v>0</v>
      </c>
      <c r="P1546" s="16">
        <f t="shared" ca="1" si="470"/>
        <v>75.452230420000006</v>
      </c>
      <c r="Q1546" s="24">
        <f t="shared" si="471"/>
        <v>0</v>
      </c>
      <c r="R1546" s="16">
        <f t="shared" si="472"/>
        <v>0</v>
      </c>
      <c r="S1546" s="4" t="str">
        <f t="shared" si="481"/>
        <v>J=</v>
      </c>
      <c r="T1546" s="34">
        <f t="shared" si="482"/>
        <v>44942</v>
      </c>
      <c r="U1546" s="11"/>
      <c r="V1546" s="11"/>
      <c r="W1546" s="11"/>
      <c r="X1546" s="32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"/>
      <c r="AI1546" s="1"/>
      <c r="AJ1546" s="1"/>
      <c r="AK1546" s="1"/>
      <c r="AL1546" s="1"/>
      <c r="AM1546" s="32"/>
      <c r="AN1546" s="32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42">
        <f t="shared" si="473"/>
        <v>44937</v>
      </c>
      <c r="B1547" s="19">
        <f t="shared" ca="1" si="483"/>
        <v>5442.1750543799999</v>
      </c>
      <c r="C1547" s="16">
        <f t="shared" si="474"/>
        <v>5362.5</v>
      </c>
      <c r="D1547" s="15">
        <f ca="1">IF(A1547&lt;$B$1,VLOOKUP(A1547,[1]DI!$A$4:$B$15000,2,FALSE),0)</f>
        <v>0.13650000000000001</v>
      </c>
      <c r="E1547" s="16">
        <f t="shared" ca="1" si="466"/>
        <v>1.00050788</v>
      </c>
      <c r="F1547" s="16">
        <f ca="1">(TRUNC(PRODUCT($E$12:$E1546),16))</f>
        <v>1.2960662898458399</v>
      </c>
      <c r="G1547" s="16">
        <f t="shared" ca="1" si="475"/>
        <v>1.28362290676695</v>
      </c>
      <c r="H1547" s="16">
        <f t="shared" ca="1" si="467"/>
        <v>1.0096939599999999</v>
      </c>
      <c r="I1547" s="15">
        <f t="shared" si="476"/>
        <v>7.0000000000000007E-2</v>
      </c>
      <c r="J1547" s="34">
        <f t="shared" si="477"/>
        <v>44910</v>
      </c>
      <c r="K1547" s="2">
        <f t="shared" si="478"/>
        <v>19</v>
      </c>
      <c r="L1547" s="21">
        <f t="shared" si="479"/>
        <v>19</v>
      </c>
      <c r="M1547" s="14">
        <f t="shared" si="468"/>
        <v>1.005114281</v>
      </c>
      <c r="N1547" s="14">
        <f t="shared" ca="1" si="469"/>
        <v>1.0148578189999999</v>
      </c>
      <c r="O1547" s="21">
        <f t="shared" si="480"/>
        <v>0</v>
      </c>
      <c r="P1547" s="16">
        <f t="shared" ca="1" si="470"/>
        <v>79.675054380000006</v>
      </c>
      <c r="Q1547" s="24">
        <f t="shared" si="471"/>
        <v>0</v>
      </c>
      <c r="R1547" s="16">
        <f t="shared" si="472"/>
        <v>0</v>
      </c>
      <c r="S1547" s="4" t="str">
        <f t="shared" si="481"/>
        <v>J=</v>
      </c>
      <c r="T1547" s="34">
        <f t="shared" si="482"/>
        <v>44942</v>
      </c>
      <c r="U1547" s="11"/>
      <c r="V1547" s="11"/>
      <c r="W1547" s="11"/>
      <c r="X1547" s="32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"/>
      <c r="AI1547" s="1"/>
      <c r="AJ1547" s="1"/>
      <c r="AK1547" s="1"/>
      <c r="AL1547" s="1"/>
      <c r="AM1547" s="32"/>
      <c r="AN1547" s="32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42">
        <f t="shared" si="473"/>
        <v>44938</v>
      </c>
      <c r="B1548" s="19">
        <f t="shared" ca="1" si="483"/>
        <v>5446.4010958500003</v>
      </c>
      <c r="C1548" s="16">
        <f t="shared" si="474"/>
        <v>5362.5</v>
      </c>
      <c r="D1548" s="15">
        <f ca="1">IF(A1548&lt;$B$1,VLOOKUP(A1548,[1]DI!$A$4:$B$15000,2,FALSE),0)</f>
        <v>0.13650000000000001</v>
      </c>
      <c r="E1548" s="16">
        <f t="shared" ref="E1548:E1611" ca="1" si="484">ROUND(((1+D1548)^(1/252)),8)</f>
        <v>1.00050788</v>
      </c>
      <c r="F1548" s="16">
        <f ca="1">(TRUNC(PRODUCT($E$12:$E1547),16))</f>
        <v>1.2967245359931301</v>
      </c>
      <c r="G1548" s="16">
        <f t="shared" ca="1" si="475"/>
        <v>1.28362290676695</v>
      </c>
      <c r="H1548" s="16">
        <f t="shared" ref="H1548:H1611" ca="1" si="485">ROUND(F1548/G1548,8)</f>
        <v>1.01020676</v>
      </c>
      <c r="I1548" s="15">
        <f t="shared" si="476"/>
        <v>7.0000000000000007E-2</v>
      </c>
      <c r="J1548" s="34">
        <f t="shared" si="477"/>
        <v>44910</v>
      </c>
      <c r="K1548" s="2">
        <f t="shared" si="478"/>
        <v>20</v>
      </c>
      <c r="L1548" s="21">
        <f t="shared" si="479"/>
        <v>20</v>
      </c>
      <c r="M1548" s="14">
        <f t="shared" ref="M1548:M1611" si="486">ROUND((I1548+1)^(L1548/252),9)</f>
        <v>1.005384177</v>
      </c>
      <c r="N1548" s="14">
        <f t="shared" ref="N1548:N1611" ca="1" si="487">ROUND(H1548*M1548,9)</f>
        <v>1.015645892</v>
      </c>
      <c r="O1548" s="21">
        <f t="shared" si="480"/>
        <v>0</v>
      </c>
      <c r="P1548" s="16">
        <f t="shared" ref="P1548:P1611" ca="1" si="488">TRUNC(((N1548-1)*C1548),8)</f>
        <v>83.901095850000004</v>
      </c>
      <c r="Q1548" s="24">
        <f t="shared" ref="Q1548:Q1611" si="489">IF($O1548&gt;0,VLOOKUP($O1548,$W$12:$AC$150,7),0)</f>
        <v>0</v>
      </c>
      <c r="R1548" s="16">
        <f t="shared" ref="R1548:R1611" si="490">IF(Q1548&gt;0,TRUNC(Q1548*C$12,8),0)</f>
        <v>0</v>
      </c>
      <c r="S1548" s="4" t="str">
        <f t="shared" si="481"/>
        <v>J=</v>
      </c>
      <c r="T1548" s="34">
        <f t="shared" si="482"/>
        <v>44942</v>
      </c>
      <c r="U1548" s="11"/>
      <c r="V1548" s="11"/>
      <c r="W1548" s="11"/>
      <c r="X1548" s="32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"/>
      <c r="AI1548" s="1"/>
      <c r="AJ1548" s="1"/>
      <c r="AK1548" s="1"/>
      <c r="AL1548" s="1"/>
      <c r="AM1548" s="32"/>
      <c r="AN1548" s="32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42">
        <f t="shared" ref="A1549:A1612" si="491">(A1548+1)</f>
        <v>44939</v>
      </c>
      <c r="B1549" s="19">
        <f t="shared" ca="1" si="483"/>
        <v>5450.6304137899997</v>
      </c>
      <c r="C1549" s="16">
        <f t="shared" ref="C1549:C1612" si="492">(C1548-R1548)</f>
        <v>5362.5</v>
      </c>
      <c r="D1549" s="15">
        <f ca="1">IF(A1549&lt;$B$1,VLOOKUP(A1549,[1]DI!$A$4:$B$15000,2,FALSE),0)</f>
        <v>0.13650000000000001</v>
      </c>
      <c r="E1549" s="16">
        <f t="shared" ca="1" si="484"/>
        <v>1.00050788</v>
      </c>
      <c r="F1549" s="16">
        <f ca="1">(TRUNC(PRODUCT($E$12:$E1548),16))</f>
        <v>1.2973831164504701</v>
      </c>
      <c r="G1549" s="16">
        <f t="shared" ref="G1549:G1612" ca="1" si="493">IF(O1548&gt;0,F1548,G1548)</f>
        <v>1.28362290676695</v>
      </c>
      <c r="H1549" s="16">
        <f t="shared" ca="1" si="485"/>
        <v>1.01071982</v>
      </c>
      <c r="I1549" s="15">
        <f t="shared" ref="I1549:I1612" si="494">I1548</f>
        <v>7.0000000000000007E-2</v>
      </c>
      <c r="J1549" s="34">
        <f t="shared" ref="J1549:J1612" si="495">IF(O1548&gt;0,VLOOKUP(O1548,W$12:AG$150,2),J1548)</f>
        <v>44910</v>
      </c>
      <c r="K1549" s="2">
        <f t="shared" ref="K1549:K1612" si="496">IF(A1549&gt;J1549,IF(NETWORKDAYS(J1549,A1549,$W$160:$W$544)-1=0,1,NETWORKDAYS(J1549,A1549,$W$160:$W$544)-1),0)</f>
        <v>21</v>
      </c>
      <c r="L1549" s="21">
        <f t="shared" ref="L1549:L1612" si="497">IF(AND(K1549=1,K1548=1),1,IF(K1549&gt;0,IF(K1549=K1548,K1549+1,K1549),0))</f>
        <v>21</v>
      </c>
      <c r="M1549" s="14">
        <f t="shared" si="486"/>
        <v>1.0056541450000001</v>
      </c>
      <c r="N1549" s="14">
        <f t="shared" ca="1" si="487"/>
        <v>1.016434576</v>
      </c>
      <c r="O1549" s="21">
        <f t="shared" ref="O1549:O1612" si="498">IF(VLOOKUP(A1549,X$12:AE$150,8)=VLOOKUP(A1548,X$12:AE$150,8),0,VLOOKUP(A1549,X$12:AE$150,8))</f>
        <v>0</v>
      </c>
      <c r="P1549" s="16">
        <f t="shared" ca="1" si="488"/>
        <v>88.130413790000006</v>
      </c>
      <c r="Q1549" s="24">
        <f t="shared" si="489"/>
        <v>0</v>
      </c>
      <c r="R1549" s="16">
        <f t="shared" si="490"/>
        <v>0</v>
      </c>
      <c r="S1549" s="4" t="str">
        <f t="shared" ref="S1549:S1612" si="499">IF(O1548&gt;0,VLOOKUP(O1548,W$12:AG$150,10),S1548)</f>
        <v>J=</v>
      </c>
      <c r="T1549" s="34">
        <f t="shared" ref="T1549:T1612" si="500">IF(O1548&gt;0,VLOOKUP(O1548,W$12:AG$150,11),T1548)</f>
        <v>44942</v>
      </c>
      <c r="U1549" s="11"/>
      <c r="V1549" s="11"/>
      <c r="W1549" s="11"/>
      <c r="X1549" s="32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"/>
      <c r="AI1549" s="1"/>
      <c r="AJ1549" s="1"/>
      <c r="AK1549" s="1"/>
      <c r="AL1549" s="1"/>
      <c r="AM1549" s="32"/>
      <c r="AN1549" s="32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42">
        <f t="shared" si="491"/>
        <v>44940</v>
      </c>
      <c r="B1550" s="19">
        <f t="shared" ref="B1550:B1613" ca="1" si="501">IF(A1550&lt;=TODAY(),C1550+P1550,IF(AND(A1550&gt;TODAY(),A1550&lt;=$B$1),IF(VLOOKUP(TODAY(),$A$10:$D$5000,4,FALSE)=0,"n.d",C1550+P1550),"n.d"))</f>
        <v>5454.8630725800003</v>
      </c>
      <c r="C1550" s="16">
        <f t="shared" si="492"/>
        <v>5362.5</v>
      </c>
      <c r="D1550" s="15">
        <f ca="1">IF(A1550&lt;$B$1,VLOOKUP(A1550,[1]DI!$A$4:$B$15000,2,FALSE),0)</f>
        <v>0</v>
      </c>
      <c r="E1550" s="16">
        <f t="shared" ca="1" si="484"/>
        <v>1</v>
      </c>
      <c r="F1550" s="16">
        <f ca="1">(TRUNC(PRODUCT($E$12:$E1549),16))</f>
        <v>1.29804203138765</v>
      </c>
      <c r="G1550" s="16">
        <f t="shared" ca="1" si="493"/>
        <v>1.28362290676695</v>
      </c>
      <c r="H1550" s="16">
        <f t="shared" ca="1" si="485"/>
        <v>1.01123315</v>
      </c>
      <c r="I1550" s="15">
        <f t="shared" si="494"/>
        <v>7.0000000000000007E-2</v>
      </c>
      <c r="J1550" s="34">
        <f t="shared" si="495"/>
        <v>44910</v>
      </c>
      <c r="K1550" s="2">
        <f t="shared" si="496"/>
        <v>21</v>
      </c>
      <c r="L1550" s="21">
        <f t="shared" si="497"/>
        <v>22</v>
      </c>
      <c r="M1550" s="14">
        <f t="shared" si="486"/>
        <v>1.0059241860000001</v>
      </c>
      <c r="N1550" s="14">
        <f t="shared" ca="1" si="487"/>
        <v>1.017223883</v>
      </c>
      <c r="O1550" s="21">
        <f t="shared" si="498"/>
        <v>0</v>
      </c>
      <c r="P1550" s="16">
        <f t="shared" ca="1" si="488"/>
        <v>92.363072579999994</v>
      </c>
      <c r="Q1550" s="24">
        <f t="shared" si="489"/>
        <v>0</v>
      </c>
      <c r="R1550" s="16">
        <f t="shared" si="490"/>
        <v>0</v>
      </c>
      <c r="S1550" s="4" t="str">
        <f t="shared" si="499"/>
        <v>J=</v>
      </c>
      <c r="T1550" s="34">
        <f t="shared" si="500"/>
        <v>44942</v>
      </c>
      <c r="U1550" s="11"/>
      <c r="V1550" s="11"/>
      <c r="W1550" s="11"/>
      <c r="X1550" s="32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"/>
      <c r="AI1550" s="1"/>
      <c r="AJ1550" s="1"/>
      <c r="AK1550" s="1"/>
      <c r="AL1550" s="1"/>
      <c r="AM1550" s="32"/>
      <c r="AN1550" s="32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42">
        <f t="shared" si="491"/>
        <v>44941</v>
      </c>
      <c r="B1551" s="19">
        <f t="shared" ca="1" si="501"/>
        <v>5454.8630725800003</v>
      </c>
      <c r="C1551" s="16">
        <f t="shared" si="492"/>
        <v>5362.5</v>
      </c>
      <c r="D1551" s="15">
        <f ca="1">IF(A1551&lt;$B$1,VLOOKUP(A1551,[1]DI!$A$4:$B$15000,2,FALSE),0)</f>
        <v>0</v>
      </c>
      <c r="E1551" s="16">
        <f t="shared" ca="1" si="484"/>
        <v>1</v>
      </c>
      <c r="F1551" s="16">
        <f ca="1">(TRUNC(PRODUCT($E$12:$E1550),16))</f>
        <v>1.29804203138765</v>
      </c>
      <c r="G1551" s="16">
        <f t="shared" ca="1" si="493"/>
        <v>1.28362290676695</v>
      </c>
      <c r="H1551" s="16">
        <f t="shared" ca="1" si="485"/>
        <v>1.01123315</v>
      </c>
      <c r="I1551" s="15">
        <f t="shared" si="494"/>
        <v>7.0000000000000007E-2</v>
      </c>
      <c r="J1551" s="34">
        <f t="shared" si="495"/>
        <v>44910</v>
      </c>
      <c r="K1551" s="2">
        <f t="shared" si="496"/>
        <v>21</v>
      </c>
      <c r="L1551" s="21">
        <f t="shared" si="497"/>
        <v>22</v>
      </c>
      <c r="M1551" s="14">
        <f t="shared" si="486"/>
        <v>1.0059241860000001</v>
      </c>
      <c r="N1551" s="14">
        <f t="shared" ca="1" si="487"/>
        <v>1.017223883</v>
      </c>
      <c r="O1551" s="21">
        <f t="shared" si="498"/>
        <v>0</v>
      </c>
      <c r="P1551" s="16">
        <f t="shared" ca="1" si="488"/>
        <v>92.363072579999994</v>
      </c>
      <c r="Q1551" s="24">
        <f t="shared" si="489"/>
        <v>0</v>
      </c>
      <c r="R1551" s="16">
        <f t="shared" si="490"/>
        <v>0</v>
      </c>
      <c r="S1551" s="4" t="str">
        <f t="shared" si="499"/>
        <v>J=</v>
      </c>
      <c r="T1551" s="34">
        <f t="shared" si="500"/>
        <v>44942</v>
      </c>
      <c r="U1551" s="11"/>
      <c r="V1551" s="11"/>
      <c r="W1551" s="11"/>
      <c r="X1551" s="32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"/>
      <c r="AI1551" s="1"/>
      <c r="AJ1551" s="1"/>
      <c r="AK1551" s="1"/>
      <c r="AL1551" s="1"/>
      <c r="AM1551" s="32"/>
      <c r="AN1551" s="32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42">
        <f t="shared" si="491"/>
        <v>44942</v>
      </c>
      <c r="B1552" s="19">
        <f t="shared" ca="1" si="501"/>
        <v>5454.8630725800003</v>
      </c>
      <c r="C1552" s="16">
        <f t="shared" si="492"/>
        <v>5362.5</v>
      </c>
      <c r="D1552" s="15">
        <f ca="1">IF(A1552&lt;$B$1,VLOOKUP(A1552,[1]DI!$A$4:$B$15000,2,FALSE),0)</f>
        <v>0.13650000000000001</v>
      </c>
      <c r="E1552" s="16">
        <f t="shared" ca="1" si="484"/>
        <v>1.00050788</v>
      </c>
      <c r="F1552" s="16">
        <f ca="1">(TRUNC(PRODUCT($E$12:$E1551),16))</f>
        <v>1.29804203138765</v>
      </c>
      <c r="G1552" s="16">
        <f t="shared" ca="1" si="493"/>
        <v>1.28362290676695</v>
      </c>
      <c r="H1552" s="16">
        <f t="shared" ca="1" si="485"/>
        <v>1.01123315</v>
      </c>
      <c r="I1552" s="15">
        <f t="shared" si="494"/>
        <v>7.0000000000000007E-2</v>
      </c>
      <c r="J1552" s="34">
        <f t="shared" si="495"/>
        <v>44910</v>
      </c>
      <c r="K1552" s="2">
        <f t="shared" si="496"/>
        <v>22</v>
      </c>
      <c r="L1552" s="21">
        <f t="shared" si="497"/>
        <v>22</v>
      </c>
      <c r="M1552" s="14">
        <f t="shared" si="486"/>
        <v>1.0059241860000001</v>
      </c>
      <c r="N1552" s="14">
        <f t="shared" ca="1" si="487"/>
        <v>1.017223883</v>
      </c>
      <c r="O1552" s="21">
        <f t="shared" si="498"/>
        <v>51</v>
      </c>
      <c r="P1552" s="16">
        <f t="shared" ca="1" si="488"/>
        <v>92.363072579999994</v>
      </c>
      <c r="Q1552" s="24">
        <f t="shared" si="489"/>
        <v>0</v>
      </c>
      <c r="R1552" s="16">
        <f t="shared" si="490"/>
        <v>0</v>
      </c>
      <c r="S1552" s="4" t="str">
        <f t="shared" si="499"/>
        <v>J=</v>
      </c>
      <c r="T1552" s="34">
        <f t="shared" si="500"/>
        <v>44942</v>
      </c>
      <c r="U1552" s="11"/>
      <c r="V1552" s="11"/>
      <c r="W1552" s="11"/>
      <c r="X1552" s="32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"/>
      <c r="AI1552" s="1"/>
      <c r="AJ1552" s="1"/>
      <c r="AK1552" s="1"/>
      <c r="AL1552" s="1"/>
      <c r="AM1552" s="32"/>
      <c r="AN1552" s="32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42">
        <f t="shared" si="491"/>
        <v>44943</v>
      </c>
      <c r="B1553" s="19">
        <f t="shared" ca="1" si="501"/>
        <v>5366.66419038</v>
      </c>
      <c r="C1553" s="16">
        <f t="shared" si="492"/>
        <v>5362.5</v>
      </c>
      <c r="D1553" s="15">
        <f ca="1">IF(A1553&lt;$B$1,VLOOKUP(A1553,[1]DI!$A$4:$B$15000,2,FALSE),0)</f>
        <v>0.13650000000000001</v>
      </c>
      <c r="E1553" s="16">
        <f t="shared" ca="1" si="484"/>
        <v>1.00050788</v>
      </c>
      <c r="F1553" s="16">
        <f ca="1">(TRUNC(PRODUCT($E$12:$E1552),16))</f>
        <v>1.2987012809745599</v>
      </c>
      <c r="G1553" s="16">
        <f t="shared" ca="1" si="493"/>
        <v>1.29804203138765</v>
      </c>
      <c r="H1553" s="16">
        <f t="shared" ca="1" si="485"/>
        <v>1.00050788</v>
      </c>
      <c r="I1553" s="15">
        <f t="shared" si="494"/>
        <v>7.0000000000000007E-2</v>
      </c>
      <c r="J1553" s="34">
        <f t="shared" si="495"/>
        <v>44942</v>
      </c>
      <c r="K1553" s="2">
        <f t="shared" si="496"/>
        <v>1</v>
      </c>
      <c r="L1553" s="21">
        <f t="shared" si="497"/>
        <v>1</v>
      </c>
      <c r="M1553" s="14">
        <f t="shared" si="486"/>
        <v>1.0002685229999999</v>
      </c>
      <c r="N1553" s="14">
        <f t="shared" ca="1" si="487"/>
        <v>1.0007765390000001</v>
      </c>
      <c r="O1553" s="21">
        <f t="shared" si="498"/>
        <v>0</v>
      </c>
      <c r="P1553" s="16">
        <f t="shared" ca="1" si="488"/>
        <v>4.16419038</v>
      </c>
      <c r="Q1553" s="24">
        <f t="shared" si="489"/>
        <v>0</v>
      </c>
      <c r="R1553" s="16">
        <f t="shared" si="490"/>
        <v>0</v>
      </c>
      <c r="S1553" s="4" t="str">
        <f t="shared" si="499"/>
        <v>J=</v>
      </c>
      <c r="T1553" s="34">
        <f t="shared" si="500"/>
        <v>44972</v>
      </c>
      <c r="U1553" s="11"/>
      <c r="V1553" s="11"/>
      <c r="W1553" s="11"/>
      <c r="X1553" s="32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"/>
      <c r="AI1553" s="1"/>
      <c r="AJ1553" s="1"/>
      <c r="AK1553" s="1"/>
      <c r="AL1553" s="1"/>
      <c r="AM1553" s="32"/>
      <c r="AN1553" s="32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42">
        <f t="shared" si="491"/>
        <v>44944</v>
      </c>
      <c r="B1554" s="19">
        <f t="shared" ca="1" si="501"/>
        <v>5370.8316304500004</v>
      </c>
      <c r="C1554" s="16">
        <f t="shared" si="492"/>
        <v>5362.5</v>
      </c>
      <c r="D1554" s="15">
        <f ca="1">IF(A1554&lt;$B$1,VLOOKUP(A1554,[1]DI!$A$4:$B$15000,2,FALSE),0)</f>
        <v>0.13650000000000001</v>
      </c>
      <c r="E1554" s="16">
        <f t="shared" ca="1" si="484"/>
        <v>1.00050788</v>
      </c>
      <c r="F1554" s="16">
        <f ca="1">(TRUNC(PRODUCT($E$12:$E1553),16))</f>
        <v>1.2993608653811399</v>
      </c>
      <c r="G1554" s="16">
        <f t="shared" ca="1" si="493"/>
        <v>1.29804203138765</v>
      </c>
      <c r="H1554" s="16">
        <f t="shared" ca="1" si="485"/>
        <v>1.00101602</v>
      </c>
      <c r="I1554" s="15">
        <f t="shared" si="494"/>
        <v>7.0000000000000007E-2</v>
      </c>
      <c r="J1554" s="34">
        <f t="shared" si="495"/>
        <v>44942</v>
      </c>
      <c r="K1554" s="2">
        <f t="shared" si="496"/>
        <v>2</v>
      </c>
      <c r="L1554" s="21">
        <f t="shared" si="497"/>
        <v>2</v>
      </c>
      <c r="M1554" s="14">
        <f t="shared" si="486"/>
        <v>1.000537118</v>
      </c>
      <c r="N1554" s="14">
        <f t="shared" ca="1" si="487"/>
        <v>1.0015536840000001</v>
      </c>
      <c r="O1554" s="21">
        <f t="shared" si="498"/>
        <v>0</v>
      </c>
      <c r="P1554" s="16">
        <f t="shared" ca="1" si="488"/>
        <v>8.3316304500000005</v>
      </c>
      <c r="Q1554" s="24">
        <f t="shared" si="489"/>
        <v>0</v>
      </c>
      <c r="R1554" s="16">
        <f t="shared" si="490"/>
        <v>0</v>
      </c>
      <c r="S1554" s="4" t="str">
        <f t="shared" si="499"/>
        <v>J=</v>
      </c>
      <c r="T1554" s="34">
        <f t="shared" si="500"/>
        <v>44972</v>
      </c>
      <c r="U1554" s="11"/>
      <c r="V1554" s="11"/>
      <c r="W1554" s="11"/>
      <c r="X1554" s="32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"/>
      <c r="AI1554" s="1"/>
      <c r="AJ1554" s="1"/>
      <c r="AK1554" s="1"/>
      <c r="AL1554" s="1"/>
      <c r="AM1554" s="32"/>
      <c r="AN1554" s="32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42">
        <f t="shared" si="491"/>
        <v>44945</v>
      </c>
      <c r="B1555" s="19">
        <f t="shared" ca="1" si="501"/>
        <v>5375.0022558299997</v>
      </c>
      <c r="C1555" s="16">
        <f t="shared" si="492"/>
        <v>5362.5</v>
      </c>
      <c r="D1555" s="15">
        <f ca="1">IF(A1555&lt;$B$1,VLOOKUP(A1555,[1]DI!$A$4:$B$15000,2,FALSE),0)</f>
        <v>0.13650000000000001</v>
      </c>
      <c r="E1555" s="16">
        <f t="shared" ca="1" si="484"/>
        <v>1.00050788</v>
      </c>
      <c r="F1555" s="16">
        <f ca="1">(TRUNC(PRODUCT($E$12:$E1554),16))</f>
        <v>1.3000207847774501</v>
      </c>
      <c r="G1555" s="16">
        <f t="shared" ca="1" si="493"/>
        <v>1.29804203138765</v>
      </c>
      <c r="H1555" s="16">
        <f t="shared" ca="1" si="485"/>
        <v>1.00152441</v>
      </c>
      <c r="I1555" s="15">
        <f t="shared" si="494"/>
        <v>7.0000000000000007E-2</v>
      </c>
      <c r="J1555" s="34">
        <f t="shared" si="495"/>
        <v>44942</v>
      </c>
      <c r="K1555" s="2">
        <f t="shared" si="496"/>
        <v>3</v>
      </c>
      <c r="L1555" s="21">
        <f t="shared" si="497"/>
        <v>3</v>
      </c>
      <c r="M1555" s="14">
        <f t="shared" si="486"/>
        <v>1.0008057850000001</v>
      </c>
      <c r="N1555" s="14">
        <f t="shared" ca="1" si="487"/>
        <v>1.002331423</v>
      </c>
      <c r="O1555" s="21">
        <f t="shared" si="498"/>
        <v>0</v>
      </c>
      <c r="P1555" s="16">
        <f t="shared" ca="1" si="488"/>
        <v>12.502255829999999</v>
      </c>
      <c r="Q1555" s="24">
        <f t="shared" si="489"/>
        <v>0</v>
      </c>
      <c r="R1555" s="16">
        <f t="shared" si="490"/>
        <v>0</v>
      </c>
      <c r="S1555" s="4" t="str">
        <f t="shared" si="499"/>
        <v>J=</v>
      </c>
      <c r="T1555" s="34">
        <f t="shared" si="500"/>
        <v>44972</v>
      </c>
      <c r="U1555" s="11"/>
      <c r="V1555" s="11"/>
      <c r="W1555" s="11"/>
      <c r="X1555" s="32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"/>
      <c r="AI1555" s="1"/>
      <c r="AJ1555" s="1"/>
      <c r="AK1555" s="1"/>
      <c r="AL1555" s="1"/>
      <c r="AM1555" s="32"/>
      <c r="AN1555" s="32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42">
        <f t="shared" si="491"/>
        <v>44946</v>
      </c>
      <c r="B1556" s="19">
        <f t="shared" ca="1" si="501"/>
        <v>5379.1761898799996</v>
      </c>
      <c r="C1556" s="16">
        <f t="shared" si="492"/>
        <v>5362.5</v>
      </c>
      <c r="D1556" s="15">
        <f ca="1">IF(A1556&lt;$B$1,VLOOKUP(A1556,[1]DI!$A$4:$B$15000,2,FALSE),0)</f>
        <v>0.13650000000000001</v>
      </c>
      <c r="E1556" s="16">
        <f t="shared" ca="1" si="484"/>
        <v>1.00050788</v>
      </c>
      <c r="F1556" s="16">
        <f ca="1">(TRUNC(PRODUCT($E$12:$E1555),16))</f>
        <v>1.3006810393336199</v>
      </c>
      <c r="G1556" s="16">
        <f t="shared" ca="1" si="493"/>
        <v>1.29804203138765</v>
      </c>
      <c r="H1556" s="16">
        <f t="shared" ca="1" si="485"/>
        <v>1.00203307</v>
      </c>
      <c r="I1556" s="15">
        <f t="shared" si="494"/>
        <v>7.0000000000000007E-2</v>
      </c>
      <c r="J1556" s="34">
        <f t="shared" si="495"/>
        <v>44942</v>
      </c>
      <c r="K1556" s="2">
        <f t="shared" si="496"/>
        <v>4</v>
      </c>
      <c r="L1556" s="21">
        <f t="shared" si="497"/>
        <v>4</v>
      </c>
      <c r="M1556" s="14">
        <f t="shared" si="486"/>
        <v>1.0010745240000001</v>
      </c>
      <c r="N1556" s="14">
        <f t="shared" ca="1" si="487"/>
        <v>1.0031097790000001</v>
      </c>
      <c r="O1556" s="21">
        <f t="shared" si="498"/>
        <v>0</v>
      </c>
      <c r="P1556" s="16">
        <f t="shared" ca="1" si="488"/>
        <v>16.676189879999999</v>
      </c>
      <c r="Q1556" s="24">
        <f t="shared" si="489"/>
        <v>0</v>
      </c>
      <c r="R1556" s="16">
        <f t="shared" si="490"/>
        <v>0</v>
      </c>
      <c r="S1556" s="4" t="str">
        <f t="shared" si="499"/>
        <v>J=</v>
      </c>
      <c r="T1556" s="34">
        <f t="shared" si="500"/>
        <v>44972</v>
      </c>
      <c r="U1556" s="11"/>
      <c r="V1556" s="11"/>
      <c r="W1556" s="11"/>
      <c r="X1556" s="32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"/>
      <c r="AI1556" s="1"/>
      <c r="AJ1556" s="1"/>
      <c r="AK1556" s="1"/>
      <c r="AL1556" s="1"/>
      <c r="AM1556" s="32"/>
      <c r="AN1556" s="32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42">
        <f t="shared" si="491"/>
        <v>44947</v>
      </c>
      <c r="B1557" s="19">
        <f t="shared" ca="1" si="501"/>
        <v>5383.3533146199998</v>
      </c>
      <c r="C1557" s="16">
        <f t="shared" si="492"/>
        <v>5362.5</v>
      </c>
      <c r="D1557" s="15">
        <f ca="1">IF(A1557&lt;$B$1,VLOOKUP(A1557,[1]DI!$A$4:$B$15000,2,FALSE),0)</f>
        <v>0</v>
      </c>
      <c r="E1557" s="16">
        <f t="shared" ca="1" si="484"/>
        <v>1</v>
      </c>
      <c r="F1557" s="16">
        <f ca="1">(TRUNC(PRODUCT($E$12:$E1556),16))</f>
        <v>1.3013416292198801</v>
      </c>
      <c r="G1557" s="16">
        <f t="shared" ca="1" si="493"/>
        <v>1.29804203138765</v>
      </c>
      <c r="H1557" s="16">
        <f t="shared" ca="1" si="485"/>
        <v>1.0025419799999999</v>
      </c>
      <c r="I1557" s="15">
        <f t="shared" si="494"/>
        <v>7.0000000000000007E-2</v>
      </c>
      <c r="J1557" s="34">
        <f t="shared" si="495"/>
        <v>44942</v>
      </c>
      <c r="K1557" s="2">
        <f t="shared" si="496"/>
        <v>4</v>
      </c>
      <c r="L1557" s="21">
        <f t="shared" si="497"/>
        <v>5</v>
      </c>
      <c r="M1557" s="14">
        <f t="shared" si="486"/>
        <v>1.0013433350000001</v>
      </c>
      <c r="N1557" s="14">
        <f t="shared" ca="1" si="487"/>
        <v>1.0038887299999999</v>
      </c>
      <c r="O1557" s="21">
        <f t="shared" si="498"/>
        <v>0</v>
      </c>
      <c r="P1557" s="16">
        <f t="shared" ca="1" si="488"/>
        <v>20.853314619999999</v>
      </c>
      <c r="Q1557" s="24">
        <f t="shared" si="489"/>
        <v>0</v>
      </c>
      <c r="R1557" s="16">
        <f t="shared" si="490"/>
        <v>0</v>
      </c>
      <c r="S1557" s="4" t="str">
        <f t="shared" si="499"/>
        <v>J=</v>
      </c>
      <c r="T1557" s="34">
        <f t="shared" si="500"/>
        <v>44972</v>
      </c>
      <c r="U1557" s="11"/>
      <c r="V1557" s="11"/>
      <c r="W1557" s="11"/>
      <c r="X1557" s="32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"/>
      <c r="AI1557" s="1"/>
      <c r="AJ1557" s="1"/>
      <c r="AK1557" s="1"/>
      <c r="AL1557" s="1"/>
      <c r="AM1557" s="32"/>
      <c r="AN1557" s="32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42">
        <f t="shared" si="491"/>
        <v>44948</v>
      </c>
      <c r="B1558" s="19">
        <f t="shared" ca="1" si="501"/>
        <v>5383.3533146199998</v>
      </c>
      <c r="C1558" s="16">
        <f t="shared" si="492"/>
        <v>5362.5</v>
      </c>
      <c r="D1558" s="15">
        <f ca="1">IF(A1558&lt;$B$1,VLOOKUP(A1558,[1]DI!$A$4:$B$15000,2,FALSE),0)</f>
        <v>0</v>
      </c>
      <c r="E1558" s="16">
        <f t="shared" ca="1" si="484"/>
        <v>1</v>
      </c>
      <c r="F1558" s="16">
        <f ca="1">(TRUNC(PRODUCT($E$12:$E1557),16))</f>
        <v>1.3013416292198801</v>
      </c>
      <c r="G1558" s="16">
        <f t="shared" ca="1" si="493"/>
        <v>1.29804203138765</v>
      </c>
      <c r="H1558" s="16">
        <f t="shared" ca="1" si="485"/>
        <v>1.0025419799999999</v>
      </c>
      <c r="I1558" s="15">
        <f t="shared" si="494"/>
        <v>7.0000000000000007E-2</v>
      </c>
      <c r="J1558" s="34">
        <f t="shared" si="495"/>
        <v>44942</v>
      </c>
      <c r="K1558" s="2">
        <f t="shared" si="496"/>
        <v>4</v>
      </c>
      <c r="L1558" s="21">
        <f t="shared" si="497"/>
        <v>5</v>
      </c>
      <c r="M1558" s="14">
        <f t="shared" si="486"/>
        <v>1.0013433350000001</v>
      </c>
      <c r="N1558" s="14">
        <f t="shared" ca="1" si="487"/>
        <v>1.0038887299999999</v>
      </c>
      <c r="O1558" s="21">
        <f t="shared" si="498"/>
        <v>0</v>
      </c>
      <c r="P1558" s="16">
        <f t="shared" ca="1" si="488"/>
        <v>20.853314619999999</v>
      </c>
      <c r="Q1558" s="24">
        <f t="shared" si="489"/>
        <v>0</v>
      </c>
      <c r="R1558" s="16">
        <f t="shared" si="490"/>
        <v>0</v>
      </c>
      <c r="S1558" s="4" t="str">
        <f t="shared" si="499"/>
        <v>J=</v>
      </c>
      <c r="T1558" s="34">
        <f t="shared" si="500"/>
        <v>44972</v>
      </c>
      <c r="U1558" s="11"/>
      <c r="V1558" s="11"/>
      <c r="W1558" s="11"/>
      <c r="X1558" s="32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"/>
      <c r="AI1558" s="1"/>
      <c r="AJ1558" s="1"/>
      <c r="AK1558" s="1"/>
      <c r="AL1558" s="1"/>
      <c r="AM1558" s="32"/>
      <c r="AN1558" s="32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42">
        <f t="shared" si="491"/>
        <v>44949</v>
      </c>
      <c r="B1559" s="19">
        <f t="shared" ca="1" si="501"/>
        <v>5383.3533146199998</v>
      </c>
      <c r="C1559" s="16">
        <f t="shared" si="492"/>
        <v>5362.5</v>
      </c>
      <c r="D1559" s="15">
        <f ca="1">IF(A1559&lt;$B$1,VLOOKUP(A1559,[1]DI!$A$4:$B$15000,2,FALSE),0)</f>
        <v>0.13650000000000001</v>
      </c>
      <c r="E1559" s="16">
        <f t="shared" ca="1" si="484"/>
        <v>1.00050788</v>
      </c>
      <c r="F1559" s="16">
        <f ca="1">(TRUNC(PRODUCT($E$12:$E1558),16))</f>
        <v>1.3013416292198801</v>
      </c>
      <c r="G1559" s="16">
        <f t="shared" ca="1" si="493"/>
        <v>1.29804203138765</v>
      </c>
      <c r="H1559" s="16">
        <f t="shared" ca="1" si="485"/>
        <v>1.0025419799999999</v>
      </c>
      <c r="I1559" s="15">
        <f t="shared" si="494"/>
        <v>7.0000000000000007E-2</v>
      </c>
      <c r="J1559" s="34">
        <f t="shared" si="495"/>
        <v>44942</v>
      </c>
      <c r="K1559" s="2">
        <f t="shared" si="496"/>
        <v>5</v>
      </c>
      <c r="L1559" s="21">
        <f t="shared" si="497"/>
        <v>5</v>
      </c>
      <c r="M1559" s="14">
        <f t="shared" si="486"/>
        <v>1.0013433350000001</v>
      </c>
      <c r="N1559" s="14">
        <f t="shared" ca="1" si="487"/>
        <v>1.0038887299999999</v>
      </c>
      <c r="O1559" s="21">
        <f t="shared" si="498"/>
        <v>0</v>
      </c>
      <c r="P1559" s="16">
        <f t="shared" ca="1" si="488"/>
        <v>20.853314619999999</v>
      </c>
      <c r="Q1559" s="24">
        <f t="shared" si="489"/>
        <v>0</v>
      </c>
      <c r="R1559" s="16">
        <f t="shared" si="490"/>
        <v>0</v>
      </c>
      <c r="S1559" s="4" t="str">
        <f t="shared" si="499"/>
        <v>J=</v>
      </c>
      <c r="T1559" s="34">
        <f t="shared" si="500"/>
        <v>44972</v>
      </c>
      <c r="U1559" s="11"/>
      <c r="V1559" s="11"/>
      <c r="W1559" s="11"/>
      <c r="X1559" s="32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"/>
      <c r="AI1559" s="1"/>
      <c r="AJ1559" s="1"/>
      <c r="AK1559" s="1"/>
      <c r="AL1559" s="1"/>
      <c r="AM1559" s="32"/>
      <c r="AN1559" s="32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42">
        <f t="shared" si="491"/>
        <v>44950</v>
      </c>
      <c r="B1560" s="19">
        <f t="shared" ca="1" si="501"/>
        <v>5387.5336890299996</v>
      </c>
      <c r="C1560" s="16">
        <f t="shared" si="492"/>
        <v>5362.5</v>
      </c>
      <c r="D1560" s="15">
        <f ca="1">IF(A1560&lt;$B$1,VLOOKUP(A1560,[1]DI!$A$4:$B$15000,2,FALSE),0)</f>
        <v>0.13650000000000001</v>
      </c>
      <c r="E1560" s="16">
        <f t="shared" ca="1" si="484"/>
        <v>1.00050788</v>
      </c>
      <c r="F1560" s="16">
        <f ca="1">(TRUNC(PRODUCT($E$12:$E1559),16))</f>
        <v>1.3020025546065199</v>
      </c>
      <c r="G1560" s="16">
        <f t="shared" ca="1" si="493"/>
        <v>1.29804203138765</v>
      </c>
      <c r="H1560" s="16">
        <f t="shared" ca="1" si="485"/>
        <v>1.0030511499999999</v>
      </c>
      <c r="I1560" s="15">
        <f t="shared" si="494"/>
        <v>7.0000000000000007E-2</v>
      </c>
      <c r="J1560" s="34">
        <f t="shared" si="495"/>
        <v>44942</v>
      </c>
      <c r="K1560" s="2">
        <f t="shared" si="496"/>
        <v>6</v>
      </c>
      <c r="L1560" s="21">
        <f t="shared" si="497"/>
        <v>6</v>
      </c>
      <c r="M1560" s="14">
        <f t="shared" si="486"/>
        <v>1.001612218</v>
      </c>
      <c r="N1560" s="14">
        <f t="shared" ca="1" si="487"/>
        <v>1.0046682870000001</v>
      </c>
      <c r="O1560" s="21">
        <f t="shared" si="498"/>
        <v>0</v>
      </c>
      <c r="P1560" s="16">
        <f t="shared" ca="1" si="488"/>
        <v>25.033689030000001</v>
      </c>
      <c r="Q1560" s="24">
        <f t="shared" si="489"/>
        <v>0</v>
      </c>
      <c r="R1560" s="16">
        <f t="shared" si="490"/>
        <v>0</v>
      </c>
      <c r="S1560" s="4" t="str">
        <f t="shared" si="499"/>
        <v>J=</v>
      </c>
      <c r="T1560" s="34">
        <f t="shared" si="500"/>
        <v>44972</v>
      </c>
      <c r="U1560" s="11"/>
      <c r="V1560" s="11"/>
      <c r="W1560" s="11"/>
      <c r="X1560" s="32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"/>
      <c r="AI1560" s="1"/>
      <c r="AJ1560" s="1"/>
      <c r="AK1560" s="1"/>
      <c r="AL1560" s="1"/>
      <c r="AM1560" s="32"/>
      <c r="AN1560" s="32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42">
        <f t="shared" si="491"/>
        <v>44951</v>
      </c>
      <c r="B1561" s="19">
        <f t="shared" ca="1" si="501"/>
        <v>5391.71732385</v>
      </c>
      <c r="C1561" s="16">
        <f t="shared" si="492"/>
        <v>5362.5</v>
      </c>
      <c r="D1561" s="15">
        <f ca="1">IF(A1561&lt;$B$1,VLOOKUP(A1561,[1]DI!$A$4:$B$15000,2,FALSE),0)</f>
        <v>0.13650000000000001</v>
      </c>
      <c r="E1561" s="16">
        <f t="shared" ca="1" si="484"/>
        <v>1.00050788</v>
      </c>
      <c r="F1561" s="16">
        <f ca="1">(TRUNC(PRODUCT($E$12:$E1560),16))</f>
        <v>1.3026638156639601</v>
      </c>
      <c r="G1561" s="16">
        <f t="shared" ca="1" si="493"/>
        <v>1.29804203138765</v>
      </c>
      <c r="H1561" s="16">
        <f t="shared" ca="1" si="485"/>
        <v>1.00356058</v>
      </c>
      <c r="I1561" s="15">
        <f t="shared" si="494"/>
        <v>7.0000000000000007E-2</v>
      </c>
      <c r="J1561" s="34">
        <f t="shared" si="495"/>
        <v>44942</v>
      </c>
      <c r="K1561" s="2">
        <f t="shared" si="496"/>
        <v>7</v>
      </c>
      <c r="L1561" s="21">
        <f t="shared" si="497"/>
        <v>7</v>
      </c>
      <c r="M1561" s="14">
        <f t="shared" si="486"/>
        <v>1.001881174</v>
      </c>
      <c r="N1561" s="14">
        <f t="shared" ca="1" si="487"/>
        <v>1.005448452</v>
      </c>
      <c r="O1561" s="21">
        <f t="shared" si="498"/>
        <v>0</v>
      </c>
      <c r="P1561" s="16">
        <f t="shared" ca="1" si="488"/>
        <v>29.21732385</v>
      </c>
      <c r="Q1561" s="24">
        <f t="shared" si="489"/>
        <v>0</v>
      </c>
      <c r="R1561" s="16">
        <f t="shared" si="490"/>
        <v>0</v>
      </c>
      <c r="S1561" s="4" t="str">
        <f t="shared" si="499"/>
        <v>J=</v>
      </c>
      <c r="T1561" s="34">
        <f t="shared" si="500"/>
        <v>44972</v>
      </c>
      <c r="U1561" s="11"/>
      <c r="V1561" s="11"/>
      <c r="W1561" s="11"/>
      <c r="X1561" s="32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"/>
      <c r="AI1561" s="1"/>
      <c r="AJ1561" s="1"/>
      <c r="AK1561" s="1"/>
      <c r="AL1561" s="1"/>
      <c r="AM1561" s="32"/>
      <c r="AN1561" s="32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42">
        <f t="shared" si="491"/>
        <v>44952</v>
      </c>
      <c r="B1562" s="19">
        <f t="shared" ca="1" si="501"/>
        <v>5395.9042136899998</v>
      </c>
      <c r="C1562" s="16">
        <f t="shared" si="492"/>
        <v>5362.5</v>
      </c>
      <c r="D1562" s="15">
        <f ca="1">IF(A1562&lt;$B$1,VLOOKUP(A1562,[1]DI!$A$4:$B$15000,2,FALSE),0)</f>
        <v>0.13650000000000001</v>
      </c>
      <c r="E1562" s="16">
        <f t="shared" ca="1" si="484"/>
        <v>1.00050788</v>
      </c>
      <c r="F1562" s="16">
        <f ca="1">(TRUNC(PRODUCT($E$12:$E1561),16))</f>
        <v>1.3033254125626601</v>
      </c>
      <c r="G1562" s="16">
        <f t="shared" ca="1" si="493"/>
        <v>1.29804203138765</v>
      </c>
      <c r="H1562" s="16">
        <f t="shared" ca="1" si="485"/>
        <v>1.0040702699999999</v>
      </c>
      <c r="I1562" s="15">
        <f t="shared" si="494"/>
        <v>7.0000000000000007E-2</v>
      </c>
      <c r="J1562" s="34">
        <f t="shared" si="495"/>
        <v>44942</v>
      </c>
      <c r="K1562" s="2">
        <f t="shared" si="496"/>
        <v>8</v>
      </c>
      <c r="L1562" s="21">
        <f t="shared" si="497"/>
        <v>8</v>
      </c>
      <c r="M1562" s="14">
        <f t="shared" si="486"/>
        <v>1.0021502019999999</v>
      </c>
      <c r="N1562" s="14">
        <f t="shared" ca="1" si="487"/>
        <v>1.0062292239999999</v>
      </c>
      <c r="O1562" s="21">
        <f t="shared" si="498"/>
        <v>0</v>
      </c>
      <c r="P1562" s="16">
        <f t="shared" ca="1" si="488"/>
        <v>33.404213689999999</v>
      </c>
      <c r="Q1562" s="24">
        <f t="shared" si="489"/>
        <v>0</v>
      </c>
      <c r="R1562" s="16">
        <f t="shared" si="490"/>
        <v>0</v>
      </c>
      <c r="S1562" s="4" t="str">
        <f t="shared" si="499"/>
        <v>J=</v>
      </c>
      <c r="T1562" s="34">
        <f t="shared" si="500"/>
        <v>44972</v>
      </c>
      <c r="U1562" s="11"/>
      <c r="V1562" s="11"/>
      <c r="W1562" s="11"/>
      <c r="X1562" s="32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"/>
      <c r="AI1562" s="1"/>
      <c r="AJ1562" s="1"/>
      <c r="AK1562" s="1"/>
      <c r="AL1562" s="1"/>
      <c r="AM1562" s="32"/>
      <c r="AN1562" s="32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42">
        <f t="shared" si="491"/>
        <v>44953</v>
      </c>
      <c r="B1563" s="19">
        <f t="shared" ca="1" si="501"/>
        <v>5400.0943585799996</v>
      </c>
      <c r="C1563" s="16">
        <f t="shared" si="492"/>
        <v>5362.5</v>
      </c>
      <c r="D1563" s="15">
        <f ca="1">IF(A1563&lt;$B$1,VLOOKUP(A1563,[1]DI!$A$4:$B$15000,2,FALSE),0)</f>
        <v>0.13650000000000001</v>
      </c>
      <c r="E1563" s="16">
        <f t="shared" ca="1" si="484"/>
        <v>1.00050788</v>
      </c>
      <c r="F1563" s="16">
        <f ca="1">(TRUNC(PRODUCT($E$12:$E1562),16))</f>
        <v>1.3039873454731901</v>
      </c>
      <c r="G1563" s="16">
        <f t="shared" ca="1" si="493"/>
        <v>1.29804203138765</v>
      </c>
      <c r="H1563" s="16">
        <f t="shared" ca="1" si="485"/>
        <v>1.00458022</v>
      </c>
      <c r="I1563" s="15">
        <f t="shared" si="494"/>
        <v>7.0000000000000007E-2</v>
      </c>
      <c r="J1563" s="34">
        <f t="shared" si="495"/>
        <v>44942</v>
      </c>
      <c r="K1563" s="2">
        <f t="shared" si="496"/>
        <v>9</v>
      </c>
      <c r="L1563" s="21">
        <f t="shared" si="497"/>
        <v>9</v>
      </c>
      <c r="M1563" s="14">
        <f t="shared" si="486"/>
        <v>1.0024193020000001</v>
      </c>
      <c r="N1563" s="14">
        <f t="shared" ca="1" si="487"/>
        <v>1.0070106029999999</v>
      </c>
      <c r="O1563" s="21">
        <f t="shared" si="498"/>
        <v>0</v>
      </c>
      <c r="P1563" s="16">
        <f t="shared" ca="1" si="488"/>
        <v>37.594358579999998</v>
      </c>
      <c r="Q1563" s="24">
        <f t="shared" si="489"/>
        <v>0</v>
      </c>
      <c r="R1563" s="16">
        <f t="shared" si="490"/>
        <v>0</v>
      </c>
      <c r="S1563" s="4" t="str">
        <f t="shared" si="499"/>
        <v>J=</v>
      </c>
      <c r="T1563" s="34">
        <f t="shared" si="500"/>
        <v>44972</v>
      </c>
      <c r="U1563" s="11"/>
      <c r="V1563" s="11"/>
      <c r="W1563" s="11"/>
      <c r="X1563" s="32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"/>
      <c r="AI1563" s="1"/>
      <c r="AJ1563" s="1"/>
      <c r="AK1563" s="1"/>
      <c r="AL1563" s="1"/>
      <c r="AM1563" s="32"/>
      <c r="AN1563" s="32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42">
        <f t="shared" si="491"/>
        <v>44954</v>
      </c>
      <c r="B1564" s="19">
        <f t="shared" ca="1" si="501"/>
        <v>5404.2877048800001</v>
      </c>
      <c r="C1564" s="16">
        <f t="shared" si="492"/>
        <v>5362.5</v>
      </c>
      <c r="D1564" s="15">
        <f ca="1">IF(A1564&lt;$B$1,VLOOKUP(A1564,[1]DI!$A$4:$B$15000,2,FALSE),0)</f>
        <v>0</v>
      </c>
      <c r="E1564" s="16">
        <f t="shared" ca="1" si="484"/>
        <v>1</v>
      </c>
      <c r="F1564" s="16">
        <f ca="1">(TRUNC(PRODUCT($E$12:$E1563),16))</f>
        <v>1.3046496145662101</v>
      </c>
      <c r="G1564" s="16">
        <f t="shared" ca="1" si="493"/>
        <v>1.29804203138765</v>
      </c>
      <c r="H1564" s="16">
        <f t="shared" ca="1" si="485"/>
        <v>1.0050904199999999</v>
      </c>
      <c r="I1564" s="15">
        <f t="shared" si="494"/>
        <v>7.0000000000000007E-2</v>
      </c>
      <c r="J1564" s="34">
        <f t="shared" si="495"/>
        <v>44942</v>
      </c>
      <c r="K1564" s="2">
        <f t="shared" si="496"/>
        <v>9</v>
      </c>
      <c r="L1564" s="21">
        <f t="shared" si="497"/>
        <v>10</v>
      </c>
      <c r="M1564" s="14">
        <f t="shared" si="486"/>
        <v>1.0026884739999999</v>
      </c>
      <c r="N1564" s="14">
        <f t="shared" ca="1" si="487"/>
        <v>1.007792579</v>
      </c>
      <c r="O1564" s="21">
        <f t="shared" si="498"/>
        <v>0</v>
      </c>
      <c r="P1564" s="16">
        <f t="shared" ca="1" si="488"/>
        <v>41.78770488</v>
      </c>
      <c r="Q1564" s="24">
        <f t="shared" si="489"/>
        <v>0</v>
      </c>
      <c r="R1564" s="16">
        <f t="shared" si="490"/>
        <v>0</v>
      </c>
      <c r="S1564" s="4" t="str">
        <f t="shared" si="499"/>
        <v>J=</v>
      </c>
      <c r="T1564" s="34">
        <f t="shared" si="500"/>
        <v>44972</v>
      </c>
      <c r="U1564" s="11"/>
      <c r="V1564" s="11"/>
      <c r="W1564" s="11"/>
      <c r="X1564" s="32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"/>
      <c r="AI1564" s="1"/>
      <c r="AJ1564" s="1"/>
      <c r="AK1564" s="1"/>
      <c r="AL1564" s="1"/>
      <c r="AM1564" s="32"/>
      <c r="AN1564" s="32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42">
        <f t="shared" si="491"/>
        <v>44955</v>
      </c>
      <c r="B1565" s="19">
        <f t="shared" ca="1" si="501"/>
        <v>5404.2877048800001</v>
      </c>
      <c r="C1565" s="16">
        <f t="shared" si="492"/>
        <v>5362.5</v>
      </c>
      <c r="D1565" s="15">
        <f ca="1">IF(A1565&lt;$B$1,VLOOKUP(A1565,[1]DI!$A$4:$B$15000,2,FALSE),0)</f>
        <v>0</v>
      </c>
      <c r="E1565" s="16">
        <f t="shared" ca="1" si="484"/>
        <v>1</v>
      </c>
      <c r="F1565" s="16">
        <f ca="1">(TRUNC(PRODUCT($E$12:$E1564),16))</f>
        <v>1.3046496145662101</v>
      </c>
      <c r="G1565" s="16">
        <f t="shared" ca="1" si="493"/>
        <v>1.29804203138765</v>
      </c>
      <c r="H1565" s="16">
        <f t="shared" ca="1" si="485"/>
        <v>1.0050904199999999</v>
      </c>
      <c r="I1565" s="15">
        <f t="shared" si="494"/>
        <v>7.0000000000000007E-2</v>
      </c>
      <c r="J1565" s="34">
        <f t="shared" si="495"/>
        <v>44942</v>
      </c>
      <c r="K1565" s="2">
        <f t="shared" si="496"/>
        <v>9</v>
      </c>
      <c r="L1565" s="21">
        <f t="shared" si="497"/>
        <v>10</v>
      </c>
      <c r="M1565" s="14">
        <f t="shared" si="486"/>
        <v>1.0026884739999999</v>
      </c>
      <c r="N1565" s="14">
        <f t="shared" ca="1" si="487"/>
        <v>1.007792579</v>
      </c>
      <c r="O1565" s="21">
        <f t="shared" si="498"/>
        <v>0</v>
      </c>
      <c r="P1565" s="16">
        <f t="shared" ca="1" si="488"/>
        <v>41.78770488</v>
      </c>
      <c r="Q1565" s="24">
        <f t="shared" si="489"/>
        <v>0</v>
      </c>
      <c r="R1565" s="16">
        <f t="shared" si="490"/>
        <v>0</v>
      </c>
      <c r="S1565" s="4" t="str">
        <f t="shared" si="499"/>
        <v>J=</v>
      </c>
      <c r="T1565" s="34">
        <f t="shared" si="500"/>
        <v>44972</v>
      </c>
      <c r="U1565" s="11"/>
      <c r="V1565" s="11"/>
      <c r="W1565" s="11"/>
      <c r="X1565" s="32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"/>
      <c r="AI1565" s="1"/>
      <c r="AJ1565" s="1"/>
      <c r="AK1565" s="1"/>
      <c r="AL1565" s="1"/>
      <c r="AM1565" s="32"/>
      <c r="AN1565" s="32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42">
        <f t="shared" si="491"/>
        <v>44956</v>
      </c>
      <c r="B1566" s="19">
        <f t="shared" ca="1" si="501"/>
        <v>5404.2877048800001</v>
      </c>
      <c r="C1566" s="16">
        <f t="shared" si="492"/>
        <v>5362.5</v>
      </c>
      <c r="D1566" s="15">
        <f ca="1">IF(A1566&lt;$B$1,VLOOKUP(A1566,[1]DI!$A$4:$B$15000,2,FALSE),0)</f>
        <v>0.13650000000000001</v>
      </c>
      <c r="E1566" s="16">
        <f t="shared" ca="1" si="484"/>
        <v>1.00050788</v>
      </c>
      <c r="F1566" s="16">
        <f ca="1">(TRUNC(PRODUCT($E$12:$E1565),16))</f>
        <v>1.3046496145662101</v>
      </c>
      <c r="G1566" s="16">
        <f t="shared" ca="1" si="493"/>
        <v>1.29804203138765</v>
      </c>
      <c r="H1566" s="16">
        <f t="shared" ca="1" si="485"/>
        <v>1.0050904199999999</v>
      </c>
      <c r="I1566" s="15">
        <f t="shared" si="494"/>
        <v>7.0000000000000007E-2</v>
      </c>
      <c r="J1566" s="34">
        <f t="shared" si="495"/>
        <v>44942</v>
      </c>
      <c r="K1566" s="2">
        <f t="shared" si="496"/>
        <v>10</v>
      </c>
      <c r="L1566" s="21">
        <f t="shared" si="497"/>
        <v>10</v>
      </c>
      <c r="M1566" s="14">
        <f t="shared" si="486"/>
        <v>1.0026884739999999</v>
      </c>
      <c r="N1566" s="14">
        <f t="shared" ca="1" si="487"/>
        <v>1.007792579</v>
      </c>
      <c r="O1566" s="21">
        <f t="shared" si="498"/>
        <v>0</v>
      </c>
      <c r="P1566" s="16">
        <f t="shared" ca="1" si="488"/>
        <v>41.78770488</v>
      </c>
      <c r="Q1566" s="24">
        <f t="shared" si="489"/>
        <v>0</v>
      </c>
      <c r="R1566" s="16">
        <f t="shared" si="490"/>
        <v>0</v>
      </c>
      <c r="S1566" s="4" t="str">
        <f t="shared" si="499"/>
        <v>J=</v>
      </c>
      <c r="T1566" s="34">
        <f t="shared" si="500"/>
        <v>44972</v>
      </c>
      <c r="U1566" s="11"/>
      <c r="V1566" s="11"/>
      <c r="W1566" s="11"/>
      <c r="X1566" s="32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"/>
      <c r="AI1566" s="1"/>
      <c r="AJ1566" s="1"/>
      <c r="AK1566" s="1"/>
      <c r="AL1566" s="1"/>
      <c r="AM1566" s="32"/>
      <c r="AN1566" s="32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42">
        <f t="shared" si="491"/>
        <v>44957</v>
      </c>
      <c r="B1567" s="19">
        <f t="shared" ca="1" si="501"/>
        <v>5408.4843759300002</v>
      </c>
      <c r="C1567" s="16">
        <f t="shared" si="492"/>
        <v>5362.5</v>
      </c>
      <c r="D1567" s="15">
        <f ca="1">IF(A1567&lt;$B$1,VLOOKUP(A1567,[1]DI!$A$4:$B$15000,2,FALSE),0)</f>
        <v>0.13650000000000001</v>
      </c>
      <c r="E1567" s="16">
        <f t="shared" ca="1" si="484"/>
        <v>1.00050788</v>
      </c>
      <c r="F1567" s="16">
        <f ca="1">(TRUNC(PRODUCT($E$12:$E1566),16))</f>
        <v>1.3053122200124501</v>
      </c>
      <c r="G1567" s="16">
        <f t="shared" ca="1" si="493"/>
        <v>1.29804203138765</v>
      </c>
      <c r="H1567" s="16">
        <f t="shared" ca="1" si="485"/>
        <v>1.00560089</v>
      </c>
      <c r="I1567" s="15">
        <f t="shared" si="494"/>
        <v>7.0000000000000007E-2</v>
      </c>
      <c r="J1567" s="34">
        <f t="shared" si="495"/>
        <v>44942</v>
      </c>
      <c r="K1567" s="2">
        <f t="shared" si="496"/>
        <v>11</v>
      </c>
      <c r="L1567" s="21">
        <f t="shared" si="497"/>
        <v>11</v>
      </c>
      <c r="M1567" s="14">
        <f t="shared" si="486"/>
        <v>1.0029577190000001</v>
      </c>
      <c r="N1567" s="14">
        <f t="shared" ca="1" si="487"/>
        <v>1.008575175</v>
      </c>
      <c r="O1567" s="21">
        <f t="shared" si="498"/>
        <v>0</v>
      </c>
      <c r="P1567" s="16">
        <f t="shared" ca="1" si="488"/>
        <v>45.984375929999999</v>
      </c>
      <c r="Q1567" s="24">
        <f t="shared" si="489"/>
        <v>0</v>
      </c>
      <c r="R1567" s="16">
        <f t="shared" si="490"/>
        <v>0</v>
      </c>
      <c r="S1567" s="4" t="str">
        <f t="shared" si="499"/>
        <v>J=</v>
      </c>
      <c r="T1567" s="34">
        <f t="shared" si="500"/>
        <v>44972</v>
      </c>
      <c r="U1567" s="11"/>
      <c r="V1567" s="11"/>
      <c r="W1567" s="11"/>
      <c r="X1567" s="32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"/>
      <c r="AI1567" s="1"/>
      <c r="AJ1567" s="1"/>
      <c r="AK1567" s="1"/>
      <c r="AL1567" s="1"/>
      <c r="AM1567" s="32"/>
      <c r="AN1567" s="32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42">
        <f t="shared" si="491"/>
        <v>44958</v>
      </c>
      <c r="B1568" s="19">
        <f t="shared" ca="1" si="501"/>
        <v>5412.6842483999999</v>
      </c>
      <c r="C1568" s="16">
        <f t="shared" si="492"/>
        <v>5362.5</v>
      </c>
      <c r="D1568" s="15">
        <f ca="1">IF(A1568&lt;$B$1,VLOOKUP(A1568,[1]DI!$A$4:$B$15000,2,FALSE),0)</f>
        <v>0.13650000000000001</v>
      </c>
      <c r="E1568" s="16">
        <f t="shared" ca="1" si="484"/>
        <v>1.00050788</v>
      </c>
      <c r="F1568" s="16">
        <f ca="1">(TRUNC(PRODUCT($E$12:$E1567),16))</f>
        <v>1.30597516198275</v>
      </c>
      <c r="G1568" s="16">
        <f t="shared" ca="1" si="493"/>
        <v>1.29804203138765</v>
      </c>
      <c r="H1568" s="16">
        <f t="shared" ca="1" si="485"/>
        <v>1.00611161</v>
      </c>
      <c r="I1568" s="15">
        <f t="shared" si="494"/>
        <v>7.0000000000000007E-2</v>
      </c>
      <c r="J1568" s="34">
        <f t="shared" si="495"/>
        <v>44942</v>
      </c>
      <c r="K1568" s="2">
        <f t="shared" si="496"/>
        <v>12</v>
      </c>
      <c r="L1568" s="21">
        <f t="shared" si="497"/>
        <v>12</v>
      </c>
      <c r="M1568" s="14">
        <f t="shared" si="486"/>
        <v>1.003227036</v>
      </c>
      <c r="N1568" s="14">
        <f t="shared" ca="1" si="487"/>
        <v>1.009358368</v>
      </c>
      <c r="O1568" s="21">
        <f t="shared" si="498"/>
        <v>0</v>
      </c>
      <c r="P1568" s="16">
        <f t="shared" ca="1" si="488"/>
        <v>50.184248400000001</v>
      </c>
      <c r="Q1568" s="24">
        <f t="shared" si="489"/>
        <v>0</v>
      </c>
      <c r="R1568" s="16">
        <f t="shared" si="490"/>
        <v>0</v>
      </c>
      <c r="S1568" s="4" t="str">
        <f t="shared" si="499"/>
        <v>J=</v>
      </c>
      <c r="T1568" s="34">
        <f t="shared" si="500"/>
        <v>44972</v>
      </c>
      <c r="U1568" s="11"/>
      <c r="V1568" s="11"/>
      <c r="W1568" s="11"/>
      <c r="X1568" s="32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"/>
      <c r="AI1568" s="1"/>
      <c r="AJ1568" s="1"/>
      <c r="AK1568" s="1"/>
      <c r="AL1568" s="1"/>
      <c r="AM1568" s="32"/>
      <c r="AN1568" s="32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42">
        <f t="shared" si="491"/>
        <v>44959</v>
      </c>
      <c r="B1569" s="19">
        <f t="shared" ca="1" si="501"/>
        <v>5416.8874402399997</v>
      </c>
      <c r="C1569" s="16">
        <f t="shared" si="492"/>
        <v>5362.5</v>
      </c>
      <c r="D1569" s="15">
        <f ca="1">IF(A1569&lt;$B$1,VLOOKUP(A1569,[1]DI!$A$4:$B$15000,2,FALSE),0)</f>
        <v>0.13650000000000001</v>
      </c>
      <c r="E1569" s="16">
        <f t="shared" ca="1" si="484"/>
        <v>1.00050788</v>
      </c>
      <c r="F1569" s="16">
        <f ca="1">(TRUNC(PRODUCT($E$12:$E1568),16))</f>
        <v>1.30663844064802</v>
      </c>
      <c r="G1569" s="16">
        <f t="shared" ca="1" si="493"/>
        <v>1.29804203138765</v>
      </c>
      <c r="H1569" s="16">
        <f t="shared" ca="1" si="485"/>
        <v>1.0066226</v>
      </c>
      <c r="I1569" s="15">
        <f t="shared" si="494"/>
        <v>7.0000000000000007E-2</v>
      </c>
      <c r="J1569" s="34">
        <f t="shared" si="495"/>
        <v>44942</v>
      </c>
      <c r="K1569" s="2">
        <f t="shared" si="496"/>
        <v>13</v>
      </c>
      <c r="L1569" s="21">
        <f t="shared" si="497"/>
        <v>13</v>
      </c>
      <c r="M1569" s="14">
        <f t="shared" si="486"/>
        <v>1.003496425</v>
      </c>
      <c r="N1569" s="14">
        <f t="shared" ca="1" si="487"/>
        <v>1.0101421799999999</v>
      </c>
      <c r="O1569" s="21">
        <f t="shared" si="498"/>
        <v>0</v>
      </c>
      <c r="P1569" s="16">
        <f t="shared" ca="1" si="488"/>
        <v>54.387440239999997</v>
      </c>
      <c r="Q1569" s="24">
        <f t="shared" si="489"/>
        <v>0</v>
      </c>
      <c r="R1569" s="16">
        <f t="shared" si="490"/>
        <v>0</v>
      </c>
      <c r="S1569" s="4" t="str">
        <f t="shared" si="499"/>
        <v>J=</v>
      </c>
      <c r="T1569" s="34">
        <f t="shared" si="500"/>
        <v>44972</v>
      </c>
      <c r="U1569" s="11"/>
      <c r="V1569" s="11"/>
      <c r="W1569" s="11"/>
      <c r="X1569" s="32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"/>
      <c r="AI1569" s="1"/>
      <c r="AJ1569" s="1"/>
      <c r="AK1569" s="1"/>
      <c r="AL1569" s="1"/>
      <c r="AM1569" s="32"/>
      <c r="AN1569" s="32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42">
        <f t="shared" si="491"/>
        <v>44960</v>
      </c>
      <c r="B1570" s="19">
        <f t="shared" ca="1" si="501"/>
        <v>5421.09384959</v>
      </c>
      <c r="C1570" s="16">
        <f t="shared" si="492"/>
        <v>5362.5</v>
      </c>
      <c r="D1570" s="15">
        <f ca="1">IF(A1570&lt;$B$1,VLOOKUP(A1570,[1]DI!$A$4:$B$15000,2,FALSE),0)</f>
        <v>0.13650000000000001</v>
      </c>
      <c r="E1570" s="16">
        <f t="shared" ca="1" si="484"/>
        <v>1.00050788</v>
      </c>
      <c r="F1570" s="16">
        <f ca="1">(TRUNC(PRODUCT($E$12:$E1569),16))</f>
        <v>1.3073020561792601</v>
      </c>
      <c r="G1570" s="16">
        <f t="shared" ca="1" si="493"/>
        <v>1.29804203138765</v>
      </c>
      <c r="H1570" s="16">
        <f t="shared" ca="1" si="485"/>
        <v>1.0071338400000001</v>
      </c>
      <c r="I1570" s="15">
        <f t="shared" si="494"/>
        <v>7.0000000000000007E-2</v>
      </c>
      <c r="J1570" s="34">
        <f t="shared" si="495"/>
        <v>44942</v>
      </c>
      <c r="K1570" s="2">
        <f t="shared" si="496"/>
        <v>14</v>
      </c>
      <c r="L1570" s="21">
        <f t="shared" si="497"/>
        <v>14</v>
      </c>
      <c r="M1570" s="14">
        <f t="shared" si="486"/>
        <v>1.0037658869999999</v>
      </c>
      <c r="N1570" s="14">
        <f t="shared" ca="1" si="487"/>
        <v>1.0109265919999999</v>
      </c>
      <c r="O1570" s="21">
        <f t="shared" si="498"/>
        <v>0</v>
      </c>
      <c r="P1570" s="16">
        <f t="shared" ca="1" si="488"/>
        <v>58.593849589999998</v>
      </c>
      <c r="Q1570" s="24">
        <f t="shared" si="489"/>
        <v>0</v>
      </c>
      <c r="R1570" s="16">
        <f t="shared" si="490"/>
        <v>0</v>
      </c>
      <c r="S1570" s="4" t="str">
        <f t="shared" si="499"/>
        <v>J=</v>
      </c>
      <c r="T1570" s="34">
        <f t="shared" si="500"/>
        <v>44972</v>
      </c>
      <c r="U1570" s="11"/>
      <c r="V1570" s="11"/>
      <c r="W1570" s="11"/>
      <c r="X1570" s="32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"/>
      <c r="AI1570" s="1"/>
      <c r="AJ1570" s="1"/>
      <c r="AK1570" s="1"/>
      <c r="AL1570" s="1"/>
      <c r="AM1570" s="32"/>
      <c r="AN1570" s="32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42">
        <f t="shared" si="491"/>
        <v>44961</v>
      </c>
      <c r="B1571" s="19">
        <f t="shared" ca="1" si="501"/>
        <v>5425.3035247099997</v>
      </c>
      <c r="C1571" s="16">
        <f t="shared" si="492"/>
        <v>5362.5</v>
      </c>
      <c r="D1571" s="15">
        <f ca="1">IF(A1571&lt;$B$1,VLOOKUP(A1571,[1]DI!$A$4:$B$15000,2,FALSE),0)</f>
        <v>0</v>
      </c>
      <c r="E1571" s="16">
        <f t="shared" ca="1" si="484"/>
        <v>1</v>
      </c>
      <c r="F1571" s="16">
        <f ca="1">(TRUNC(PRODUCT($E$12:$E1570),16))</f>
        <v>1.30796600874755</v>
      </c>
      <c r="G1571" s="16">
        <f t="shared" ca="1" si="493"/>
        <v>1.29804203138765</v>
      </c>
      <c r="H1571" s="16">
        <f t="shared" ca="1" si="485"/>
        <v>1.0076453400000001</v>
      </c>
      <c r="I1571" s="15">
        <f t="shared" si="494"/>
        <v>7.0000000000000007E-2</v>
      </c>
      <c r="J1571" s="34">
        <f t="shared" si="495"/>
        <v>44942</v>
      </c>
      <c r="K1571" s="2">
        <f t="shared" si="496"/>
        <v>14</v>
      </c>
      <c r="L1571" s="21">
        <f t="shared" si="497"/>
        <v>15</v>
      </c>
      <c r="M1571" s="14">
        <f t="shared" si="486"/>
        <v>1.004035421</v>
      </c>
      <c r="N1571" s="14">
        <f t="shared" ca="1" si="487"/>
        <v>1.0117116129999999</v>
      </c>
      <c r="O1571" s="21">
        <f t="shared" si="498"/>
        <v>0</v>
      </c>
      <c r="P1571" s="16">
        <f t="shared" ca="1" si="488"/>
        <v>62.803524709999998</v>
      </c>
      <c r="Q1571" s="24">
        <f t="shared" si="489"/>
        <v>0</v>
      </c>
      <c r="R1571" s="16">
        <f t="shared" si="490"/>
        <v>0</v>
      </c>
      <c r="S1571" s="4" t="str">
        <f t="shared" si="499"/>
        <v>J=</v>
      </c>
      <c r="T1571" s="34">
        <f t="shared" si="500"/>
        <v>44972</v>
      </c>
      <c r="U1571" s="11"/>
      <c r="V1571" s="11"/>
      <c r="W1571" s="11"/>
      <c r="X1571" s="32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"/>
      <c r="AI1571" s="1"/>
      <c r="AJ1571" s="1"/>
      <c r="AK1571" s="1"/>
      <c r="AL1571" s="1"/>
      <c r="AM1571" s="32"/>
      <c r="AN1571" s="32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42">
        <f t="shared" si="491"/>
        <v>44962</v>
      </c>
      <c r="B1572" s="19">
        <f t="shared" ca="1" si="501"/>
        <v>5425.3035247099997</v>
      </c>
      <c r="C1572" s="16">
        <f t="shared" si="492"/>
        <v>5362.5</v>
      </c>
      <c r="D1572" s="15">
        <f ca="1">IF(A1572&lt;$B$1,VLOOKUP(A1572,[1]DI!$A$4:$B$15000,2,FALSE),0)</f>
        <v>0</v>
      </c>
      <c r="E1572" s="16">
        <f t="shared" ca="1" si="484"/>
        <v>1</v>
      </c>
      <c r="F1572" s="16">
        <f ca="1">(TRUNC(PRODUCT($E$12:$E1571),16))</f>
        <v>1.30796600874755</v>
      </c>
      <c r="G1572" s="16">
        <f t="shared" ca="1" si="493"/>
        <v>1.29804203138765</v>
      </c>
      <c r="H1572" s="16">
        <f t="shared" ca="1" si="485"/>
        <v>1.0076453400000001</v>
      </c>
      <c r="I1572" s="15">
        <f t="shared" si="494"/>
        <v>7.0000000000000007E-2</v>
      </c>
      <c r="J1572" s="34">
        <f t="shared" si="495"/>
        <v>44942</v>
      </c>
      <c r="K1572" s="2">
        <f t="shared" si="496"/>
        <v>14</v>
      </c>
      <c r="L1572" s="21">
        <f t="shared" si="497"/>
        <v>15</v>
      </c>
      <c r="M1572" s="14">
        <f t="shared" si="486"/>
        <v>1.004035421</v>
      </c>
      <c r="N1572" s="14">
        <f t="shared" ca="1" si="487"/>
        <v>1.0117116129999999</v>
      </c>
      <c r="O1572" s="21">
        <f t="shared" si="498"/>
        <v>0</v>
      </c>
      <c r="P1572" s="16">
        <f t="shared" ca="1" si="488"/>
        <v>62.803524709999998</v>
      </c>
      <c r="Q1572" s="24">
        <f t="shared" si="489"/>
        <v>0</v>
      </c>
      <c r="R1572" s="16">
        <f t="shared" si="490"/>
        <v>0</v>
      </c>
      <c r="S1572" s="4" t="str">
        <f t="shared" si="499"/>
        <v>J=</v>
      </c>
      <c r="T1572" s="34">
        <f t="shared" si="500"/>
        <v>44972</v>
      </c>
      <c r="U1572" s="11"/>
      <c r="V1572" s="11"/>
      <c r="W1572" s="11"/>
      <c r="X1572" s="32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"/>
      <c r="AI1572" s="1"/>
      <c r="AJ1572" s="1"/>
      <c r="AK1572" s="1"/>
      <c r="AL1572" s="1"/>
      <c r="AM1572" s="32"/>
      <c r="AN1572" s="32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42">
        <f t="shared" si="491"/>
        <v>44963</v>
      </c>
      <c r="B1573" s="19">
        <f t="shared" ca="1" si="501"/>
        <v>5425.3035247099997</v>
      </c>
      <c r="C1573" s="16">
        <f t="shared" si="492"/>
        <v>5362.5</v>
      </c>
      <c r="D1573" s="15">
        <f ca="1">IF(A1573&lt;$B$1,VLOOKUP(A1573,[1]DI!$A$4:$B$15000,2,FALSE),0)</f>
        <v>0.13650000000000001</v>
      </c>
      <c r="E1573" s="16">
        <f t="shared" ca="1" si="484"/>
        <v>1.00050788</v>
      </c>
      <c r="F1573" s="16">
        <f ca="1">(TRUNC(PRODUCT($E$12:$E1572),16))</f>
        <v>1.30796600874755</v>
      </c>
      <c r="G1573" s="16">
        <f t="shared" ca="1" si="493"/>
        <v>1.29804203138765</v>
      </c>
      <c r="H1573" s="16">
        <f t="shared" ca="1" si="485"/>
        <v>1.0076453400000001</v>
      </c>
      <c r="I1573" s="15">
        <f t="shared" si="494"/>
        <v>7.0000000000000007E-2</v>
      </c>
      <c r="J1573" s="34">
        <f t="shared" si="495"/>
        <v>44942</v>
      </c>
      <c r="K1573" s="2">
        <f t="shared" si="496"/>
        <v>15</v>
      </c>
      <c r="L1573" s="21">
        <f t="shared" si="497"/>
        <v>15</v>
      </c>
      <c r="M1573" s="14">
        <f t="shared" si="486"/>
        <v>1.004035421</v>
      </c>
      <c r="N1573" s="14">
        <f t="shared" ca="1" si="487"/>
        <v>1.0117116129999999</v>
      </c>
      <c r="O1573" s="21">
        <f t="shared" si="498"/>
        <v>0</v>
      </c>
      <c r="P1573" s="16">
        <f t="shared" ca="1" si="488"/>
        <v>62.803524709999998</v>
      </c>
      <c r="Q1573" s="24">
        <f t="shared" si="489"/>
        <v>0</v>
      </c>
      <c r="R1573" s="16">
        <f t="shared" si="490"/>
        <v>0</v>
      </c>
      <c r="S1573" s="4" t="str">
        <f t="shared" si="499"/>
        <v>J=</v>
      </c>
      <c r="T1573" s="34">
        <f t="shared" si="500"/>
        <v>44972</v>
      </c>
      <c r="U1573" s="11"/>
      <c r="V1573" s="11"/>
      <c r="W1573" s="11"/>
      <c r="X1573" s="32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"/>
      <c r="AI1573" s="1"/>
      <c r="AJ1573" s="1"/>
      <c r="AK1573" s="1"/>
      <c r="AL1573" s="1"/>
      <c r="AM1573" s="32"/>
      <c r="AN1573" s="32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42">
        <f t="shared" si="491"/>
        <v>44964</v>
      </c>
      <c r="B1574" s="19">
        <f t="shared" ca="1" si="501"/>
        <v>5429.51652457</v>
      </c>
      <c r="C1574" s="16">
        <f t="shared" si="492"/>
        <v>5362.5</v>
      </c>
      <c r="D1574" s="15">
        <f ca="1">IF(A1574&lt;$B$1,VLOOKUP(A1574,[1]DI!$A$4:$B$15000,2,FALSE),0)</f>
        <v>0.13650000000000001</v>
      </c>
      <c r="E1574" s="16">
        <f t="shared" ca="1" si="484"/>
        <v>1.00050788</v>
      </c>
      <c r="F1574" s="16">
        <f ca="1">(TRUNC(PRODUCT($E$12:$E1573),16))</f>
        <v>1.3086302985240701</v>
      </c>
      <c r="G1574" s="16">
        <f t="shared" ca="1" si="493"/>
        <v>1.29804203138765</v>
      </c>
      <c r="H1574" s="16">
        <f t="shared" ca="1" si="485"/>
        <v>1.00815711</v>
      </c>
      <c r="I1574" s="15">
        <f t="shared" si="494"/>
        <v>7.0000000000000007E-2</v>
      </c>
      <c r="J1574" s="34">
        <f t="shared" si="495"/>
        <v>44942</v>
      </c>
      <c r="K1574" s="2">
        <f t="shared" si="496"/>
        <v>16</v>
      </c>
      <c r="L1574" s="21">
        <f t="shared" si="497"/>
        <v>16</v>
      </c>
      <c r="M1574" s="14">
        <f t="shared" si="486"/>
        <v>1.004305027</v>
      </c>
      <c r="N1574" s="14">
        <f t="shared" ca="1" si="487"/>
        <v>1.0124972539999999</v>
      </c>
      <c r="O1574" s="21">
        <f t="shared" si="498"/>
        <v>0</v>
      </c>
      <c r="P1574" s="16">
        <f t="shared" ca="1" si="488"/>
        <v>67.016524570000001</v>
      </c>
      <c r="Q1574" s="24">
        <f t="shared" si="489"/>
        <v>0</v>
      </c>
      <c r="R1574" s="16">
        <f t="shared" si="490"/>
        <v>0</v>
      </c>
      <c r="S1574" s="4" t="str">
        <f t="shared" si="499"/>
        <v>J=</v>
      </c>
      <c r="T1574" s="34">
        <f t="shared" si="500"/>
        <v>44972</v>
      </c>
      <c r="U1574" s="11"/>
      <c r="V1574" s="11"/>
      <c r="W1574" s="11"/>
      <c r="X1574" s="32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"/>
      <c r="AI1574" s="1"/>
      <c r="AJ1574" s="1"/>
      <c r="AK1574" s="1"/>
      <c r="AL1574" s="1"/>
      <c r="AM1574" s="32"/>
      <c r="AN1574" s="32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42">
        <f t="shared" si="491"/>
        <v>44965</v>
      </c>
      <c r="B1575" s="19">
        <f t="shared" ca="1" si="501"/>
        <v>5433.73274193</v>
      </c>
      <c r="C1575" s="16">
        <f t="shared" si="492"/>
        <v>5362.5</v>
      </c>
      <c r="D1575" s="15">
        <f ca="1">IF(A1575&lt;$B$1,VLOOKUP(A1575,[1]DI!$A$4:$B$15000,2,FALSE),0)</f>
        <v>0.13650000000000001</v>
      </c>
      <c r="E1575" s="16">
        <f t="shared" ca="1" si="484"/>
        <v>1.00050788</v>
      </c>
      <c r="F1575" s="16">
        <f ca="1">(TRUNC(PRODUCT($E$12:$E1574),16))</f>
        <v>1.3092949256800901</v>
      </c>
      <c r="G1575" s="16">
        <f t="shared" ca="1" si="493"/>
        <v>1.29804203138765</v>
      </c>
      <c r="H1575" s="16">
        <f t="shared" ca="1" si="485"/>
        <v>1.0086691299999999</v>
      </c>
      <c r="I1575" s="15">
        <f t="shared" si="494"/>
        <v>7.0000000000000007E-2</v>
      </c>
      <c r="J1575" s="34">
        <f t="shared" si="495"/>
        <v>44942</v>
      </c>
      <c r="K1575" s="2">
        <f t="shared" si="496"/>
        <v>17</v>
      </c>
      <c r="L1575" s="21">
        <f t="shared" si="497"/>
        <v>17</v>
      </c>
      <c r="M1575" s="14">
        <f t="shared" si="486"/>
        <v>1.0045747060000001</v>
      </c>
      <c r="N1575" s="14">
        <f t="shared" ca="1" si="487"/>
        <v>1.013283495</v>
      </c>
      <c r="O1575" s="21">
        <f t="shared" si="498"/>
        <v>0</v>
      </c>
      <c r="P1575" s="16">
        <f t="shared" ca="1" si="488"/>
        <v>71.232741930000003</v>
      </c>
      <c r="Q1575" s="24">
        <f t="shared" si="489"/>
        <v>0</v>
      </c>
      <c r="R1575" s="16">
        <f t="shared" si="490"/>
        <v>0</v>
      </c>
      <c r="S1575" s="4" t="str">
        <f t="shared" si="499"/>
        <v>J=</v>
      </c>
      <c r="T1575" s="34">
        <f t="shared" si="500"/>
        <v>44972</v>
      </c>
      <c r="U1575" s="11"/>
      <c r="V1575" s="11"/>
      <c r="W1575" s="11"/>
      <c r="X1575" s="32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"/>
      <c r="AI1575" s="1"/>
      <c r="AJ1575" s="1"/>
      <c r="AK1575" s="1"/>
      <c r="AL1575" s="1"/>
      <c r="AM1575" s="32"/>
      <c r="AN1575" s="32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42">
        <f t="shared" si="491"/>
        <v>44966</v>
      </c>
      <c r="B1576" s="19">
        <f t="shared" ca="1" si="501"/>
        <v>5437.95223042</v>
      </c>
      <c r="C1576" s="16">
        <f t="shared" si="492"/>
        <v>5362.5</v>
      </c>
      <c r="D1576" s="15">
        <f ca="1">IF(A1576&lt;$B$1,VLOOKUP(A1576,[1]DI!$A$4:$B$15000,2,FALSE),0)</f>
        <v>0.13650000000000001</v>
      </c>
      <c r="E1576" s="16">
        <f t="shared" ca="1" si="484"/>
        <v>1.00050788</v>
      </c>
      <c r="F1576" s="16">
        <f ca="1">(TRUNC(PRODUCT($E$12:$E1575),16))</f>
        <v>1.3099598903869401</v>
      </c>
      <c r="G1576" s="16">
        <f t="shared" ca="1" si="493"/>
        <v>1.29804203138765</v>
      </c>
      <c r="H1576" s="16">
        <f t="shared" ca="1" si="485"/>
        <v>1.0091814100000001</v>
      </c>
      <c r="I1576" s="15">
        <f t="shared" si="494"/>
        <v>7.0000000000000007E-2</v>
      </c>
      <c r="J1576" s="34">
        <f t="shared" si="495"/>
        <v>44942</v>
      </c>
      <c r="K1576" s="2">
        <f t="shared" si="496"/>
        <v>18</v>
      </c>
      <c r="L1576" s="21">
        <f t="shared" si="497"/>
        <v>18</v>
      </c>
      <c r="M1576" s="14">
        <f t="shared" si="486"/>
        <v>1.0048444569999999</v>
      </c>
      <c r="N1576" s="14">
        <f t="shared" ca="1" si="487"/>
        <v>1.014070346</v>
      </c>
      <c r="O1576" s="21">
        <f t="shared" si="498"/>
        <v>0</v>
      </c>
      <c r="P1576" s="16">
        <f t="shared" ca="1" si="488"/>
        <v>75.452230420000006</v>
      </c>
      <c r="Q1576" s="24">
        <f t="shared" si="489"/>
        <v>0</v>
      </c>
      <c r="R1576" s="16">
        <f t="shared" si="490"/>
        <v>0</v>
      </c>
      <c r="S1576" s="4" t="str">
        <f t="shared" si="499"/>
        <v>J=</v>
      </c>
      <c r="T1576" s="34">
        <f t="shared" si="500"/>
        <v>44972</v>
      </c>
      <c r="U1576" s="11"/>
      <c r="V1576" s="11"/>
      <c r="W1576" s="11"/>
      <c r="X1576" s="32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"/>
      <c r="AI1576" s="1"/>
      <c r="AJ1576" s="1"/>
      <c r="AK1576" s="1"/>
      <c r="AL1576" s="1"/>
      <c r="AM1576" s="32"/>
      <c r="AN1576" s="32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42">
        <f t="shared" si="491"/>
        <v>44967</v>
      </c>
      <c r="B1577" s="19">
        <f t="shared" ca="1" si="501"/>
        <v>5442.1750543799999</v>
      </c>
      <c r="C1577" s="16">
        <f t="shared" si="492"/>
        <v>5362.5</v>
      </c>
      <c r="D1577" s="15">
        <f ca="1">IF(A1577&lt;$B$1,VLOOKUP(A1577,[1]DI!$A$4:$B$15000,2,FALSE),0)</f>
        <v>0.13650000000000001</v>
      </c>
      <c r="E1577" s="16">
        <f t="shared" ca="1" si="484"/>
        <v>1.00050788</v>
      </c>
      <c r="F1577" s="16">
        <f ca="1">(TRUNC(PRODUCT($E$12:$E1576),16))</f>
        <v>1.3106251928160699</v>
      </c>
      <c r="G1577" s="16">
        <f t="shared" ca="1" si="493"/>
        <v>1.29804203138765</v>
      </c>
      <c r="H1577" s="16">
        <f t="shared" ca="1" si="485"/>
        <v>1.0096939599999999</v>
      </c>
      <c r="I1577" s="15">
        <f t="shared" si="494"/>
        <v>7.0000000000000007E-2</v>
      </c>
      <c r="J1577" s="34">
        <f t="shared" si="495"/>
        <v>44942</v>
      </c>
      <c r="K1577" s="2">
        <f t="shared" si="496"/>
        <v>19</v>
      </c>
      <c r="L1577" s="21">
        <f t="shared" si="497"/>
        <v>19</v>
      </c>
      <c r="M1577" s="14">
        <f t="shared" si="486"/>
        <v>1.005114281</v>
      </c>
      <c r="N1577" s="14">
        <f t="shared" ca="1" si="487"/>
        <v>1.0148578189999999</v>
      </c>
      <c r="O1577" s="21">
        <f t="shared" si="498"/>
        <v>0</v>
      </c>
      <c r="P1577" s="16">
        <f t="shared" ca="1" si="488"/>
        <v>79.675054380000006</v>
      </c>
      <c r="Q1577" s="24">
        <f t="shared" si="489"/>
        <v>0</v>
      </c>
      <c r="R1577" s="16">
        <f t="shared" si="490"/>
        <v>0</v>
      </c>
      <c r="S1577" s="4" t="str">
        <f t="shared" si="499"/>
        <v>J=</v>
      </c>
      <c r="T1577" s="34">
        <f t="shared" si="500"/>
        <v>44972</v>
      </c>
      <c r="U1577" s="11"/>
      <c r="V1577" s="11"/>
      <c r="W1577" s="11"/>
      <c r="X1577" s="32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"/>
      <c r="AI1577" s="1"/>
      <c r="AJ1577" s="1"/>
      <c r="AK1577" s="1"/>
      <c r="AL1577" s="1"/>
      <c r="AM1577" s="32"/>
      <c r="AN1577" s="32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42">
        <f t="shared" si="491"/>
        <v>44968</v>
      </c>
      <c r="B1578" s="19">
        <f t="shared" ca="1" si="501"/>
        <v>5446.4010958500003</v>
      </c>
      <c r="C1578" s="16">
        <f t="shared" si="492"/>
        <v>5362.5</v>
      </c>
      <c r="D1578" s="15">
        <f ca="1">IF(A1578&lt;$B$1,VLOOKUP(A1578,[1]DI!$A$4:$B$15000,2,FALSE),0)</f>
        <v>0</v>
      </c>
      <c r="E1578" s="16">
        <f t="shared" ca="1" si="484"/>
        <v>1</v>
      </c>
      <c r="F1578" s="16">
        <f ca="1">(TRUNC(PRODUCT($E$12:$E1577),16))</f>
        <v>1.3112908331390001</v>
      </c>
      <c r="G1578" s="16">
        <f t="shared" ca="1" si="493"/>
        <v>1.29804203138765</v>
      </c>
      <c r="H1578" s="16">
        <f t="shared" ca="1" si="485"/>
        <v>1.01020676</v>
      </c>
      <c r="I1578" s="15">
        <f t="shared" si="494"/>
        <v>7.0000000000000007E-2</v>
      </c>
      <c r="J1578" s="34">
        <f t="shared" si="495"/>
        <v>44942</v>
      </c>
      <c r="K1578" s="2">
        <f t="shared" si="496"/>
        <v>19</v>
      </c>
      <c r="L1578" s="21">
        <f t="shared" si="497"/>
        <v>20</v>
      </c>
      <c r="M1578" s="14">
        <f t="shared" si="486"/>
        <v>1.005384177</v>
      </c>
      <c r="N1578" s="14">
        <f t="shared" ca="1" si="487"/>
        <v>1.015645892</v>
      </c>
      <c r="O1578" s="21">
        <f t="shared" si="498"/>
        <v>0</v>
      </c>
      <c r="P1578" s="16">
        <f t="shared" ca="1" si="488"/>
        <v>83.901095850000004</v>
      </c>
      <c r="Q1578" s="24">
        <f t="shared" si="489"/>
        <v>0</v>
      </c>
      <c r="R1578" s="16">
        <f t="shared" si="490"/>
        <v>0</v>
      </c>
      <c r="S1578" s="4" t="str">
        <f t="shared" si="499"/>
        <v>J=</v>
      </c>
      <c r="T1578" s="34">
        <f t="shared" si="500"/>
        <v>44972</v>
      </c>
      <c r="U1578" s="11"/>
      <c r="V1578" s="11"/>
      <c r="W1578" s="11"/>
      <c r="X1578" s="32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"/>
      <c r="AI1578" s="1"/>
      <c r="AJ1578" s="1"/>
      <c r="AK1578" s="1"/>
      <c r="AL1578" s="1"/>
      <c r="AM1578" s="32"/>
      <c r="AN1578" s="32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42">
        <f t="shared" si="491"/>
        <v>44969</v>
      </c>
      <c r="B1579" s="19">
        <f t="shared" ca="1" si="501"/>
        <v>5446.4010958500003</v>
      </c>
      <c r="C1579" s="16">
        <f t="shared" si="492"/>
        <v>5362.5</v>
      </c>
      <c r="D1579" s="15">
        <f ca="1">IF(A1579&lt;$B$1,VLOOKUP(A1579,[1]DI!$A$4:$B$15000,2,FALSE),0)</f>
        <v>0</v>
      </c>
      <c r="E1579" s="16">
        <f t="shared" ca="1" si="484"/>
        <v>1</v>
      </c>
      <c r="F1579" s="16">
        <f ca="1">(TRUNC(PRODUCT($E$12:$E1578),16))</f>
        <v>1.3112908331390001</v>
      </c>
      <c r="G1579" s="16">
        <f t="shared" ca="1" si="493"/>
        <v>1.29804203138765</v>
      </c>
      <c r="H1579" s="16">
        <f t="shared" ca="1" si="485"/>
        <v>1.01020676</v>
      </c>
      <c r="I1579" s="15">
        <f t="shared" si="494"/>
        <v>7.0000000000000007E-2</v>
      </c>
      <c r="J1579" s="34">
        <f t="shared" si="495"/>
        <v>44942</v>
      </c>
      <c r="K1579" s="2">
        <f t="shared" si="496"/>
        <v>19</v>
      </c>
      <c r="L1579" s="21">
        <f t="shared" si="497"/>
        <v>20</v>
      </c>
      <c r="M1579" s="14">
        <f t="shared" si="486"/>
        <v>1.005384177</v>
      </c>
      <c r="N1579" s="14">
        <f t="shared" ca="1" si="487"/>
        <v>1.015645892</v>
      </c>
      <c r="O1579" s="21">
        <f t="shared" si="498"/>
        <v>0</v>
      </c>
      <c r="P1579" s="16">
        <f t="shared" ca="1" si="488"/>
        <v>83.901095850000004</v>
      </c>
      <c r="Q1579" s="24">
        <f t="shared" si="489"/>
        <v>0</v>
      </c>
      <c r="R1579" s="16">
        <f t="shared" si="490"/>
        <v>0</v>
      </c>
      <c r="S1579" s="4" t="str">
        <f t="shared" si="499"/>
        <v>J=</v>
      </c>
      <c r="T1579" s="34">
        <f t="shared" si="500"/>
        <v>44972</v>
      </c>
      <c r="U1579" s="11"/>
      <c r="V1579" s="11"/>
      <c r="W1579" s="11"/>
      <c r="X1579" s="32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"/>
      <c r="AI1579" s="1"/>
      <c r="AJ1579" s="1"/>
      <c r="AK1579" s="1"/>
      <c r="AL1579" s="1"/>
      <c r="AM1579" s="32"/>
      <c r="AN1579" s="32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42">
        <f t="shared" si="491"/>
        <v>44970</v>
      </c>
      <c r="B1580" s="19">
        <f t="shared" ca="1" si="501"/>
        <v>5446.4010958500003</v>
      </c>
      <c r="C1580" s="16">
        <f t="shared" si="492"/>
        <v>5362.5</v>
      </c>
      <c r="D1580" s="15">
        <f ca="1">IF(A1580&lt;$B$1,VLOOKUP(A1580,[1]DI!$A$4:$B$15000,2,FALSE),0)</f>
        <v>0.13650000000000001</v>
      </c>
      <c r="E1580" s="16">
        <f t="shared" ca="1" si="484"/>
        <v>1.00050788</v>
      </c>
      <c r="F1580" s="16">
        <f ca="1">(TRUNC(PRODUCT($E$12:$E1579),16))</f>
        <v>1.3112908331390001</v>
      </c>
      <c r="G1580" s="16">
        <f t="shared" ca="1" si="493"/>
        <v>1.29804203138765</v>
      </c>
      <c r="H1580" s="16">
        <f t="shared" ca="1" si="485"/>
        <v>1.01020676</v>
      </c>
      <c r="I1580" s="15">
        <f t="shared" si="494"/>
        <v>7.0000000000000007E-2</v>
      </c>
      <c r="J1580" s="34">
        <f t="shared" si="495"/>
        <v>44942</v>
      </c>
      <c r="K1580" s="2">
        <f t="shared" si="496"/>
        <v>20</v>
      </c>
      <c r="L1580" s="21">
        <f t="shared" si="497"/>
        <v>20</v>
      </c>
      <c r="M1580" s="14">
        <f t="shared" si="486"/>
        <v>1.005384177</v>
      </c>
      <c r="N1580" s="14">
        <f t="shared" ca="1" si="487"/>
        <v>1.015645892</v>
      </c>
      <c r="O1580" s="21">
        <f t="shared" si="498"/>
        <v>0</v>
      </c>
      <c r="P1580" s="16">
        <f t="shared" ca="1" si="488"/>
        <v>83.901095850000004</v>
      </c>
      <c r="Q1580" s="24">
        <f t="shared" si="489"/>
        <v>0</v>
      </c>
      <c r="R1580" s="16">
        <f t="shared" si="490"/>
        <v>0</v>
      </c>
      <c r="S1580" s="4" t="str">
        <f t="shared" si="499"/>
        <v>J=</v>
      </c>
      <c r="T1580" s="34">
        <f t="shared" si="500"/>
        <v>44972</v>
      </c>
      <c r="U1580" s="11"/>
      <c r="V1580" s="11"/>
      <c r="W1580" s="11"/>
      <c r="X1580" s="32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"/>
      <c r="AI1580" s="1"/>
      <c r="AJ1580" s="1"/>
      <c r="AK1580" s="1"/>
      <c r="AL1580" s="1"/>
      <c r="AM1580" s="32"/>
      <c r="AN1580" s="32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42">
        <f t="shared" si="491"/>
        <v>44971</v>
      </c>
      <c r="B1581" s="19">
        <f t="shared" ca="1" si="501"/>
        <v>5450.6304137899997</v>
      </c>
      <c r="C1581" s="16">
        <f t="shared" si="492"/>
        <v>5362.5</v>
      </c>
      <c r="D1581" s="15">
        <f ca="1">IF(A1581&lt;$B$1,VLOOKUP(A1581,[1]DI!$A$4:$B$15000,2,FALSE),0)</f>
        <v>0.13650000000000001</v>
      </c>
      <c r="E1581" s="16">
        <f t="shared" ca="1" si="484"/>
        <v>1.00050788</v>
      </c>
      <c r="F1581" s="16">
        <f ca="1">(TRUNC(PRODUCT($E$12:$E1580),16))</f>
        <v>1.3119568115273299</v>
      </c>
      <c r="G1581" s="16">
        <f t="shared" ca="1" si="493"/>
        <v>1.29804203138765</v>
      </c>
      <c r="H1581" s="16">
        <f t="shared" ca="1" si="485"/>
        <v>1.01071982</v>
      </c>
      <c r="I1581" s="15">
        <f t="shared" si="494"/>
        <v>7.0000000000000007E-2</v>
      </c>
      <c r="J1581" s="34">
        <f t="shared" si="495"/>
        <v>44942</v>
      </c>
      <c r="K1581" s="2">
        <f t="shared" si="496"/>
        <v>21</v>
      </c>
      <c r="L1581" s="21">
        <f t="shared" si="497"/>
        <v>21</v>
      </c>
      <c r="M1581" s="14">
        <f t="shared" si="486"/>
        <v>1.0056541450000001</v>
      </c>
      <c r="N1581" s="14">
        <f t="shared" ca="1" si="487"/>
        <v>1.016434576</v>
      </c>
      <c r="O1581" s="21">
        <f t="shared" si="498"/>
        <v>0</v>
      </c>
      <c r="P1581" s="16">
        <f t="shared" ca="1" si="488"/>
        <v>88.130413790000006</v>
      </c>
      <c r="Q1581" s="24">
        <f t="shared" si="489"/>
        <v>0</v>
      </c>
      <c r="R1581" s="16">
        <f t="shared" si="490"/>
        <v>0</v>
      </c>
      <c r="S1581" s="4" t="str">
        <f t="shared" si="499"/>
        <v>J=</v>
      </c>
      <c r="T1581" s="34">
        <f t="shared" si="500"/>
        <v>44972</v>
      </c>
      <c r="U1581" s="11"/>
      <c r="V1581" s="11"/>
      <c r="W1581" s="11"/>
      <c r="X1581" s="32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"/>
      <c r="AI1581" s="1"/>
      <c r="AJ1581" s="1"/>
      <c r="AK1581" s="1"/>
      <c r="AL1581" s="1"/>
      <c r="AM1581" s="32"/>
      <c r="AN1581" s="32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42">
        <f t="shared" si="491"/>
        <v>44972</v>
      </c>
      <c r="B1582" s="19">
        <f t="shared" ca="1" si="501"/>
        <v>5454.8630725800003</v>
      </c>
      <c r="C1582" s="16">
        <f t="shared" si="492"/>
        <v>5362.5</v>
      </c>
      <c r="D1582" s="15">
        <f ca="1">IF(A1582&lt;$B$1,VLOOKUP(A1582,[1]DI!$A$4:$B$15000,2,FALSE),0)</f>
        <v>0.13650000000000001</v>
      </c>
      <c r="E1582" s="16">
        <f t="shared" ca="1" si="484"/>
        <v>1.00050788</v>
      </c>
      <c r="F1582" s="16">
        <f ca="1">(TRUNC(PRODUCT($E$12:$E1581),16))</f>
        <v>1.31262312815277</v>
      </c>
      <c r="G1582" s="16">
        <f t="shared" ca="1" si="493"/>
        <v>1.29804203138765</v>
      </c>
      <c r="H1582" s="16">
        <f t="shared" ca="1" si="485"/>
        <v>1.01123315</v>
      </c>
      <c r="I1582" s="15">
        <f t="shared" si="494"/>
        <v>7.0000000000000007E-2</v>
      </c>
      <c r="J1582" s="34">
        <f t="shared" si="495"/>
        <v>44942</v>
      </c>
      <c r="K1582" s="2">
        <f t="shared" si="496"/>
        <v>22</v>
      </c>
      <c r="L1582" s="21">
        <f t="shared" si="497"/>
        <v>22</v>
      </c>
      <c r="M1582" s="14">
        <f t="shared" si="486"/>
        <v>1.0059241860000001</v>
      </c>
      <c r="N1582" s="14">
        <f t="shared" ca="1" si="487"/>
        <v>1.017223883</v>
      </c>
      <c r="O1582" s="21">
        <f t="shared" si="498"/>
        <v>52</v>
      </c>
      <c r="P1582" s="16">
        <f t="shared" ca="1" si="488"/>
        <v>92.363072579999994</v>
      </c>
      <c r="Q1582" s="24">
        <f t="shared" si="489"/>
        <v>0</v>
      </c>
      <c r="R1582" s="16">
        <f t="shared" si="490"/>
        <v>0</v>
      </c>
      <c r="S1582" s="4" t="str">
        <f t="shared" si="499"/>
        <v>J=</v>
      </c>
      <c r="T1582" s="34">
        <f t="shared" si="500"/>
        <v>44972</v>
      </c>
      <c r="U1582" s="11"/>
      <c r="V1582" s="11"/>
      <c r="W1582" s="11"/>
      <c r="X1582" s="32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"/>
      <c r="AI1582" s="1"/>
      <c r="AJ1582" s="1"/>
      <c r="AK1582" s="1"/>
      <c r="AL1582" s="1"/>
      <c r="AM1582" s="32"/>
      <c r="AN1582" s="32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42">
        <f t="shared" si="491"/>
        <v>44973</v>
      </c>
      <c r="B1583" s="19">
        <f t="shared" ca="1" si="501"/>
        <v>5366.66419038</v>
      </c>
      <c r="C1583" s="16">
        <f t="shared" si="492"/>
        <v>5362.5</v>
      </c>
      <c r="D1583" s="15">
        <f ca="1">IF(A1583&lt;$B$1,VLOOKUP(A1583,[1]DI!$A$4:$B$15000,2,FALSE),0)</f>
        <v>0.13650000000000001</v>
      </c>
      <c r="E1583" s="16">
        <f t="shared" ca="1" si="484"/>
        <v>1.00050788</v>
      </c>
      <c r="F1583" s="16">
        <f ca="1">(TRUNC(PRODUCT($E$12:$E1582),16))</f>
        <v>1.3132897831871</v>
      </c>
      <c r="G1583" s="16">
        <f t="shared" ca="1" si="493"/>
        <v>1.31262312815277</v>
      </c>
      <c r="H1583" s="16">
        <f t="shared" ca="1" si="485"/>
        <v>1.00050788</v>
      </c>
      <c r="I1583" s="15">
        <f t="shared" si="494"/>
        <v>7.0000000000000007E-2</v>
      </c>
      <c r="J1583" s="34">
        <f t="shared" si="495"/>
        <v>44972</v>
      </c>
      <c r="K1583" s="2">
        <f t="shared" si="496"/>
        <v>1</v>
      </c>
      <c r="L1583" s="21">
        <f t="shared" si="497"/>
        <v>1</v>
      </c>
      <c r="M1583" s="14">
        <f t="shared" si="486"/>
        <v>1.0002685229999999</v>
      </c>
      <c r="N1583" s="14">
        <f t="shared" ca="1" si="487"/>
        <v>1.0007765390000001</v>
      </c>
      <c r="O1583" s="21">
        <f t="shared" si="498"/>
        <v>0</v>
      </c>
      <c r="P1583" s="16">
        <f t="shared" ca="1" si="488"/>
        <v>4.16419038</v>
      </c>
      <c r="Q1583" s="24">
        <f t="shared" si="489"/>
        <v>0</v>
      </c>
      <c r="R1583" s="16">
        <f t="shared" si="490"/>
        <v>0</v>
      </c>
      <c r="S1583" s="4" t="str">
        <f t="shared" si="499"/>
        <v>J=</v>
      </c>
      <c r="T1583" s="34">
        <f t="shared" si="500"/>
        <v>45000</v>
      </c>
      <c r="U1583" s="11"/>
      <c r="V1583" s="11"/>
      <c r="W1583" s="11"/>
      <c r="X1583" s="32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"/>
      <c r="AI1583" s="1"/>
      <c r="AJ1583" s="1"/>
      <c r="AK1583" s="1"/>
      <c r="AL1583" s="1"/>
      <c r="AM1583" s="32"/>
      <c r="AN1583" s="32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42">
        <f t="shared" si="491"/>
        <v>44974</v>
      </c>
      <c r="B1584" s="19">
        <f t="shared" ca="1" si="501"/>
        <v>5370.8316304500004</v>
      </c>
      <c r="C1584" s="16">
        <f t="shared" si="492"/>
        <v>5362.5</v>
      </c>
      <c r="D1584" s="15">
        <f ca="1">IF(A1584&lt;$B$1,VLOOKUP(A1584,[1]DI!$A$4:$B$15000,2,FALSE),0)</f>
        <v>0.13650000000000001</v>
      </c>
      <c r="E1584" s="16">
        <f t="shared" ca="1" si="484"/>
        <v>1.00050788</v>
      </c>
      <c r="F1584" s="16">
        <f ca="1">(TRUNC(PRODUCT($E$12:$E1583),16))</f>
        <v>1.31395677680218</v>
      </c>
      <c r="G1584" s="16">
        <f t="shared" ca="1" si="493"/>
        <v>1.31262312815277</v>
      </c>
      <c r="H1584" s="16">
        <f t="shared" ca="1" si="485"/>
        <v>1.00101602</v>
      </c>
      <c r="I1584" s="15">
        <f t="shared" si="494"/>
        <v>7.0000000000000007E-2</v>
      </c>
      <c r="J1584" s="34">
        <f t="shared" si="495"/>
        <v>44972</v>
      </c>
      <c r="K1584" s="2">
        <f t="shared" si="496"/>
        <v>2</v>
      </c>
      <c r="L1584" s="21">
        <f t="shared" si="497"/>
        <v>2</v>
      </c>
      <c r="M1584" s="14">
        <f t="shared" si="486"/>
        <v>1.000537118</v>
      </c>
      <c r="N1584" s="14">
        <f t="shared" ca="1" si="487"/>
        <v>1.0015536840000001</v>
      </c>
      <c r="O1584" s="21">
        <f t="shared" si="498"/>
        <v>0</v>
      </c>
      <c r="P1584" s="16">
        <f t="shared" ca="1" si="488"/>
        <v>8.3316304500000005</v>
      </c>
      <c r="Q1584" s="24">
        <f t="shared" si="489"/>
        <v>0</v>
      </c>
      <c r="R1584" s="16">
        <f t="shared" si="490"/>
        <v>0</v>
      </c>
      <c r="S1584" s="4" t="str">
        <f t="shared" si="499"/>
        <v>J=</v>
      </c>
      <c r="T1584" s="34">
        <f t="shared" si="500"/>
        <v>45000</v>
      </c>
      <c r="U1584" s="11"/>
      <c r="V1584" s="11"/>
      <c r="W1584" s="11"/>
      <c r="X1584" s="32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"/>
      <c r="AI1584" s="1"/>
      <c r="AJ1584" s="1"/>
      <c r="AK1584" s="1"/>
      <c r="AL1584" s="1"/>
      <c r="AM1584" s="32"/>
      <c r="AN1584" s="32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42">
        <f t="shared" si="491"/>
        <v>44975</v>
      </c>
      <c r="B1585" s="19">
        <f t="shared" ca="1" si="501"/>
        <v>5375.0022558299997</v>
      </c>
      <c r="C1585" s="16">
        <f t="shared" si="492"/>
        <v>5362.5</v>
      </c>
      <c r="D1585" s="15">
        <f ca="1">IF(A1585&lt;$B$1,VLOOKUP(A1585,[1]DI!$A$4:$B$15000,2,FALSE),0)</f>
        <v>0</v>
      </c>
      <c r="E1585" s="16">
        <f t="shared" ca="1" si="484"/>
        <v>1</v>
      </c>
      <c r="F1585" s="16">
        <f ca="1">(TRUNC(PRODUCT($E$12:$E1584),16))</f>
        <v>1.31462410916999</v>
      </c>
      <c r="G1585" s="16">
        <f t="shared" ca="1" si="493"/>
        <v>1.31262312815277</v>
      </c>
      <c r="H1585" s="16">
        <f t="shared" ca="1" si="485"/>
        <v>1.00152441</v>
      </c>
      <c r="I1585" s="15">
        <f t="shared" si="494"/>
        <v>7.0000000000000007E-2</v>
      </c>
      <c r="J1585" s="34">
        <f t="shared" si="495"/>
        <v>44972</v>
      </c>
      <c r="K1585" s="2">
        <f t="shared" si="496"/>
        <v>2</v>
      </c>
      <c r="L1585" s="21">
        <f t="shared" si="497"/>
        <v>3</v>
      </c>
      <c r="M1585" s="14">
        <f t="shared" si="486"/>
        <v>1.0008057850000001</v>
      </c>
      <c r="N1585" s="14">
        <f t="shared" ca="1" si="487"/>
        <v>1.002331423</v>
      </c>
      <c r="O1585" s="21">
        <f t="shared" si="498"/>
        <v>0</v>
      </c>
      <c r="P1585" s="16">
        <f t="shared" ca="1" si="488"/>
        <v>12.502255829999999</v>
      </c>
      <c r="Q1585" s="24">
        <f t="shared" si="489"/>
        <v>0</v>
      </c>
      <c r="R1585" s="16">
        <f t="shared" si="490"/>
        <v>0</v>
      </c>
      <c r="S1585" s="4" t="str">
        <f t="shared" si="499"/>
        <v>J=</v>
      </c>
      <c r="T1585" s="34">
        <f t="shared" si="500"/>
        <v>45000</v>
      </c>
      <c r="U1585" s="11"/>
      <c r="V1585" s="11"/>
      <c r="W1585" s="11"/>
      <c r="X1585" s="32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"/>
      <c r="AI1585" s="1"/>
      <c r="AJ1585" s="1"/>
      <c r="AK1585" s="1"/>
      <c r="AL1585" s="1"/>
      <c r="AM1585" s="32"/>
      <c r="AN1585" s="32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42">
        <f t="shared" si="491"/>
        <v>44976</v>
      </c>
      <c r="B1586" s="19">
        <f t="shared" ca="1" si="501"/>
        <v>5375.0022558299997</v>
      </c>
      <c r="C1586" s="16">
        <f t="shared" si="492"/>
        <v>5362.5</v>
      </c>
      <c r="D1586" s="15">
        <f ca="1">IF(A1586&lt;$B$1,VLOOKUP(A1586,[1]DI!$A$4:$B$15000,2,FALSE),0)</f>
        <v>0</v>
      </c>
      <c r="E1586" s="16">
        <f t="shared" ca="1" si="484"/>
        <v>1</v>
      </c>
      <c r="F1586" s="16">
        <f ca="1">(TRUNC(PRODUCT($E$12:$E1585),16))</f>
        <v>1.31462410916999</v>
      </c>
      <c r="G1586" s="16">
        <f t="shared" ca="1" si="493"/>
        <v>1.31262312815277</v>
      </c>
      <c r="H1586" s="16">
        <f t="shared" ca="1" si="485"/>
        <v>1.00152441</v>
      </c>
      <c r="I1586" s="15">
        <f t="shared" si="494"/>
        <v>7.0000000000000007E-2</v>
      </c>
      <c r="J1586" s="34">
        <f t="shared" si="495"/>
        <v>44972</v>
      </c>
      <c r="K1586" s="2">
        <f t="shared" si="496"/>
        <v>2</v>
      </c>
      <c r="L1586" s="21">
        <f t="shared" si="497"/>
        <v>3</v>
      </c>
      <c r="M1586" s="14">
        <f t="shared" si="486"/>
        <v>1.0008057850000001</v>
      </c>
      <c r="N1586" s="14">
        <f t="shared" ca="1" si="487"/>
        <v>1.002331423</v>
      </c>
      <c r="O1586" s="21">
        <f t="shared" si="498"/>
        <v>0</v>
      </c>
      <c r="P1586" s="16">
        <f t="shared" ca="1" si="488"/>
        <v>12.502255829999999</v>
      </c>
      <c r="Q1586" s="24">
        <f t="shared" si="489"/>
        <v>0</v>
      </c>
      <c r="R1586" s="16">
        <f t="shared" si="490"/>
        <v>0</v>
      </c>
      <c r="S1586" s="4" t="str">
        <f t="shared" si="499"/>
        <v>J=</v>
      </c>
      <c r="T1586" s="34">
        <f t="shared" si="500"/>
        <v>45000</v>
      </c>
      <c r="U1586" s="11"/>
      <c r="V1586" s="11"/>
      <c r="W1586" s="11"/>
      <c r="X1586" s="32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"/>
      <c r="AI1586" s="1"/>
      <c r="AJ1586" s="1"/>
      <c r="AK1586" s="1"/>
      <c r="AL1586" s="1"/>
      <c r="AM1586" s="32"/>
      <c r="AN1586" s="32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42">
        <f t="shared" si="491"/>
        <v>44977</v>
      </c>
      <c r="B1587" s="19">
        <f t="shared" ca="1" si="501"/>
        <v>5375.0022558299997</v>
      </c>
      <c r="C1587" s="16">
        <f t="shared" si="492"/>
        <v>5362.5</v>
      </c>
      <c r="D1587" s="15">
        <f ca="1">IF(A1587&lt;$B$1,VLOOKUP(A1587,[1]DI!$A$4:$B$15000,2,FALSE),0)</f>
        <v>0</v>
      </c>
      <c r="E1587" s="16">
        <f t="shared" ca="1" si="484"/>
        <v>1</v>
      </c>
      <c r="F1587" s="16">
        <f ca="1">(TRUNC(PRODUCT($E$12:$E1586),16))</f>
        <v>1.31462410916999</v>
      </c>
      <c r="G1587" s="16">
        <f t="shared" ca="1" si="493"/>
        <v>1.31262312815277</v>
      </c>
      <c r="H1587" s="16">
        <f t="shared" ca="1" si="485"/>
        <v>1.00152441</v>
      </c>
      <c r="I1587" s="15">
        <f t="shared" si="494"/>
        <v>7.0000000000000007E-2</v>
      </c>
      <c r="J1587" s="34">
        <f t="shared" si="495"/>
        <v>44972</v>
      </c>
      <c r="K1587" s="2">
        <f t="shared" si="496"/>
        <v>2</v>
      </c>
      <c r="L1587" s="21">
        <f t="shared" si="497"/>
        <v>3</v>
      </c>
      <c r="M1587" s="14">
        <f t="shared" si="486"/>
        <v>1.0008057850000001</v>
      </c>
      <c r="N1587" s="14">
        <f t="shared" ca="1" si="487"/>
        <v>1.002331423</v>
      </c>
      <c r="O1587" s="21">
        <f t="shared" si="498"/>
        <v>0</v>
      </c>
      <c r="P1587" s="16">
        <f t="shared" ca="1" si="488"/>
        <v>12.502255829999999</v>
      </c>
      <c r="Q1587" s="24">
        <f t="shared" si="489"/>
        <v>0</v>
      </c>
      <c r="R1587" s="16">
        <f t="shared" si="490"/>
        <v>0</v>
      </c>
      <c r="S1587" s="4" t="str">
        <f t="shared" si="499"/>
        <v>J=</v>
      </c>
      <c r="T1587" s="34">
        <f t="shared" si="500"/>
        <v>45000</v>
      </c>
      <c r="U1587" s="11"/>
      <c r="V1587" s="11"/>
      <c r="W1587" s="11"/>
      <c r="X1587" s="32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"/>
      <c r="AI1587" s="1"/>
      <c r="AJ1587" s="1"/>
      <c r="AK1587" s="1"/>
      <c r="AL1587" s="1"/>
      <c r="AM1587" s="32"/>
      <c r="AN1587" s="32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42">
        <f t="shared" si="491"/>
        <v>44978</v>
      </c>
      <c r="B1588" s="19">
        <f t="shared" ca="1" si="501"/>
        <v>5375.0022558299997</v>
      </c>
      <c r="C1588" s="16">
        <f t="shared" si="492"/>
        <v>5362.5</v>
      </c>
      <c r="D1588" s="15">
        <f ca="1">IF(A1588&lt;$B$1,VLOOKUP(A1588,[1]DI!$A$4:$B$15000,2,FALSE),0)</f>
        <v>0</v>
      </c>
      <c r="E1588" s="16">
        <f t="shared" ca="1" si="484"/>
        <v>1</v>
      </c>
      <c r="F1588" s="16">
        <f ca="1">(TRUNC(PRODUCT($E$12:$E1587),16))</f>
        <v>1.31462410916999</v>
      </c>
      <c r="G1588" s="16">
        <f t="shared" ca="1" si="493"/>
        <v>1.31262312815277</v>
      </c>
      <c r="H1588" s="16">
        <f t="shared" ca="1" si="485"/>
        <v>1.00152441</v>
      </c>
      <c r="I1588" s="15">
        <f t="shared" si="494"/>
        <v>7.0000000000000007E-2</v>
      </c>
      <c r="J1588" s="34">
        <f t="shared" si="495"/>
        <v>44972</v>
      </c>
      <c r="K1588" s="2">
        <f t="shared" si="496"/>
        <v>2</v>
      </c>
      <c r="L1588" s="21">
        <f t="shared" si="497"/>
        <v>3</v>
      </c>
      <c r="M1588" s="14">
        <f t="shared" si="486"/>
        <v>1.0008057850000001</v>
      </c>
      <c r="N1588" s="14">
        <f t="shared" ca="1" si="487"/>
        <v>1.002331423</v>
      </c>
      <c r="O1588" s="21">
        <f t="shared" si="498"/>
        <v>0</v>
      </c>
      <c r="P1588" s="16">
        <f t="shared" ca="1" si="488"/>
        <v>12.502255829999999</v>
      </c>
      <c r="Q1588" s="24">
        <f t="shared" si="489"/>
        <v>0</v>
      </c>
      <c r="R1588" s="16">
        <f t="shared" si="490"/>
        <v>0</v>
      </c>
      <c r="S1588" s="4" t="str">
        <f t="shared" si="499"/>
        <v>J=</v>
      </c>
      <c r="T1588" s="34">
        <f t="shared" si="500"/>
        <v>45000</v>
      </c>
      <c r="U1588" s="11"/>
      <c r="V1588" s="11"/>
      <c r="W1588" s="11"/>
      <c r="X1588" s="32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"/>
      <c r="AI1588" s="1"/>
      <c r="AJ1588" s="1"/>
      <c r="AK1588" s="1"/>
      <c r="AL1588" s="1"/>
      <c r="AM1588" s="32"/>
      <c r="AN1588" s="32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42">
        <f t="shared" si="491"/>
        <v>44979</v>
      </c>
      <c r="B1589" s="19">
        <f t="shared" ca="1" si="501"/>
        <v>5375.0022558299997</v>
      </c>
      <c r="C1589" s="16">
        <f t="shared" si="492"/>
        <v>5362.5</v>
      </c>
      <c r="D1589" s="15">
        <f ca="1">IF(A1589&lt;$B$1,VLOOKUP(A1589,[1]DI!$A$4:$B$15000,2,FALSE),0)</f>
        <v>0.13650000000000001</v>
      </c>
      <c r="E1589" s="16">
        <f t="shared" ca="1" si="484"/>
        <v>1.00050788</v>
      </c>
      <c r="F1589" s="16">
        <f ca="1">(TRUNC(PRODUCT($E$12:$E1588),16))</f>
        <v>1.31462410916999</v>
      </c>
      <c r="G1589" s="16">
        <f t="shared" ca="1" si="493"/>
        <v>1.31262312815277</v>
      </c>
      <c r="H1589" s="16">
        <f t="shared" ca="1" si="485"/>
        <v>1.00152441</v>
      </c>
      <c r="I1589" s="15">
        <f t="shared" si="494"/>
        <v>7.0000000000000007E-2</v>
      </c>
      <c r="J1589" s="34">
        <f t="shared" si="495"/>
        <v>44972</v>
      </c>
      <c r="K1589" s="2">
        <f t="shared" si="496"/>
        <v>3</v>
      </c>
      <c r="L1589" s="21">
        <f t="shared" si="497"/>
        <v>3</v>
      </c>
      <c r="M1589" s="14">
        <f t="shared" si="486"/>
        <v>1.0008057850000001</v>
      </c>
      <c r="N1589" s="14">
        <f t="shared" ca="1" si="487"/>
        <v>1.002331423</v>
      </c>
      <c r="O1589" s="21">
        <f t="shared" si="498"/>
        <v>0</v>
      </c>
      <c r="P1589" s="16">
        <f t="shared" ca="1" si="488"/>
        <v>12.502255829999999</v>
      </c>
      <c r="Q1589" s="24">
        <f t="shared" si="489"/>
        <v>0</v>
      </c>
      <c r="R1589" s="16">
        <f t="shared" si="490"/>
        <v>0</v>
      </c>
      <c r="S1589" s="4" t="str">
        <f t="shared" si="499"/>
        <v>J=</v>
      </c>
      <c r="T1589" s="34">
        <f t="shared" si="500"/>
        <v>45000</v>
      </c>
      <c r="U1589" s="11"/>
      <c r="V1589" s="11"/>
      <c r="W1589" s="11"/>
      <c r="X1589" s="32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"/>
      <c r="AI1589" s="1"/>
      <c r="AJ1589" s="1"/>
      <c r="AK1589" s="1"/>
      <c r="AL1589" s="1"/>
      <c r="AM1589" s="32"/>
      <c r="AN1589" s="32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42">
        <f t="shared" si="491"/>
        <v>44980</v>
      </c>
      <c r="B1590" s="19">
        <f t="shared" ca="1" si="501"/>
        <v>5379.1761898799996</v>
      </c>
      <c r="C1590" s="16">
        <f t="shared" si="492"/>
        <v>5362.5</v>
      </c>
      <c r="D1590" s="15">
        <f ca="1">IF(A1590&lt;$B$1,VLOOKUP(A1590,[1]DI!$A$4:$B$15000,2,FALSE),0)</f>
        <v>0.13650000000000001</v>
      </c>
      <c r="E1590" s="16">
        <f t="shared" ca="1" si="484"/>
        <v>1.00050788</v>
      </c>
      <c r="F1590" s="16">
        <f ca="1">(TRUNC(PRODUCT($E$12:$E1589),16))</f>
        <v>1.3152917804625499</v>
      </c>
      <c r="G1590" s="16">
        <f t="shared" ca="1" si="493"/>
        <v>1.31262312815277</v>
      </c>
      <c r="H1590" s="16">
        <f t="shared" ca="1" si="485"/>
        <v>1.00203307</v>
      </c>
      <c r="I1590" s="15">
        <f t="shared" si="494"/>
        <v>7.0000000000000007E-2</v>
      </c>
      <c r="J1590" s="34">
        <f t="shared" si="495"/>
        <v>44972</v>
      </c>
      <c r="K1590" s="2">
        <f t="shared" si="496"/>
        <v>4</v>
      </c>
      <c r="L1590" s="21">
        <f t="shared" si="497"/>
        <v>4</v>
      </c>
      <c r="M1590" s="14">
        <f t="shared" si="486"/>
        <v>1.0010745240000001</v>
      </c>
      <c r="N1590" s="14">
        <f t="shared" ca="1" si="487"/>
        <v>1.0031097790000001</v>
      </c>
      <c r="O1590" s="21">
        <f t="shared" si="498"/>
        <v>0</v>
      </c>
      <c r="P1590" s="16">
        <f t="shared" ca="1" si="488"/>
        <v>16.676189879999999</v>
      </c>
      <c r="Q1590" s="24">
        <f t="shared" si="489"/>
        <v>0</v>
      </c>
      <c r="R1590" s="16">
        <f t="shared" si="490"/>
        <v>0</v>
      </c>
      <c r="S1590" s="4" t="str">
        <f t="shared" si="499"/>
        <v>J=</v>
      </c>
      <c r="T1590" s="34">
        <f t="shared" si="500"/>
        <v>45000</v>
      </c>
      <c r="U1590" s="11"/>
      <c r="V1590" s="11"/>
      <c r="W1590" s="11"/>
      <c r="X1590" s="32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"/>
      <c r="AI1590" s="1"/>
      <c r="AJ1590" s="1"/>
      <c r="AK1590" s="1"/>
      <c r="AL1590" s="1"/>
      <c r="AM1590" s="32"/>
      <c r="AN1590" s="32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42">
        <f t="shared" si="491"/>
        <v>44981</v>
      </c>
      <c r="B1591" s="19">
        <f t="shared" ca="1" si="501"/>
        <v>5383.3533146199998</v>
      </c>
      <c r="C1591" s="16">
        <f t="shared" si="492"/>
        <v>5362.5</v>
      </c>
      <c r="D1591" s="15">
        <f ca="1">IF(A1591&lt;$B$1,VLOOKUP(A1591,[1]DI!$A$4:$B$15000,2,FALSE),0)</f>
        <v>0.13650000000000001</v>
      </c>
      <c r="E1591" s="16">
        <f t="shared" ca="1" si="484"/>
        <v>1.00050788</v>
      </c>
      <c r="F1591" s="16">
        <f ca="1">(TRUNC(PRODUCT($E$12:$E1590),16))</f>
        <v>1.31595979085201</v>
      </c>
      <c r="G1591" s="16">
        <f t="shared" ca="1" si="493"/>
        <v>1.31262312815277</v>
      </c>
      <c r="H1591" s="16">
        <f t="shared" ca="1" si="485"/>
        <v>1.0025419799999999</v>
      </c>
      <c r="I1591" s="15">
        <f t="shared" si="494"/>
        <v>7.0000000000000007E-2</v>
      </c>
      <c r="J1591" s="34">
        <f t="shared" si="495"/>
        <v>44972</v>
      </c>
      <c r="K1591" s="2">
        <f t="shared" si="496"/>
        <v>5</v>
      </c>
      <c r="L1591" s="21">
        <f t="shared" si="497"/>
        <v>5</v>
      </c>
      <c r="M1591" s="14">
        <f t="shared" si="486"/>
        <v>1.0013433350000001</v>
      </c>
      <c r="N1591" s="14">
        <f t="shared" ca="1" si="487"/>
        <v>1.0038887299999999</v>
      </c>
      <c r="O1591" s="21">
        <f t="shared" si="498"/>
        <v>0</v>
      </c>
      <c r="P1591" s="16">
        <f t="shared" ca="1" si="488"/>
        <v>20.853314619999999</v>
      </c>
      <c r="Q1591" s="24">
        <f t="shared" si="489"/>
        <v>0</v>
      </c>
      <c r="R1591" s="16">
        <f t="shared" si="490"/>
        <v>0</v>
      </c>
      <c r="S1591" s="4" t="str">
        <f t="shared" si="499"/>
        <v>J=</v>
      </c>
      <c r="T1591" s="34">
        <f t="shared" si="500"/>
        <v>45000</v>
      </c>
      <c r="U1591" s="11"/>
      <c r="V1591" s="11"/>
      <c r="W1591" s="11"/>
      <c r="X1591" s="32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"/>
      <c r="AI1591" s="1"/>
      <c r="AJ1591" s="1"/>
      <c r="AK1591" s="1"/>
      <c r="AL1591" s="1"/>
      <c r="AM1591" s="32"/>
      <c r="AN1591" s="32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42">
        <f t="shared" si="491"/>
        <v>44982</v>
      </c>
      <c r="B1592" s="19">
        <f t="shared" ca="1" si="501"/>
        <v>5387.5336890299996</v>
      </c>
      <c r="C1592" s="16">
        <f t="shared" si="492"/>
        <v>5362.5</v>
      </c>
      <c r="D1592" s="15">
        <f ca="1">IF(A1592&lt;$B$1,VLOOKUP(A1592,[1]DI!$A$4:$B$15000,2,FALSE),0)</f>
        <v>0</v>
      </c>
      <c r="E1592" s="16">
        <f t="shared" ca="1" si="484"/>
        <v>1</v>
      </c>
      <c r="F1592" s="16">
        <f ca="1">(TRUNC(PRODUCT($E$12:$E1591),16))</f>
        <v>1.31662814051059</v>
      </c>
      <c r="G1592" s="16">
        <f t="shared" ca="1" si="493"/>
        <v>1.31262312815277</v>
      </c>
      <c r="H1592" s="16">
        <f t="shared" ca="1" si="485"/>
        <v>1.0030511499999999</v>
      </c>
      <c r="I1592" s="15">
        <f t="shared" si="494"/>
        <v>7.0000000000000007E-2</v>
      </c>
      <c r="J1592" s="34">
        <f t="shared" si="495"/>
        <v>44972</v>
      </c>
      <c r="K1592" s="2">
        <f t="shared" si="496"/>
        <v>5</v>
      </c>
      <c r="L1592" s="21">
        <f t="shared" si="497"/>
        <v>6</v>
      </c>
      <c r="M1592" s="14">
        <f t="shared" si="486"/>
        <v>1.001612218</v>
      </c>
      <c r="N1592" s="14">
        <f t="shared" ca="1" si="487"/>
        <v>1.0046682870000001</v>
      </c>
      <c r="O1592" s="21">
        <f t="shared" si="498"/>
        <v>0</v>
      </c>
      <c r="P1592" s="16">
        <f t="shared" ca="1" si="488"/>
        <v>25.033689030000001</v>
      </c>
      <c r="Q1592" s="24">
        <f t="shared" si="489"/>
        <v>0</v>
      </c>
      <c r="R1592" s="16">
        <f t="shared" si="490"/>
        <v>0</v>
      </c>
      <c r="S1592" s="4" t="str">
        <f t="shared" si="499"/>
        <v>J=</v>
      </c>
      <c r="T1592" s="34">
        <f t="shared" si="500"/>
        <v>45000</v>
      </c>
      <c r="U1592" s="11"/>
      <c r="V1592" s="11"/>
      <c r="W1592" s="11"/>
      <c r="X1592" s="32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"/>
      <c r="AI1592" s="1"/>
      <c r="AJ1592" s="1"/>
      <c r="AK1592" s="1"/>
      <c r="AL1592" s="1"/>
      <c r="AM1592" s="32"/>
      <c r="AN1592" s="32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42">
        <f t="shared" si="491"/>
        <v>44983</v>
      </c>
      <c r="B1593" s="19">
        <f t="shared" ca="1" si="501"/>
        <v>5387.5336890299996</v>
      </c>
      <c r="C1593" s="16">
        <f t="shared" si="492"/>
        <v>5362.5</v>
      </c>
      <c r="D1593" s="15">
        <f ca="1">IF(A1593&lt;$B$1,VLOOKUP(A1593,[1]DI!$A$4:$B$15000,2,FALSE),0)</f>
        <v>0</v>
      </c>
      <c r="E1593" s="16">
        <f t="shared" ca="1" si="484"/>
        <v>1</v>
      </c>
      <c r="F1593" s="16">
        <f ca="1">(TRUNC(PRODUCT($E$12:$E1592),16))</f>
        <v>1.31662814051059</v>
      </c>
      <c r="G1593" s="16">
        <f t="shared" ca="1" si="493"/>
        <v>1.31262312815277</v>
      </c>
      <c r="H1593" s="16">
        <f t="shared" ca="1" si="485"/>
        <v>1.0030511499999999</v>
      </c>
      <c r="I1593" s="15">
        <f t="shared" si="494"/>
        <v>7.0000000000000007E-2</v>
      </c>
      <c r="J1593" s="34">
        <f t="shared" si="495"/>
        <v>44972</v>
      </c>
      <c r="K1593" s="2">
        <f t="shared" si="496"/>
        <v>5</v>
      </c>
      <c r="L1593" s="21">
        <f t="shared" si="497"/>
        <v>6</v>
      </c>
      <c r="M1593" s="14">
        <f t="shared" si="486"/>
        <v>1.001612218</v>
      </c>
      <c r="N1593" s="14">
        <f t="shared" ca="1" si="487"/>
        <v>1.0046682870000001</v>
      </c>
      <c r="O1593" s="21">
        <f t="shared" si="498"/>
        <v>0</v>
      </c>
      <c r="P1593" s="16">
        <f t="shared" ca="1" si="488"/>
        <v>25.033689030000001</v>
      </c>
      <c r="Q1593" s="24">
        <f t="shared" si="489"/>
        <v>0</v>
      </c>
      <c r="R1593" s="16">
        <f t="shared" si="490"/>
        <v>0</v>
      </c>
      <c r="S1593" s="4" t="str">
        <f t="shared" si="499"/>
        <v>J=</v>
      </c>
      <c r="T1593" s="34">
        <f t="shared" si="500"/>
        <v>45000</v>
      </c>
      <c r="U1593" s="11"/>
      <c r="V1593" s="11"/>
      <c r="W1593" s="11"/>
      <c r="X1593" s="32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"/>
      <c r="AI1593" s="1"/>
      <c r="AJ1593" s="1"/>
      <c r="AK1593" s="1"/>
      <c r="AL1593" s="1"/>
      <c r="AM1593" s="32"/>
      <c r="AN1593" s="32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42">
        <f t="shared" si="491"/>
        <v>44984</v>
      </c>
      <c r="B1594" s="19">
        <f t="shared" ca="1" si="501"/>
        <v>5387.5336890299996</v>
      </c>
      <c r="C1594" s="16">
        <f t="shared" si="492"/>
        <v>5362.5</v>
      </c>
      <c r="D1594" s="15">
        <f ca="1">IF(A1594&lt;$B$1,VLOOKUP(A1594,[1]DI!$A$4:$B$15000,2,FALSE),0)</f>
        <v>0.13650000000000001</v>
      </c>
      <c r="E1594" s="16">
        <f t="shared" ca="1" si="484"/>
        <v>1.00050788</v>
      </c>
      <c r="F1594" s="16">
        <f ca="1">(TRUNC(PRODUCT($E$12:$E1593),16))</f>
        <v>1.31662814051059</v>
      </c>
      <c r="G1594" s="16">
        <f t="shared" ca="1" si="493"/>
        <v>1.31262312815277</v>
      </c>
      <c r="H1594" s="16">
        <f t="shared" ca="1" si="485"/>
        <v>1.0030511499999999</v>
      </c>
      <c r="I1594" s="15">
        <f t="shared" si="494"/>
        <v>7.0000000000000007E-2</v>
      </c>
      <c r="J1594" s="34">
        <f t="shared" si="495"/>
        <v>44972</v>
      </c>
      <c r="K1594" s="2">
        <f t="shared" si="496"/>
        <v>6</v>
      </c>
      <c r="L1594" s="21">
        <f t="shared" si="497"/>
        <v>6</v>
      </c>
      <c r="M1594" s="14">
        <f t="shared" si="486"/>
        <v>1.001612218</v>
      </c>
      <c r="N1594" s="14">
        <f t="shared" ca="1" si="487"/>
        <v>1.0046682870000001</v>
      </c>
      <c r="O1594" s="21">
        <f t="shared" si="498"/>
        <v>0</v>
      </c>
      <c r="P1594" s="16">
        <f t="shared" ca="1" si="488"/>
        <v>25.033689030000001</v>
      </c>
      <c r="Q1594" s="24">
        <f t="shared" si="489"/>
        <v>0</v>
      </c>
      <c r="R1594" s="16">
        <f t="shared" si="490"/>
        <v>0</v>
      </c>
      <c r="S1594" s="4" t="str">
        <f t="shared" si="499"/>
        <v>J=</v>
      </c>
      <c r="T1594" s="34">
        <f t="shared" si="500"/>
        <v>45000</v>
      </c>
      <c r="U1594" s="11"/>
      <c r="V1594" s="11"/>
      <c r="W1594" s="11"/>
      <c r="X1594" s="32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"/>
      <c r="AI1594" s="1"/>
      <c r="AJ1594" s="1"/>
      <c r="AK1594" s="1"/>
      <c r="AL1594" s="1"/>
      <c r="AM1594" s="32"/>
      <c r="AN1594" s="32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42">
        <f t="shared" si="491"/>
        <v>44985</v>
      </c>
      <c r="B1595" s="19">
        <f t="shared" ca="1" si="501"/>
        <v>5391.71732385</v>
      </c>
      <c r="C1595" s="16">
        <f t="shared" si="492"/>
        <v>5362.5</v>
      </c>
      <c r="D1595" s="15">
        <f ca="1">IF(A1595&lt;$B$1,VLOOKUP(A1595,[1]DI!$A$4:$B$15000,2,FALSE),0)</f>
        <v>0.13650000000000001</v>
      </c>
      <c r="E1595" s="16">
        <f t="shared" ca="1" si="484"/>
        <v>1.00050788</v>
      </c>
      <c r="F1595" s="16">
        <f ca="1">(TRUNC(PRODUCT($E$12:$E1594),16))</f>
        <v>1.31729682961059</v>
      </c>
      <c r="G1595" s="16">
        <f t="shared" ca="1" si="493"/>
        <v>1.31262312815277</v>
      </c>
      <c r="H1595" s="16">
        <f t="shared" ca="1" si="485"/>
        <v>1.00356058</v>
      </c>
      <c r="I1595" s="15">
        <f t="shared" si="494"/>
        <v>7.0000000000000007E-2</v>
      </c>
      <c r="J1595" s="34">
        <f t="shared" si="495"/>
        <v>44972</v>
      </c>
      <c r="K1595" s="2">
        <f t="shared" si="496"/>
        <v>7</v>
      </c>
      <c r="L1595" s="21">
        <f t="shared" si="497"/>
        <v>7</v>
      </c>
      <c r="M1595" s="14">
        <f t="shared" si="486"/>
        <v>1.001881174</v>
      </c>
      <c r="N1595" s="14">
        <f t="shared" ca="1" si="487"/>
        <v>1.005448452</v>
      </c>
      <c r="O1595" s="21">
        <f t="shared" si="498"/>
        <v>0</v>
      </c>
      <c r="P1595" s="16">
        <f t="shared" ca="1" si="488"/>
        <v>29.21732385</v>
      </c>
      <c r="Q1595" s="24">
        <f t="shared" si="489"/>
        <v>0</v>
      </c>
      <c r="R1595" s="16">
        <f t="shared" si="490"/>
        <v>0</v>
      </c>
      <c r="S1595" s="4" t="str">
        <f t="shared" si="499"/>
        <v>J=</v>
      </c>
      <c r="T1595" s="34">
        <f t="shared" si="500"/>
        <v>45000</v>
      </c>
      <c r="U1595" s="11"/>
      <c r="V1595" s="11"/>
      <c r="W1595" s="11"/>
      <c r="X1595" s="32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"/>
      <c r="AI1595" s="1"/>
      <c r="AJ1595" s="1"/>
      <c r="AK1595" s="1"/>
      <c r="AL1595" s="1"/>
      <c r="AM1595" s="32"/>
      <c r="AN1595" s="32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42">
        <f t="shared" si="491"/>
        <v>44986</v>
      </c>
      <c r="B1596" s="19">
        <f t="shared" ca="1" si="501"/>
        <v>5395.9042136899998</v>
      </c>
      <c r="C1596" s="16">
        <f t="shared" si="492"/>
        <v>5362.5</v>
      </c>
      <c r="D1596" s="15">
        <f ca="1">IF(A1596&lt;$B$1,VLOOKUP(A1596,[1]DI!$A$4:$B$15000,2,FALSE),0)</f>
        <v>0.13650000000000001</v>
      </c>
      <c r="E1596" s="16">
        <f t="shared" ca="1" si="484"/>
        <v>1.00050788</v>
      </c>
      <c r="F1596" s="16">
        <f ca="1">(TRUNC(PRODUCT($E$12:$E1595),16))</f>
        <v>1.31796585832442</v>
      </c>
      <c r="G1596" s="16">
        <f t="shared" ca="1" si="493"/>
        <v>1.31262312815277</v>
      </c>
      <c r="H1596" s="16">
        <f t="shared" ca="1" si="485"/>
        <v>1.0040702699999999</v>
      </c>
      <c r="I1596" s="15">
        <f t="shared" si="494"/>
        <v>7.0000000000000007E-2</v>
      </c>
      <c r="J1596" s="34">
        <f t="shared" si="495"/>
        <v>44972</v>
      </c>
      <c r="K1596" s="2">
        <f t="shared" si="496"/>
        <v>8</v>
      </c>
      <c r="L1596" s="21">
        <f t="shared" si="497"/>
        <v>8</v>
      </c>
      <c r="M1596" s="14">
        <f t="shared" si="486"/>
        <v>1.0021502019999999</v>
      </c>
      <c r="N1596" s="14">
        <f t="shared" ca="1" si="487"/>
        <v>1.0062292239999999</v>
      </c>
      <c r="O1596" s="21">
        <f t="shared" si="498"/>
        <v>0</v>
      </c>
      <c r="P1596" s="16">
        <f t="shared" ca="1" si="488"/>
        <v>33.404213689999999</v>
      </c>
      <c r="Q1596" s="24">
        <f t="shared" si="489"/>
        <v>0</v>
      </c>
      <c r="R1596" s="16">
        <f t="shared" si="490"/>
        <v>0</v>
      </c>
      <c r="S1596" s="4" t="str">
        <f t="shared" si="499"/>
        <v>J=</v>
      </c>
      <c r="T1596" s="34">
        <f t="shared" si="500"/>
        <v>45000</v>
      </c>
      <c r="U1596" s="11"/>
      <c r="V1596" s="11"/>
      <c r="W1596" s="11"/>
      <c r="X1596" s="32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"/>
      <c r="AI1596" s="1"/>
      <c r="AJ1596" s="1"/>
      <c r="AK1596" s="1"/>
      <c r="AL1596" s="1"/>
      <c r="AM1596" s="32"/>
      <c r="AN1596" s="32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42">
        <f t="shared" si="491"/>
        <v>44987</v>
      </c>
      <c r="B1597" s="19">
        <f t="shared" ca="1" si="501"/>
        <v>5400.0943585799996</v>
      </c>
      <c r="C1597" s="16">
        <f t="shared" si="492"/>
        <v>5362.5</v>
      </c>
      <c r="D1597" s="15">
        <f ca="1">IF(A1597&lt;$B$1,VLOOKUP(A1597,[1]DI!$A$4:$B$15000,2,FALSE),0)</f>
        <v>0.13650000000000001</v>
      </c>
      <c r="E1597" s="16">
        <f t="shared" ca="1" si="484"/>
        <v>1.00050788</v>
      </c>
      <c r="F1597" s="16">
        <f ca="1">(TRUNC(PRODUCT($E$12:$E1596),16))</f>
        <v>1.31863522682454</v>
      </c>
      <c r="G1597" s="16">
        <f t="shared" ca="1" si="493"/>
        <v>1.31262312815277</v>
      </c>
      <c r="H1597" s="16">
        <f t="shared" ca="1" si="485"/>
        <v>1.00458022</v>
      </c>
      <c r="I1597" s="15">
        <f t="shared" si="494"/>
        <v>7.0000000000000007E-2</v>
      </c>
      <c r="J1597" s="34">
        <f t="shared" si="495"/>
        <v>44972</v>
      </c>
      <c r="K1597" s="2">
        <f t="shared" si="496"/>
        <v>9</v>
      </c>
      <c r="L1597" s="21">
        <f t="shared" si="497"/>
        <v>9</v>
      </c>
      <c r="M1597" s="14">
        <f t="shared" si="486"/>
        <v>1.0024193020000001</v>
      </c>
      <c r="N1597" s="14">
        <f t="shared" ca="1" si="487"/>
        <v>1.0070106029999999</v>
      </c>
      <c r="O1597" s="21">
        <f t="shared" si="498"/>
        <v>0</v>
      </c>
      <c r="P1597" s="16">
        <f t="shared" ca="1" si="488"/>
        <v>37.594358579999998</v>
      </c>
      <c r="Q1597" s="24">
        <f t="shared" si="489"/>
        <v>0</v>
      </c>
      <c r="R1597" s="16">
        <f t="shared" si="490"/>
        <v>0</v>
      </c>
      <c r="S1597" s="4" t="str">
        <f t="shared" si="499"/>
        <v>J=</v>
      </c>
      <c r="T1597" s="34">
        <f t="shared" si="500"/>
        <v>45000</v>
      </c>
      <c r="U1597" s="11"/>
      <c r="V1597" s="11"/>
      <c r="W1597" s="11"/>
      <c r="X1597" s="32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"/>
      <c r="AI1597" s="1"/>
      <c r="AJ1597" s="1"/>
      <c r="AK1597" s="1"/>
      <c r="AL1597" s="1"/>
      <c r="AM1597" s="32"/>
      <c r="AN1597" s="32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42">
        <f t="shared" si="491"/>
        <v>44988</v>
      </c>
      <c r="B1598" s="19">
        <f t="shared" ca="1" si="501"/>
        <v>5404.2877048800001</v>
      </c>
      <c r="C1598" s="16">
        <f t="shared" si="492"/>
        <v>5362.5</v>
      </c>
      <c r="D1598" s="15">
        <f ca="1">IF(A1598&lt;$B$1,VLOOKUP(A1598,[1]DI!$A$4:$B$15000,2,FALSE),0)</f>
        <v>0.13650000000000001</v>
      </c>
      <c r="E1598" s="16">
        <f t="shared" ca="1" si="484"/>
        <v>1.00050788</v>
      </c>
      <c r="F1598" s="16">
        <f ca="1">(TRUNC(PRODUCT($E$12:$E1597),16))</f>
        <v>1.31930493528354</v>
      </c>
      <c r="G1598" s="16">
        <f t="shared" ca="1" si="493"/>
        <v>1.31262312815277</v>
      </c>
      <c r="H1598" s="16">
        <f t="shared" ca="1" si="485"/>
        <v>1.0050904199999999</v>
      </c>
      <c r="I1598" s="15">
        <f t="shared" si="494"/>
        <v>7.0000000000000007E-2</v>
      </c>
      <c r="J1598" s="34">
        <f t="shared" si="495"/>
        <v>44972</v>
      </c>
      <c r="K1598" s="2">
        <f t="shared" si="496"/>
        <v>10</v>
      </c>
      <c r="L1598" s="21">
        <f t="shared" si="497"/>
        <v>10</v>
      </c>
      <c r="M1598" s="14">
        <f t="shared" si="486"/>
        <v>1.0026884739999999</v>
      </c>
      <c r="N1598" s="14">
        <f t="shared" ca="1" si="487"/>
        <v>1.007792579</v>
      </c>
      <c r="O1598" s="21">
        <f t="shared" si="498"/>
        <v>0</v>
      </c>
      <c r="P1598" s="16">
        <f t="shared" ca="1" si="488"/>
        <v>41.78770488</v>
      </c>
      <c r="Q1598" s="24">
        <f t="shared" si="489"/>
        <v>0</v>
      </c>
      <c r="R1598" s="16">
        <f t="shared" si="490"/>
        <v>0</v>
      </c>
      <c r="S1598" s="4" t="str">
        <f t="shared" si="499"/>
        <v>J=</v>
      </c>
      <c r="T1598" s="34">
        <f t="shared" si="500"/>
        <v>45000</v>
      </c>
      <c r="U1598" s="11"/>
      <c r="V1598" s="11"/>
      <c r="W1598" s="11"/>
      <c r="X1598" s="32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"/>
      <c r="AI1598" s="1"/>
      <c r="AJ1598" s="1"/>
      <c r="AK1598" s="1"/>
      <c r="AL1598" s="1"/>
      <c r="AM1598" s="32"/>
      <c r="AN1598" s="32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42">
        <f t="shared" si="491"/>
        <v>44989</v>
      </c>
      <c r="B1599" s="19">
        <f t="shared" ca="1" si="501"/>
        <v>5408.4843759300002</v>
      </c>
      <c r="C1599" s="16">
        <f t="shared" si="492"/>
        <v>5362.5</v>
      </c>
      <c r="D1599" s="15">
        <f ca="1">IF(A1599&lt;$B$1,VLOOKUP(A1599,[1]DI!$A$4:$B$15000,2,FALSE),0)</f>
        <v>0</v>
      </c>
      <c r="E1599" s="16">
        <f t="shared" ca="1" si="484"/>
        <v>1</v>
      </c>
      <c r="F1599" s="16">
        <f ca="1">(TRUNC(PRODUCT($E$12:$E1598),16))</f>
        <v>1.31997498387407</v>
      </c>
      <c r="G1599" s="16">
        <f t="shared" ca="1" si="493"/>
        <v>1.31262312815277</v>
      </c>
      <c r="H1599" s="16">
        <f t="shared" ca="1" si="485"/>
        <v>1.00560089</v>
      </c>
      <c r="I1599" s="15">
        <f t="shared" si="494"/>
        <v>7.0000000000000007E-2</v>
      </c>
      <c r="J1599" s="34">
        <f t="shared" si="495"/>
        <v>44972</v>
      </c>
      <c r="K1599" s="2">
        <f t="shared" si="496"/>
        <v>10</v>
      </c>
      <c r="L1599" s="21">
        <f t="shared" si="497"/>
        <v>11</v>
      </c>
      <c r="M1599" s="14">
        <f t="shared" si="486"/>
        <v>1.0029577190000001</v>
      </c>
      <c r="N1599" s="14">
        <f t="shared" ca="1" si="487"/>
        <v>1.008575175</v>
      </c>
      <c r="O1599" s="21">
        <f t="shared" si="498"/>
        <v>0</v>
      </c>
      <c r="P1599" s="16">
        <f t="shared" ca="1" si="488"/>
        <v>45.984375929999999</v>
      </c>
      <c r="Q1599" s="24">
        <f t="shared" si="489"/>
        <v>0</v>
      </c>
      <c r="R1599" s="16">
        <f t="shared" si="490"/>
        <v>0</v>
      </c>
      <c r="S1599" s="4" t="str">
        <f t="shared" si="499"/>
        <v>J=</v>
      </c>
      <c r="T1599" s="34">
        <f t="shared" si="500"/>
        <v>45000</v>
      </c>
      <c r="U1599" s="11"/>
      <c r="V1599" s="11"/>
      <c r="W1599" s="11"/>
      <c r="X1599" s="32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"/>
      <c r="AI1599" s="1"/>
      <c r="AJ1599" s="1"/>
      <c r="AK1599" s="1"/>
      <c r="AL1599" s="1"/>
      <c r="AM1599" s="32"/>
      <c r="AN1599" s="32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42">
        <f t="shared" si="491"/>
        <v>44990</v>
      </c>
      <c r="B1600" s="19">
        <f t="shared" ca="1" si="501"/>
        <v>5408.4843759300002</v>
      </c>
      <c r="C1600" s="16">
        <f t="shared" si="492"/>
        <v>5362.5</v>
      </c>
      <c r="D1600" s="15">
        <f ca="1">IF(A1600&lt;$B$1,VLOOKUP(A1600,[1]DI!$A$4:$B$15000,2,FALSE),0)</f>
        <v>0</v>
      </c>
      <c r="E1600" s="16">
        <f t="shared" ca="1" si="484"/>
        <v>1</v>
      </c>
      <c r="F1600" s="16">
        <f ca="1">(TRUNC(PRODUCT($E$12:$E1599),16))</f>
        <v>1.31997498387407</v>
      </c>
      <c r="G1600" s="16">
        <f t="shared" ca="1" si="493"/>
        <v>1.31262312815277</v>
      </c>
      <c r="H1600" s="16">
        <f t="shared" ca="1" si="485"/>
        <v>1.00560089</v>
      </c>
      <c r="I1600" s="15">
        <f t="shared" si="494"/>
        <v>7.0000000000000007E-2</v>
      </c>
      <c r="J1600" s="34">
        <f t="shared" si="495"/>
        <v>44972</v>
      </c>
      <c r="K1600" s="2">
        <f t="shared" si="496"/>
        <v>10</v>
      </c>
      <c r="L1600" s="21">
        <f t="shared" si="497"/>
        <v>11</v>
      </c>
      <c r="M1600" s="14">
        <f t="shared" si="486"/>
        <v>1.0029577190000001</v>
      </c>
      <c r="N1600" s="14">
        <f t="shared" ca="1" si="487"/>
        <v>1.008575175</v>
      </c>
      <c r="O1600" s="21">
        <f t="shared" si="498"/>
        <v>0</v>
      </c>
      <c r="P1600" s="16">
        <f t="shared" ca="1" si="488"/>
        <v>45.984375929999999</v>
      </c>
      <c r="Q1600" s="24">
        <f t="shared" si="489"/>
        <v>0</v>
      </c>
      <c r="R1600" s="16">
        <f t="shared" si="490"/>
        <v>0</v>
      </c>
      <c r="S1600" s="4" t="str">
        <f t="shared" si="499"/>
        <v>J=</v>
      </c>
      <c r="T1600" s="34">
        <f t="shared" si="500"/>
        <v>45000</v>
      </c>
      <c r="U1600" s="11"/>
      <c r="V1600" s="11"/>
      <c r="W1600" s="11"/>
      <c r="X1600" s="32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"/>
      <c r="AI1600" s="1"/>
      <c r="AJ1600" s="1"/>
      <c r="AK1600" s="1"/>
      <c r="AL1600" s="1"/>
      <c r="AM1600" s="32"/>
      <c r="AN1600" s="32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42">
        <f t="shared" si="491"/>
        <v>44991</v>
      </c>
      <c r="B1601" s="19">
        <f t="shared" ca="1" si="501"/>
        <v>5408.4843759300002</v>
      </c>
      <c r="C1601" s="16">
        <f t="shared" si="492"/>
        <v>5362.5</v>
      </c>
      <c r="D1601" s="15">
        <f ca="1">IF(A1601&lt;$B$1,VLOOKUP(A1601,[1]DI!$A$4:$B$15000,2,FALSE),0)</f>
        <v>0.13650000000000001</v>
      </c>
      <c r="E1601" s="16">
        <f t="shared" ca="1" si="484"/>
        <v>1.00050788</v>
      </c>
      <c r="F1601" s="16">
        <f ca="1">(TRUNC(PRODUCT($E$12:$E1600),16))</f>
        <v>1.31997498387407</v>
      </c>
      <c r="G1601" s="16">
        <f t="shared" ca="1" si="493"/>
        <v>1.31262312815277</v>
      </c>
      <c r="H1601" s="16">
        <f t="shared" ca="1" si="485"/>
        <v>1.00560089</v>
      </c>
      <c r="I1601" s="15">
        <f t="shared" si="494"/>
        <v>7.0000000000000007E-2</v>
      </c>
      <c r="J1601" s="34">
        <f t="shared" si="495"/>
        <v>44972</v>
      </c>
      <c r="K1601" s="2">
        <f t="shared" si="496"/>
        <v>11</v>
      </c>
      <c r="L1601" s="21">
        <f t="shared" si="497"/>
        <v>11</v>
      </c>
      <c r="M1601" s="14">
        <f t="shared" si="486"/>
        <v>1.0029577190000001</v>
      </c>
      <c r="N1601" s="14">
        <f t="shared" ca="1" si="487"/>
        <v>1.008575175</v>
      </c>
      <c r="O1601" s="21">
        <f t="shared" si="498"/>
        <v>0</v>
      </c>
      <c r="P1601" s="16">
        <f t="shared" ca="1" si="488"/>
        <v>45.984375929999999</v>
      </c>
      <c r="Q1601" s="24">
        <f t="shared" si="489"/>
        <v>0</v>
      </c>
      <c r="R1601" s="16">
        <f t="shared" si="490"/>
        <v>0</v>
      </c>
      <c r="S1601" s="4" t="str">
        <f t="shared" si="499"/>
        <v>J=</v>
      </c>
      <c r="T1601" s="34">
        <f t="shared" si="500"/>
        <v>45000</v>
      </c>
      <c r="U1601" s="11"/>
      <c r="V1601" s="11"/>
      <c r="W1601" s="11"/>
      <c r="X1601" s="32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"/>
      <c r="AI1601" s="1"/>
      <c r="AJ1601" s="1"/>
      <c r="AK1601" s="1"/>
      <c r="AL1601" s="1"/>
      <c r="AM1601" s="32"/>
      <c r="AN1601" s="32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42">
        <f t="shared" si="491"/>
        <v>44992</v>
      </c>
      <c r="B1602" s="19">
        <f t="shared" ca="1" si="501"/>
        <v>5412.6842483999999</v>
      </c>
      <c r="C1602" s="16">
        <f t="shared" si="492"/>
        <v>5362.5</v>
      </c>
      <c r="D1602" s="15">
        <f ca="1">IF(A1602&lt;$B$1,VLOOKUP(A1602,[1]DI!$A$4:$B$15000,2,FALSE),0)</f>
        <v>0.13650000000000001</v>
      </c>
      <c r="E1602" s="16">
        <f t="shared" ca="1" si="484"/>
        <v>1.00050788</v>
      </c>
      <c r="F1602" s="16">
        <f ca="1">(TRUNC(PRODUCT($E$12:$E1601),16))</f>
        <v>1.3206453727688801</v>
      </c>
      <c r="G1602" s="16">
        <f t="shared" ca="1" si="493"/>
        <v>1.31262312815277</v>
      </c>
      <c r="H1602" s="16">
        <f t="shared" ca="1" si="485"/>
        <v>1.00611161</v>
      </c>
      <c r="I1602" s="15">
        <f t="shared" si="494"/>
        <v>7.0000000000000007E-2</v>
      </c>
      <c r="J1602" s="34">
        <f t="shared" si="495"/>
        <v>44972</v>
      </c>
      <c r="K1602" s="2">
        <f t="shared" si="496"/>
        <v>12</v>
      </c>
      <c r="L1602" s="21">
        <f t="shared" si="497"/>
        <v>12</v>
      </c>
      <c r="M1602" s="14">
        <f t="shared" si="486"/>
        <v>1.003227036</v>
      </c>
      <c r="N1602" s="14">
        <f t="shared" ca="1" si="487"/>
        <v>1.009358368</v>
      </c>
      <c r="O1602" s="21">
        <f t="shared" si="498"/>
        <v>0</v>
      </c>
      <c r="P1602" s="16">
        <f t="shared" ca="1" si="488"/>
        <v>50.184248400000001</v>
      </c>
      <c r="Q1602" s="24">
        <f t="shared" si="489"/>
        <v>0</v>
      </c>
      <c r="R1602" s="16">
        <f t="shared" si="490"/>
        <v>0</v>
      </c>
      <c r="S1602" s="4" t="str">
        <f t="shared" si="499"/>
        <v>J=</v>
      </c>
      <c r="T1602" s="34">
        <f t="shared" si="500"/>
        <v>45000</v>
      </c>
      <c r="U1602" s="11"/>
      <c r="V1602" s="11"/>
      <c r="W1602" s="11"/>
      <c r="X1602" s="32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"/>
      <c r="AI1602" s="1"/>
      <c r="AJ1602" s="1"/>
      <c r="AK1602" s="1"/>
      <c r="AL1602" s="1"/>
      <c r="AM1602" s="32"/>
      <c r="AN1602" s="32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42">
        <f t="shared" si="491"/>
        <v>44993</v>
      </c>
      <c r="B1603" s="19">
        <f t="shared" ca="1" si="501"/>
        <v>5416.8874402399997</v>
      </c>
      <c r="C1603" s="16">
        <f t="shared" si="492"/>
        <v>5362.5</v>
      </c>
      <c r="D1603" s="15">
        <f ca="1">IF(A1603&lt;$B$1,VLOOKUP(A1603,[1]DI!$A$4:$B$15000,2,FALSE),0)</f>
        <v>0.13650000000000001</v>
      </c>
      <c r="E1603" s="16">
        <f t="shared" ca="1" si="484"/>
        <v>1.00050788</v>
      </c>
      <c r="F1603" s="16">
        <f ca="1">(TRUNC(PRODUCT($E$12:$E1602),16))</f>
        <v>1.32131610214081</v>
      </c>
      <c r="G1603" s="16">
        <f t="shared" ca="1" si="493"/>
        <v>1.31262312815277</v>
      </c>
      <c r="H1603" s="16">
        <f t="shared" ca="1" si="485"/>
        <v>1.0066226</v>
      </c>
      <c r="I1603" s="15">
        <f t="shared" si="494"/>
        <v>7.0000000000000007E-2</v>
      </c>
      <c r="J1603" s="34">
        <f t="shared" si="495"/>
        <v>44972</v>
      </c>
      <c r="K1603" s="2">
        <f t="shared" si="496"/>
        <v>13</v>
      </c>
      <c r="L1603" s="21">
        <f t="shared" si="497"/>
        <v>13</v>
      </c>
      <c r="M1603" s="14">
        <f t="shared" si="486"/>
        <v>1.003496425</v>
      </c>
      <c r="N1603" s="14">
        <f t="shared" ca="1" si="487"/>
        <v>1.0101421799999999</v>
      </c>
      <c r="O1603" s="21">
        <f t="shared" si="498"/>
        <v>0</v>
      </c>
      <c r="P1603" s="16">
        <f t="shared" ca="1" si="488"/>
        <v>54.387440239999997</v>
      </c>
      <c r="Q1603" s="24">
        <f t="shared" si="489"/>
        <v>0</v>
      </c>
      <c r="R1603" s="16">
        <f t="shared" si="490"/>
        <v>0</v>
      </c>
      <c r="S1603" s="4" t="str">
        <f t="shared" si="499"/>
        <v>J=</v>
      </c>
      <c r="T1603" s="34">
        <f t="shared" si="500"/>
        <v>45000</v>
      </c>
      <c r="U1603" s="11"/>
      <c r="V1603" s="11"/>
      <c r="W1603" s="11"/>
      <c r="X1603" s="32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"/>
      <c r="AI1603" s="1"/>
      <c r="AJ1603" s="1"/>
      <c r="AK1603" s="1"/>
      <c r="AL1603" s="1"/>
      <c r="AM1603" s="32"/>
      <c r="AN1603" s="32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42">
        <f t="shared" si="491"/>
        <v>44994</v>
      </c>
      <c r="B1604" s="19">
        <f t="shared" ca="1" si="501"/>
        <v>5421.09384959</v>
      </c>
      <c r="C1604" s="16">
        <f t="shared" si="492"/>
        <v>5362.5</v>
      </c>
      <c r="D1604" s="15">
        <f ca="1">IF(A1604&lt;$B$1,VLOOKUP(A1604,[1]DI!$A$4:$B$15000,2,FALSE),0)</f>
        <v>0.13650000000000001</v>
      </c>
      <c r="E1604" s="16">
        <f t="shared" ca="1" si="484"/>
        <v>1.00050788</v>
      </c>
      <c r="F1604" s="16">
        <f ca="1">(TRUNC(PRODUCT($E$12:$E1603),16))</f>
        <v>1.3219871721627601</v>
      </c>
      <c r="G1604" s="16">
        <f t="shared" ca="1" si="493"/>
        <v>1.31262312815277</v>
      </c>
      <c r="H1604" s="16">
        <f t="shared" ca="1" si="485"/>
        <v>1.0071338400000001</v>
      </c>
      <c r="I1604" s="15">
        <f t="shared" si="494"/>
        <v>7.0000000000000007E-2</v>
      </c>
      <c r="J1604" s="34">
        <f t="shared" si="495"/>
        <v>44972</v>
      </c>
      <c r="K1604" s="2">
        <f t="shared" si="496"/>
        <v>14</v>
      </c>
      <c r="L1604" s="21">
        <f t="shared" si="497"/>
        <v>14</v>
      </c>
      <c r="M1604" s="14">
        <f t="shared" si="486"/>
        <v>1.0037658869999999</v>
      </c>
      <c r="N1604" s="14">
        <f t="shared" ca="1" si="487"/>
        <v>1.0109265919999999</v>
      </c>
      <c r="O1604" s="21">
        <f t="shared" si="498"/>
        <v>0</v>
      </c>
      <c r="P1604" s="16">
        <f t="shared" ca="1" si="488"/>
        <v>58.593849589999998</v>
      </c>
      <c r="Q1604" s="24">
        <f t="shared" si="489"/>
        <v>0</v>
      </c>
      <c r="R1604" s="16">
        <f t="shared" si="490"/>
        <v>0</v>
      </c>
      <c r="S1604" s="4" t="str">
        <f t="shared" si="499"/>
        <v>J=</v>
      </c>
      <c r="T1604" s="34">
        <f t="shared" si="500"/>
        <v>45000</v>
      </c>
      <c r="U1604" s="11"/>
      <c r="V1604" s="11"/>
      <c r="W1604" s="11"/>
      <c r="X1604" s="32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"/>
      <c r="AI1604" s="1"/>
      <c r="AJ1604" s="1"/>
      <c r="AK1604" s="1"/>
      <c r="AL1604" s="1"/>
      <c r="AM1604" s="32"/>
      <c r="AN1604" s="32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42">
        <f t="shared" si="491"/>
        <v>44995</v>
      </c>
      <c r="B1605" s="19">
        <f t="shared" ca="1" si="501"/>
        <v>5425.3035247099997</v>
      </c>
      <c r="C1605" s="16">
        <f t="shared" si="492"/>
        <v>5362.5</v>
      </c>
      <c r="D1605" s="15">
        <f ca="1">IF(A1605&lt;$B$1,VLOOKUP(A1605,[1]DI!$A$4:$B$15000,2,FALSE),0)</f>
        <v>0.13650000000000001</v>
      </c>
      <c r="E1605" s="16">
        <f t="shared" ca="1" si="484"/>
        <v>1.00050788</v>
      </c>
      <c r="F1605" s="16">
        <f ca="1">(TRUNC(PRODUCT($E$12:$E1604),16))</f>
        <v>1.32265858300776</v>
      </c>
      <c r="G1605" s="16">
        <f t="shared" ca="1" si="493"/>
        <v>1.31262312815277</v>
      </c>
      <c r="H1605" s="16">
        <f t="shared" ca="1" si="485"/>
        <v>1.0076453400000001</v>
      </c>
      <c r="I1605" s="15">
        <f t="shared" si="494"/>
        <v>7.0000000000000007E-2</v>
      </c>
      <c r="J1605" s="34">
        <f t="shared" si="495"/>
        <v>44972</v>
      </c>
      <c r="K1605" s="2">
        <f t="shared" si="496"/>
        <v>15</v>
      </c>
      <c r="L1605" s="21">
        <f t="shared" si="497"/>
        <v>15</v>
      </c>
      <c r="M1605" s="14">
        <f t="shared" si="486"/>
        <v>1.004035421</v>
      </c>
      <c r="N1605" s="14">
        <f t="shared" ca="1" si="487"/>
        <v>1.0117116129999999</v>
      </c>
      <c r="O1605" s="21">
        <f t="shared" si="498"/>
        <v>0</v>
      </c>
      <c r="P1605" s="16">
        <f t="shared" ca="1" si="488"/>
        <v>62.803524709999998</v>
      </c>
      <c r="Q1605" s="24">
        <f t="shared" si="489"/>
        <v>0</v>
      </c>
      <c r="R1605" s="16">
        <f t="shared" si="490"/>
        <v>0</v>
      </c>
      <c r="S1605" s="4" t="str">
        <f t="shared" si="499"/>
        <v>J=</v>
      </c>
      <c r="T1605" s="34">
        <f t="shared" si="500"/>
        <v>45000</v>
      </c>
      <c r="U1605" s="11"/>
      <c r="V1605" s="11"/>
      <c r="W1605" s="11"/>
      <c r="X1605" s="32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"/>
      <c r="AI1605" s="1"/>
      <c r="AJ1605" s="1"/>
      <c r="AK1605" s="1"/>
      <c r="AL1605" s="1"/>
      <c r="AM1605" s="32"/>
      <c r="AN1605" s="32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42">
        <f t="shared" si="491"/>
        <v>44996</v>
      </c>
      <c r="B1606" s="19">
        <f t="shared" ca="1" si="501"/>
        <v>5429.51652457</v>
      </c>
      <c r="C1606" s="16">
        <f t="shared" si="492"/>
        <v>5362.5</v>
      </c>
      <c r="D1606" s="15">
        <f ca="1">IF(A1606&lt;$B$1,VLOOKUP(A1606,[1]DI!$A$4:$B$15000,2,FALSE),0)</f>
        <v>0</v>
      </c>
      <c r="E1606" s="16">
        <f t="shared" ca="1" si="484"/>
        <v>1</v>
      </c>
      <c r="F1606" s="16">
        <f ca="1">(TRUNC(PRODUCT($E$12:$E1605),16))</f>
        <v>1.3233303348489001</v>
      </c>
      <c r="G1606" s="16">
        <f t="shared" ca="1" si="493"/>
        <v>1.31262312815277</v>
      </c>
      <c r="H1606" s="16">
        <f t="shared" ca="1" si="485"/>
        <v>1.00815711</v>
      </c>
      <c r="I1606" s="15">
        <f t="shared" si="494"/>
        <v>7.0000000000000007E-2</v>
      </c>
      <c r="J1606" s="34">
        <f t="shared" si="495"/>
        <v>44972</v>
      </c>
      <c r="K1606" s="2">
        <f t="shared" si="496"/>
        <v>15</v>
      </c>
      <c r="L1606" s="21">
        <f t="shared" si="497"/>
        <v>16</v>
      </c>
      <c r="M1606" s="14">
        <f t="shared" si="486"/>
        <v>1.004305027</v>
      </c>
      <c r="N1606" s="14">
        <f t="shared" ca="1" si="487"/>
        <v>1.0124972539999999</v>
      </c>
      <c r="O1606" s="21">
        <f t="shared" si="498"/>
        <v>0</v>
      </c>
      <c r="P1606" s="16">
        <f t="shared" ca="1" si="488"/>
        <v>67.016524570000001</v>
      </c>
      <c r="Q1606" s="24">
        <f t="shared" si="489"/>
        <v>0</v>
      </c>
      <c r="R1606" s="16">
        <f t="shared" si="490"/>
        <v>0</v>
      </c>
      <c r="S1606" s="4" t="str">
        <f t="shared" si="499"/>
        <v>J=</v>
      </c>
      <c r="T1606" s="34">
        <f t="shared" si="500"/>
        <v>45000</v>
      </c>
      <c r="U1606" s="11"/>
      <c r="V1606" s="11"/>
      <c r="W1606" s="11"/>
      <c r="X1606" s="32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"/>
      <c r="AI1606" s="1"/>
      <c r="AJ1606" s="1"/>
      <c r="AK1606" s="1"/>
      <c r="AL1606" s="1"/>
      <c r="AM1606" s="32"/>
      <c r="AN1606" s="32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42">
        <f t="shared" si="491"/>
        <v>44997</v>
      </c>
      <c r="B1607" s="19">
        <f t="shared" ca="1" si="501"/>
        <v>5429.51652457</v>
      </c>
      <c r="C1607" s="16">
        <f t="shared" si="492"/>
        <v>5362.5</v>
      </c>
      <c r="D1607" s="15">
        <f ca="1">IF(A1607&lt;$B$1,VLOOKUP(A1607,[1]DI!$A$4:$B$15000,2,FALSE),0)</f>
        <v>0</v>
      </c>
      <c r="E1607" s="16">
        <f t="shared" ca="1" si="484"/>
        <v>1</v>
      </c>
      <c r="F1607" s="16">
        <f ca="1">(TRUNC(PRODUCT($E$12:$E1606),16))</f>
        <v>1.3233303348489001</v>
      </c>
      <c r="G1607" s="16">
        <f t="shared" ca="1" si="493"/>
        <v>1.31262312815277</v>
      </c>
      <c r="H1607" s="16">
        <f t="shared" ca="1" si="485"/>
        <v>1.00815711</v>
      </c>
      <c r="I1607" s="15">
        <f t="shared" si="494"/>
        <v>7.0000000000000007E-2</v>
      </c>
      <c r="J1607" s="34">
        <f t="shared" si="495"/>
        <v>44972</v>
      </c>
      <c r="K1607" s="2">
        <f t="shared" si="496"/>
        <v>15</v>
      </c>
      <c r="L1607" s="21">
        <f t="shared" si="497"/>
        <v>16</v>
      </c>
      <c r="M1607" s="14">
        <f t="shared" si="486"/>
        <v>1.004305027</v>
      </c>
      <c r="N1607" s="14">
        <f t="shared" ca="1" si="487"/>
        <v>1.0124972539999999</v>
      </c>
      <c r="O1607" s="21">
        <f t="shared" si="498"/>
        <v>0</v>
      </c>
      <c r="P1607" s="16">
        <f t="shared" ca="1" si="488"/>
        <v>67.016524570000001</v>
      </c>
      <c r="Q1607" s="24">
        <f t="shared" si="489"/>
        <v>0</v>
      </c>
      <c r="R1607" s="16">
        <f t="shared" si="490"/>
        <v>0</v>
      </c>
      <c r="S1607" s="4" t="str">
        <f t="shared" si="499"/>
        <v>J=</v>
      </c>
      <c r="T1607" s="34">
        <f t="shared" si="500"/>
        <v>45000</v>
      </c>
      <c r="U1607" s="11"/>
      <c r="V1607" s="11"/>
      <c r="W1607" s="11"/>
      <c r="X1607" s="32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"/>
      <c r="AI1607" s="1"/>
      <c r="AJ1607" s="1"/>
      <c r="AK1607" s="1"/>
      <c r="AL1607" s="1"/>
      <c r="AM1607" s="32"/>
      <c r="AN1607" s="32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42">
        <f t="shared" si="491"/>
        <v>44998</v>
      </c>
      <c r="B1608" s="19">
        <f t="shared" ca="1" si="501"/>
        <v>5429.51652457</v>
      </c>
      <c r="C1608" s="16">
        <f t="shared" si="492"/>
        <v>5362.5</v>
      </c>
      <c r="D1608" s="15">
        <f ca="1">IF(A1608&lt;$B$1,VLOOKUP(A1608,[1]DI!$A$4:$B$15000,2,FALSE),0)</f>
        <v>0.13650000000000001</v>
      </c>
      <c r="E1608" s="16">
        <f t="shared" ca="1" si="484"/>
        <v>1.00050788</v>
      </c>
      <c r="F1608" s="16">
        <f ca="1">(TRUNC(PRODUCT($E$12:$E1607),16))</f>
        <v>1.3233303348489001</v>
      </c>
      <c r="G1608" s="16">
        <f t="shared" ca="1" si="493"/>
        <v>1.31262312815277</v>
      </c>
      <c r="H1608" s="16">
        <f t="shared" ca="1" si="485"/>
        <v>1.00815711</v>
      </c>
      <c r="I1608" s="15">
        <f t="shared" si="494"/>
        <v>7.0000000000000007E-2</v>
      </c>
      <c r="J1608" s="34">
        <f t="shared" si="495"/>
        <v>44972</v>
      </c>
      <c r="K1608" s="2">
        <f t="shared" si="496"/>
        <v>16</v>
      </c>
      <c r="L1608" s="21">
        <f t="shared" si="497"/>
        <v>16</v>
      </c>
      <c r="M1608" s="14">
        <f t="shared" si="486"/>
        <v>1.004305027</v>
      </c>
      <c r="N1608" s="14">
        <f t="shared" ca="1" si="487"/>
        <v>1.0124972539999999</v>
      </c>
      <c r="O1608" s="21">
        <f t="shared" si="498"/>
        <v>0</v>
      </c>
      <c r="P1608" s="16">
        <f t="shared" ca="1" si="488"/>
        <v>67.016524570000001</v>
      </c>
      <c r="Q1608" s="24">
        <f t="shared" si="489"/>
        <v>0</v>
      </c>
      <c r="R1608" s="16">
        <f t="shared" si="490"/>
        <v>0</v>
      </c>
      <c r="S1608" s="4" t="str">
        <f t="shared" si="499"/>
        <v>J=</v>
      </c>
      <c r="T1608" s="34">
        <f t="shared" si="500"/>
        <v>45000</v>
      </c>
      <c r="U1608" s="11"/>
      <c r="V1608" s="11"/>
      <c r="W1608" s="11"/>
      <c r="X1608" s="32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"/>
      <c r="AI1608" s="1"/>
      <c r="AJ1608" s="1"/>
      <c r="AK1608" s="1"/>
      <c r="AL1608" s="1"/>
      <c r="AM1608" s="32"/>
      <c r="AN1608" s="32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42">
        <f t="shared" si="491"/>
        <v>44999</v>
      </c>
      <c r="B1609" s="19">
        <f t="shared" ca="1" si="501"/>
        <v>5433.73274193</v>
      </c>
      <c r="C1609" s="16">
        <f t="shared" si="492"/>
        <v>5362.5</v>
      </c>
      <c r="D1609" s="15">
        <f ca="1">IF(A1609&lt;$B$1,VLOOKUP(A1609,[1]DI!$A$4:$B$15000,2,FALSE),0)</f>
        <v>0.13650000000000001</v>
      </c>
      <c r="E1609" s="16">
        <f t="shared" ca="1" si="484"/>
        <v>1.00050788</v>
      </c>
      <c r="F1609" s="16">
        <f ca="1">(TRUNC(PRODUCT($E$12:$E1608),16))</f>
        <v>1.3240024278593601</v>
      </c>
      <c r="G1609" s="16">
        <f t="shared" ca="1" si="493"/>
        <v>1.31262312815277</v>
      </c>
      <c r="H1609" s="16">
        <f t="shared" ca="1" si="485"/>
        <v>1.0086691299999999</v>
      </c>
      <c r="I1609" s="15">
        <f t="shared" si="494"/>
        <v>7.0000000000000007E-2</v>
      </c>
      <c r="J1609" s="34">
        <f t="shared" si="495"/>
        <v>44972</v>
      </c>
      <c r="K1609" s="2">
        <f t="shared" si="496"/>
        <v>17</v>
      </c>
      <c r="L1609" s="21">
        <f t="shared" si="497"/>
        <v>17</v>
      </c>
      <c r="M1609" s="14">
        <f t="shared" si="486"/>
        <v>1.0045747060000001</v>
      </c>
      <c r="N1609" s="14">
        <f t="shared" ca="1" si="487"/>
        <v>1.013283495</v>
      </c>
      <c r="O1609" s="21">
        <f t="shared" si="498"/>
        <v>0</v>
      </c>
      <c r="P1609" s="16">
        <f t="shared" ca="1" si="488"/>
        <v>71.232741930000003</v>
      </c>
      <c r="Q1609" s="24">
        <f t="shared" si="489"/>
        <v>0</v>
      </c>
      <c r="R1609" s="16">
        <f t="shared" si="490"/>
        <v>0</v>
      </c>
      <c r="S1609" s="4" t="str">
        <f t="shared" si="499"/>
        <v>J=</v>
      </c>
      <c r="T1609" s="34">
        <f t="shared" si="500"/>
        <v>45000</v>
      </c>
      <c r="U1609" s="11"/>
      <c r="V1609" s="11"/>
      <c r="W1609" s="11"/>
      <c r="X1609" s="32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"/>
      <c r="AI1609" s="1"/>
      <c r="AJ1609" s="1"/>
      <c r="AK1609" s="1"/>
      <c r="AL1609" s="1"/>
      <c r="AM1609" s="32"/>
      <c r="AN1609" s="32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42">
        <f t="shared" si="491"/>
        <v>45000</v>
      </c>
      <c r="B1610" s="19">
        <f t="shared" ca="1" si="501"/>
        <v>5437.95223042</v>
      </c>
      <c r="C1610" s="16">
        <f t="shared" si="492"/>
        <v>5362.5</v>
      </c>
      <c r="D1610" s="15">
        <f ca="1">IF(A1610&lt;$B$1,VLOOKUP(A1610,[1]DI!$A$4:$B$15000,2,FALSE),0)</f>
        <v>0.13650000000000001</v>
      </c>
      <c r="E1610" s="16">
        <f t="shared" ca="1" si="484"/>
        <v>1.00050788</v>
      </c>
      <c r="F1610" s="16">
        <f ca="1">(TRUNC(PRODUCT($E$12:$E1609),16))</f>
        <v>1.32467486221242</v>
      </c>
      <c r="G1610" s="16">
        <f t="shared" ca="1" si="493"/>
        <v>1.31262312815277</v>
      </c>
      <c r="H1610" s="16">
        <f t="shared" ca="1" si="485"/>
        <v>1.0091814100000001</v>
      </c>
      <c r="I1610" s="15">
        <f t="shared" si="494"/>
        <v>7.0000000000000007E-2</v>
      </c>
      <c r="J1610" s="34">
        <f t="shared" si="495"/>
        <v>44972</v>
      </c>
      <c r="K1610" s="2">
        <f t="shared" si="496"/>
        <v>18</v>
      </c>
      <c r="L1610" s="21">
        <f t="shared" si="497"/>
        <v>18</v>
      </c>
      <c r="M1610" s="14">
        <f t="shared" si="486"/>
        <v>1.0048444569999999</v>
      </c>
      <c r="N1610" s="14">
        <f t="shared" ca="1" si="487"/>
        <v>1.014070346</v>
      </c>
      <c r="O1610" s="21">
        <f t="shared" si="498"/>
        <v>53</v>
      </c>
      <c r="P1610" s="16">
        <f t="shared" ca="1" si="488"/>
        <v>75.452230420000006</v>
      </c>
      <c r="Q1610" s="24">
        <f t="shared" si="489"/>
        <v>0</v>
      </c>
      <c r="R1610" s="16">
        <f t="shared" si="490"/>
        <v>0</v>
      </c>
      <c r="S1610" s="4" t="str">
        <f t="shared" si="499"/>
        <v>J=</v>
      </c>
      <c r="T1610" s="34">
        <f t="shared" si="500"/>
        <v>45000</v>
      </c>
      <c r="U1610" s="11"/>
      <c r="V1610" s="11"/>
      <c r="W1610" s="11"/>
      <c r="X1610" s="32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"/>
      <c r="AI1610" s="1"/>
      <c r="AJ1610" s="1"/>
      <c r="AK1610" s="1"/>
      <c r="AL1610" s="1"/>
      <c r="AM1610" s="32"/>
      <c r="AN1610" s="32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42">
        <f t="shared" si="491"/>
        <v>45001</v>
      </c>
      <c r="B1611" s="19">
        <f t="shared" ca="1" si="501"/>
        <v>5366.66419038</v>
      </c>
      <c r="C1611" s="16">
        <f t="shared" si="492"/>
        <v>5362.5</v>
      </c>
      <c r="D1611" s="15">
        <f ca="1">IF(A1611&lt;$B$1,VLOOKUP(A1611,[1]DI!$A$4:$B$15000,2,FALSE),0)</f>
        <v>0.13650000000000001</v>
      </c>
      <c r="E1611" s="16">
        <f t="shared" ca="1" si="484"/>
        <v>1.00050788</v>
      </c>
      <c r="F1611" s="16">
        <f ca="1">(TRUNC(PRODUCT($E$12:$E1610),16))</f>
        <v>1.32534763808144</v>
      </c>
      <c r="G1611" s="16">
        <f t="shared" ca="1" si="493"/>
        <v>1.32467486221242</v>
      </c>
      <c r="H1611" s="16">
        <f t="shared" ca="1" si="485"/>
        <v>1.00050788</v>
      </c>
      <c r="I1611" s="15">
        <f t="shared" si="494"/>
        <v>7.0000000000000007E-2</v>
      </c>
      <c r="J1611" s="34">
        <f t="shared" si="495"/>
        <v>45000</v>
      </c>
      <c r="K1611" s="2">
        <f t="shared" si="496"/>
        <v>1</v>
      </c>
      <c r="L1611" s="21">
        <f t="shared" si="497"/>
        <v>1</v>
      </c>
      <c r="M1611" s="14">
        <f t="shared" si="486"/>
        <v>1.0002685229999999</v>
      </c>
      <c r="N1611" s="14">
        <f t="shared" ca="1" si="487"/>
        <v>1.0007765390000001</v>
      </c>
      <c r="O1611" s="21">
        <f t="shared" si="498"/>
        <v>0</v>
      </c>
      <c r="P1611" s="16">
        <f t="shared" ca="1" si="488"/>
        <v>4.16419038</v>
      </c>
      <c r="Q1611" s="24">
        <f t="shared" si="489"/>
        <v>0</v>
      </c>
      <c r="R1611" s="16">
        <f t="shared" si="490"/>
        <v>0</v>
      </c>
      <c r="S1611" s="4" t="str">
        <f t="shared" si="499"/>
        <v>J=</v>
      </c>
      <c r="T1611" s="34">
        <f t="shared" si="500"/>
        <v>45033</v>
      </c>
      <c r="U1611" s="11"/>
      <c r="V1611" s="11"/>
      <c r="W1611" s="11"/>
      <c r="X1611" s="32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"/>
      <c r="AI1611" s="1"/>
      <c r="AJ1611" s="1"/>
      <c r="AK1611" s="1"/>
      <c r="AL1611" s="1"/>
      <c r="AM1611" s="32"/>
      <c r="AN1611" s="32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42">
        <f t="shared" si="491"/>
        <v>45002</v>
      </c>
      <c r="B1612" s="19">
        <f t="shared" ca="1" si="501"/>
        <v>5370.8316304500004</v>
      </c>
      <c r="C1612" s="16">
        <f t="shared" si="492"/>
        <v>5362.5</v>
      </c>
      <c r="D1612" s="15">
        <f ca="1">IF(A1612&lt;$B$1,VLOOKUP(A1612,[1]DI!$A$4:$B$15000,2,FALSE),0)</f>
        <v>0.13650000000000001</v>
      </c>
      <c r="E1612" s="16">
        <f t="shared" ref="E1612:E1675" ca="1" si="502">ROUND(((1+D1612)^(1/252)),8)</f>
        <v>1.00050788</v>
      </c>
      <c r="F1612" s="16">
        <f ca="1">(TRUNC(PRODUCT($E$12:$E1611),16))</f>
        <v>1.32602075563987</v>
      </c>
      <c r="G1612" s="16">
        <f t="shared" ca="1" si="493"/>
        <v>1.32467486221242</v>
      </c>
      <c r="H1612" s="16">
        <f t="shared" ref="H1612:H1675" ca="1" si="503">ROUND(F1612/G1612,8)</f>
        <v>1.00101602</v>
      </c>
      <c r="I1612" s="15">
        <f t="shared" si="494"/>
        <v>7.0000000000000007E-2</v>
      </c>
      <c r="J1612" s="34">
        <f t="shared" si="495"/>
        <v>45000</v>
      </c>
      <c r="K1612" s="2">
        <f t="shared" si="496"/>
        <v>2</v>
      </c>
      <c r="L1612" s="21">
        <f t="shared" si="497"/>
        <v>2</v>
      </c>
      <c r="M1612" s="14">
        <f t="shared" ref="M1612:M1675" si="504">ROUND((I1612+1)^(L1612/252),9)</f>
        <v>1.000537118</v>
      </c>
      <c r="N1612" s="14">
        <f t="shared" ref="N1612:N1675" ca="1" si="505">ROUND(H1612*M1612,9)</f>
        <v>1.0015536840000001</v>
      </c>
      <c r="O1612" s="21">
        <f t="shared" si="498"/>
        <v>0</v>
      </c>
      <c r="P1612" s="16">
        <f t="shared" ref="P1612:P1675" ca="1" si="506">TRUNC(((N1612-1)*C1612),8)</f>
        <v>8.3316304500000005</v>
      </c>
      <c r="Q1612" s="24">
        <f t="shared" ref="Q1612:Q1675" si="507">IF($O1612&gt;0,VLOOKUP($O1612,$W$12:$AC$150,7),0)</f>
        <v>0</v>
      </c>
      <c r="R1612" s="16">
        <f t="shared" ref="R1612:R1675" si="508">IF(Q1612&gt;0,TRUNC(Q1612*C$12,8),0)</f>
        <v>0</v>
      </c>
      <c r="S1612" s="4" t="str">
        <f t="shared" si="499"/>
        <v>J=</v>
      </c>
      <c r="T1612" s="34">
        <f t="shared" si="500"/>
        <v>45033</v>
      </c>
      <c r="U1612" s="11"/>
      <c r="V1612" s="11"/>
      <c r="W1612" s="11"/>
      <c r="X1612" s="32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"/>
      <c r="AI1612" s="1"/>
      <c r="AJ1612" s="1"/>
      <c r="AK1612" s="1"/>
      <c r="AL1612" s="1"/>
      <c r="AM1612" s="32"/>
      <c r="AN1612" s="32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42">
        <f t="shared" ref="A1613:A1676" si="509">(A1612+1)</f>
        <v>45003</v>
      </c>
      <c r="B1613" s="19">
        <f t="shared" ca="1" si="501"/>
        <v>5375.0022558299997</v>
      </c>
      <c r="C1613" s="16">
        <f t="shared" ref="C1613:C1676" si="510">(C1612-R1612)</f>
        <v>5362.5</v>
      </c>
      <c r="D1613" s="15">
        <f ca="1">IF(A1613&lt;$B$1,VLOOKUP(A1613,[1]DI!$A$4:$B$15000,2,FALSE),0)</f>
        <v>0</v>
      </c>
      <c r="E1613" s="16">
        <f t="shared" ca="1" si="502"/>
        <v>1</v>
      </c>
      <c r="F1613" s="16">
        <f ca="1">(TRUNC(PRODUCT($E$12:$E1612),16))</f>
        <v>1.32669421506125</v>
      </c>
      <c r="G1613" s="16">
        <f t="shared" ref="G1613:G1676" ca="1" si="511">IF(O1612&gt;0,F1612,G1612)</f>
        <v>1.32467486221242</v>
      </c>
      <c r="H1613" s="16">
        <f t="shared" ca="1" si="503"/>
        <v>1.00152441</v>
      </c>
      <c r="I1613" s="15">
        <f t="shared" ref="I1613:I1676" si="512">I1612</f>
        <v>7.0000000000000007E-2</v>
      </c>
      <c r="J1613" s="34">
        <f t="shared" ref="J1613:J1676" si="513">IF(O1612&gt;0,VLOOKUP(O1612,W$12:AG$150,2),J1612)</f>
        <v>45000</v>
      </c>
      <c r="K1613" s="2">
        <f t="shared" ref="K1613:K1676" si="514">IF(A1613&gt;J1613,IF(NETWORKDAYS(J1613,A1613,$W$160:$W$544)-1=0,1,NETWORKDAYS(J1613,A1613,$W$160:$W$544)-1),0)</f>
        <v>2</v>
      </c>
      <c r="L1613" s="21">
        <f t="shared" ref="L1613:L1676" si="515">IF(AND(K1613=1,K1612=1),1,IF(K1613&gt;0,IF(K1613=K1612,K1613+1,K1613),0))</f>
        <v>3</v>
      </c>
      <c r="M1613" s="14">
        <f t="shared" si="504"/>
        <v>1.0008057850000001</v>
      </c>
      <c r="N1613" s="14">
        <f t="shared" ca="1" si="505"/>
        <v>1.002331423</v>
      </c>
      <c r="O1613" s="21">
        <f t="shared" ref="O1613:O1676" si="516">IF(VLOOKUP(A1613,X$12:AE$150,8)=VLOOKUP(A1612,X$12:AE$150,8),0,VLOOKUP(A1613,X$12:AE$150,8))</f>
        <v>0</v>
      </c>
      <c r="P1613" s="16">
        <f t="shared" ca="1" si="506"/>
        <v>12.502255829999999</v>
      </c>
      <c r="Q1613" s="24">
        <f t="shared" si="507"/>
        <v>0</v>
      </c>
      <c r="R1613" s="16">
        <f t="shared" si="508"/>
        <v>0</v>
      </c>
      <c r="S1613" s="4" t="str">
        <f t="shared" ref="S1613:S1676" si="517">IF(O1612&gt;0,VLOOKUP(O1612,W$12:AG$150,10),S1612)</f>
        <v>J=</v>
      </c>
      <c r="T1613" s="34">
        <f t="shared" ref="T1613:T1676" si="518">IF(O1612&gt;0,VLOOKUP(O1612,W$12:AG$150,11),T1612)</f>
        <v>45033</v>
      </c>
      <c r="U1613" s="11"/>
      <c r="V1613" s="11"/>
      <c r="W1613" s="11"/>
      <c r="X1613" s="32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"/>
      <c r="AI1613" s="1"/>
      <c r="AJ1613" s="1"/>
      <c r="AK1613" s="1"/>
      <c r="AL1613" s="1"/>
      <c r="AM1613" s="32"/>
      <c r="AN1613" s="32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42">
        <f t="shared" si="509"/>
        <v>45004</v>
      </c>
      <c r="B1614" s="19">
        <f t="shared" ref="B1614:B1677" ca="1" si="519">IF(A1614&lt;=TODAY(),C1614+P1614,IF(AND(A1614&gt;TODAY(),A1614&lt;=$B$1),IF(VLOOKUP(TODAY(),$A$10:$D$5000,4,FALSE)=0,"n.d",C1614+P1614),"n.d"))</f>
        <v>5375.0022558299997</v>
      </c>
      <c r="C1614" s="16">
        <f t="shared" si="510"/>
        <v>5362.5</v>
      </c>
      <c r="D1614" s="15">
        <f ca="1">IF(A1614&lt;$B$1,VLOOKUP(A1614,[1]DI!$A$4:$B$15000,2,FALSE),0)</f>
        <v>0</v>
      </c>
      <c r="E1614" s="16">
        <f t="shared" ca="1" si="502"/>
        <v>1</v>
      </c>
      <c r="F1614" s="16">
        <f ca="1">(TRUNC(PRODUCT($E$12:$E1613),16))</f>
        <v>1.32669421506125</v>
      </c>
      <c r="G1614" s="16">
        <f t="shared" ca="1" si="511"/>
        <v>1.32467486221242</v>
      </c>
      <c r="H1614" s="16">
        <f t="shared" ca="1" si="503"/>
        <v>1.00152441</v>
      </c>
      <c r="I1614" s="15">
        <f t="shared" si="512"/>
        <v>7.0000000000000007E-2</v>
      </c>
      <c r="J1614" s="34">
        <f t="shared" si="513"/>
        <v>45000</v>
      </c>
      <c r="K1614" s="2">
        <f t="shared" si="514"/>
        <v>2</v>
      </c>
      <c r="L1614" s="21">
        <f t="shared" si="515"/>
        <v>3</v>
      </c>
      <c r="M1614" s="14">
        <f t="shared" si="504"/>
        <v>1.0008057850000001</v>
      </c>
      <c r="N1614" s="14">
        <f t="shared" ca="1" si="505"/>
        <v>1.002331423</v>
      </c>
      <c r="O1614" s="21">
        <f t="shared" si="516"/>
        <v>0</v>
      </c>
      <c r="P1614" s="16">
        <f t="shared" ca="1" si="506"/>
        <v>12.502255829999999</v>
      </c>
      <c r="Q1614" s="24">
        <f t="shared" si="507"/>
        <v>0</v>
      </c>
      <c r="R1614" s="16">
        <f t="shared" si="508"/>
        <v>0</v>
      </c>
      <c r="S1614" s="4" t="str">
        <f t="shared" si="517"/>
        <v>J=</v>
      </c>
      <c r="T1614" s="34">
        <f t="shared" si="518"/>
        <v>45033</v>
      </c>
      <c r="U1614" s="11"/>
      <c r="V1614" s="11"/>
      <c r="W1614" s="11"/>
      <c r="X1614" s="32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"/>
      <c r="AI1614" s="1"/>
      <c r="AJ1614" s="1"/>
      <c r="AK1614" s="1"/>
      <c r="AL1614" s="1"/>
      <c r="AM1614" s="32"/>
      <c r="AN1614" s="32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42">
        <f t="shared" si="509"/>
        <v>45005</v>
      </c>
      <c r="B1615" s="19">
        <f t="shared" ca="1" si="519"/>
        <v>5375.0022558299997</v>
      </c>
      <c r="C1615" s="16">
        <f t="shared" si="510"/>
        <v>5362.5</v>
      </c>
      <c r="D1615" s="15">
        <f ca="1">IF(A1615&lt;$B$1,VLOOKUP(A1615,[1]DI!$A$4:$B$15000,2,FALSE),0)</f>
        <v>0.13650000000000001</v>
      </c>
      <c r="E1615" s="16">
        <f t="shared" ca="1" si="502"/>
        <v>1.00050788</v>
      </c>
      <c r="F1615" s="16">
        <f ca="1">(TRUNC(PRODUCT($E$12:$E1614),16))</f>
        <v>1.32669421506125</v>
      </c>
      <c r="G1615" s="16">
        <f t="shared" ca="1" si="511"/>
        <v>1.32467486221242</v>
      </c>
      <c r="H1615" s="16">
        <f t="shared" ca="1" si="503"/>
        <v>1.00152441</v>
      </c>
      <c r="I1615" s="15">
        <f t="shared" si="512"/>
        <v>7.0000000000000007E-2</v>
      </c>
      <c r="J1615" s="34">
        <f t="shared" si="513"/>
        <v>45000</v>
      </c>
      <c r="K1615" s="2">
        <f t="shared" si="514"/>
        <v>3</v>
      </c>
      <c r="L1615" s="21">
        <f t="shared" si="515"/>
        <v>3</v>
      </c>
      <c r="M1615" s="14">
        <f t="shared" si="504"/>
        <v>1.0008057850000001</v>
      </c>
      <c r="N1615" s="14">
        <f t="shared" ca="1" si="505"/>
        <v>1.002331423</v>
      </c>
      <c r="O1615" s="21">
        <f t="shared" si="516"/>
        <v>0</v>
      </c>
      <c r="P1615" s="16">
        <f t="shared" ca="1" si="506"/>
        <v>12.502255829999999</v>
      </c>
      <c r="Q1615" s="24">
        <f t="shared" si="507"/>
        <v>0</v>
      </c>
      <c r="R1615" s="16">
        <f t="shared" si="508"/>
        <v>0</v>
      </c>
      <c r="S1615" s="4" t="str">
        <f t="shared" si="517"/>
        <v>J=</v>
      </c>
      <c r="T1615" s="34">
        <f t="shared" si="518"/>
        <v>45033</v>
      </c>
      <c r="U1615" s="11"/>
      <c r="V1615" s="11"/>
      <c r="W1615" s="11"/>
      <c r="X1615" s="32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"/>
      <c r="AI1615" s="1"/>
      <c r="AJ1615" s="1"/>
      <c r="AK1615" s="1"/>
      <c r="AL1615" s="1"/>
      <c r="AM1615" s="32"/>
      <c r="AN1615" s="32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42">
        <f t="shared" si="509"/>
        <v>45006</v>
      </c>
      <c r="B1616" s="19">
        <f t="shared" ca="1" si="519"/>
        <v>5379.1761898799996</v>
      </c>
      <c r="C1616" s="16">
        <f t="shared" si="510"/>
        <v>5362.5</v>
      </c>
      <c r="D1616" s="15">
        <f ca="1">IF(A1616&lt;$B$1,VLOOKUP(A1616,[1]DI!$A$4:$B$15000,2,FALSE),0)</f>
        <v>0.13650000000000001</v>
      </c>
      <c r="E1616" s="16">
        <f t="shared" ca="1" si="502"/>
        <v>1.00050788</v>
      </c>
      <c r="F1616" s="16">
        <f ca="1">(TRUNC(PRODUCT($E$12:$E1615),16))</f>
        <v>1.3273680165191899</v>
      </c>
      <c r="G1616" s="16">
        <f t="shared" ca="1" si="511"/>
        <v>1.32467486221242</v>
      </c>
      <c r="H1616" s="16">
        <f t="shared" ca="1" si="503"/>
        <v>1.00203307</v>
      </c>
      <c r="I1616" s="15">
        <f t="shared" si="512"/>
        <v>7.0000000000000007E-2</v>
      </c>
      <c r="J1616" s="34">
        <f t="shared" si="513"/>
        <v>45000</v>
      </c>
      <c r="K1616" s="2">
        <f t="shared" si="514"/>
        <v>4</v>
      </c>
      <c r="L1616" s="21">
        <f t="shared" si="515"/>
        <v>4</v>
      </c>
      <c r="M1616" s="14">
        <f t="shared" si="504"/>
        <v>1.0010745240000001</v>
      </c>
      <c r="N1616" s="14">
        <f t="shared" ca="1" si="505"/>
        <v>1.0031097790000001</v>
      </c>
      <c r="O1616" s="21">
        <f t="shared" si="516"/>
        <v>0</v>
      </c>
      <c r="P1616" s="16">
        <f t="shared" ca="1" si="506"/>
        <v>16.676189879999999</v>
      </c>
      <c r="Q1616" s="24">
        <f t="shared" si="507"/>
        <v>0</v>
      </c>
      <c r="R1616" s="16">
        <f t="shared" si="508"/>
        <v>0</v>
      </c>
      <c r="S1616" s="4" t="str">
        <f t="shared" si="517"/>
        <v>J=</v>
      </c>
      <c r="T1616" s="34">
        <f t="shared" si="518"/>
        <v>45033</v>
      </c>
      <c r="U1616" s="11"/>
      <c r="V1616" s="11"/>
      <c r="W1616" s="11"/>
      <c r="X1616" s="32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"/>
      <c r="AI1616" s="1"/>
      <c r="AJ1616" s="1"/>
      <c r="AK1616" s="1"/>
      <c r="AL1616" s="1"/>
      <c r="AM1616" s="32"/>
      <c r="AN1616" s="32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42">
        <f t="shared" si="509"/>
        <v>45007</v>
      </c>
      <c r="B1617" s="19">
        <f t="shared" ca="1" si="519"/>
        <v>5383.3533146199998</v>
      </c>
      <c r="C1617" s="16">
        <f t="shared" si="510"/>
        <v>5362.5</v>
      </c>
      <c r="D1617" s="15">
        <f ca="1">IF(A1617&lt;$B$1,VLOOKUP(A1617,[1]DI!$A$4:$B$15000,2,FALSE),0)</f>
        <v>0.13650000000000001</v>
      </c>
      <c r="E1617" s="16">
        <f t="shared" ca="1" si="502"/>
        <v>1.00050788</v>
      </c>
      <c r="F1617" s="16">
        <f ca="1">(TRUNC(PRODUCT($E$12:$E1616),16))</f>
        <v>1.3280421601874199</v>
      </c>
      <c r="G1617" s="16">
        <f t="shared" ca="1" si="511"/>
        <v>1.32467486221242</v>
      </c>
      <c r="H1617" s="16">
        <f t="shared" ca="1" si="503"/>
        <v>1.0025419799999999</v>
      </c>
      <c r="I1617" s="15">
        <f t="shared" si="512"/>
        <v>7.0000000000000007E-2</v>
      </c>
      <c r="J1617" s="34">
        <f t="shared" si="513"/>
        <v>45000</v>
      </c>
      <c r="K1617" s="2">
        <f t="shared" si="514"/>
        <v>5</v>
      </c>
      <c r="L1617" s="21">
        <f t="shared" si="515"/>
        <v>5</v>
      </c>
      <c r="M1617" s="14">
        <f t="shared" si="504"/>
        <v>1.0013433350000001</v>
      </c>
      <c r="N1617" s="14">
        <f t="shared" ca="1" si="505"/>
        <v>1.0038887299999999</v>
      </c>
      <c r="O1617" s="21">
        <f t="shared" si="516"/>
        <v>0</v>
      </c>
      <c r="P1617" s="16">
        <f t="shared" ca="1" si="506"/>
        <v>20.853314619999999</v>
      </c>
      <c r="Q1617" s="24">
        <f t="shared" si="507"/>
        <v>0</v>
      </c>
      <c r="R1617" s="16">
        <f t="shared" si="508"/>
        <v>0</v>
      </c>
      <c r="S1617" s="4" t="str">
        <f t="shared" si="517"/>
        <v>J=</v>
      </c>
      <c r="T1617" s="34">
        <f t="shared" si="518"/>
        <v>45033</v>
      </c>
      <c r="U1617" s="11"/>
      <c r="V1617" s="11"/>
      <c r="W1617" s="11"/>
      <c r="X1617" s="32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"/>
      <c r="AI1617" s="1"/>
      <c r="AJ1617" s="1"/>
      <c r="AK1617" s="1"/>
      <c r="AL1617" s="1"/>
      <c r="AM1617" s="32"/>
      <c r="AN1617" s="32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42">
        <f t="shared" si="509"/>
        <v>45008</v>
      </c>
      <c r="B1618" s="19">
        <f t="shared" ca="1" si="519"/>
        <v>5387.5336890299996</v>
      </c>
      <c r="C1618" s="16">
        <f t="shared" si="510"/>
        <v>5362.5</v>
      </c>
      <c r="D1618" s="15">
        <f ca="1">IF(A1618&lt;$B$1,VLOOKUP(A1618,[1]DI!$A$4:$B$15000,2,FALSE),0)</f>
        <v>0.13650000000000001</v>
      </c>
      <c r="E1618" s="16">
        <f t="shared" ca="1" si="502"/>
        <v>1.00050788</v>
      </c>
      <c r="F1618" s="16">
        <f ca="1">(TRUNC(PRODUCT($E$12:$E1617),16))</f>
        <v>1.32871664623974</v>
      </c>
      <c r="G1618" s="16">
        <f t="shared" ca="1" si="511"/>
        <v>1.32467486221242</v>
      </c>
      <c r="H1618" s="16">
        <f t="shared" ca="1" si="503"/>
        <v>1.0030511499999999</v>
      </c>
      <c r="I1618" s="15">
        <f t="shared" si="512"/>
        <v>7.0000000000000007E-2</v>
      </c>
      <c r="J1618" s="34">
        <f t="shared" si="513"/>
        <v>45000</v>
      </c>
      <c r="K1618" s="2">
        <f t="shared" si="514"/>
        <v>6</v>
      </c>
      <c r="L1618" s="21">
        <f t="shared" si="515"/>
        <v>6</v>
      </c>
      <c r="M1618" s="14">
        <f t="shared" si="504"/>
        <v>1.001612218</v>
      </c>
      <c r="N1618" s="14">
        <f t="shared" ca="1" si="505"/>
        <v>1.0046682870000001</v>
      </c>
      <c r="O1618" s="21">
        <f t="shared" si="516"/>
        <v>0</v>
      </c>
      <c r="P1618" s="16">
        <f t="shared" ca="1" si="506"/>
        <v>25.033689030000001</v>
      </c>
      <c r="Q1618" s="24">
        <f t="shared" si="507"/>
        <v>0</v>
      </c>
      <c r="R1618" s="16">
        <f t="shared" si="508"/>
        <v>0</v>
      </c>
      <c r="S1618" s="4" t="str">
        <f t="shared" si="517"/>
        <v>J=</v>
      </c>
      <c r="T1618" s="34">
        <f t="shared" si="518"/>
        <v>45033</v>
      </c>
      <c r="U1618" s="11"/>
      <c r="V1618" s="11"/>
      <c r="W1618" s="11"/>
      <c r="X1618" s="32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"/>
      <c r="AI1618" s="1"/>
      <c r="AJ1618" s="1"/>
      <c r="AK1618" s="1"/>
      <c r="AL1618" s="1"/>
      <c r="AM1618" s="32"/>
      <c r="AN1618" s="32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42">
        <f t="shared" si="509"/>
        <v>45009</v>
      </c>
      <c r="B1619" s="19">
        <f t="shared" ca="1" si="519"/>
        <v>5391.71732385</v>
      </c>
      <c r="C1619" s="16">
        <f t="shared" si="510"/>
        <v>5362.5</v>
      </c>
      <c r="D1619" s="15">
        <f ca="1">IF(A1619&lt;$B$1,VLOOKUP(A1619,[1]DI!$A$4:$B$15000,2,FALSE),0)</f>
        <v>0.13650000000000001</v>
      </c>
      <c r="E1619" s="16">
        <f t="shared" ca="1" si="502"/>
        <v>1.00050788</v>
      </c>
      <c r="F1619" s="16">
        <f ca="1">(TRUNC(PRODUCT($E$12:$E1618),16))</f>
        <v>1.32939147485003</v>
      </c>
      <c r="G1619" s="16">
        <f t="shared" ca="1" si="511"/>
        <v>1.32467486221242</v>
      </c>
      <c r="H1619" s="16">
        <f t="shared" ca="1" si="503"/>
        <v>1.00356058</v>
      </c>
      <c r="I1619" s="15">
        <f t="shared" si="512"/>
        <v>7.0000000000000007E-2</v>
      </c>
      <c r="J1619" s="34">
        <f t="shared" si="513"/>
        <v>45000</v>
      </c>
      <c r="K1619" s="2">
        <f t="shared" si="514"/>
        <v>7</v>
      </c>
      <c r="L1619" s="21">
        <f t="shared" si="515"/>
        <v>7</v>
      </c>
      <c r="M1619" s="14">
        <f t="shared" si="504"/>
        <v>1.001881174</v>
      </c>
      <c r="N1619" s="14">
        <f t="shared" ca="1" si="505"/>
        <v>1.005448452</v>
      </c>
      <c r="O1619" s="21">
        <f t="shared" si="516"/>
        <v>0</v>
      </c>
      <c r="P1619" s="16">
        <f t="shared" ca="1" si="506"/>
        <v>29.21732385</v>
      </c>
      <c r="Q1619" s="24">
        <f t="shared" si="507"/>
        <v>0</v>
      </c>
      <c r="R1619" s="16">
        <f t="shared" si="508"/>
        <v>0</v>
      </c>
      <c r="S1619" s="4" t="str">
        <f t="shared" si="517"/>
        <v>J=</v>
      </c>
      <c r="T1619" s="34">
        <f t="shared" si="518"/>
        <v>45033</v>
      </c>
      <c r="U1619" s="11"/>
      <c r="V1619" s="11"/>
      <c r="W1619" s="11"/>
      <c r="X1619" s="32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"/>
      <c r="AI1619" s="1"/>
      <c r="AJ1619" s="1"/>
      <c r="AK1619" s="1"/>
      <c r="AL1619" s="1"/>
      <c r="AM1619" s="32"/>
      <c r="AN1619" s="32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42">
        <f t="shared" si="509"/>
        <v>45010</v>
      </c>
      <c r="B1620" s="19">
        <f t="shared" ca="1" si="519"/>
        <v>5395.9042136899998</v>
      </c>
      <c r="C1620" s="16">
        <f t="shared" si="510"/>
        <v>5362.5</v>
      </c>
      <c r="D1620" s="15">
        <f ca="1">IF(A1620&lt;$B$1,VLOOKUP(A1620,[1]DI!$A$4:$B$15000,2,FALSE),0)</f>
        <v>0</v>
      </c>
      <c r="E1620" s="16">
        <f t="shared" ca="1" si="502"/>
        <v>1</v>
      </c>
      <c r="F1620" s="16">
        <f ca="1">(TRUNC(PRODUCT($E$12:$E1619),16))</f>
        <v>1.3300666461922801</v>
      </c>
      <c r="G1620" s="16">
        <f t="shared" ca="1" si="511"/>
        <v>1.32467486221242</v>
      </c>
      <c r="H1620" s="16">
        <f t="shared" ca="1" si="503"/>
        <v>1.0040702699999999</v>
      </c>
      <c r="I1620" s="15">
        <f t="shared" si="512"/>
        <v>7.0000000000000007E-2</v>
      </c>
      <c r="J1620" s="34">
        <f t="shared" si="513"/>
        <v>45000</v>
      </c>
      <c r="K1620" s="2">
        <f t="shared" si="514"/>
        <v>7</v>
      </c>
      <c r="L1620" s="21">
        <f t="shared" si="515"/>
        <v>8</v>
      </c>
      <c r="M1620" s="14">
        <f t="shared" si="504"/>
        <v>1.0021502019999999</v>
      </c>
      <c r="N1620" s="14">
        <f t="shared" ca="1" si="505"/>
        <v>1.0062292239999999</v>
      </c>
      <c r="O1620" s="21">
        <f t="shared" si="516"/>
        <v>0</v>
      </c>
      <c r="P1620" s="16">
        <f t="shared" ca="1" si="506"/>
        <v>33.404213689999999</v>
      </c>
      <c r="Q1620" s="24">
        <f t="shared" si="507"/>
        <v>0</v>
      </c>
      <c r="R1620" s="16">
        <f t="shared" si="508"/>
        <v>0</v>
      </c>
      <c r="S1620" s="4" t="str">
        <f t="shared" si="517"/>
        <v>J=</v>
      </c>
      <c r="T1620" s="34">
        <f t="shared" si="518"/>
        <v>45033</v>
      </c>
      <c r="U1620" s="11"/>
      <c r="V1620" s="11"/>
      <c r="W1620" s="11"/>
      <c r="X1620" s="32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"/>
      <c r="AI1620" s="1"/>
      <c r="AJ1620" s="1"/>
      <c r="AK1620" s="1"/>
      <c r="AL1620" s="1"/>
      <c r="AM1620" s="32"/>
      <c r="AN1620" s="32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42">
        <f t="shared" si="509"/>
        <v>45011</v>
      </c>
      <c r="B1621" s="19">
        <f t="shared" ca="1" si="519"/>
        <v>5395.9042136899998</v>
      </c>
      <c r="C1621" s="16">
        <f t="shared" si="510"/>
        <v>5362.5</v>
      </c>
      <c r="D1621" s="15">
        <f ca="1">IF(A1621&lt;$B$1,VLOOKUP(A1621,[1]DI!$A$4:$B$15000,2,FALSE),0)</f>
        <v>0</v>
      </c>
      <c r="E1621" s="16">
        <f t="shared" ca="1" si="502"/>
        <v>1</v>
      </c>
      <c r="F1621" s="16">
        <f ca="1">(TRUNC(PRODUCT($E$12:$E1620),16))</f>
        <v>1.3300666461922801</v>
      </c>
      <c r="G1621" s="16">
        <f t="shared" ca="1" si="511"/>
        <v>1.32467486221242</v>
      </c>
      <c r="H1621" s="16">
        <f t="shared" ca="1" si="503"/>
        <v>1.0040702699999999</v>
      </c>
      <c r="I1621" s="15">
        <f t="shared" si="512"/>
        <v>7.0000000000000007E-2</v>
      </c>
      <c r="J1621" s="34">
        <f t="shared" si="513"/>
        <v>45000</v>
      </c>
      <c r="K1621" s="2">
        <f t="shared" si="514"/>
        <v>7</v>
      </c>
      <c r="L1621" s="21">
        <f t="shared" si="515"/>
        <v>8</v>
      </c>
      <c r="M1621" s="14">
        <f t="shared" si="504"/>
        <v>1.0021502019999999</v>
      </c>
      <c r="N1621" s="14">
        <f t="shared" ca="1" si="505"/>
        <v>1.0062292239999999</v>
      </c>
      <c r="O1621" s="21">
        <f t="shared" si="516"/>
        <v>0</v>
      </c>
      <c r="P1621" s="16">
        <f t="shared" ca="1" si="506"/>
        <v>33.404213689999999</v>
      </c>
      <c r="Q1621" s="24">
        <f t="shared" si="507"/>
        <v>0</v>
      </c>
      <c r="R1621" s="16">
        <f t="shared" si="508"/>
        <v>0</v>
      </c>
      <c r="S1621" s="4" t="str">
        <f t="shared" si="517"/>
        <v>J=</v>
      </c>
      <c r="T1621" s="34">
        <f t="shared" si="518"/>
        <v>45033</v>
      </c>
      <c r="U1621" s="11"/>
      <c r="V1621" s="11"/>
      <c r="W1621" s="11"/>
      <c r="X1621" s="32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"/>
      <c r="AI1621" s="1"/>
      <c r="AJ1621" s="1"/>
      <c r="AK1621" s="1"/>
      <c r="AL1621" s="1"/>
      <c r="AM1621" s="32"/>
      <c r="AN1621" s="32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42">
        <f t="shared" si="509"/>
        <v>45012</v>
      </c>
      <c r="B1622" s="19">
        <f t="shared" ca="1" si="519"/>
        <v>5395.9042136899998</v>
      </c>
      <c r="C1622" s="16">
        <f t="shared" si="510"/>
        <v>5362.5</v>
      </c>
      <c r="D1622" s="15">
        <f ca="1">IF(A1622&lt;$B$1,VLOOKUP(A1622,[1]DI!$A$4:$B$15000,2,FALSE),0)</f>
        <v>0.13650000000000001</v>
      </c>
      <c r="E1622" s="16">
        <f t="shared" ca="1" si="502"/>
        <v>1.00050788</v>
      </c>
      <c r="F1622" s="16">
        <f ca="1">(TRUNC(PRODUCT($E$12:$E1621),16))</f>
        <v>1.3300666461922801</v>
      </c>
      <c r="G1622" s="16">
        <f t="shared" ca="1" si="511"/>
        <v>1.32467486221242</v>
      </c>
      <c r="H1622" s="16">
        <f t="shared" ca="1" si="503"/>
        <v>1.0040702699999999</v>
      </c>
      <c r="I1622" s="15">
        <f t="shared" si="512"/>
        <v>7.0000000000000007E-2</v>
      </c>
      <c r="J1622" s="34">
        <f t="shared" si="513"/>
        <v>45000</v>
      </c>
      <c r="K1622" s="2">
        <f t="shared" si="514"/>
        <v>8</v>
      </c>
      <c r="L1622" s="21">
        <f t="shared" si="515"/>
        <v>8</v>
      </c>
      <c r="M1622" s="14">
        <f t="shared" si="504"/>
        <v>1.0021502019999999</v>
      </c>
      <c r="N1622" s="14">
        <f t="shared" ca="1" si="505"/>
        <v>1.0062292239999999</v>
      </c>
      <c r="O1622" s="21">
        <f t="shared" si="516"/>
        <v>0</v>
      </c>
      <c r="P1622" s="16">
        <f t="shared" ca="1" si="506"/>
        <v>33.404213689999999</v>
      </c>
      <c r="Q1622" s="24">
        <f t="shared" si="507"/>
        <v>0</v>
      </c>
      <c r="R1622" s="16">
        <f t="shared" si="508"/>
        <v>0</v>
      </c>
      <c r="S1622" s="4" t="str">
        <f t="shared" si="517"/>
        <v>J=</v>
      </c>
      <c r="T1622" s="34">
        <f t="shared" si="518"/>
        <v>45033</v>
      </c>
      <c r="U1622" s="11"/>
      <c r="V1622" s="11"/>
      <c r="W1622" s="11"/>
      <c r="X1622" s="32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"/>
      <c r="AI1622" s="1"/>
      <c r="AJ1622" s="1"/>
      <c r="AK1622" s="1"/>
      <c r="AL1622" s="1"/>
      <c r="AM1622" s="32"/>
      <c r="AN1622" s="32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42">
        <f t="shared" si="509"/>
        <v>45013</v>
      </c>
      <c r="B1623" s="19">
        <f t="shared" ca="1" si="519"/>
        <v>5400.0943585799996</v>
      </c>
      <c r="C1623" s="16">
        <f t="shared" si="510"/>
        <v>5362.5</v>
      </c>
      <c r="D1623" s="15">
        <f ca="1">IF(A1623&lt;$B$1,VLOOKUP(A1623,[1]DI!$A$4:$B$15000,2,FALSE),0)</f>
        <v>0.13650000000000001</v>
      </c>
      <c r="E1623" s="16">
        <f t="shared" ca="1" si="502"/>
        <v>1.00050788</v>
      </c>
      <c r="F1623" s="16">
        <f ca="1">(TRUNC(PRODUCT($E$12:$E1622),16))</f>
        <v>1.3307421604405401</v>
      </c>
      <c r="G1623" s="16">
        <f t="shared" ca="1" si="511"/>
        <v>1.32467486221242</v>
      </c>
      <c r="H1623" s="16">
        <f t="shared" ca="1" si="503"/>
        <v>1.00458022</v>
      </c>
      <c r="I1623" s="15">
        <f t="shared" si="512"/>
        <v>7.0000000000000007E-2</v>
      </c>
      <c r="J1623" s="34">
        <f t="shared" si="513"/>
        <v>45000</v>
      </c>
      <c r="K1623" s="2">
        <f t="shared" si="514"/>
        <v>9</v>
      </c>
      <c r="L1623" s="21">
        <f t="shared" si="515"/>
        <v>9</v>
      </c>
      <c r="M1623" s="14">
        <f t="shared" si="504"/>
        <v>1.0024193020000001</v>
      </c>
      <c r="N1623" s="14">
        <f t="shared" ca="1" si="505"/>
        <v>1.0070106029999999</v>
      </c>
      <c r="O1623" s="21">
        <f t="shared" si="516"/>
        <v>0</v>
      </c>
      <c r="P1623" s="16">
        <f t="shared" ca="1" si="506"/>
        <v>37.594358579999998</v>
      </c>
      <c r="Q1623" s="24">
        <f t="shared" si="507"/>
        <v>0</v>
      </c>
      <c r="R1623" s="16">
        <f t="shared" si="508"/>
        <v>0</v>
      </c>
      <c r="S1623" s="4" t="str">
        <f t="shared" si="517"/>
        <v>J=</v>
      </c>
      <c r="T1623" s="34">
        <f t="shared" si="518"/>
        <v>45033</v>
      </c>
      <c r="U1623" s="11"/>
      <c r="V1623" s="11"/>
      <c r="W1623" s="11"/>
      <c r="X1623" s="32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"/>
      <c r="AI1623" s="1"/>
      <c r="AJ1623" s="1"/>
      <c r="AK1623" s="1"/>
      <c r="AL1623" s="1"/>
      <c r="AM1623" s="32"/>
      <c r="AN1623" s="32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42">
        <f t="shared" si="509"/>
        <v>45014</v>
      </c>
      <c r="B1624" s="19">
        <f t="shared" ca="1" si="519"/>
        <v>5404.2877048800001</v>
      </c>
      <c r="C1624" s="16">
        <f t="shared" si="510"/>
        <v>5362.5</v>
      </c>
      <c r="D1624" s="15">
        <f ca="1">IF(A1624&lt;$B$1,VLOOKUP(A1624,[1]DI!$A$4:$B$15000,2,FALSE),0)</f>
        <v>0.13650000000000001</v>
      </c>
      <c r="E1624" s="16">
        <f t="shared" ca="1" si="502"/>
        <v>1.00050788</v>
      </c>
      <c r="F1624" s="16">
        <f ca="1">(TRUNC(PRODUCT($E$12:$E1623),16))</f>
        <v>1.33141801776899</v>
      </c>
      <c r="G1624" s="16">
        <f t="shared" ca="1" si="511"/>
        <v>1.32467486221242</v>
      </c>
      <c r="H1624" s="16">
        <f t="shared" ca="1" si="503"/>
        <v>1.0050904199999999</v>
      </c>
      <c r="I1624" s="15">
        <f t="shared" si="512"/>
        <v>7.0000000000000007E-2</v>
      </c>
      <c r="J1624" s="34">
        <f t="shared" si="513"/>
        <v>45000</v>
      </c>
      <c r="K1624" s="2">
        <f t="shared" si="514"/>
        <v>10</v>
      </c>
      <c r="L1624" s="21">
        <f t="shared" si="515"/>
        <v>10</v>
      </c>
      <c r="M1624" s="14">
        <f t="shared" si="504"/>
        <v>1.0026884739999999</v>
      </c>
      <c r="N1624" s="14">
        <f t="shared" ca="1" si="505"/>
        <v>1.007792579</v>
      </c>
      <c r="O1624" s="21">
        <f t="shared" si="516"/>
        <v>0</v>
      </c>
      <c r="P1624" s="16">
        <f t="shared" ca="1" si="506"/>
        <v>41.78770488</v>
      </c>
      <c r="Q1624" s="24">
        <f t="shared" si="507"/>
        <v>0</v>
      </c>
      <c r="R1624" s="16">
        <f t="shared" si="508"/>
        <v>0</v>
      </c>
      <c r="S1624" s="4" t="str">
        <f t="shared" si="517"/>
        <v>J=</v>
      </c>
      <c r="T1624" s="34">
        <f t="shared" si="518"/>
        <v>45033</v>
      </c>
      <c r="U1624" s="11"/>
      <c r="V1624" s="11"/>
      <c r="W1624" s="11"/>
      <c r="X1624" s="32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"/>
      <c r="AI1624" s="1"/>
      <c r="AJ1624" s="1"/>
      <c r="AK1624" s="1"/>
      <c r="AL1624" s="1"/>
      <c r="AM1624" s="32"/>
      <c r="AN1624" s="32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42">
        <f t="shared" si="509"/>
        <v>45015</v>
      </c>
      <c r="B1625" s="19">
        <f t="shared" ca="1" si="519"/>
        <v>5408.4843759300002</v>
      </c>
      <c r="C1625" s="16">
        <f t="shared" si="510"/>
        <v>5362.5</v>
      </c>
      <c r="D1625" s="15">
        <f ca="1">IF(A1625&lt;$B$1,VLOOKUP(A1625,[1]DI!$A$4:$B$15000,2,FALSE),0)</f>
        <v>0.13650000000000001</v>
      </c>
      <c r="E1625" s="16">
        <f t="shared" ca="1" si="502"/>
        <v>1.00050788</v>
      </c>
      <c r="F1625" s="16">
        <f ca="1">(TRUNC(PRODUCT($E$12:$E1624),16))</f>
        <v>1.33209421835185</v>
      </c>
      <c r="G1625" s="16">
        <f t="shared" ca="1" si="511"/>
        <v>1.32467486221242</v>
      </c>
      <c r="H1625" s="16">
        <f t="shared" ca="1" si="503"/>
        <v>1.00560089</v>
      </c>
      <c r="I1625" s="15">
        <f t="shared" si="512"/>
        <v>7.0000000000000007E-2</v>
      </c>
      <c r="J1625" s="34">
        <f t="shared" si="513"/>
        <v>45000</v>
      </c>
      <c r="K1625" s="2">
        <f t="shared" si="514"/>
        <v>11</v>
      </c>
      <c r="L1625" s="21">
        <f t="shared" si="515"/>
        <v>11</v>
      </c>
      <c r="M1625" s="14">
        <f t="shared" si="504"/>
        <v>1.0029577190000001</v>
      </c>
      <c r="N1625" s="14">
        <f t="shared" ca="1" si="505"/>
        <v>1.008575175</v>
      </c>
      <c r="O1625" s="21">
        <f t="shared" si="516"/>
        <v>0</v>
      </c>
      <c r="P1625" s="16">
        <f t="shared" ca="1" si="506"/>
        <v>45.984375929999999</v>
      </c>
      <c r="Q1625" s="24">
        <f t="shared" si="507"/>
        <v>0</v>
      </c>
      <c r="R1625" s="16">
        <f t="shared" si="508"/>
        <v>0</v>
      </c>
      <c r="S1625" s="4" t="str">
        <f t="shared" si="517"/>
        <v>J=</v>
      </c>
      <c r="T1625" s="34">
        <f t="shared" si="518"/>
        <v>45033</v>
      </c>
      <c r="U1625" s="11"/>
      <c r="V1625" s="11"/>
      <c r="W1625" s="11"/>
      <c r="X1625" s="32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"/>
      <c r="AI1625" s="1"/>
      <c r="AJ1625" s="1"/>
      <c r="AK1625" s="1"/>
      <c r="AL1625" s="1"/>
      <c r="AM1625" s="32"/>
      <c r="AN1625" s="32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42">
        <f t="shared" si="509"/>
        <v>45016</v>
      </c>
      <c r="B1626" s="19">
        <f t="shared" ca="1" si="519"/>
        <v>5412.6842483999999</v>
      </c>
      <c r="C1626" s="16">
        <f t="shared" si="510"/>
        <v>5362.5</v>
      </c>
      <c r="D1626" s="15">
        <f ca="1">IF(A1626&lt;$B$1,VLOOKUP(A1626,[1]DI!$A$4:$B$15000,2,FALSE),0)</f>
        <v>0.13650000000000001</v>
      </c>
      <c r="E1626" s="16">
        <f t="shared" ca="1" si="502"/>
        <v>1.00050788</v>
      </c>
      <c r="F1626" s="16">
        <f ca="1">(TRUNC(PRODUCT($E$12:$E1625),16))</f>
        <v>1.3327707623634699</v>
      </c>
      <c r="G1626" s="16">
        <f t="shared" ca="1" si="511"/>
        <v>1.32467486221242</v>
      </c>
      <c r="H1626" s="16">
        <f t="shared" ca="1" si="503"/>
        <v>1.00611161</v>
      </c>
      <c r="I1626" s="15">
        <f t="shared" si="512"/>
        <v>7.0000000000000007E-2</v>
      </c>
      <c r="J1626" s="34">
        <f t="shared" si="513"/>
        <v>45000</v>
      </c>
      <c r="K1626" s="2">
        <f t="shared" si="514"/>
        <v>12</v>
      </c>
      <c r="L1626" s="21">
        <f t="shared" si="515"/>
        <v>12</v>
      </c>
      <c r="M1626" s="14">
        <f t="shared" si="504"/>
        <v>1.003227036</v>
      </c>
      <c r="N1626" s="14">
        <f t="shared" ca="1" si="505"/>
        <v>1.009358368</v>
      </c>
      <c r="O1626" s="21">
        <f t="shared" si="516"/>
        <v>0</v>
      </c>
      <c r="P1626" s="16">
        <f t="shared" ca="1" si="506"/>
        <v>50.184248400000001</v>
      </c>
      <c r="Q1626" s="24">
        <f t="shared" si="507"/>
        <v>0</v>
      </c>
      <c r="R1626" s="16">
        <f t="shared" si="508"/>
        <v>0</v>
      </c>
      <c r="S1626" s="4" t="str">
        <f t="shared" si="517"/>
        <v>J=</v>
      </c>
      <c r="T1626" s="34">
        <f t="shared" si="518"/>
        <v>45033</v>
      </c>
      <c r="U1626" s="11"/>
      <c r="V1626" s="11"/>
      <c r="W1626" s="11"/>
      <c r="X1626" s="32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"/>
      <c r="AI1626" s="1"/>
      <c r="AJ1626" s="1"/>
      <c r="AK1626" s="1"/>
      <c r="AL1626" s="1"/>
      <c r="AM1626" s="32"/>
      <c r="AN1626" s="32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42">
        <f t="shared" si="509"/>
        <v>45017</v>
      </c>
      <c r="B1627" s="19">
        <f t="shared" ca="1" si="519"/>
        <v>5416.8874402399997</v>
      </c>
      <c r="C1627" s="16">
        <f t="shared" si="510"/>
        <v>5362.5</v>
      </c>
      <c r="D1627" s="15">
        <f ca="1">IF(A1627&lt;$B$1,VLOOKUP(A1627,[1]DI!$A$4:$B$15000,2,FALSE),0)</f>
        <v>0</v>
      </c>
      <c r="E1627" s="16">
        <f t="shared" ca="1" si="502"/>
        <v>1</v>
      </c>
      <c r="F1627" s="16">
        <f ca="1">(TRUNC(PRODUCT($E$12:$E1626),16))</f>
        <v>1.3334476499782599</v>
      </c>
      <c r="G1627" s="16">
        <f t="shared" ca="1" si="511"/>
        <v>1.32467486221242</v>
      </c>
      <c r="H1627" s="16">
        <f t="shared" ca="1" si="503"/>
        <v>1.0066226</v>
      </c>
      <c r="I1627" s="15">
        <f t="shared" si="512"/>
        <v>7.0000000000000007E-2</v>
      </c>
      <c r="J1627" s="34">
        <f t="shared" si="513"/>
        <v>45000</v>
      </c>
      <c r="K1627" s="2">
        <f t="shared" si="514"/>
        <v>12</v>
      </c>
      <c r="L1627" s="21">
        <f t="shared" si="515"/>
        <v>13</v>
      </c>
      <c r="M1627" s="14">
        <f t="shared" si="504"/>
        <v>1.003496425</v>
      </c>
      <c r="N1627" s="14">
        <f t="shared" ca="1" si="505"/>
        <v>1.0101421799999999</v>
      </c>
      <c r="O1627" s="21">
        <f t="shared" si="516"/>
        <v>0</v>
      </c>
      <c r="P1627" s="16">
        <f t="shared" ca="1" si="506"/>
        <v>54.387440239999997</v>
      </c>
      <c r="Q1627" s="24">
        <f t="shared" si="507"/>
        <v>0</v>
      </c>
      <c r="R1627" s="16">
        <f t="shared" si="508"/>
        <v>0</v>
      </c>
      <c r="S1627" s="4" t="str">
        <f t="shared" si="517"/>
        <v>J=</v>
      </c>
      <c r="T1627" s="34">
        <f t="shared" si="518"/>
        <v>45033</v>
      </c>
      <c r="U1627" s="11"/>
      <c r="V1627" s="11"/>
      <c r="W1627" s="11"/>
      <c r="X1627" s="32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"/>
      <c r="AI1627" s="1"/>
      <c r="AJ1627" s="1"/>
      <c r="AK1627" s="1"/>
      <c r="AL1627" s="1"/>
      <c r="AM1627" s="32"/>
      <c r="AN1627" s="32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42">
        <f t="shared" si="509"/>
        <v>45018</v>
      </c>
      <c r="B1628" s="19">
        <f t="shared" ca="1" si="519"/>
        <v>5416.8874402399997</v>
      </c>
      <c r="C1628" s="16">
        <f t="shared" si="510"/>
        <v>5362.5</v>
      </c>
      <c r="D1628" s="15">
        <f ca="1">IF(A1628&lt;$B$1,VLOOKUP(A1628,[1]DI!$A$4:$B$15000,2,FALSE),0)</f>
        <v>0</v>
      </c>
      <c r="E1628" s="16">
        <f t="shared" ca="1" si="502"/>
        <v>1</v>
      </c>
      <c r="F1628" s="16">
        <f ca="1">(TRUNC(PRODUCT($E$12:$E1627),16))</f>
        <v>1.3334476499782599</v>
      </c>
      <c r="G1628" s="16">
        <f t="shared" ca="1" si="511"/>
        <v>1.32467486221242</v>
      </c>
      <c r="H1628" s="16">
        <f t="shared" ca="1" si="503"/>
        <v>1.0066226</v>
      </c>
      <c r="I1628" s="15">
        <f t="shared" si="512"/>
        <v>7.0000000000000007E-2</v>
      </c>
      <c r="J1628" s="34">
        <f t="shared" si="513"/>
        <v>45000</v>
      </c>
      <c r="K1628" s="2">
        <f t="shared" si="514"/>
        <v>12</v>
      </c>
      <c r="L1628" s="21">
        <f t="shared" si="515"/>
        <v>13</v>
      </c>
      <c r="M1628" s="14">
        <f t="shared" si="504"/>
        <v>1.003496425</v>
      </c>
      <c r="N1628" s="14">
        <f t="shared" ca="1" si="505"/>
        <v>1.0101421799999999</v>
      </c>
      <c r="O1628" s="21">
        <f t="shared" si="516"/>
        <v>0</v>
      </c>
      <c r="P1628" s="16">
        <f t="shared" ca="1" si="506"/>
        <v>54.387440239999997</v>
      </c>
      <c r="Q1628" s="24">
        <f t="shared" si="507"/>
        <v>0</v>
      </c>
      <c r="R1628" s="16">
        <f t="shared" si="508"/>
        <v>0</v>
      </c>
      <c r="S1628" s="4" t="str">
        <f t="shared" si="517"/>
        <v>J=</v>
      </c>
      <c r="T1628" s="34">
        <f t="shared" si="518"/>
        <v>45033</v>
      </c>
      <c r="U1628" s="11"/>
      <c r="V1628" s="11"/>
      <c r="W1628" s="11"/>
      <c r="X1628" s="32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"/>
      <c r="AI1628" s="1"/>
      <c r="AJ1628" s="1"/>
      <c r="AK1628" s="1"/>
      <c r="AL1628" s="1"/>
      <c r="AM1628" s="32"/>
      <c r="AN1628" s="32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42">
        <f t="shared" si="509"/>
        <v>45019</v>
      </c>
      <c r="B1629" s="19">
        <f t="shared" ca="1" si="519"/>
        <v>5416.8874402399997</v>
      </c>
      <c r="C1629" s="16">
        <f t="shared" si="510"/>
        <v>5362.5</v>
      </c>
      <c r="D1629" s="15">
        <f ca="1">IF(A1629&lt;$B$1,VLOOKUP(A1629,[1]DI!$A$4:$B$15000,2,FALSE),0)</f>
        <v>0.13650000000000001</v>
      </c>
      <c r="E1629" s="16">
        <f t="shared" ca="1" si="502"/>
        <v>1.00050788</v>
      </c>
      <c r="F1629" s="16">
        <f ca="1">(TRUNC(PRODUCT($E$12:$E1628),16))</f>
        <v>1.3334476499782599</v>
      </c>
      <c r="G1629" s="16">
        <f t="shared" ca="1" si="511"/>
        <v>1.32467486221242</v>
      </c>
      <c r="H1629" s="16">
        <f t="shared" ca="1" si="503"/>
        <v>1.0066226</v>
      </c>
      <c r="I1629" s="15">
        <f t="shared" si="512"/>
        <v>7.0000000000000007E-2</v>
      </c>
      <c r="J1629" s="34">
        <f t="shared" si="513"/>
        <v>45000</v>
      </c>
      <c r="K1629" s="2">
        <f t="shared" si="514"/>
        <v>13</v>
      </c>
      <c r="L1629" s="21">
        <f t="shared" si="515"/>
        <v>13</v>
      </c>
      <c r="M1629" s="14">
        <f t="shared" si="504"/>
        <v>1.003496425</v>
      </c>
      <c r="N1629" s="14">
        <f t="shared" ca="1" si="505"/>
        <v>1.0101421799999999</v>
      </c>
      <c r="O1629" s="21">
        <f t="shared" si="516"/>
        <v>0</v>
      </c>
      <c r="P1629" s="16">
        <f t="shared" ca="1" si="506"/>
        <v>54.387440239999997</v>
      </c>
      <c r="Q1629" s="24">
        <f t="shared" si="507"/>
        <v>0</v>
      </c>
      <c r="R1629" s="16">
        <f t="shared" si="508"/>
        <v>0</v>
      </c>
      <c r="S1629" s="4" t="str">
        <f t="shared" si="517"/>
        <v>J=</v>
      </c>
      <c r="T1629" s="34">
        <f t="shared" si="518"/>
        <v>45033</v>
      </c>
      <c r="U1629" s="11"/>
      <c r="V1629" s="11"/>
      <c r="W1629" s="11"/>
      <c r="X1629" s="32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"/>
      <c r="AI1629" s="1"/>
      <c r="AJ1629" s="1"/>
      <c r="AK1629" s="1"/>
      <c r="AL1629" s="1"/>
      <c r="AM1629" s="32"/>
      <c r="AN1629" s="32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42">
        <f t="shared" si="509"/>
        <v>45020</v>
      </c>
      <c r="B1630" s="19">
        <f t="shared" ca="1" si="519"/>
        <v>5421.09384959</v>
      </c>
      <c r="C1630" s="16">
        <f t="shared" si="510"/>
        <v>5362.5</v>
      </c>
      <c r="D1630" s="15">
        <f ca="1">IF(A1630&lt;$B$1,VLOOKUP(A1630,[1]DI!$A$4:$B$15000,2,FALSE),0)</f>
        <v>0.13650000000000001</v>
      </c>
      <c r="E1630" s="16">
        <f t="shared" ca="1" si="502"/>
        <v>1.00050788</v>
      </c>
      <c r="F1630" s="16">
        <f ca="1">(TRUNC(PRODUCT($E$12:$E1629),16))</f>
        <v>1.33412488137073</v>
      </c>
      <c r="G1630" s="16">
        <f t="shared" ca="1" si="511"/>
        <v>1.32467486221242</v>
      </c>
      <c r="H1630" s="16">
        <f t="shared" ca="1" si="503"/>
        <v>1.0071338400000001</v>
      </c>
      <c r="I1630" s="15">
        <f t="shared" si="512"/>
        <v>7.0000000000000007E-2</v>
      </c>
      <c r="J1630" s="34">
        <f t="shared" si="513"/>
        <v>45000</v>
      </c>
      <c r="K1630" s="2">
        <f t="shared" si="514"/>
        <v>14</v>
      </c>
      <c r="L1630" s="21">
        <f t="shared" si="515"/>
        <v>14</v>
      </c>
      <c r="M1630" s="14">
        <f t="shared" si="504"/>
        <v>1.0037658869999999</v>
      </c>
      <c r="N1630" s="14">
        <f t="shared" ca="1" si="505"/>
        <v>1.0109265919999999</v>
      </c>
      <c r="O1630" s="21">
        <f t="shared" si="516"/>
        <v>0</v>
      </c>
      <c r="P1630" s="16">
        <f t="shared" ca="1" si="506"/>
        <v>58.593849589999998</v>
      </c>
      <c r="Q1630" s="24">
        <f t="shared" si="507"/>
        <v>0</v>
      </c>
      <c r="R1630" s="16">
        <f t="shared" si="508"/>
        <v>0</v>
      </c>
      <c r="S1630" s="4" t="str">
        <f t="shared" si="517"/>
        <v>J=</v>
      </c>
      <c r="T1630" s="34">
        <f t="shared" si="518"/>
        <v>45033</v>
      </c>
      <c r="U1630" s="11"/>
      <c r="V1630" s="11"/>
      <c r="W1630" s="11"/>
      <c r="X1630" s="32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"/>
      <c r="AI1630" s="1"/>
      <c r="AJ1630" s="1"/>
      <c r="AK1630" s="1"/>
      <c r="AL1630" s="1"/>
      <c r="AM1630" s="32"/>
      <c r="AN1630" s="32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42">
        <f t="shared" si="509"/>
        <v>45021</v>
      </c>
      <c r="B1631" s="19">
        <f t="shared" ca="1" si="519"/>
        <v>5425.3035247099997</v>
      </c>
      <c r="C1631" s="16">
        <f t="shared" si="510"/>
        <v>5362.5</v>
      </c>
      <c r="D1631" s="15">
        <f ca="1">IF(A1631&lt;$B$1,VLOOKUP(A1631,[1]DI!$A$4:$B$15000,2,FALSE),0)</f>
        <v>0.13650000000000001</v>
      </c>
      <c r="E1631" s="16">
        <f t="shared" ca="1" si="502"/>
        <v>1.00050788</v>
      </c>
      <c r="F1631" s="16">
        <f ca="1">(TRUNC(PRODUCT($E$12:$E1630),16))</f>
        <v>1.3348024567154799</v>
      </c>
      <c r="G1631" s="16">
        <f t="shared" ca="1" si="511"/>
        <v>1.32467486221242</v>
      </c>
      <c r="H1631" s="16">
        <f t="shared" ca="1" si="503"/>
        <v>1.0076453400000001</v>
      </c>
      <c r="I1631" s="15">
        <f t="shared" si="512"/>
        <v>7.0000000000000007E-2</v>
      </c>
      <c r="J1631" s="34">
        <f t="shared" si="513"/>
        <v>45000</v>
      </c>
      <c r="K1631" s="2">
        <f t="shared" si="514"/>
        <v>15</v>
      </c>
      <c r="L1631" s="21">
        <f t="shared" si="515"/>
        <v>15</v>
      </c>
      <c r="M1631" s="14">
        <f t="shared" si="504"/>
        <v>1.004035421</v>
      </c>
      <c r="N1631" s="14">
        <f t="shared" ca="1" si="505"/>
        <v>1.0117116129999999</v>
      </c>
      <c r="O1631" s="21">
        <f t="shared" si="516"/>
        <v>0</v>
      </c>
      <c r="P1631" s="16">
        <f t="shared" ca="1" si="506"/>
        <v>62.803524709999998</v>
      </c>
      <c r="Q1631" s="24">
        <f t="shared" si="507"/>
        <v>0</v>
      </c>
      <c r="R1631" s="16">
        <f t="shared" si="508"/>
        <v>0</v>
      </c>
      <c r="S1631" s="4" t="str">
        <f t="shared" si="517"/>
        <v>J=</v>
      </c>
      <c r="T1631" s="34">
        <f t="shared" si="518"/>
        <v>45033</v>
      </c>
      <c r="U1631" s="11"/>
      <c r="V1631" s="11"/>
      <c r="W1631" s="11"/>
      <c r="X1631" s="32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"/>
      <c r="AI1631" s="1"/>
      <c r="AJ1631" s="1"/>
      <c r="AK1631" s="1"/>
      <c r="AL1631" s="1"/>
      <c r="AM1631" s="32"/>
      <c r="AN1631" s="32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42">
        <f t="shared" si="509"/>
        <v>45022</v>
      </c>
      <c r="B1632" s="19">
        <f t="shared" ca="1" si="519"/>
        <v>5429.51652457</v>
      </c>
      <c r="C1632" s="16">
        <f t="shared" si="510"/>
        <v>5362.5</v>
      </c>
      <c r="D1632" s="15">
        <f ca="1">IF(A1632&lt;$B$1,VLOOKUP(A1632,[1]DI!$A$4:$B$15000,2,FALSE),0)</f>
        <v>0.13650000000000001</v>
      </c>
      <c r="E1632" s="16">
        <f t="shared" ca="1" si="502"/>
        <v>1.00050788</v>
      </c>
      <c r="F1632" s="16">
        <f ca="1">(TRUNC(PRODUCT($E$12:$E1631),16))</f>
        <v>1.3354803761872001</v>
      </c>
      <c r="G1632" s="16">
        <f t="shared" ca="1" si="511"/>
        <v>1.32467486221242</v>
      </c>
      <c r="H1632" s="16">
        <f t="shared" ca="1" si="503"/>
        <v>1.00815711</v>
      </c>
      <c r="I1632" s="15">
        <f t="shared" si="512"/>
        <v>7.0000000000000007E-2</v>
      </c>
      <c r="J1632" s="34">
        <f t="shared" si="513"/>
        <v>45000</v>
      </c>
      <c r="K1632" s="2">
        <f t="shared" si="514"/>
        <v>16</v>
      </c>
      <c r="L1632" s="21">
        <f t="shared" si="515"/>
        <v>16</v>
      </c>
      <c r="M1632" s="14">
        <f t="shared" si="504"/>
        <v>1.004305027</v>
      </c>
      <c r="N1632" s="14">
        <f t="shared" ca="1" si="505"/>
        <v>1.0124972539999999</v>
      </c>
      <c r="O1632" s="21">
        <f t="shared" si="516"/>
        <v>0</v>
      </c>
      <c r="P1632" s="16">
        <f t="shared" ca="1" si="506"/>
        <v>67.016524570000001</v>
      </c>
      <c r="Q1632" s="24">
        <f t="shared" si="507"/>
        <v>0</v>
      </c>
      <c r="R1632" s="16">
        <f t="shared" si="508"/>
        <v>0</v>
      </c>
      <c r="S1632" s="4" t="str">
        <f t="shared" si="517"/>
        <v>J=</v>
      </c>
      <c r="T1632" s="34">
        <f t="shared" si="518"/>
        <v>45033</v>
      </c>
      <c r="U1632" s="11"/>
      <c r="V1632" s="11"/>
      <c r="W1632" s="11"/>
      <c r="X1632" s="32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"/>
      <c r="AI1632" s="1"/>
      <c r="AJ1632" s="1"/>
      <c r="AK1632" s="1"/>
      <c r="AL1632" s="1"/>
      <c r="AM1632" s="32"/>
      <c r="AN1632" s="32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42">
        <f t="shared" si="509"/>
        <v>45023</v>
      </c>
      <c r="B1633" s="19">
        <f t="shared" ca="1" si="519"/>
        <v>5433.73274193</v>
      </c>
      <c r="C1633" s="16">
        <f t="shared" si="510"/>
        <v>5362.5</v>
      </c>
      <c r="D1633" s="15">
        <f ca="1">IF(A1633&lt;$B$1,VLOOKUP(A1633,[1]DI!$A$4:$B$15000,2,FALSE),0)</f>
        <v>0</v>
      </c>
      <c r="E1633" s="16">
        <f t="shared" ca="1" si="502"/>
        <v>1</v>
      </c>
      <c r="F1633" s="16">
        <f ca="1">(TRUNC(PRODUCT($E$12:$E1632),16))</f>
        <v>1.33615863996065</v>
      </c>
      <c r="G1633" s="16">
        <f t="shared" ca="1" si="511"/>
        <v>1.32467486221242</v>
      </c>
      <c r="H1633" s="16">
        <f t="shared" ca="1" si="503"/>
        <v>1.0086691299999999</v>
      </c>
      <c r="I1633" s="15">
        <f t="shared" si="512"/>
        <v>7.0000000000000007E-2</v>
      </c>
      <c r="J1633" s="34">
        <f t="shared" si="513"/>
        <v>45000</v>
      </c>
      <c r="K1633" s="2">
        <f t="shared" si="514"/>
        <v>16</v>
      </c>
      <c r="L1633" s="21">
        <f t="shared" si="515"/>
        <v>17</v>
      </c>
      <c r="M1633" s="14">
        <f t="shared" si="504"/>
        <v>1.0045747060000001</v>
      </c>
      <c r="N1633" s="14">
        <f t="shared" ca="1" si="505"/>
        <v>1.013283495</v>
      </c>
      <c r="O1633" s="21">
        <f t="shared" si="516"/>
        <v>0</v>
      </c>
      <c r="P1633" s="16">
        <f t="shared" ca="1" si="506"/>
        <v>71.232741930000003</v>
      </c>
      <c r="Q1633" s="24">
        <f t="shared" si="507"/>
        <v>0</v>
      </c>
      <c r="R1633" s="16">
        <f t="shared" si="508"/>
        <v>0</v>
      </c>
      <c r="S1633" s="4" t="str">
        <f t="shared" si="517"/>
        <v>J=</v>
      </c>
      <c r="T1633" s="34">
        <f t="shared" si="518"/>
        <v>45033</v>
      </c>
      <c r="U1633" s="11"/>
      <c r="V1633" s="11"/>
      <c r="W1633" s="11"/>
      <c r="X1633" s="32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"/>
      <c r="AI1633" s="1"/>
      <c r="AJ1633" s="1"/>
      <c r="AK1633" s="1"/>
      <c r="AL1633" s="1"/>
      <c r="AM1633" s="32"/>
      <c r="AN1633" s="32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42">
        <f t="shared" si="509"/>
        <v>45024</v>
      </c>
      <c r="B1634" s="19">
        <f t="shared" ca="1" si="519"/>
        <v>5433.73274193</v>
      </c>
      <c r="C1634" s="16">
        <f t="shared" si="510"/>
        <v>5362.5</v>
      </c>
      <c r="D1634" s="15">
        <f ca="1">IF(A1634&lt;$B$1,VLOOKUP(A1634,[1]DI!$A$4:$B$15000,2,FALSE),0)</f>
        <v>0</v>
      </c>
      <c r="E1634" s="16">
        <f t="shared" ca="1" si="502"/>
        <v>1</v>
      </c>
      <c r="F1634" s="16">
        <f ca="1">(TRUNC(PRODUCT($E$12:$E1633),16))</f>
        <v>1.33615863996065</v>
      </c>
      <c r="G1634" s="16">
        <f t="shared" ca="1" si="511"/>
        <v>1.32467486221242</v>
      </c>
      <c r="H1634" s="16">
        <f t="shared" ca="1" si="503"/>
        <v>1.0086691299999999</v>
      </c>
      <c r="I1634" s="15">
        <f t="shared" si="512"/>
        <v>7.0000000000000007E-2</v>
      </c>
      <c r="J1634" s="34">
        <f t="shared" si="513"/>
        <v>45000</v>
      </c>
      <c r="K1634" s="2">
        <f t="shared" si="514"/>
        <v>16</v>
      </c>
      <c r="L1634" s="21">
        <f t="shared" si="515"/>
        <v>17</v>
      </c>
      <c r="M1634" s="14">
        <f t="shared" si="504"/>
        <v>1.0045747060000001</v>
      </c>
      <c r="N1634" s="14">
        <f t="shared" ca="1" si="505"/>
        <v>1.013283495</v>
      </c>
      <c r="O1634" s="21">
        <f t="shared" si="516"/>
        <v>0</v>
      </c>
      <c r="P1634" s="16">
        <f t="shared" ca="1" si="506"/>
        <v>71.232741930000003</v>
      </c>
      <c r="Q1634" s="24">
        <f t="shared" si="507"/>
        <v>0</v>
      </c>
      <c r="R1634" s="16">
        <f t="shared" si="508"/>
        <v>0</v>
      </c>
      <c r="S1634" s="4" t="str">
        <f t="shared" si="517"/>
        <v>J=</v>
      </c>
      <c r="T1634" s="34">
        <f t="shared" si="518"/>
        <v>45033</v>
      </c>
      <c r="U1634" s="11"/>
      <c r="V1634" s="11"/>
      <c r="W1634" s="11"/>
      <c r="X1634" s="32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"/>
      <c r="AI1634" s="1"/>
      <c r="AJ1634" s="1"/>
      <c r="AK1634" s="1"/>
      <c r="AL1634" s="1"/>
      <c r="AM1634" s="32"/>
      <c r="AN1634" s="32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42">
        <f t="shared" si="509"/>
        <v>45025</v>
      </c>
      <c r="B1635" s="19">
        <f t="shared" ca="1" si="519"/>
        <v>5433.73274193</v>
      </c>
      <c r="C1635" s="16">
        <f t="shared" si="510"/>
        <v>5362.5</v>
      </c>
      <c r="D1635" s="15">
        <f ca="1">IF(A1635&lt;$B$1,VLOOKUP(A1635,[1]DI!$A$4:$B$15000,2,FALSE),0)</f>
        <v>0</v>
      </c>
      <c r="E1635" s="16">
        <f t="shared" ca="1" si="502"/>
        <v>1</v>
      </c>
      <c r="F1635" s="16">
        <f ca="1">(TRUNC(PRODUCT($E$12:$E1634),16))</f>
        <v>1.33615863996065</v>
      </c>
      <c r="G1635" s="16">
        <f t="shared" ca="1" si="511"/>
        <v>1.32467486221242</v>
      </c>
      <c r="H1635" s="16">
        <f t="shared" ca="1" si="503"/>
        <v>1.0086691299999999</v>
      </c>
      <c r="I1635" s="15">
        <f t="shared" si="512"/>
        <v>7.0000000000000007E-2</v>
      </c>
      <c r="J1635" s="34">
        <f t="shared" si="513"/>
        <v>45000</v>
      </c>
      <c r="K1635" s="2">
        <f t="shared" si="514"/>
        <v>16</v>
      </c>
      <c r="L1635" s="21">
        <f t="shared" si="515"/>
        <v>17</v>
      </c>
      <c r="M1635" s="14">
        <f t="shared" si="504"/>
        <v>1.0045747060000001</v>
      </c>
      <c r="N1635" s="14">
        <f t="shared" ca="1" si="505"/>
        <v>1.013283495</v>
      </c>
      <c r="O1635" s="21">
        <f t="shared" si="516"/>
        <v>0</v>
      </c>
      <c r="P1635" s="16">
        <f t="shared" ca="1" si="506"/>
        <v>71.232741930000003</v>
      </c>
      <c r="Q1635" s="24">
        <f t="shared" si="507"/>
        <v>0</v>
      </c>
      <c r="R1635" s="16">
        <f t="shared" si="508"/>
        <v>0</v>
      </c>
      <c r="S1635" s="4" t="str">
        <f t="shared" si="517"/>
        <v>J=</v>
      </c>
      <c r="T1635" s="34">
        <f t="shared" si="518"/>
        <v>45033</v>
      </c>
      <c r="U1635" s="11"/>
      <c r="V1635" s="11"/>
      <c r="W1635" s="11"/>
      <c r="X1635" s="32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"/>
      <c r="AI1635" s="1"/>
      <c r="AJ1635" s="1"/>
      <c r="AK1635" s="1"/>
      <c r="AL1635" s="1"/>
      <c r="AM1635" s="32"/>
      <c r="AN1635" s="32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42">
        <f t="shared" si="509"/>
        <v>45026</v>
      </c>
      <c r="B1636" s="19">
        <f t="shared" ca="1" si="519"/>
        <v>5433.73274193</v>
      </c>
      <c r="C1636" s="16">
        <f t="shared" si="510"/>
        <v>5362.5</v>
      </c>
      <c r="D1636" s="15">
        <f ca="1">IF(A1636&lt;$B$1,VLOOKUP(A1636,[1]DI!$A$4:$B$15000,2,FALSE),0)</f>
        <v>0.13650000000000001</v>
      </c>
      <c r="E1636" s="16">
        <f t="shared" ca="1" si="502"/>
        <v>1.00050788</v>
      </c>
      <c r="F1636" s="16">
        <f ca="1">(TRUNC(PRODUCT($E$12:$E1635),16))</f>
        <v>1.33615863996065</v>
      </c>
      <c r="G1636" s="16">
        <f t="shared" ca="1" si="511"/>
        <v>1.32467486221242</v>
      </c>
      <c r="H1636" s="16">
        <f t="shared" ca="1" si="503"/>
        <v>1.0086691299999999</v>
      </c>
      <c r="I1636" s="15">
        <f t="shared" si="512"/>
        <v>7.0000000000000007E-2</v>
      </c>
      <c r="J1636" s="34">
        <f t="shared" si="513"/>
        <v>45000</v>
      </c>
      <c r="K1636" s="2">
        <f t="shared" si="514"/>
        <v>17</v>
      </c>
      <c r="L1636" s="21">
        <f t="shared" si="515"/>
        <v>17</v>
      </c>
      <c r="M1636" s="14">
        <f t="shared" si="504"/>
        <v>1.0045747060000001</v>
      </c>
      <c r="N1636" s="14">
        <f t="shared" ca="1" si="505"/>
        <v>1.013283495</v>
      </c>
      <c r="O1636" s="21">
        <f t="shared" si="516"/>
        <v>0</v>
      </c>
      <c r="P1636" s="16">
        <f t="shared" ca="1" si="506"/>
        <v>71.232741930000003</v>
      </c>
      <c r="Q1636" s="24">
        <f t="shared" si="507"/>
        <v>0</v>
      </c>
      <c r="R1636" s="16">
        <f t="shared" si="508"/>
        <v>0</v>
      </c>
      <c r="S1636" s="4" t="str">
        <f t="shared" si="517"/>
        <v>J=</v>
      </c>
      <c r="T1636" s="34">
        <f t="shared" si="518"/>
        <v>45033</v>
      </c>
      <c r="U1636" s="11"/>
      <c r="V1636" s="11"/>
      <c r="W1636" s="11"/>
      <c r="X1636" s="32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"/>
      <c r="AI1636" s="1"/>
      <c r="AJ1636" s="1"/>
      <c r="AK1636" s="1"/>
      <c r="AL1636" s="1"/>
      <c r="AM1636" s="32"/>
      <c r="AN1636" s="32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42">
        <f t="shared" si="509"/>
        <v>45027</v>
      </c>
      <c r="B1637" s="19">
        <f t="shared" ca="1" si="519"/>
        <v>5437.95223042</v>
      </c>
      <c r="C1637" s="16">
        <f t="shared" si="510"/>
        <v>5362.5</v>
      </c>
      <c r="D1637" s="15">
        <f ca="1">IF(A1637&lt;$B$1,VLOOKUP(A1637,[1]DI!$A$4:$B$15000,2,FALSE),0)</f>
        <v>0.13650000000000001</v>
      </c>
      <c r="E1637" s="16">
        <f t="shared" ca="1" si="502"/>
        <v>1.00050788</v>
      </c>
      <c r="F1637" s="16">
        <f ca="1">(TRUNC(PRODUCT($E$12:$E1636),16))</f>
        <v>1.33683724821072</v>
      </c>
      <c r="G1637" s="16">
        <f t="shared" ca="1" si="511"/>
        <v>1.32467486221242</v>
      </c>
      <c r="H1637" s="16">
        <f t="shared" ca="1" si="503"/>
        <v>1.0091814100000001</v>
      </c>
      <c r="I1637" s="15">
        <f t="shared" si="512"/>
        <v>7.0000000000000007E-2</v>
      </c>
      <c r="J1637" s="34">
        <f t="shared" si="513"/>
        <v>45000</v>
      </c>
      <c r="K1637" s="2">
        <f t="shared" si="514"/>
        <v>18</v>
      </c>
      <c r="L1637" s="21">
        <f t="shared" si="515"/>
        <v>18</v>
      </c>
      <c r="M1637" s="14">
        <f t="shared" si="504"/>
        <v>1.0048444569999999</v>
      </c>
      <c r="N1637" s="14">
        <f t="shared" ca="1" si="505"/>
        <v>1.014070346</v>
      </c>
      <c r="O1637" s="21">
        <f t="shared" si="516"/>
        <v>0</v>
      </c>
      <c r="P1637" s="16">
        <f t="shared" ca="1" si="506"/>
        <v>75.452230420000006</v>
      </c>
      <c r="Q1637" s="24">
        <f t="shared" si="507"/>
        <v>0</v>
      </c>
      <c r="R1637" s="16">
        <f t="shared" si="508"/>
        <v>0</v>
      </c>
      <c r="S1637" s="4" t="str">
        <f t="shared" si="517"/>
        <v>J=</v>
      </c>
      <c r="T1637" s="34">
        <f t="shared" si="518"/>
        <v>45033</v>
      </c>
      <c r="U1637" s="11"/>
      <c r="V1637" s="11"/>
      <c r="W1637" s="11"/>
      <c r="X1637" s="32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"/>
      <c r="AI1637" s="1"/>
      <c r="AJ1637" s="1"/>
      <c r="AK1637" s="1"/>
      <c r="AL1637" s="1"/>
      <c r="AM1637" s="32"/>
      <c r="AN1637" s="32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42">
        <f t="shared" si="509"/>
        <v>45028</v>
      </c>
      <c r="B1638" s="19">
        <f t="shared" ca="1" si="519"/>
        <v>5442.1750543799999</v>
      </c>
      <c r="C1638" s="16">
        <f t="shared" si="510"/>
        <v>5362.5</v>
      </c>
      <c r="D1638" s="15">
        <f ca="1">IF(A1638&lt;$B$1,VLOOKUP(A1638,[1]DI!$A$4:$B$15000,2,FALSE),0)</f>
        <v>0.13650000000000001</v>
      </c>
      <c r="E1638" s="16">
        <f t="shared" ca="1" si="502"/>
        <v>1.00050788</v>
      </c>
      <c r="F1638" s="16">
        <f ca="1">(TRUNC(PRODUCT($E$12:$E1637),16))</f>
        <v>1.33751620111234</v>
      </c>
      <c r="G1638" s="16">
        <f t="shared" ca="1" si="511"/>
        <v>1.32467486221242</v>
      </c>
      <c r="H1638" s="16">
        <f t="shared" ca="1" si="503"/>
        <v>1.0096939599999999</v>
      </c>
      <c r="I1638" s="15">
        <f t="shared" si="512"/>
        <v>7.0000000000000007E-2</v>
      </c>
      <c r="J1638" s="34">
        <f t="shared" si="513"/>
        <v>45000</v>
      </c>
      <c r="K1638" s="2">
        <f t="shared" si="514"/>
        <v>19</v>
      </c>
      <c r="L1638" s="21">
        <f t="shared" si="515"/>
        <v>19</v>
      </c>
      <c r="M1638" s="14">
        <f t="shared" si="504"/>
        <v>1.005114281</v>
      </c>
      <c r="N1638" s="14">
        <f t="shared" ca="1" si="505"/>
        <v>1.0148578189999999</v>
      </c>
      <c r="O1638" s="21">
        <f t="shared" si="516"/>
        <v>0</v>
      </c>
      <c r="P1638" s="16">
        <f t="shared" ca="1" si="506"/>
        <v>79.675054380000006</v>
      </c>
      <c r="Q1638" s="24">
        <f t="shared" si="507"/>
        <v>0</v>
      </c>
      <c r="R1638" s="16">
        <f t="shared" si="508"/>
        <v>0</v>
      </c>
      <c r="S1638" s="4" t="str">
        <f t="shared" si="517"/>
        <v>J=</v>
      </c>
      <c r="T1638" s="34">
        <f t="shared" si="518"/>
        <v>45033</v>
      </c>
      <c r="U1638" s="11"/>
      <c r="V1638" s="11"/>
      <c r="W1638" s="11"/>
      <c r="X1638" s="32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"/>
      <c r="AI1638" s="1"/>
      <c r="AJ1638" s="1"/>
      <c r="AK1638" s="1"/>
      <c r="AL1638" s="1"/>
      <c r="AM1638" s="32"/>
      <c r="AN1638" s="32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42">
        <f t="shared" si="509"/>
        <v>45029</v>
      </c>
      <c r="B1639" s="19">
        <f t="shared" ca="1" si="519"/>
        <v>5446.4010958500003</v>
      </c>
      <c r="C1639" s="16">
        <f t="shared" si="510"/>
        <v>5362.5</v>
      </c>
      <c r="D1639" s="15">
        <f ca="1">IF(A1639&lt;$B$1,VLOOKUP(A1639,[1]DI!$A$4:$B$15000,2,FALSE),0)</f>
        <v>0.13650000000000001</v>
      </c>
      <c r="E1639" s="16">
        <f t="shared" ca="1" si="502"/>
        <v>1.00050788</v>
      </c>
      <c r="F1639" s="16">
        <f ca="1">(TRUNC(PRODUCT($E$12:$E1638),16))</f>
        <v>1.33819549884056</v>
      </c>
      <c r="G1639" s="16">
        <f t="shared" ca="1" si="511"/>
        <v>1.32467486221242</v>
      </c>
      <c r="H1639" s="16">
        <f t="shared" ca="1" si="503"/>
        <v>1.01020676</v>
      </c>
      <c r="I1639" s="15">
        <f t="shared" si="512"/>
        <v>7.0000000000000007E-2</v>
      </c>
      <c r="J1639" s="34">
        <f t="shared" si="513"/>
        <v>45000</v>
      </c>
      <c r="K1639" s="2">
        <f t="shared" si="514"/>
        <v>20</v>
      </c>
      <c r="L1639" s="21">
        <f t="shared" si="515"/>
        <v>20</v>
      </c>
      <c r="M1639" s="14">
        <f t="shared" si="504"/>
        <v>1.005384177</v>
      </c>
      <c r="N1639" s="14">
        <f t="shared" ca="1" si="505"/>
        <v>1.015645892</v>
      </c>
      <c r="O1639" s="21">
        <f t="shared" si="516"/>
        <v>0</v>
      </c>
      <c r="P1639" s="16">
        <f t="shared" ca="1" si="506"/>
        <v>83.901095850000004</v>
      </c>
      <c r="Q1639" s="24">
        <f t="shared" si="507"/>
        <v>0</v>
      </c>
      <c r="R1639" s="16">
        <f t="shared" si="508"/>
        <v>0</v>
      </c>
      <c r="S1639" s="4" t="str">
        <f t="shared" si="517"/>
        <v>J=</v>
      </c>
      <c r="T1639" s="34">
        <f t="shared" si="518"/>
        <v>45033</v>
      </c>
      <c r="U1639" s="11"/>
      <c r="V1639" s="11"/>
      <c r="W1639" s="11"/>
      <c r="X1639" s="32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"/>
      <c r="AI1639" s="1"/>
      <c r="AJ1639" s="1"/>
      <c r="AK1639" s="1"/>
      <c r="AL1639" s="1"/>
      <c r="AM1639" s="32"/>
      <c r="AN1639" s="32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42">
        <f t="shared" si="509"/>
        <v>45030</v>
      </c>
      <c r="B1640" s="19">
        <f t="shared" ca="1" si="519"/>
        <v>5450.6304137899997</v>
      </c>
      <c r="C1640" s="16">
        <f t="shared" si="510"/>
        <v>5362.5</v>
      </c>
      <c r="D1640" s="15">
        <f ca="1">IF(A1640&lt;$B$1,VLOOKUP(A1640,[1]DI!$A$4:$B$15000,2,FALSE),0)</f>
        <v>0.13650000000000001</v>
      </c>
      <c r="E1640" s="16">
        <f t="shared" ca="1" si="502"/>
        <v>1.00050788</v>
      </c>
      <c r="F1640" s="16">
        <f ca="1">(TRUNC(PRODUCT($E$12:$E1639),16))</f>
        <v>1.33887514157051</v>
      </c>
      <c r="G1640" s="16">
        <f t="shared" ca="1" si="511"/>
        <v>1.32467486221242</v>
      </c>
      <c r="H1640" s="16">
        <f t="shared" ca="1" si="503"/>
        <v>1.01071982</v>
      </c>
      <c r="I1640" s="15">
        <f t="shared" si="512"/>
        <v>7.0000000000000007E-2</v>
      </c>
      <c r="J1640" s="34">
        <f t="shared" si="513"/>
        <v>45000</v>
      </c>
      <c r="K1640" s="2">
        <f t="shared" si="514"/>
        <v>21</v>
      </c>
      <c r="L1640" s="21">
        <f t="shared" si="515"/>
        <v>21</v>
      </c>
      <c r="M1640" s="14">
        <f t="shared" si="504"/>
        <v>1.0056541450000001</v>
      </c>
      <c r="N1640" s="14">
        <f t="shared" ca="1" si="505"/>
        <v>1.016434576</v>
      </c>
      <c r="O1640" s="21">
        <f t="shared" si="516"/>
        <v>0</v>
      </c>
      <c r="P1640" s="16">
        <f t="shared" ca="1" si="506"/>
        <v>88.130413790000006</v>
      </c>
      <c r="Q1640" s="24">
        <f t="shared" si="507"/>
        <v>0</v>
      </c>
      <c r="R1640" s="16">
        <f t="shared" si="508"/>
        <v>0</v>
      </c>
      <c r="S1640" s="4" t="str">
        <f t="shared" si="517"/>
        <v>J=</v>
      </c>
      <c r="T1640" s="34">
        <f t="shared" si="518"/>
        <v>45033</v>
      </c>
      <c r="U1640" s="11"/>
      <c r="V1640" s="11"/>
      <c r="W1640" s="11"/>
      <c r="X1640" s="32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"/>
      <c r="AI1640" s="1"/>
      <c r="AJ1640" s="1"/>
      <c r="AK1640" s="1"/>
      <c r="AL1640" s="1"/>
      <c r="AM1640" s="32"/>
      <c r="AN1640" s="32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42">
        <f t="shared" si="509"/>
        <v>45031</v>
      </c>
      <c r="B1641" s="19">
        <f t="shared" ca="1" si="519"/>
        <v>5454.8630725800003</v>
      </c>
      <c r="C1641" s="16">
        <f t="shared" si="510"/>
        <v>5362.5</v>
      </c>
      <c r="D1641" s="15">
        <f ca="1">IF(A1641&lt;$B$1,VLOOKUP(A1641,[1]DI!$A$4:$B$15000,2,FALSE),0)</f>
        <v>0</v>
      </c>
      <c r="E1641" s="16">
        <f t="shared" ca="1" si="502"/>
        <v>1</v>
      </c>
      <c r="F1641" s="16">
        <f ca="1">(TRUNC(PRODUCT($E$12:$E1640),16))</f>
        <v>1.33955512947741</v>
      </c>
      <c r="G1641" s="16">
        <f t="shared" ca="1" si="511"/>
        <v>1.32467486221242</v>
      </c>
      <c r="H1641" s="16">
        <f t="shared" ca="1" si="503"/>
        <v>1.01123315</v>
      </c>
      <c r="I1641" s="15">
        <f t="shared" si="512"/>
        <v>7.0000000000000007E-2</v>
      </c>
      <c r="J1641" s="34">
        <f t="shared" si="513"/>
        <v>45000</v>
      </c>
      <c r="K1641" s="2">
        <f t="shared" si="514"/>
        <v>21</v>
      </c>
      <c r="L1641" s="21">
        <f t="shared" si="515"/>
        <v>22</v>
      </c>
      <c r="M1641" s="14">
        <f t="shared" si="504"/>
        <v>1.0059241860000001</v>
      </c>
      <c r="N1641" s="14">
        <f t="shared" ca="1" si="505"/>
        <v>1.017223883</v>
      </c>
      <c r="O1641" s="21">
        <f t="shared" si="516"/>
        <v>0</v>
      </c>
      <c r="P1641" s="16">
        <f t="shared" ca="1" si="506"/>
        <v>92.363072579999994</v>
      </c>
      <c r="Q1641" s="24">
        <f t="shared" si="507"/>
        <v>0</v>
      </c>
      <c r="R1641" s="16">
        <f t="shared" si="508"/>
        <v>0</v>
      </c>
      <c r="S1641" s="4" t="str">
        <f t="shared" si="517"/>
        <v>J=</v>
      </c>
      <c r="T1641" s="34">
        <f t="shared" si="518"/>
        <v>45033</v>
      </c>
      <c r="U1641" s="11"/>
      <c r="V1641" s="11"/>
      <c r="W1641" s="11"/>
      <c r="X1641" s="32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"/>
      <c r="AI1641" s="1"/>
      <c r="AJ1641" s="1"/>
      <c r="AK1641" s="1"/>
      <c r="AL1641" s="1"/>
      <c r="AM1641" s="32"/>
      <c r="AN1641" s="32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42">
        <f t="shared" si="509"/>
        <v>45032</v>
      </c>
      <c r="B1642" s="19">
        <f t="shared" ca="1" si="519"/>
        <v>5454.8630725800003</v>
      </c>
      <c r="C1642" s="16">
        <f t="shared" si="510"/>
        <v>5362.5</v>
      </c>
      <c r="D1642" s="15">
        <f ca="1">IF(A1642&lt;$B$1,VLOOKUP(A1642,[1]DI!$A$4:$B$15000,2,FALSE),0)</f>
        <v>0</v>
      </c>
      <c r="E1642" s="16">
        <f t="shared" ca="1" si="502"/>
        <v>1</v>
      </c>
      <c r="F1642" s="16">
        <f ca="1">(TRUNC(PRODUCT($E$12:$E1641),16))</f>
        <v>1.33955512947741</v>
      </c>
      <c r="G1642" s="16">
        <f t="shared" ca="1" si="511"/>
        <v>1.32467486221242</v>
      </c>
      <c r="H1642" s="16">
        <f t="shared" ca="1" si="503"/>
        <v>1.01123315</v>
      </c>
      <c r="I1642" s="15">
        <f t="shared" si="512"/>
        <v>7.0000000000000007E-2</v>
      </c>
      <c r="J1642" s="34">
        <f t="shared" si="513"/>
        <v>45000</v>
      </c>
      <c r="K1642" s="2">
        <f t="shared" si="514"/>
        <v>21</v>
      </c>
      <c r="L1642" s="21">
        <f t="shared" si="515"/>
        <v>22</v>
      </c>
      <c r="M1642" s="14">
        <f t="shared" si="504"/>
        <v>1.0059241860000001</v>
      </c>
      <c r="N1642" s="14">
        <f t="shared" ca="1" si="505"/>
        <v>1.017223883</v>
      </c>
      <c r="O1642" s="21">
        <f t="shared" si="516"/>
        <v>0</v>
      </c>
      <c r="P1642" s="16">
        <f t="shared" ca="1" si="506"/>
        <v>92.363072579999994</v>
      </c>
      <c r="Q1642" s="24">
        <f t="shared" si="507"/>
        <v>0</v>
      </c>
      <c r="R1642" s="16">
        <f t="shared" si="508"/>
        <v>0</v>
      </c>
      <c r="S1642" s="4" t="str">
        <f t="shared" si="517"/>
        <v>J=</v>
      </c>
      <c r="T1642" s="34">
        <f t="shared" si="518"/>
        <v>45033</v>
      </c>
      <c r="U1642" s="11"/>
      <c r="V1642" s="11"/>
      <c r="W1642" s="11"/>
      <c r="X1642" s="32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"/>
      <c r="AI1642" s="1"/>
      <c r="AJ1642" s="1"/>
      <c r="AK1642" s="1"/>
      <c r="AL1642" s="1"/>
      <c r="AM1642" s="32"/>
      <c r="AN1642" s="32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42">
        <f t="shared" si="509"/>
        <v>45033</v>
      </c>
      <c r="B1643" s="19">
        <f t="shared" ca="1" si="519"/>
        <v>5454.8630725800003</v>
      </c>
      <c r="C1643" s="16">
        <f t="shared" si="510"/>
        <v>5362.5</v>
      </c>
      <c r="D1643" s="15">
        <f ca="1">IF(A1643&lt;$B$1,VLOOKUP(A1643,[1]DI!$A$4:$B$15000,2,FALSE),0)</f>
        <v>0.13650000000000001</v>
      </c>
      <c r="E1643" s="16">
        <f t="shared" ca="1" si="502"/>
        <v>1.00050788</v>
      </c>
      <c r="F1643" s="16">
        <f ca="1">(TRUNC(PRODUCT($E$12:$E1642),16))</f>
        <v>1.33955512947741</v>
      </c>
      <c r="G1643" s="16">
        <f t="shared" ca="1" si="511"/>
        <v>1.32467486221242</v>
      </c>
      <c r="H1643" s="16">
        <f t="shared" ca="1" si="503"/>
        <v>1.01123315</v>
      </c>
      <c r="I1643" s="15">
        <f t="shared" si="512"/>
        <v>7.0000000000000007E-2</v>
      </c>
      <c r="J1643" s="34">
        <f t="shared" si="513"/>
        <v>45000</v>
      </c>
      <c r="K1643" s="2">
        <f t="shared" si="514"/>
        <v>22</v>
      </c>
      <c r="L1643" s="21">
        <f t="shared" si="515"/>
        <v>22</v>
      </c>
      <c r="M1643" s="14">
        <f t="shared" si="504"/>
        <v>1.0059241860000001</v>
      </c>
      <c r="N1643" s="14">
        <f t="shared" ca="1" si="505"/>
        <v>1.017223883</v>
      </c>
      <c r="O1643" s="21">
        <f t="shared" si="516"/>
        <v>54</v>
      </c>
      <c r="P1643" s="16">
        <f t="shared" ca="1" si="506"/>
        <v>92.363072579999994</v>
      </c>
      <c r="Q1643" s="24">
        <f t="shared" si="507"/>
        <v>0</v>
      </c>
      <c r="R1643" s="16">
        <f t="shared" si="508"/>
        <v>0</v>
      </c>
      <c r="S1643" s="4" t="str">
        <f t="shared" si="517"/>
        <v>J=</v>
      </c>
      <c r="T1643" s="34">
        <f t="shared" si="518"/>
        <v>45033</v>
      </c>
      <c r="U1643" s="11"/>
      <c r="V1643" s="11"/>
      <c r="W1643" s="11"/>
      <c r="X1643" s="32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"/>
      <c r="AI1643" s="1"/>
      <c r="AJ1643" s="1"/>
      <c r="AK1643" s="1"/>
      <c r="AL1643" s="1"/>
      <c r="AM1643" s="32"/>
      <c r="AN1643" s="32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42">
        <f t="shared" si="509"/>
        <v>45034</v>
      </c>
      <c r="B1644" s="19">
        <f t="shared" ca="1" si="519"/>
        <v>5366.66419038</v>
      </c>
      <c r="C1644" s="16">
        <f t="shared" si="510"/>
        <v>5362.5</v>
      </c>
      <c r="D1644" s="15">
        <f ca="1">IF(A1644&lt;$B$1,VLOOKUP(A1644,[1]DI!$A$4:$B$15000,2,FALSE),0)</f>
        <v>0.13650000000000001</v>
      </c>
      <c r="E1644" s="16">
        <f t="shared" ca="1" si="502"/>
        <v>1.00050788</v>
      </c>
      <c r="F1644" s="16">
        <f ca="1">(TRUNC(PRODUCT($E$12:$E1643),16))</f>
        <v>1.34023546273657</v>
      </c>
      <c r="G1644" s="16">
        <f t="shared" ca="1" si="511"/>
        <v>1.33955512947741</v>
      </c>
      <c r="H1644" s="16">
        <f t="shared" ca="1" si="503"/>
        <v>1.00050788</v>
      </c>
      <c r="I1644" s="15">
        <f t="shared" si="512"/>
        <v>7.0000000000000007E-2</v>
      </c>
      <c r="J1644" s="34">
        <f t="shared" si="513"/>
        <v>45033</v>
      </c>
      <c r="K1644" s="2">
        <f t="shared" si="514"/>
        <v>1</v>
      </c>
      <c r="L1644" s="21">
        <f t="shared" si="515"/>
        <v>1</v>
      </c>
      <c r="M1644" s="14">
        <f t="shared" si="504"/>
        <v>1.0002685229999999</v>
      </c>
      <c r="N1644" s="14">
        <f t="shared" ca="1" si="505"/>
        <v>1.0007765390000001</v>
      </c>
      <c r="O1644" s="21">
        <f t="shared" si="516"/>
        <v>0</v>
      </c>
      <c r="P1644" s="16">
        <f t="shared" ca="1" si="506"/>
        <v>4.16419038</v>
      </c>
      <c r="Q1644" s="24">
        <f t="shared" si="507"/>
        <v>0</v>
      </c>
      <c r="R1644" s="16">
        <f t="shared" si="508"/>
        <v>0</v>
      </c>
      <c r="S1644" s="4" t="str">
        <f t="shared" si="517"/>
        <v>J=</v>
      </c>
      <c r="T1644" s="34">
        <f t="shared" si="518"/>
        <v>45061</v>
      </c>
      <c r="U1644" s="11"/>
      <c r="V1644" s="11"/>
      <c r="W1644" s="11"/>
      <c r="X1644" s="32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"/>
      <c r="AI1644" s="1"/>
      <c r="AJ1644" s="1"/>
      <c r="AK1644" s="1"/>
      <c r="AL1644" s="1"/>
      <c r="AM1644" s="32"/>
      <c r="AN1644" s="32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42">
        <f t="shared" si="509"/>
        <v>45035</v>
      </c>
      <c r="B1645" s="19">
        <f t="shared" ca="1" si="519"/>
        <v>5370.8316304500004</v>
      </c>
      <c r="C1645" s="16">
        <f t="shared" si="510"/>
        <v>5362.5</v>
      </c>
      <c r="D1645" s="15">
        <f ca="1">IF(A1645&lt;$B$1,VLOOKUP(A1645,[1]DI!$A$4:$B$15000,2,FALSE),0)</f>
        <v>0.13650000000000001</v>
      </c>
      <c r="E1645" s="16">
        <f t="shared" ca="1" si="502"/>
        <v>1.00050788</v>
      </c>
      <c r="F1645" s="16">
        <f ca="1">(TRUNC(PRODUCT($E$12:$E1644),16))</f>
        <v>1.3409161415233899</v>
      </c>
      <c r="G1645" s="16">
        <f t="shared" ca="1" si="511"/>
        <v>1.33955512947741</v>
      </c>
      <c r="H1645" s="16">
        <f t="shared" ca="1" si="503"/>
        <v>1.00101602</v>
      </c>
      <c r="I1645" s="15">
        <f t="shared" si="512"/>
        <v>7.0000000000000007E-2</v>
      </c>
      <c r="J1645" s="34">
        <f t="shared" si="513"/>
        <v>45033</v>
      </c>
      <c r="K1645" s="2">
        <f t="shared" si="514"/>
        <v>2</v>
      </c>
      <c r="L1645" s="21">
        <f t="shared" si="515"/>
        <v>2</v>
      </c>
      <c r="M1645" s="14">
        <f t="shared" si="504"/>
        <v>1.000537118</v>
      </c>
      <c r="N1645" s="14">
        <f t="shared" ca="1" si="505"/>
        <v>1.0015536840000001</v>
      </c>
      <c r="O1645" s="21">
        <f t="shared" si="516"/>
        <v>0</v>
      </c>
      <c r="P1645" s="16">
        <f t="shared" ca="1" si="506"/>
        <v>8.3316304500000005</v>
      </c>
      <c r="Q1645" s="24">
        <f t="shared" si="507"/>
        <v>0</v>
      </c>
      <c r="R1645" s="16">
        <f t="shared" si="508"/>
        <v>0</v>
      </c>
      <c r="S1645" s="4" t="str">
        <f t="shared" si="517"/>
        <v>J=</v>
      </c>
      <c r="T1645" s="34">
        <f t="shared" si="518"/>
        <v>45061</v>
      </c>
      <c r="U1645" s="11"/>
      <c r="V1645" s="11"/>
      <c r="W1645" s="11"/>
      <c r="X1645" s="32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"/>
      <c r="AI1645" s="1"/>
      <c r="AJ1645" s="1"/>
      <c r="AK1645" s="1"/>
      <c r="AL1645" s="1"/>
      <c r="AM1645" s="32"/>
      <c r="AN1645" s="32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42">
        <f t="shared" si="509"/>
        <v>45036</v>
      </c>
      <c r="B1646" s="19">
        <f t="shared" ca="1" si="519"/>
        <v>5375.0022558299997</v>
      </c>
      <c r="C1646" s="16">
        <f t="shared" si="510"/>
        <v>5362.5</v>
      </c>
      <c r="D1646" s="15">
        <f ca="1">IF(A1646&lt;$B$1,VLOOKUP(A1646,[1]DI!$A$4:$B$15000,2,FALSE),0)</f>
        <v>0.13650000000000001</v>
      </c>
      <c r="E1646" s="16">
        <f t="shared" ca="1" si="502"/>
        <v>1.00050788</v>
      </c>
      <c r="F1646" s="16">
        <f ca="1">(TRUNC(PRODUCT($E$12:$E1645),16))</f>
        <v>1.3415971660133399</v>
      </c>
      <c r="G1646" s="16">
        <f t="shared" ca="1" si="511"/>
        <v>1.33955512947741</v>
      </c>
      <c r="H1646" s="16">
        <f t="shared" ca="1" si="503"/>
        <v>1.00152441</v>
      </c>
      <c r="I1646" s="15">
        <f t="shared" si="512"/>
        <v>7.0000000000000007E-2</v>
      </c>
      <c r="J1646" s="34">
        <f t="shared" si="513"/>
        <v>45033</v>
      </c>
      <c r="K1646" s="2">
        <f t="shared" si="514"/>
        <v>3</v>
      </c>
      <c r="L1646" s="21">
        <f t="shared" si="515"/>
        <v>3</v>
      </c>
      <c r="M1646" s="14">
        <f t="shared" si="504"/>
        <v>1.0008057850000001</v>
      </c>
      <c r="N1646" s="14">
        <f t="shared" ca="1" si="505"/>
        <v>1.002331423</v>
      </c>
      <c r="O1646" s="21">
        <f t="shared" si="516"/>
        <v>0</v>
      </c>
      <c r="P1646" s="16">
        <f t="shared" ca="1" si="506"/>
        <v>12.502255829999999</v>
      </c>
      <c r="Q1646" s="24">
        <f t="shared" si="507"/>
        <v>0</v>
      </c>
      <c r="R1646" s="16">
        <f t="shared" si="508"/>
        <v>0</v>
      </c>
      <c r="S1646" s="4" t="str">
        <f t="shared" si="517"/>
        <v>J=</v>
      </c>
      <c r="T1646" s="34">
        <f t="shared" si="518"/>
        <v>45061</v>
      </c>
      <c r="U1646" s="11"/>
      <c r="V1646" s="11"/>
      <c r="W1646" s="11"/>
      <c r="X1646" s="32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"/>
      <c r="AI1646" s="1"/>
      <c r="AJ1646" s="1"/>
      <c r="AK1646" s="1"/>
      <c r="AL1646" s="1"/>
      <c r="AM1646" s="32"/>
      <c r="AN1646" s="32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42">
        <f t="shared" si="509"/>
        <v>45037</v>
      </c>
      <c r="B1647" s="19">
        <f t="shared" ca="1" si="519"/>
        <v>5379.1761898799996</v>
      </c>
      <c r="C1647" s="16">
        <f t="shared" si="510"/>
        <v>5362.5</v>
      </c>
      <c r="D1647" s="15">
        <f ca="1">IF(A1647&lt;$B$1,VLOOKUP(A1647,[1]DI!$A$4:$B$15000,2,FALSE),0)</f>
        <v>0</v>
      </c>
      <c r="E1647" s="16">
        <f t="shared" ca="1" si="502"/>
        <v>1</v>
      </c>
      <c r="F1647" s="16">
        <f ca="1">(TRUNC(PRODUCT($E$12:$E1646),16))</f>
        <v>1.34227853638202</v>
      </c>
      <c r="G1647" s="16">
        <f t="shared" ca="1" si="511"/>
        <v>1.33955512947741</v>
      </c>
      <c r="H1647" s="16">
        <f t="shared" ca="1" si="503"/>
        <v>1.00203307</v>
      </c>
      <c r="I1647" s="15">
        <f t="shared" si="512"/>
        <v>7.0000000000000007E-2</v>
      </c>
      <c r="J1647" s="34">
        <f t="shared" si="513"/>
        <v>45033</v>
      </c>
      <c r="K1647" s="2">
        <f t="shared" si="514"/>
        <v>3</v>
      </c>
      <c r="L1647" s="21">
        <f t="shared" si="515"/>
        <v>4</v>
      </c>
      <c r="M1647" s="14">
        <f t="shared" si="504"/>
        <v>1.0010745240000001</v>
      </c>
      <c r="N1647" s="14">
        <f t="shared" ca="1" si="505"/>
        <v>1.0031097790000001</v>
      </c>
      <c r="O1647" s="21">
        <f t="shared" si="516"/>
        <v>0</v>
      </c>
      <c r="P1647" s="16">
        <f t="shared" ca="1" si="506"/>
        <v>16.676189879999999</v>
      </c>
      <c r="Q1647" s="24">
        <f t="shared" si="507"/>
        <v>0</v>
      </c>
      <c r="R1647" s="16">
        <f t="shared" si="508"/>
        <v>0</v>
      </c>
      <c r="S1647" s="4" t="str">
        <f t="shared" si="517"/>
        <v>J=</v>
      </c>
      <c r="T1647" s="34">
        <f t="shared" si="518"/>
        <v>45061</v>
      </c>
      <c r="U1647" s="11"/>
      <c r="V1647" s="11"/>
      <c r="W1647" s="11"/>
      <c r="X1647" s="32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"/>
      <c r="AI1647" s="1"/>
      <c r="AJ1647" s="1"/>
      <c r="AK1647" s="1"/>
      <c r="AL1647" s="1"/>
      <c r="AM1647" s="32"/>
      <c r="AN1647" s="32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42">
        <f t="shared" si="509"/>
        <v>45038</v>
      </c>
      <c r="B1648" s="19">
        <f t="shared" ca="1" si="519"/>
        <v>5379.1761898799996</v>
      </c>
      <c r="C1648" s="16">
        <f t="shared" si="510"/>
        <v>5362.5</v>
      </c>
      <c r="D1648" s="15">
        <f ca="1">IF(A1648&lt;$B$1,VLOOKUP(A1648,[1]DI!$A$4:$B$15000,2,FALSE),0)</f>
        <v>0</v>
      </c>
      <c r="E1648" s="16">
        <f t="shared" ca="1" si="502"/>
        <v>1</v>
      </c>
      <c r="F1648" s="16">
        <f ca="1">(TRUNC(PRODUCT($E$12:$E1647),16))</f>
        <v>1.34227853638202</v>
      </c>
      <c r="G1648" s="16">
        <f t="shared" ca="1" si="511"/>
        <v>1.33955512947741</v>
      </c>
      <c r="H1648" s="16">
        <f t="shared" ca="1" si="503"/>
        <v>1.00203307</v>
      </c>
      <c r="I1648" s="15">
        <f t="shared" si="512"/>
        <v>7.0000000000000007E-2</v>
      </c>
      <c r="J1648" s="34">
        <f t="shared" si="513"/>
        <v>45033</v>
      </c>
      <c r="K1648" s="2">
        <f t="shared" si="514"/>
        <v>3</v>
      </c>
      <c r="L1648" s="21">
        <f t="shared" si="515"/>
        <v>4</v>
      </c>
      <c r="M1648" s="14">
        <f t="shared" si="504"/>
        <v>1.0010745240000001</v>
      </c>
      <c r="N1648" s="14">
        <f t="shared" ca="1" si="505"/>
        <v>1.0031097790000001</v>
      </c>
      <c r="O1648" s="21">
        <f t="shared" si="516"/>
        <v>0</v>
      </c>
      <c r="P1648" s="16">
        <f t="shared" ca="1" si="506"/>
        <v>16.676189879999999</v>
      </c>
      <c r="Q1648" s="24">
        <f t="shared" si="507"/>
        <v>0</v>
      </c>
      <c r="R1648" s="16">
        <f t="shared" si="508"/>
        <v>0</v>
      </c>
      <c r="S1648" s="4" t="str">
        <f t="shared" si="517"/>
        <v>J=</v>
      </c>
      <c r="T1648" s="34">
        <f t="shared" si="518"/>
        <v>45061</v>
      </c>
      <c r="U1648" s="11"/>
      <c r="V1648" s="11"/>
      <c r="W1648" s="11"/>
      <c r="X1648" s="32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"/>
      <c r="AI1648" s="1"/>
      <c r="AJ1648" s="1"/>
      <c r="AK1648" s="1"/>
      <c r="AL1648" s="1"/>
      <c r="AM1648" s="32"/>
      <c r="AN1648" s="32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42">
        <f t="shared" si="509"/>
        <v>45039</v>
      </c>
      <c r="B1649" s="19">
        <f t="shared" ca="1" si="519"/>
        <v>5379.1761898799996</v>
      </c>
      <c r="C1649" s="16">
        <f t="shared" si="510"/>
        <v>5362.5</v>
      </c>
      <c r="D1649" s="15">
        <f ca="1">IF(A1649&lt;$B$1,VLOOKUP(A1649,[1]DI!$A$4:$B$15000,2,FALSE),0)</f>
        <v>0</v>
      </c>
      <c r="E1649" s="16">
        <f t="shared" ca="1" si="502"/>
        <v>1</v>
      </c>
      <c r="F1649" s="16">
        <f ca="1">(TRUNC(PRODUCT($E$12:$E1648),16))</f>
        <v>1.34227853638202</v>
      </c>
      <c r="G1649" s="16">
        <f t="shared" ca="1" si="511"/>
        <v>1.33955512947741</v>
      </c>
      <c r="H1649" s="16">
        <f t="shared" ca="1" si="503"/>
        <v>1.00203307</v>
      </c>
      <c r="I1649" s="15">
        <f t="shared" si="512"/>
        <v>7.0000000000000007E-2</v>
      </c>
      <c r="J1649" s="34">
        <f t="shared" si="513"/>
        <v>45033</v>
      </c>
      <c r="K1649" s="2">
        <f t="shared" si="514"/>
        <v>3</v>
      </c>
      <c r="L1649" s="21">
        <f t="shared" si="515"/>
        <v>4</v>
      </c>
      <c r="M1649" s="14">
        <f t="shared" si="504"/>
        <v>1.0010745240000001</v>
      </c>
      <c r="N1649" s="14">
        <f t="shared" ca="1" si="505"/>
        <v>1.0031097790000001</v>
      </c>
      <c r="O1649" s="21">
        <f t="shared" si="516"/>
        <v>0</v>
      </c>
      <c r="P1649" s="16">
        <f t="shared" ca="1" si="506"/>
        <v>16.676189879999999</v>
      </c>
      <c r="Q1649" s="24">
        <f t="shared" si="507"/>
        <v>0</v>
      </c>
      <c r="R1649" s="16">
        <f t="shared" si="508"/>
        <v>0</v>
      </c>
      <c r="S1649" s="4" t="str">
        <f t="shared" si="517"/>
        <v>J=</v>
      </c>
      <c r="T1649" s="34">
        <f t="shared" si="518"/>
        <v>45061</v>
      </c>
      <c r="U1649" s="11"/>
      <c r="V1649" s="11"/>
      <c r="W1649" s="11"/>
      <c r="X1649" s="32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"/>
      <c r="AI1649" s="1"/>
      <c r="AJ1649" s="1"/>
      <c r="AK1649" s="1"/>
      <c r="AL1649" s="1"/>
      <c r="AM1649" s="32"/>
      <c r="AN1649" s="32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42">
        <f t="shared" si="509"/>
        <v>45040</v>
      </c>
      <c r="B1650" s="19">
        <f t="shared" ca="1" si="519"/>
        <v>5379.1761898799996</v>
      </c>
      <c r="C1650" s="16">
        <f t="shared" si="510"/>
        <v>5362.5</v>
      </c>
      <c r="D1650" s="15">
        <f ca="1">IF(A1650&lt;$B$1,VLOOKUP(A1650,[1]DI!$A$4:$B$15000,2,FALSE),0)</f>
        <v>0.13650000000000001</v>
      </c>
      <c r="E1650" s="16">
        <f t="shared" ca="1" si="502"/>
        <v>1.00050788</v>
      </c>
      <c r="F1650" s="16">
        <f ca="1">(TRUNC(PRODUCT($E$12:$E1649),16))</f>
        <v>1.34227853638202</v>
      </c>
      <c r="G1650" s="16">
        <f t="shared" ca="1" si="511"/>
        <v>1.33955512947741</v>
      </c>
      <c r="H1650" s="16">
        <f t="shared" ca="1" si="503"/>
        <v>1.00203307</v>
      </c>
      <c r="I1650" s="15">
        <f t="shared" si="512"/>
        <v>7.0000000000000007E-2</v>
      </c>
      <c r="J1650" s="34">
        <f t="shared" si="513"/>
        <v>45033</v>
      </c>
      <c r="K1650" s="2">
        <f t="shared" si="514"/>
        <v>4</v>
      </c>
      <c r="L1650" s="21">
        <f t="shared" si="515"/>
        <v>4</v>
      </c>
      <c r="M1650" s="14">
        <f t="shared" si="504"/>
        <v>1.0010745240000001</v>
      </c>
      <c r="N1650" s="14">
        <f t="shared" ca="1" si="505"/>
        <v>1.0031097790000001</v>
      </c>
      <c r="O1650" s="21">
        <f t="shared" si="516"/>
        <v>0</v>
      </c>
      <c r="P1650" s="16">
        <f t="shared" ca="1" si="506"/>
        <v>16.676189879999999</v>
      </c>
      <c r="Q1650" s="24">
        <f t="shared" si="507"/>
        <v>0</v>
      </c>
      <c r="R1650" s="16">
        <f t="shared" si="508"/>
        <v>0</v>
      </c>
      <c r="S1650" s="4" t="str">
        <f t="shared" si="517"/>
        <v>J=</v>
      </c>
      <c r="T1650" s="34">
        <f t="shared" si="518"/>
        <v>45061</v>
      </c>
      <c r="U1650" s="11"/>
      <c r="V1650" s="11"/>
      <c r="W1650" s="11"/>
      <c r="X1650" s="32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"/>
      <c r="AI1650" s="1"/>
      <c r="AJ1650" s="1"/>
      <c r="AK1650" s="1"/>
      <c r="AL1650" s="1"/>
      <c r="AM1650" s="32"/>
      <c r="AN1650" s="32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42">
        <f t="shared" si="509"/>
        <v>45041</v>
      </c>
      <c r="B1651" s="19">
        <f t="shared" ca="1" si="519"/>
        <v>5383.3533146199998</v>
      </c>
      <c r="C1651" s="16">
        <f t="shared" si="510"/>
        <v>5362.5</v>
      </c>
      <c r="D1651" s="15">
        <f ca="1">IF(A1651&lt;$B$1,VLOOKUP(A1651,[1]DI!$A$4:$B$15000,2,FALSE),0)</f>
        <v>0.13650000000000001</v>
      </c>
      <c r="E1651" s="16">
        <f t="shared" ca="1" si="502"/>
        <v>1.00050788</v>
      </c>
      <c r="F1651" s="16">
        <f ca="1">(TRUNC(PRODUCT($E$12:$E1650),16))</f>
        <v>1.3429602528050799</v>
      </c>
      <c r="G1651" s="16">
        <f t="shared" ca="1" si="511"/>
        <v>1.33955512947741</v>
      </c>
      <c r="H1651" s="16">
        <f t="shared" ca="1" si="503"/>
        <v>1.0025419799999999</v>
      </c>
      <c r="I1651" s="15">
        <f t="shared" si="512"/>
        <v>7.0000000000000007E-2</v>
      </c>
      <c r="J1651" s="34">
        <f t="shared" si="513"/>
        <v>45033</v>
      </c>
      <c r="K1651" s="2">
        <f t="shared" si="514"/>
        <v>5</v>
      </c>
      <c r="L1651" s="21">
        <f t="shared" si="515"/>
        <v>5</v>
      </c>
      <c r="M1651" s="14">
        <f t="shared" si="504"/>
        <v>1.0013433350000001</v>
      </c>
      <c r="N1651" s="14">
        <f t="shared" ca="1" si="505"/>
        <v>1.0038887299999999</v>
      </c>
      <c r="O1651" s="21">
        <f t="shared" si="516"/>
        <v>0</v>
      </c>
      <c r="P1651" s="16">
        <f t="shared" ca="1" si="506"/>
        <v>20.853314619999999</v>
      </c>
      <c r="Q1651" s="24">
        <f t="shared" si="507"/>
        <v>0</v>
      </c>
      <c r="R1651" s="16">
        <f t="shared" si="508"/>
        <v>0</v>
      </c>
      <c r="S1651" s="4" t="str">
        <f t="shared" si="517"/>
        <v>J=</v>
      </c>
      <c r="T1651" s="34">
        <f t="shared" si="518"/>
        <v>45061</v>
      </c>
      <c r="U1651" s="11"/>
      <c r="V1651" s="11"/>
      <c r="W1651" s="11"/>
      <c r="X1651" s="32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"/>
      <c r="AI1651" s="1"/>
      <c r="AJ1651" s="1"/>
      <c r="AK1651" s="1"/>
      <c r="AL1651" s="1"/>
      <c r="AM1651" s="32"/>
      <c r="AN1651" s="32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42">
        <f t="shared" si="509"/>
        <v>45042</v>
      </c>
      <c r="B1652" s="19">
        <f t="shared" ca="1" si="519"/>
        <v>5387.5336890299996</v>
      </c>
      <c r="C1652" s="16">
        <f t="shared" si="510"/>
        <v>5362.5</v>
      </c>
      <c r="D1652" s="15">
        <f ca="1">IF(A1652&lt;$B$1,VLOOKUP(A1652,[1]DI!$A$4:$B$15000,2,FALSE),0)</f>
        <v>0.13650000000000001</v>
      </c>
      <c r="E1652" s="16">
        <f t="shared" ca="1" si="502"/>
        <v>1.00050788</v>
      </c>
      <c r="F1652" s="16">
        <f ca="1">(TRUNC(PRODUCT($E$12:$E1651),16))</f>
        <v>1.34364231545827</v>
      </c>
      <c r="G1652" s="16">
        <f t="shared" ca="1" si="511"/>
        <v>1.33955512947741</v>
      </c>
      <c r="H1652" s="16">
        <f t="shared" ca="1" si="503"/>
        <v>1.0030511499999999</v>
      </c>
      <c r="I1652" s="15">
        <f t="shared" si="512"/>
        <v>7.0000000000000007E-2</v>
      </c>
      <c r="J1652" s="34">
        <f t="shared" si="513"/>
        <v>45033</v>
      </c>
      <c r="K1652" s="2">
        <f t="shared" si="514"/>
        <v>6</v>
      </c>
      <c r="L1652" s="21">
        <f t="shared" si="515"/>
        <v>6</v>
      </c>
      <c r="M1652" s="14">
        <f t="shared" si="504"/>
        <v>1.001612218</v>
      </c>
      <c r="N1652" s="14">
        <f t="shared" ca="1" si="505"/>
        <v>1.0046682870000001</v>
      </c>
      <c r="O1652" s="21">
        <f t="shared" si="516"/>
        <v>0</v>
      </c>
      <c r="P1652" s="16">
        <f t="shared" ca="1" si="506"/>
        <v>25.033689030000001</v>
      </c>
      <c r="Q1652" s="24">
        <f t="shared" si="507"/>
        <v>0</v>
      </c>
      <c r="R1652" s="16">
        <f t="shared" si="508"/>
        <v>0</v>
      </c>
      <c r="S1652" s="4" t="str">
        <f t="shared" si="517"/>
        <v>J=</v>
      </c>
      <c r="T1652" s="34">
        <f t="shared" si="518"/>
        <v>45061</v>
      </c>
      <c r="U1652" s="11"/>
      <c r="V1652" s="11"/>
      <c r="W1652" s="11"/>
      <c r="X1652" s="32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"/>
      <c r="AI1652" s="1"/>
      <c r="AJ1652" s="1"/>
      <c r="AK1652" s="1"/>
      <c r="AL1652" s="1"/>
      <c r="AM1652" s="32"/>
      <c r="AN1652" s="32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42">
        <f t="shared" si="509"/>
        <v>45043</v>
      </c>
      <c r="B1653" s="19">
        <f t="shared" ca="1" si="519"/>
        <v>5391.71732385</v>
      </c>
      <c r="C1653" s="16">
        <f t="shared" si="510"/>
        <v>5362.5</v>
      </c>
      <c r="D1653" s="15">
        <f ca="1">IF(A1653&lt;$B$1,VLOOKUP(A1653,[1]DI!$A$4:$B$15000,2,FALSE),0)</f>
        <v>0.13650000000000001</v>
      </c>
      <c r="E1653" s="16">
        <f t="shared" ca="1" si="502"/>
        <v>1.00050788</v>
      </c>
      <c r="F1653" s="16">
        <f ca="1">(TRUNC(PRODUCT($E$12:$E1652),16))</f>
        <v>1.3443247245174399</v>
      </c>
      <c r="G1653" s="16">
        <f t="shared" ca="1" si="511"/>
        <v>1.33955512947741</v>
      </c>
      <c r="H1653" s="16">
        <f t="shared" ca="1" si="503"/>
        <v>1.00356058</v>
      </c>
      <c r="I1653" s="15">
        <f t="shared" si="512"/>
        <v>7.0000000000000007E-2</v>
      </c>
      <c r="J1653" s="34">
        <f t="shared" si="513"/>
        <v>45033</v>
      </c>
      <c r="K1653" s="2">
        <f t="shared" si="514"/>
        <v>7</v>
      </c>
      <c r="L1653" s="21">
        <f t="shared" si="515"/>
        <v>7</v>
      </c>
      <c r="M1653" s="14">
        <f t="shared" si="504"/>
        <v>1.001881174</v>
      </c>
      <c r="N1653" s="14">
        <f t="shared" ca="1" si="505"/>
        <v>1.005448452</v>
      </c>
      <c r="O1653" s="21">
        <f t="shared" si="516"/>
        <v>0</v>
      </c>
      <c r="P1653" s="16">
        <f t="shared" ca="1" si="506"/>
        <v>29.21732385</v>
      </c>
      <c r="Q1653" s="24">
        <f t="shared" si="507"/>
        <v>0</v>
      </c>
      <c r="R1653" s="16">
        <f t="shared" si="508"/>
        <v>0</v>
      </c>
      <c r="S1653" s="4" t="str">
        <f t="shared" si="517"/>
        <v>J=</v>
      </c>
      <c r="T1653" s="34">
        <f t="shared" si="518"/>
        <v>45061</v>
      </c>
      <c r="U1653" s="11"/>
      <c r="V1653" s="11"/>
      <c r="W1653" s="11"/>
      <c r="X1653" s="32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"/>
      <c r="AI1653" s="1"/>
      <c r="AJ1653" s="1"/>
      <c r="AK1653" s="1"/>
      <c r="AL1653" s="1"/>
      <c r="AM1653" s="32"/>
      <c r="AN1653" s="32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42">
        <f t="shared" si="509"/>
        <v>45044</v>
      </c>
      <c r="B1654" s="19">
        <f t="shared" ca="1" si="519"/>
        <v>5395.9042136899998</v>
      </c>
      <c r="C1654" s="16">
        <f t="shared" si="510"/>
        <v>5362.5</v>
      </c>
      <c r="D1654" s="15">
        <f ca="1">IF(A1654&lt;$B$1,VLOOKUP(A1654,[1]DI!$A$4:$B$15000,2,FALSE),0)</f>
        <v>0.13650000000000001</v>
      </c>
      <c r="E1654" s="16">
        <f t="shared" ca="1" si="502"/>
        <v>1.00050788</v>
      </c>
      <c r="F1654" s="16">
        <f ca="1">(TRUNC(PRODUCT($E$12:$E1653),16))</f>
        <v>1.3450074801585301</v>
      </c>
      <c r="G1654" s="16">
        <f t="shared" ca="1" si="511"/>
        <v>1.33955512947741</v>
      </c>
      <c r="H1654" s="16">
        <f t="shared" ca="1" si="503"/>
        <v>1.0040702699999999</v>
      </c>
      <c r="I1654" s="15">
        <f t="shared" si="512"/>
        <v>7.0000000000000007E-2</v>
      </c>
      <c r="J1654" s="34">
        <f t="shared" si="513"/>
        <v>45033</v>
      </c>
      <c r="K1654" s="2">
        <f t="shared" si="514"/>
        <v>8</v>
      </c>
      <c r="L1654" s="21">
        <f t="shared" si="515"/>
        <v>8</v>
      </c>
      <c r="M1654" s="14">
        <f t="shared" si="504"/>
        <v>1.0021502019999999</v>
      </c>
      <c r="N1654" s="14">
        <f t="shared" ca="1" si="505"/>
        <v>1.0062292239999999</v>
      </c>
      <c r="O1654" s="21">
        <f t="shared" si="516"/>
        <v>0</v>
      </c>
      <c r="P1654" s="16">
        <f t="shared" ca="1" si="506"/>
        <v>33.404213689999999</v>
      </c>
      <c r="Q1654" s="24">
        <f t="shared" si="507"/>
        <v>0</v>
      </c>
      <c r="R1654" s="16">
        <f t="shared" si="508"/>
        <v>0</v>
      </c>
      <c r="S1654" s="4" t="str">
        <f t="shared" si="517"/>
        <v>J=</v>
      </c>
      <c r="T1654" s="34">
        <f t="shared" si="518"/>
        <v>45061</v>
      </c>
      <c r="U1654" s="11"/>
      <c r="V1654" s="11"/>
      <c r="W1654" s="11"/>
      <c r="X1654" s="32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"/>
      <c r="AI1654" s="1"/>
      <c r="AJ1654" s="1"/>
      <c r="AK1654" s="1"/>
      <c r="AL1654" s="1"/>
      <c r="AM1654" s="32"/>
      <c r="AN1654" s="32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42">
        <f t="shared" si="509"/>
        <v>45045</v>
      </c>
      <c r="B1655" s="19">
        <f t="shared" ca="1" si="519"/>
        <v>5400.0943585799996</v>
      </c>
      <c r="C1655" s="16">
        <f t="shared" si="510"/>
        <v>5362.5</v>
      </c>
      <c r="D1655" s="15">
        <f ca="1">IF(A1655&lt;$B$1,VLOOKUP(A1655,[1]DI!$A$4:$B$15000,2,FALSE),0)</f>
        <v>0</v>
      </c>
      <c r="E1655" s="16">
        <f t="shared" ca="1" si="502"/>
        <v>1</v>
      </c>
      <c r="F1655" s="16">
        <f ca="1">(TRUNC(PRODUCT($E$12:$E1654),16))</f>
        <v>1.34569058255756</v>
      </c>
      <c r="G1655" s="16">
        <f t="shared" ca="1" si="511"/>
        <v>1.33955512947741</v>
      </c>
      <c r="H1655" s="16">
        <f t="shared" ca="1" si="503"/>
        <v>1.00458022</v>
      </c>
      <c r="I1655" s="15">
        <f t="shared" si="512"/>
        <v>7.0000000000000007E-2</v>
      </c>
      <c r="J1655" s="34">
        <f t="shared" si="513"/>
        <v>45033</v>
      </c>
      <c r="K1655" s="2">
        <f t="shared" si="514"/>
        <v>8</v>
      </c>
      <c r="L1655" s="21">
        <f t="shared" si="515"/>
        <v>9</v>
      </c>
      <c r="M1655" s="14">
        <f t="shared" si="504"/>
        <v>1.0024193020000001</v>
      </c>
      <c r="N1655" s="14">
        <f t="shared" ca="1" si="505"/>
        <v>1.0070106029999999</v>
      </c>
      <c r="O1655" s="21">
        <f t="shared" si="516"/>
        <v>0</v>
      </c>
      <c r="P1655" s="16">
        <f t="shared" ca="1" si="506"/>
        <v>37.594358579999998</v>
      </c>
      <c r="Q1655" s="24">
        <f t="shared" si="507"/>
        <v>0</v>
      </c>
      <c r="R1655" s="16">
        <f t="shared" si="508"/>
        <v>0</v>
      </c>
      <c r="S1655" s="4" t="str">
        <f t="shared" si="517"/>
        <v>J=</v>
      </c>
      <c r="T1655" s="34">
        <f t="shared" si="518"/>
        <v>45061</v>
      </c>
      <c r="U1655" s="11"/>
      <c r="V1655" s="11"/>
      <c r="W1655" s="11"/>
      <c r="X1655" s="32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"/>
      <c r="AI1655" s="1"/>
      <c r="AJ1655" s="1"/>
      <c r="AK1655" s="1"/>
      <c r="AL1655" s="1"/>
      <c r="AM1655" s="32"/>
      <c r="AN1655" s="32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42">
        <f t="shared" si="509"/>
        <v>45046</v>
      </c>
      <c r="B1656" s="19">
        <f t="shared" ca="1" si="519"/>
        <v>5400.0943585799996</v>
      </c>
      <c r="C1656" s="16">
        <f t="shared" si="510"/>
        <v>5362.5</v>
      </c>
      <c r="D1656" s="15">
        <f ca="1">IF(A1656&lt;$B$1,VLOOKUP(A1656,[1]DI!$A$4:$B$15000,2,FALSE),0)</f>
        <v>0</v>
      </c>
      <c r="E1656" s="16">
        <f t="shared" ca="1" si="502"/>
        <v>1</v>
      </c>
      <c r="F1656" s="16">
        <f ca="1">(TRUNC(PRODUCT($E$12:$E1655),16))</f>
        <v>1.34569058255756</v>
      </c>
      <c r="G1656" s="16">
        <f t="shared" ca="1" si="511"/>
        <v>1.33955512947741</v>
      </c>
      <c r="H1656" s="16">
        <f t="shared" ca="1" si="503"/>
        <v>1.00458022</v>
      </c>
      <c r="I1656" s="15">
        <f t="shared" si="512"/>
        <v>7.0000000000000007E-2</v>
      </c>
      <c r="J1656" s="34">
        <f t="shared" si="513"/>
        <v>45033</v>
      </c>
      <c r="K1656" s="2">
        <f t="shared" si="514"/>
        <v>8</v>
      </c>
      <c r="L1656" s="21">
        <f t="shared" si="515"/>
        <v>9</v>
      </c>
      <c r="M1656" s="14">
        <f t="shared" si="504"/>
        <v>1.0024193020000001</v>
      </c>
      <c r="N1656" s="14">
        <f t="shared" ca="1" si="505"/>
        <v>1.0070106029999999</v>
      </c>
      <c r="O1656" s="21">
        <f t="shared" si="516"/>
        <v>0</v>
      </c>
      <c r="P1656" s="16">
        <f t="shared" ca="1" si="506"/>
        <v>37.594358579999998</v>
      </c>
      <c r="Q1656" s="24">
        <f t="shared" si="507"/>
        <v>0</v>
      </c>
      <c r="R1656" s="16">
        <f t="shared" si="508"/>
        <v>0</v>
      </c>
      <c r="S1656" s="4" t="str">
        <f t="shared" si="517"/>
        <v>J=</v>
      </c>
      <c r="T1656" s="34">
        <f t="shared" si="518"/>
        <v>45061</v>
      </c>
      <c r="U1656" s="11"/>
      <c r="V1656" s="11"/>
      <c r="W1656" s="11"/>
      <c r="X1656" s="32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"/>
      <c r="AI1656" s="1"/>
      <c r="AJ1656" s="1"/>
      <c r="AK1656" s="1"/>
      <c r="AL1656" s="1"/>
      <c r="AM1656" s="32"/>
      <c r="AN1656" s="32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42">
        <f t="shared" si="509"/>
        <v>45047</v>
      </c>
      <c r="B1657" s="19">
        <f t="shared" ca="1" si="519"/>
        <v>5400.0943585799996</v>
      </c>
      <c r="C1657" s="16">
        <f t="shared" si="510"/>
        <v>5362.5</v>
      </c>
      <c r="D1657" s="15">
        <f ca="1">IF(A1657&lt;$B$1,VLOOKUP(A1657,[1]DI!$A$4:$B$15000,2,FALSE),0)</f>
        <v>0</v>
      </c>
      <c r="E1657" s="16">
        <f t="shared" ca="1" si="502"/>
        <v>1</v>
      </c>
      <c r="F1657" s="16">
        <f ca="1">(TRUNC(PRODUCT($E$12:$E1656),16))</f>
        <v>1.34569058255756</v>
      </c>
      <c r="G1657" s="16">
        <f t="shared" ca="1" si="511"/>
        <v>1.33955512947741</v>
      </c>
      <c r="H1657" s="16">
        <f t="shared" ca="1" si="503"/>
        <v>1.00458022</v>
      </c>
      <c r="I1657" s="15">
        <f t="shared" si="512"/>
        <v>7.0000000000000007E-2</v>
      </c>
      <c r="J1657" s="34">
        <f t="shared" si="513"/>
        <v>45033</v>
      </c>
      <c r="K1657" s="2">
        <f t="shared" si="514"/>
        <v>8</v>
      </c>
      <c r="L1657" s="21">
        <f t="shared" si="515"/>
        <v>9</v>
      </c>
      <c r="M1657" s="14">
        <f t="shared" si="504"/>
        <v>1.0024193020000001</v>
      </c>
      <c r="N1657" s="14">
        <f t="shared" ca="1" si="505"/>
        <v>1.0070106029999999</v>
      </c>
      <c r="O1657" s="21">
        <f t="shared" si="516"/>
        <v>0</v>
      </c>
      <c r="P1657" s="16">
        <f t="shared" ca="1" si="506"/>
        <v>37.594358579999998</v>
      </c>
      <c r="Q1657" s="24">
        <f t="shared" si="507"/>
        <v>0</v>
      </c>
      <c r="R1657" s="16">
        <f t="shared" si="508"/>
        <v>0</v>
      </c>
      <c r="S1657" s="4" t="str">
        <f t="shared" si="517"/>
        <v>J=</v>
      </c>
      <c r="T1657" s="34">
        <f t="shared" si="518"/>
        <v>45061</v>
      </c>
      <c r="U1657" s="30"/>
      <c r="V1657" s="30"/>
      <c r="W1657" s="30"/>
      <c r="X1657" s="36"/>
      <c r="Y1657" s="25"/>
      <c r="Z1657" s="28"/>
      <c r="AA1657" s="30"/>
      <c r="AB1657" s="25"/>
      <c r="AC1657" s="25"/>
      <c r="AD1657" s="25"/>
      <c r="AE1657" s="30"/>
      <c r="AF1657" s="26"/>
      <c r="AG1657" s="30"/>
      <c r="AH1657" s="28"/>
      <c r="AI1657" s="28"/>
      <c r="AJ1657" s="28"/>
      <c r="AK1657" s="28"/>
      <c r="AL1657" s="28"/>
      <c r="AM1657" s="36"/>
      <c r="AN1657" s="36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</row>
    <row r="1658" spans="1:145" x14ac:dyDescent="0.15">
      <c r="A1658" s="42">
        <f t="shared" si="509"/>
        <v>45048</v>
      </c>
      <c r="B1658" s="19">
        <f t="shared" ca="1" si="519"/>
        <v>5400.0943585799996</v>
      </c>
      <c r="C1658" s="16">
        <f t="shared" si="510"/>
        <v>5362.5</v>
      </c>
      <c r="D1658" s="15">
        <f ca="1">IF(A1658&lt;$B$1,VLOOKUP(A1658,[1]DI!$A$4:$B$15000,2,FALSE),0)</f>
        <v>0.13650000000000001</v>
      </c>
      <c r="E1658" s="16">
        <f t="shared" ca="1" si="502"/>
        <v>1.00050788</v>
      </c>
      <c r="F1658" s="16">
        <f ca="1">(TRUNC(PRODUCT($E$12:$E1657),16))</f>
        <v>1.34569058255756</v>
      </c>
      <c r="G1658" s="16">
        <f t="shared" ca="1" si="511"/>
        <v>1.33955512947741</v>
      </c>
      <c r="H1658" s="16">
        <f t="shared" ca="1" si="503"/>
        <v>1.00458022</v>
      </c>
      <c r="I1658" s="15">
        <f t="shared" si="512"/>
        <v>7.0000000000000007E-2</v>
      </c>
      <c r="J1658" s="34">
        <f t="shared" si="513"/>
        <v>45033</v>
      </c>
      <c r="K1658" s="2">
        <f t="shared" si="514"/>
        <v>9</v>
      </c>
      <c r="L1658" s="21">
        <f t="shared" si="515"/>
        <v>9</v>
      </c>
      <c r="M1658" s="14">
        <f t="shared" si="504"/>
        <v>1.0024193020000001</v>
      </c>
      <c r="N1658" s="14">
        <f t="shared" ca="1" si="505"/>
        <v>1.0070106029999999</v>
      </c>
      <c r="O1658" s="21">
        <f t="shared" si="516"/>
        <v>0</v>
      </c>
      <c r="P1658" s="16">
        <f t="shared" ca="1" si="506"/>
        <v>37.594358579999998</v>
      </c>
      <c r="Q1658" s="24">
        <f t="shared" si="507"/>
        <v>0</v>
      </c>
      <c r="R1658" s="16">
        <f t="shared" si="508"/>
        <v>0</v>
      </c>
      <c r="S1658" s="4" t="str">
        <f t="shared" si="517"/>
        <v>J=</v>
      </c>
      <c r="T1658" s="34">
        <f t="shared" si="518"/>
        <v>45061</v>
      </c>
      <c r="U1658" s="11"/>
      <c r="V1658" s="11"/>
      <c r="W1658" s="11"/>
      <c r="X1658" s="32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"/>
      <c r="AI1658" s="1"/>
      <c r="AJ1658" s="1"/>
      <c r="AK1658" s="1"/>
      <c r="AL1658" s="1"/>
      <c r="AM1658" s="32"/>
      <c r="AN1658" s="32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42">
        <f t="shared" si="509"/>
        <v>45049</v>
      </c>
      <c r="B1659" s="19">
        <f t="shared" ca="1" si="519"/>
        <v>5404.2877048800001</v>
      </c>
      <c r="C1659" s="16">
        <f t="shared" si="510"/>
        <v>5362.5</v>
      </c>
      <c r="D1659" s="15">
        <f ca="1">IF(A1659&lt;$B$1,VLOOKUP(A1659,[1]DI!$A$4:$B$15000,2,FALSE),0)</f>
        <v>0.13650000000000001</v>
      </c>
      <c r="E1659" s="16">
        <f t="shared" ca="1" si="502"/>
        <v>1.00050788</v>
      </c>
      <c r="F1659" s="16">
        <f ca="1">(TRUNC(PRODUCT($E$12:$E1658),16))</f>
        <v>1.3463740318906301</v>
      </c>
      <c r="G1659" s="16">
        <f t="shared" ca="1" si="511"/>
        <v>1.33955512947741</v>
      </c>
      <c r="H1659" s="16">
        <f t="shared" ca="1" si="503"/>
        <v>1.0050904199999999</v>
      </c>
      <c r="I1659" s="15">
        <f t="shared" si="512"/>
        <v>7.0000000000000007E-2</v>
      </c>
      <c r="J1659" s="34">
        <f t="shared" si="513"/>
        <v>45033</v>
      </c>
      <c r="K1659" s="2">
        <f t="shared" si="514"/>
        <v>10</v>
      </c>
      <c r="L1659" s="21">
        <f t="shared" si="515"/>
        <v>10</v>
      </c>
      <c r="M1659" s="14">
        <f t="shared" si="504"/>
        <v>1.0026884739999999</v>
      </c>
      <c r="N1659" s="14">
        <f t="shared" ca="1" si="505"/>
        <v>1.007792579</v>
      </c>
      <c r="O1659" s="21">
        <f t="shared" si="516"/>
        <v>0</v>
      </c>
      <c r="P1659" s="16">
        <f t="shared" ca="1" si="506"/>
        <v>41.78770488</v>
      </c>
      <c r="Q1659" s="24">
        <f t="shared" si="507"/>
        <v>0</v>
      </c>
      <c r="R1659" s="16">
        <f t="shared" si="508"/>
        <v>0</v>
      </c>
      <c r="S1659" s="4" t="str">
        <f t="shared" si="517"/>
        <v>J=</v>
      </c>
      <c r="T1659" s="34">
        <f t="shared" si="518"/>
        <v>45061</v>
      </c>
      <c r="U1659" s="11"/>
      <c r="V1659" s="11"/>
      <c r="W1659" s="11"/>
      <c r="X1659" s="32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"/>
      <c r="AI1659" s="1"/>
      <c r="AJ1659" s="1"/>
      <c r="AK1659" s="1"/>
      <c r="AL1659" s="1"/>
      <c r="AM1659" s="32"/>
      <c r="AN1659" s="32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42">
        <f t="shared" si="509"/>
        <v>45050</v>
      </c>
      <c r="B1660" s="19">
        <f t="shared" ca="1" si="519"/>
        <v>5408.4843759300002</v>
      </c>
      <c r="C1660" s="16">
        <f t="shared" si="510"/>
        <v>5362.5</v>
      </c>
      <c r="D1660" s="15">
        <f ca="1">IF(A1660&lt;$B$1,VLOOKUP(A1660,[1]DI!$A$4:$B$15000,2,FALSE),0)</f>
        <v>0.13650000000000001</v>
      </c>
      <c r="E1660" s="16">
        <f t="shared" ca="1" si="502"/>
        <v>1.00050788</v>
      </c>
      <c r="F1660" s="16">
        <f ca="1">(TRUNC(PRODUCT($E$12:$E1659),16))</f>
        <v>1.3470578283339401</v>
      </c>
      <c r="G1660" s="16">
        <f t="shared" ca="1" si="511"/>
        <v>1.33955512947741</v>
      </c>
      <c r="H1660" s="16">
        <f t="shared" ca="1" si="503"/>
        <v>1.00560089</v>
      </c>
      <c r="I1660" s="15">
        <f t="shared" si="512"/>
        <v>7.0000000000000007E-2</v>
      </c>
      <c r="J1660" s="34">
        <f t="shared" si="513"/>
        <v>45033</v>
      </c>
      <c r="K1660" s="2">
        <f t="shared" si="514"/>
        <v>11</v>
      </c>
      <c r="L1660" s="21">
        <f t="shared" si="515"/>
        <v>11</v>
      </c>
      <c r="M1660" s="14">
        <f t="shared" si="504"/>
        <v>1.0029577190000001</v>
      </c>
      <c r="N1660" s="14">
        <f t="shared" ca="1" si="505"/>
        <v>1.008575175</v>
      </c>
      <c r="O1660" s="21">
        <f t="shared" si="516"/>
        <v>0</v>
      </c>
      <c r="P1660" s="16">
        <f t="shared" ca="1" si="506"/>
        <v>45.984375929999999</v>
      </c>
      <c r="Q1660" s="24">
        <f t="shared" si="507"/>
        <v>0</v>
      </c>
      <c r="R1660" s="16">
        <f t="shared" si="508"/>
        <v>0</v>
      </c>
      <c r="S1660" s="4" t="str">
        <f t="shared" si="517"/>
        <v>J=</v>
      </c>
      <c r="T1660" s="34">
        <f t="shared" si="518"/>
        <v>45061</v>
      </c>
      <c r="U1660" s="11"/>
      <c r="V1660" s="11"/>
      <c r="W1660" s="11"/>
      <c r="X1660" s="32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"/>
      <c r="AI1660" s="1"/>
      <c r="AJ1660" s="1"/>
      <c r="AK1660" s="1"/>
      <c r="AL1660" s="1"/>
      <c r="AM1660" s="32"/>
      <c r="AN1660" s="32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42">
        <f t="shared" si="509"/>
        <v>45051</v>
      </c>
      <c r="B1661" s="19">
        <f t="shared" ca="1" si="519"/>
        <v>5412.6842483999999</v>
      </c>
      <c r="C1661" s="16">
        <f t="shared" si="510"/>
        <v>5362.5</v>
      </c>
      <c r="D1661" s="15">
        <f ca="1">IF(A1661&lt;$B$1,VLOOKUP(A1661,[1]DI!$A$4:$B$15000,2,FALSE),0)</f>
        <v>0.13650000000000001</v>
      </c>
      <c r="E1661" s="16">
        <f t="shared" ca="1" si="502"/>
        <v>1.00050788</v>
      </c>
      <c r="F1661" s="16">
        <f ca="1">(TRUNC(PRODUCT($E$12:$E1660),16))</f>
        <v>1.3477419720638</v>
      </c>
      <c r="G1661" s="16">
        <f t="shared" ca="1" si="511"/>
        <v>1.33955512947741</v>
      </c>
      <c r="H1661" s="16">
        <f t="shared" ca="1" si="503"/>
        <v>1.00611161</v>
      </c>
      <c r="I1661" s="15">
        <f t="shared" si="512"/>
        <v>7.0000000000000007E-2</v>
      </c>
      <c r="J1661" s="34">
        <f t="shared" si="513"/>
        <v>45033</v>
      </c>
      <c r="K1661" s="2">
        <f t="shared" si="514"/>
        <v>12</v>
      </c>
      <c r="L1661" s="21">
        <f t="shared" si="515"/>
        <v>12</v>
      </c>
      <c r="M1661" s="14">
        <f t="shared" si="504"/>
        <v>1.003227036</v>
      </c>
      <c r="N1661" s="14">
        <f t="shared" ca="1" si="505"/>
        <v>1.009358368</v>
      </c>
      <c r="O1661" s="21">
        <f t="shared" si="516"/>
        <v>0</v>
      </c>
      <c r="P1661" s="16">
        <f t="shared" ca="1" si="506"/>
        <v>50.184248400000001</v>
      </c>
      <c r="Q1661" s="24">
        <f t="shared" si="507"/>
        <v>0</v>
      </c>
      <c r="R1661" s="16">
        <f t="shared" si="508"/>
        <v>0</v>
      </c>
      <c r="S1661" s="4" t="str">
        <f t="shared" si="517"/>
        <v>J=</v>
      </c>
      <c r="T1661" s="34">
        <f t="shared" si="518"/>
        <v>45061</v>
      </c>
      <c r="U1661" s="11"/>
      <c r="V1661" s="11"/>
      <c r="W1661" s="11"/>
      <c r="X1661" s="32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"/>
      <c r="AI1661" s="1"/>
      <c r="AJ1661" s="1"/>
      <c r="AK1661" s="1"/>
      <c r="AL1661" s="1"/>
      <c r="AM1661" s="32"/>
      <c r="AN1661" s="32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42">
        <f t="shared" si="509"/>
        <v>45052</v>
      </c>
      <c r="B1662" s="19">
        <f t="shared" ca="1" si="519"/>
        <v>5416.8874402399997</v>
      </c>
      <c r="C1662" s="16">
        <f t="shared" si="510"/>
        <v>5362.5</v>
      </c>
      <c r="D1662" s="15">
        <f ca="1">IF(A1662&lt;$B$1,VLOOKUP(A1662,[1]DI!$A$4:$B$15000,2,FALSE),0)</f>
        <v>0</v>
      </c>
      <c r="E1662" s="16">
        <f t="shared" ca="1" si="502"/>
        <v>1</v>
      </c>
      <c r="F1662" s="16">
        <f ca="1">(TRUNC(PRODUCT($E$12:$E1661),16))</f>
        <v>1.3484264632565699</v>
      </c>
      <c r="G1662" s="16">
        <f t="shared" ca="1" si="511"/>
        <v>1.33955512947741</v>
      </c>
      <c r="H1662" s="16">
        <f t="shared" ca="1" si="503"/>
        <v>1.0066226</v>
      </c>
      <c r="I1662" s="15">
        <f t="shared" si="512"/>
        <v>7.0000000000000007E-2</v>
      </c>
      <c r="J1662" s="34">
        <f t="shared" si="513"/>
        <v>45033</v>
      </c>
      <c r="K1662" s="2">
        <f t="shared" si="514"/>
        <v>12</v>
      </c>
      <c r="L1662" s="21">
        <f t="shared" si="515"/>
        <v>13</v>
      </c>
      <c r="M1662" s="14">
        <f t="shared" si="504"/>
        <v>1.003496425</v>
      </c>
      <c r="N1662" s="14">
        <f t="shared" ca="1" si="505"/>
        <v>1.0101421799999999</v>
      </c>
      <c r="O1662" s="21">
        <f t="shared" si="516"/>
        <v>0</v>
      </c>
      <c r="P1662" s="16">
        <f t="shared" ca="1" si="506"/>
        <v>54.387440239999997</v>
      </c>
      <c r="Q1662" s="24">
        <f t="shared" si="507"/>
        <v>0</v>
      </c>
      <c r="R1662" s="16">
        <f t="shared" si="508"/>
        <v>0</v>
      </c>
      <c r="S1662" s="4" t="str">
        <f t="shared" si="517"/>
        <v>J=</v>
      </c>
      <c r="T1662" s="34">
        <f t="shared" si="518"/>
        <v>45061</v>
      </c>
      <c r="U1662" s="11"/>
      <c r="V1662" s="11"/>
      <c r="W1662" s="11"/>
      <c r="X1662" s="32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"/>
      <c r="AI1662" s="1"/>
      <c r="AJ1662" s="1"/>
      <c r="AK1662" s="1"/>
      <c r="AL1662" s="1"/>
      <c r="AM1662" s="32"/>
      <c r="AN1662" s="32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42">
        <f t="shared" si="509"/>
        <v>45053</v>
      </c>
      <c r="B1663" s="19">
        <f t="shared" ca="1" si="519"/>
        <v>5416.8874402399997</v>
      </c>
      <c r="C1663" s="16">
        <f t="shared" si="510"/>
        <v>5362.5</v>
      </c>
      <c r="D1663" s="15">
        <f ca="1">IF(A1663&lt;$B$1,VLOOKUP(A1663,[1]DI!$A$4:$B$15000,2,FALSE),0)</f>
        <v>0</v>
      </c>
      <c r="E1663" s="16">
        <f t="shared" ca="1" si="502"/>
        <v>1</v>
      </c>
      <c r="F1663" s="16">
        <f ca="1">(TRUNC(PRODUCT($E$12:$E1662),16))</f>
        <v>1.3484264632565699</v>
      </c>
      <c r="G1663" s="16">
        <f t="shared" ca="1" si="511"/>
        <v>1.33955512947741</v>
      </c>
      <c r="H1663" s="16">
        <f t="shared" ca="1" si="503"/>
        <v>1.0066226</v>
      </c>
      <c r="I1663" s="15">
        <f t="shared" si="512"/>
        <v>7.0000000000000007E-2</v>
      </c>
      <c r="J1663" s="34">
        <f t="shared" si="513"/>
        <v>45033</v>
      </c>
      <c r="K1663" s="2">
        <f t="shared" si="514"/>
        <v>12</v>
      </c>
      <c r="L1663" s="21">
        <f t="shared" si="515"/>
        <v>13</v>
      </c>
      <c r="M1663" s="14">
        <f t="shared" si="504"/>
        <v>1.003496425</v>
      </c>
      <c r="N1663" s="14">
        <f t="shared" ca="1" si="505"/>
        <v>1.0101421799999999</v>
      </c>
      <c r="O1663" s="21">
        <f t="shared" si="516"/>
        <v>0</v>
      </c>
      <c r="P1663" s="16">
        <f t="shared" ca="1" si="506"/>
        <v>54.387440239999997</v>
      </c>
      <c r="Q1663" s="24">
        <f t="shared" si="507"/>
        <v>0</v>
      </c>
      <c r="R1663" s="16">
        <f t="shared" si="508"/>
        <v>0</v>
      </c>
      <c r="S1663" s="4" t="str">
        <f t="shared" si="517"/>
        <v>J=</v>
      </c>
      <c r="T1663" s="34">
        <f t="shared" si="518"/>
        <v>45061</v>
      </c>
      <c r="U1663" s="11"/>
      <c r="V1663" s="11"/>
      <c r="W1663" s="11"/>
      <c r="X1663" s="32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"/>
      <c r="AI1663" s="1"/>
      <c r="AJ1663" s="1"/>
      <c r="AK1663" s="1"/>
      <c r="AL1663" s="1"/>
      <c r="AM1663" s="32"/>
      <c r="AN1663" s="32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42">
        <f t="shared" si="509"/>
        <v>45054</v>
      </c>
      <c r="B1664" s="19">
        <f t="shared" ca="1" si="519"/>
        <v>5416.8874402399997</v>
      </c>
      <c r="C1664" s="16">
        <f t="shared" si="510"/>
        <v>5362.5</v>
      </c>
      <c r="D1664" s="15">
        <f ca="1">IF(A1664&lt;$B$1,VLOOKUP(A1664,[1]DI!$A$4:$B$15000,2,FALSE),0)</f>
        <v>0.13650000000000001</v>
      </c>
      <c r="E1664" s="16">
        <f t="shared" ca="1" si="502"/>
        <v>1.00050788</v>
      </c>
      <c r="F1664" s="16">
        <f ca="1">(TRUNC(PRODUCT($E$12:$E1663),16))</f>
        <v>1.3484264632565699</v>
      </c>
      <c r="G1664" s="16">
        <f t="shared" ca="1" si="511"/>
        <v>1.33955512947741</v>
      </c>
      <c r="H1664" s="16">
        <f t="shared" ca="1" si="503"/>
        <v>1.0066226</v>
      </c>
      <c r="I1664" s="15">
        <f t="shared" si="512"/>
        <v>7.0000000000000007E-2</v>
      </c>
      <c r="J1664" s="34">
        <f t="shared" si="513"/>
        <v>45033</v>
      </c>
      <c r="K1664" s="2">
        <f t="shared" si="514"/>
        <v>13</v>
      </c>
      <c r="L1664" s="21">
        <f t="shared" si="515"/>
        <v>13</v>
      </c>
      <c r="M1664" s="14">
        <f t="shared" si="504"/>
        <v>1.003496425</v>
      </c>
      <c r="N1664" s="14">
        <f t="shared" ca="1" si="505"/>
        <v>1.0101421799999999</v>
      </c>
      <c r="O1664" s="21">
        <f t="shared" si="516"/>
        <v>0</v>
      </c>
      <c r="P1664" s="16">
        <f t="shared" ca="1" si="506"/>
        <v>54.387440239999997</v>
      </c>
      <c r="Q1664" s="24">
        <f t="shared" si="507"/>
        <v>0</v>
      </c>
      <c r="R1664" s="16">
        <f t="shared" si="508"/>
        <v>0</v>
      </c>
      <c r="S1664" s="4" t="str">
        <f t="shared" si="517"/>
        <v>J=</v>
      </c>
      <c r="T1664" s="34">
        <f t="shared" si="518"/>
        <v>45061</v>
      </c>
      <c r="U1664" s="11"/>
      <c r="V1664" s="11"/>
      <c r="W1664" s="11"/>
      <c r="X1664" s="32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"/>
      <c r="AI1664" s="1"/>
      <c r="AJ1664" s="1"/>
      <c r="AK1664" s="1"/>
      <c r="AL1664" s="1"/>
      <c r="AM1664" s="32"/>
      <c r="AN1664" s="32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42">
        <f t="shared" si="509"/>
        <v>45055</v>
      </c>
      <c r="B1665" s="19">
        <f t="shared" ca="1" si="519"/>
        <v>5421.09384959</v>
      </c>
      <c r="C1665" s="16">
        <f t="shared" si="510"/>
        <v>5362.5</v>
      </c>
      <c r="D1665" s="15">
        <f ca="1">IF(A1665&lt;$B$1,VLOOKUP(A1665,[1]DI!$A$4:$B$15000,2,FALSE),0)</f>
        <v>0.13650000000000001</v>
      </c>
      <c r="E1665" s="16">
        <f t="shared" ca="1" si="502"/>
        <v>1.00050788</v>
      </c>
      <c r="F1665" s="16">
        <f ca="1">(TRUNC(PRODUCT($E$12:$E1664),16))</f>
        <v>1.34911130208873</v>
      </c>
      <c r="G1665" s="16">
        <f t="shared" ca="1" si="511"/>
        <v>1.33955512947741</v>
      </c>
      <c r="H1665" s="16">
        <f t="shared" ca="1" si="503"/>
        <v>1.0071338400000001</v>
      </c>
      <c r="I1665" s="15">
        <f t="shared" si="512"/>
        <v>7.0000000000000007E-2</v>
      </c>
      <c r="J1665" s="34">
        <f t="shared" si="513"/>
        <v>45033</v>
      </c>
      <c r="K1665" s="2">
        <f t="shared" si="514"/>
        <v>14</v>
      </c>
      <c r="L1665" s="21">
        <f t="shared" si="515"/>
        <v>14</v>
      </c>
      <c r="M1665" s="14">
        <f t="shared" si="504"/>
        <v>1.0037658869999999</v>
      </c>
      <c r="N1665" s="14">
        <f t="shared" ca="1" si="505"/>
        <v>1.0109265919999999</v>
      </c>
      <c r="O1665" s="21">
        <f t="shared" si="516"/>
        <v>0</v>
      </c>
      <c r="P1665" s="16">
        <f t="shared" ca="1" si="506"/>
        <v>58.593849589999998</v>
      </c>
      <c r="Q1665" s="24">
        <f t="shared" si="507"/>
        <v>0</v>
      </c>
      <c r="R1665" s="16">
        <f t="shared" si="508"/>
        <v>0</v>
      </c>
      <c r="S1665" s="4" t="str">
        <f t="shared" si="517"/>
        <v>J=</v>
      </c>
      <c r="T1665" s="34">
        <f t="shared" si="518"/>
        <v>45061</v>
      </c>
      <c r="U1665" s="11"/>
      <c r="V1665" s="11"/>
      <c r="W1665" s="11"/>
      <c r="X1665" s="32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"/>
      <c r="AI1665" s="1"/>
      <c r="AJ1665" s="1"/>
      <c r="AK1665" s="1"/>
      <c r="AL1665" s="1"/>
      <c r="AM1665" s="32"/>
      <c r="AN1665" s="32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42">
        <f t="shared" si="509"/>
        <v>45056</v>
      </c>
      <c r="B1666" s="19">
        <f t="shared" ca="1" si="519"/>
        <v>5425.3035247099997</v>
      </c>
      <c r="C1666" s="16">
        <f t="shared" si="510"/>
        <v>5362.5</v>
      </c>
      <c r="D1666" s="15">
        <f ca="1">IF(A1666&lt;$B$1,VLOOKUP(A1666,[1]DI!$A$4:$B$15000,2,FALSE),0)</f>
        <v>0.13650000000000001</v>
      </c>
      <c r="E1666" s="16">
        <f t="shared" ca="1" si="502"/>
        <v>1.00050788</v>
      </c>
      <c r="F1666" s="16">
        <f ca="1">(TRUNC(PRODUCT($E$12:$E1665),16))</f>
        <v>1.3497964887368299</v>
      </c>
      <c r="G1666" s="16">
        <f t="shared" ca="1" si="511"/>
        <v>1.33955512947741</v>
      </c>
      <c r="H1666" s="16">
        <f t="shared" ca="1" si="503"/>
        <v>1.0076453400000001</v>
      </c>
      <c r="I1666" s="15">
        <f t="shared" si="512"/>
        <v>7.0000000000000007E-2</v>
      </c>
      <c r="J1666" s="34">
        <f t="shared" si="513"/>
        <v>45033</v>
      </c>
      <c r="K1666" s="2">
        <f t="shared" si="514"/>
        <v>15</v>
      </c>
      <c r="L1666" s="21">
        <f t="shared" si="515"/>
        <v>15</v>
      </c>
      <c r="M1666" s="14">
        <f t="shared" si="504"/>
        <v>1.004035421</v>
      </c>
      <c r="N1666" s="14">
        <f t="shared" ca="1" si="505"/>
        <v>1.0117116129999999</v>
      </c>
      <c r="O1666" s="21">
        <f t="shared" si="516"/>
        <v>0</v>
      </c>
      <c r="P1666" s="16">
        <f t="shared" ca="1" si="506"/>
        <v>62.803524709999998</v>
      </c>
      <c r="Q1666" s="24">
        <f t="shared" si="507"/>
        <v>0</v>
      </c>
      <c r="R1666" s="16">
        <f t="shared" si="508"/>
        <v>0</v>
      </c>
      <c r="S1666" s="4" t="str">
        <f t="shared" si="517"/>
        <v>J=</v>
      </c>
      <c r="T1666" s="34">
        <f t="shared" si="518"/>
        <v>45061</v>
      </c>
      <c r="U1666" s="11"/>
      <c r="V1666" s="11"/>
      <c r="W1666" s="11"/>
      <c r="X1666" s="32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"/>
      <c r="AI1666" s="1"/>
      <c r="AJ1666" s="1"/>
      <c r="AK1666" s="1"/>
      <c r="AL1666" s="1"/>
      <c r="AM1666" s="32"/>
      <c r="AN1666" s="32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42">
        <f t="shared" si="509"/>
        <v>45057</v>
      </c>
      <c r="B1667" s="19">
        <f t="shared" ca="1" si="519"/>
        <v>5429.51652457</v>
      </c>
      <c r="C1667" s="16">
        <f t="shared" si="510"/>
        <v>5362.5</v>
      </c>
      <c r="D1667" s="15">
        <f ca="1">IF(A1667&lt;$B$1,VLOOKUP(A1667,[1]DI!$A$4:$B$15000,2,FALSE),0)</f>
        <v>0.13650000000000001</v>
      </c>
      <c r="E1667" s="16">
        <f t="shared" ca="1" si="502"/>
        <v>1.00050788</v>
      </c>
      <c r="F1667" s="16">
        <f ca="1">(TRUNC(PRODUCT($E$12:$E1666),16))</f>
        <v>1.3504820233775301</v>
      </c>
      <c r="G1667" s="16">
        <f t="shared" ca="1" si="511"/>
        <v>1.33955512947741</v>
      </c>
      <c r="H1667" s="16">
        <f t="shared" ca="1" si="503"/>
        <v>1.00815711</v>
      </c>
      <c r="I1667" s="15">
        <f t="shared" si="512"/>
        <v>7.0000000000000007E-2</v>
      </c>
      <c r="J1667" s="34">
        <f t="shared" si="513"/>
        <v>45033</v>
      </c>
      <c r="K1667" s="2">
        <f t="shared" si="514"/>
        <v>16</v>
      </c>
      <c r="L1667" s="21">
        <f t="shared" si="515"/>
        <v>16</v>
      </c>
      <c r="M1667" s="14">
        <f t="shared" si="504"/>
        <v>1.004305027</v>
      </c>
      <c r="N1667" s="14">
        <f t="shared" ca="1" si="505"/>
        <v>1.0124972539999999</v>
      </c>
      <c r="O1667" s="21">
        <f t="shared" si="516"/>
        <v>0</v>
      </c>
      <c r="P1667" s="16">
        <f t="shared" ca="1" si="506"/>
        <v>67.016524570000001</v>
      </c>
      <c r="Q1667" s="24">
        <f t="shared" si="507"/>
        <v>0</v>
      </c>
      <c r="R1667" s="16">
        <f t="shared" si="508"/>
        <v>0</v>
      </c>
      <c r="S1667" s="4" t="str">
        <f t="shared" si="517"/>
        <v>J=</v>
      </c>
      <c r="T1667" s="34">
        <f t="shared" si="518"/>
        <v>45061</v>
      </c>
      <c r="U1667" s="11"/>
      <c r="V1667" s="11"/>
      <c r="W1667" s="11"/>
      <c r="X1667" s="32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"/>
      <c r="AI1667" s="1"/>
      <c r="AJ1667" s="1"/>
      <c r="AK1667" s="1"/>
      <c r="AL1667" s="1"/>
      <c r="AM1667" s="32"/>
      <c r="AN1667" s="32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42">
        <f t="shared" si="509"/>
        <v>45058</v>
      </c>
      <c r="B1668" s="19">
        <f t="shared" ca="1" si="519"/>
        <v>5433.73274193</v>
      </c>
      <c r="C1668" s="16">
        <f t="shared" si="510"/>
        <v>5362.5</v>
      </c>
      <c r="D1668" s="15">
        <f ca="1">IF(A1668&lt;$B$1,VLOOKUP(A1668,[1]DI!$A$4:$B$15000,2,FALSE),0)</f>
        <v>0.13650000000000001</v>
      </c>
      <c r="E1668" s="16">
        <f t="shared" ca="1" si="502"/>
        <v>1.00050788</v>
      </c>
      <c r="F1668" s="16">
        <f ca="1">(TRUNC(PRODUCT($E$12:$E1667),16))</f>
        <v>1.3511679061875601</v>
      </c>
      <c r="G1668" s="16">
        <f t="shared" ca="1" si="511"/>
        <v>1.33955512947741</v>
      </c>
      <c r="H1668" s="16">
        <f t="shared" ca="1" si="503"/>
        <v>1.0086691299999999</v>
      </c>
      <c r="I1668" s="15">
        <f t="shared" si="512"/>
        <v>7.0000000000000007E-2</v>
      </c>
      <c r="J1668" s="34">
        <f t="shared" si="513"/>
        <v>45033</v>
      </c>
      <c r="K1668" s="2">
        <f t="shared" si="514"/>
        <v>17</v>
      </c>
      <c r="L1668" s="21">
        <f t="shared" si="515"/>
        <v>17</v>
      </c>
      <c r="M1668" s="14">
        <f t="shared" si="504"/>
        <v>1.0045747060000001</v>
      </c>
      <c r="N1668" s="14">
        <f t="shared" ca="1" si="505"/>
        <v>1.013283495</v>
      </c>
      <c r="O1668" s="21">
        <f t="shared" si="516"/>
        <v>0</v>
      </c>
      <c r="P1668" s="16">
        <f t="shared" ca="1" si="506"/>
        <v>71.232741930000003</v>
      </c>
      <c r="Q1668" s="24">
        <f t="shared" si="507"/>
        <v>0</v>
      </c>
      <c r="R1668" s="16">
        <f t="shared" si="508"/>
        <v>0</v>
      </c>
      <c r="S1668" s="4" t="str">
        <f t="shared" si="517"/>
        <v>J=</v>
      </c>
      <c r="T1668" s="34">
        <f t="shared" si="518"/>
        <v>45061</v>
      </c>
      <c r="U1668" s="11"/>
      <c r="V1668" s="11"/>
      <c r="W1668" s="11"/>
      <c r="X1668" s="32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"/>
      <c r="AI1668" s="1"/>
      <c r="AJ1668" s="1"/>
      <c r="AK1668" s="1"/>
      <c r="AL1668" s="1"/>
      <c r="AM1668" s="32"/>
      <c r="AN1668" s="32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42">
        <f t="shared" si="509"/>
        <v>45059</v>
      </c>
      <c r="B1669" s="19">
        <f t="shared" ca="1" si="519"/>
        <v>5437.95223042</v>
      </c>
      <c r="C1669" s="16">
        <f t="shared" si="510"/>
        <v>5362.5</v>
      </c>
      <c r="D1669" s="15">
        <f ca="1">IF(A1669&lt;$B$1,VLOOKUP(A1669,[1]DI!$A$4:$B$15000,2,FALSE),0)</f>
        <v>0</v>
      </c>
      <c r="E1669" s="16">
        <f t="shared" ca="1" si="502"/>
        <v>1</v>
      </c>
      <c r="F1669" s="16">
        <f ca="1">(TRUNC(PRODUCT($E$12:$E1668),16))</f>
        <v>1.35185413734376</v>
      </c>
      <c r="G1669" s="16">
        <f t="shared" ca="1" si="511"/>
        <v>1.33955512947741</v>
      </c>
      <c r="H1669" s="16">
        <f t="shared" ca="1" si="503"/>
        <v>1.0091814100000001</v>
      </c>
      <c r="I1669" s="15">
        <f t="shared" si="512"/>
        <v>7.0000000000000007E-2</v>
      </c>
      <c r="J1669" s="34">
        <f t="shared" si="513"/>
        <v>45033</v>
      </c>
      <c r="K1669" s="2">
        <f t="shared" si="514"/>
        <v>17</v>
      </c>
      <c r="L1669" s="21">
        <f t="shared" si="515"/>
        <v>18</v>
      </c>
      <c r="M1669" s="14">
        <f t="shared" si="504"/>
        <v>1.0048444569999999</v>
      </c>
      <c r="N1669" s="14">
        <f t="shared" ca="1" si="505"/>
        <v>1.014070346</v>
      </c>
      <c r="O1669" s="21">
        <f t="shared" si="516"/>
        <v>0</v>
      </c>
      <c r="P1669" s="16">
        <f t="shared" ca="1" si="506"/>
        <v>75.452230420000006</v>
      </c>
      <c r="Q1669" s="24">
        <f t="shared" si="507"/>
        <v>0</v>
      </c>
      <c r="R1669" s="16">
        <f t="shared" si="508"/>
        <v>0</v>
      </c>
      <c r="S1669" s="4" t="str">
        <f t="shared" si="517"/>
        <v>J=</v>
      </c>
      <c r="T1669" s="34">
        <f t="shared" si="518"/>
        <v>45061</v>
      </c>
      <c r="U1669" s="11"/>
      <c r="V1669" s="11"/>
      <c r="W1669" s="11"/>
      <c r="X1669" s="32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"/>
      <c r="AI1669" s="1"/>
      <c r="AJ1669" s="1"/>
      <c r="AK1669" s="1"/>
      <c r="AL1669" s="1"/>
      <c r="AM1669" s="32"/>
      <c r="AN1669" s="32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42">
        <f t="shared" si="509"/>
        <v>45060</v>
      </c>
      <c r="B1670" s="19">
        <f t="shared" ca="1" si="519"/>
        <v>5437.95223042</v>
      </c>
      <c r="C1670" s="16">
        <f t="shared" si="510"/>
        <v>5362.5</v>
      </c>
      <c r="D1670" s="15">
        <f ca="1">IF(A1670&lt;$B$1,VLOOKUP(A1670,[1]DI!$A$4:$B$15000,2,FALSE),0)</f>
        <v>0</v>
      </c>
      <c r="E1670" s="16">
        <f t="shared" ca="1" si="502"/>
        <v>1</v>
      </c>
      <c r="F1670" s="16">
        <f ca="1">(TRUNC(PRODUCT($E$12:$E1669),16))</f>
        <v>1.35185413734376</v>
      </c>
      <c r="G1670" s="16">
        <f t="shared" ca="1" si="511"/>
        <v>1.33955512947741</v>
      </c>
      <c r="H1670" s="16">
        <f t="shared" ca="1" si="503"/>
        <v>1.0091814100000001</v>
      </c>
      <c r="I1670" s="15">
        <f t="shared" si="512"/>
        <v>7.0000000000000007E-2</v>
      </c>
      <c r="J1670" s="34">
        <f t="shared" si="513"/>
        <v>45033</v>
      </c>
      <c r="K1670" s="2">
        <f t="shared" si="514"/>
        <v>17</v>
      </c>
      <c r="L1670" s="21">
        <f t="shared" si="515"/>
        <v>18</v>
      </c>
      <c r="M1670" s="14">
        <f t="shared" si="504"/>
        <v>1.0048444569999999</v>
      </c>
      <c r="N1670" s="14">
        <f t="shared" ca="1" si="505"/>
        <v>1.014070346</v>
      </c>
      <c r="O1670" s="21">
        <f t="shared" si="516"/>
        <v>0</v>
      </c>
      <c r="P1670" s="16">
        <f t="shared" ca="1" si="506"/>
        <v>75.452230420000006</v>
      </c>
      <c r="Q1670" s="24">
        <f t="shared" si="507"/>
        <v>0</v>
      </c>
      <c r="R1670" s="16">
        <f t="shared" si="508"/>
        <v>0</v>
      </c>
      <c r="S1670" s="4" t="str">
        <f t="shared" si="517"/>
        <v>J=</v>
      </c>
      <c r="T1670" s="34">
        <f t="shared" si="518"/>
        <v>45061</v>
      </c>
      <c r="U1670" s="11"/>
      <c r="V1670" s="11"/>
      <c r="W1670" s="11"/>
      <c r="X1670" s="32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"/>
      <c r="AI1670" s="1"/>
      <c r="AJ1670" s="1"/>
      <c r="AK1670" s="1"/>
      <c r="AL1670" s="1"/>
      <c r="AM1670" s="32"/>
      <c r="AN1670" s="32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42">
        <f t="shared" si="509"/>
        <v>45061</v>
      </c>
      <c r="B1671" s="19">
        <f t="shared" ca="1" si="519"/>
        <v>5437.95223042</v>
      </c>
      <c r="C1671" s="16">
        <f t="shared" si="510"/>
        <v>5362.5</v>
      </c>
      <c r="D1671" s="15">
        <f ca="1">IF(A1671&lt;$B$1,VLOOKUP(A1671,[1]DI!$A$4:$B$15000,2,FALSE),0)</f>
        <v>0.13650000000000001</v>
      </c>
      <c r="E1671" s="16">
        <f t="shared" ca="1" si="502"/>
        <v>1.00050788</v>
      </c>
      <c r="F1671" s="16">
        <f ca="1">(TRUNC(PRODUCT($E$12:$E1670),16))</f>
        <v>1.35185413734376</v>
      </c>
      <c r="G1671" s="16">
        <f t="shared" ca="1" si="511"/>
        <v>1.33955512947741</v>
      </c>
      <c r="H1671" s="16">
        <f t="shared" ca="1" si="503"/>
        <v>1.0091814100000001</v>
      </c>
      <c r="I1671" s="15">
        <f t="shared" si="512"/>
        <v>7.0000000000000007E-2</v>
      </c>
      <c r="J1671" s="34">
        <f t="shared" si="513"/>
        <v>45033</v>
      </c>
      <c r="K1671" s="2">
        <f t="shared" si="514"/>
        <v>18</v>
      </c>
      <c r="L1671" s="21">
        <f t="shared" si="515"/>
        <v>18</v>
      </c>
      <c r="M1671" s="14">
        <f t="shared" si="504"/>
        <v>1.0048444569999999</v>
      </c>
      <c r="N1671" s="14">
        <f t="shared" ca="1" si="505"/>
        <v>1.014070346</v>
      </c>
      <c r="O1671" s="21">
        <f t="shared" si="516"/>
        <v>55</v>
      </c>
      <c r="P1671" s="16">
        <f t="shared" ca="1" si="506"/>
        <v>75.452230420000006</v>
      </c>
      <c r="Q1671" s="24">
        <f t="shared" si="507"/>
        <v>0</v>
      </c>
      <c r="R1671" s="16">
        <f t="shared" si="508"/>
        <v>0</v>
      </c>
      <c r="S1671" s="4" t="str">
        <f t="shared" si="517"/>
        <v>J=</v>
      </c>
      <c r="T1671" s="34">
        <f t="shared" si="518"/>
        <v>45061</v>
      </c>
      <c r="U1671" s="11"/>
      <c r="V1671" s="11"/>
      <c r="W1671" s="11"/>
      <c r="X1671" s="32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"/>
      <c r="AI1671" s="1"/>
      <c r="AJ1671" s="1"/>
      <c r="AK1671" s="1"/>
      <c r="AL1671" s="1"/>
      <c r="AM1671" s="32"/>
      <c r="AN1671" s="32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42">
        <f t="shared" si="509"/>
        <v>45062</v>
      </c>
      <c r="B1672" s="19">
        <f t="shared" ca="1" si="519"/>
        <v>5366.66419038</v>
      </c>
      <c r="C1672" s="16">
        <f t="shared" si="510"/>
        <v>5362.5</v>
      </c>
      <c r="D1672" s="15">
        <f ca="1">IF(A1672&lt;$B$1,VLOOKUP(A1672,[1]DI!$A$4:$B$15000,2,FALSE),0)</f>
        <v>0.13650000000000001</v>
      </c>
      <c r="E1672" s="16">
        <f t="shared" ca="1" si="502"/>
        <v>1.00050788</v>
      </c>
      <c r="F1672" s="16">
        <f ca="1">(TRUNC(PRODUCT($E$12:$E1671),16))</f>
        <v>1.3525407170230299</v>
      </c>
      <c r="G1672" s="16">
        <f t="shared" ca="1" si="511"/>
        <v>1.35185413734376</v>
      </c>
      <c r="H1672" s="16">
        <f t="shared" ca="1" si="503"/>
        <v>1.00050788</v>
      </c>
      <c r="I1672" s="15">
        <f t="shared" si="512"/>
        <v>7.0000000000000007E-2</v>
      </c>
      <c r="J1672" s="34">
        <f t="shared" si="513"/>
        <v>45061</v>
      </c>
      <c r="K1672" s="2">
        <f t="shared" si="514"/>
        <v>1</v>
      </c>
      <c r="L1672" s="21">
        <f t="shared" si="515"/>
        <v>1</v>
      </c>
      <c r="M1672" s="14">
        <f t="shared" si="504"/>
        <v>1.0002685229999999</v>
      </c>
      <c r="N1672" s="14">
        <f t="shared" ca="1" si="505"/>
        <v>1.0007765390000001</v>
      </c>
      <c r="O1672" s="21">
        <f t="shared" si="516"/>
        <v>0</v>
      </c>
      <c r="P1672" s="16">
        <f t="shared" ca="1" si="506"/>
        <v>4.16419038</v>
      </c>
      <c r="Q1672" s="24">
        <f t="shared" si="507"/>
        <v>0</v>
      </c>
      <c r="R1672" s="16">
        <f t="shared" si="508"/>
        <v>0</v>
      </c>
      <c r="S1672" s="4" t="str">
        <f t="shared" si="517"/>
        <v>A+J=</v>
      </c>
      <c r="T1672" s="34">
        <f t="shared" si="518"/>
        <v>45092</v>
      </c>
      <c r="U1672" s="11"/>
      <c r="V1672" s="11"/>
      <c r="W1672" s="11"/>
      <c r="X1672" s="32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"/>
      <c r="AI1672" s="1"/>
      <c r="AJ1672" s="1"/>
      <c r="AK1672" s="1"/>
      <c r="AL1672" s="1"/>
      <c r="AM1672" s="32"/>
      <c r="AN1672" s="32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42">
        <f t="shared" si="509"/>
        <v>45063</v>
      </c>
      <c r="B1673" s="19">
        <f t="shared" ca="1" si="519"/>
        <v>5370.8316304500004</v>
      </c>
      <c r="C1673" s="16">
        <f t="shared" si="510"/>
        <v>5362.5</v>
      </c>
      <c r="D1673" s="15">
        <f ca="1">IF(A1673&lt;$B$1,VLOOKUP(A1673,[1]DI!$A$4:$B$15000,2,FALSE),0)</f>
        <v>0.13650000000000001</v>
      </c>
      <c r="E1673" s="16">
        <f t="shared" ca="1" si="502"/>
        <v>1.00050788</v>
      </c>
      <c r="F1673" s="16">
        <f ca="1">(TRUNC(PRODUCT($E$12:$E1672),16))</f>
        <v>1.3532276454023899</v>
      </c>
      <c r="G1673" s="16">
        <f t="shared" ca="1" si="511"/>
        <v>1.35185413734376</v>
      </c>
      <c r="H1673" s="16">
        <f t="shared" ca="1" si="503"/>
        <v>1.00101602</v>
      </c>
      <c r="I1673" s="15">
        <f t="shared" si="512"/>
        <v>7.0000000000000007E-2</v>
      </c>
      <c r="J1673" s="34">
        <f t="shared" si="513"/>
        <v>45061</v>
      </c>
      <c r="K1673" s="2">
        <f t="shared" si="514"/>
        <v>2</v>
      </c>
      <c r="L1673" s="21">
        <f t="shared" si="515"/>
        <v>2</v>
      </c>
      <c r="M1673" s="14">
        <f t="shared" si="504"/>
        <v>1.000537118</v>
      </c>
      <c r="N1673" s="14">
        <f t="shared" ca="1" si="505"/>
        <v>1.0015536840000001</v>
      </c>
      <c r="O1673" s="21">
        <f t="shared" si="516"/>
        <v>0</v>
      </c>
      <c r="P1673" s="16">
        <f t="shared" ca="1" si="506"/>
        <v>8.3316304500000005</v>
      </c>
      <c r="Q1673" s="24">
        <f t="shared" si="507"/>
        <v>0</v>
      </c>
      <c r="R1673" s="16">
        <f t="shared" si="508"/>
        <v>0</v>
      </c>
      <c r="S1673" s="4" t="str">
        <f t="shared" si="517"/>
        <v>A+J=</v>
      </c>
      <c r="T1673" s="34">
        <f t="shared" si="518"/>
        <v>45092</v>
      </c>
      <c r="U1673" s="11"/>
      <c r="V1673" s="11"/>
      <c r="W1673" s="11"/>
      <c r="X1673" s="32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"/>
      <c r="AI1673" s="1"/>
      <c r="AJ1673" s="1"/>
      <c r="AK1673" s="1"/>
      <c r="AL1673" s="1"/>
      <c r="AM1673" s="32"/>
      <c r="AN1673" s="32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42">
        <f t="shared" si="509"/>
        <v>45064</v>
      </c>
      <c r="B1674" s="19">
        <f t="shared" ca="1" si="519"/>
        <v>5375.0022558299997</v>
      </c>
      <c r="C1674" s="16">
        <f t="shared" si="510"/>
        <v>5362.5</v>
      </c>
      <c r="D1674" s="15">
        <f ca="1">IF(A1674&lt;$B$1,VLOOKUP(A1674,[1]DI!$A$4:$B$15000,2,FALSE),0)</f>
        <v>0.13650000000000001</v>
      </c>
      <c r="E1674" s="16">
        <f t="shared" ca="1" si="502"/>
        <v>1.00050788</v>
      </c>
      <c r="F1674" s="16">
        <f ca="1">(TRUNC(PRODUCT($E$12:$E1673),16))</f>
        <v>1.35391492265894</v>
      </c>
      <c r="G1674" s="16">
        <f t="shared" ca="1" si="511"/>
        <v>1.35185413734376</v>
      </c>
      <c r="H1674" s="16">
        <f t="shared" ca="1" si="503"/>
        <v>1.00152441</v>
      </c>
      <c r="I1674" s="15">
        <f t="shared" si="512"/>
        <v>7.0000000000000007E-2</v>
      </c>
      <c r="J1674" s="34">
        <f t="shared" si="513"/>
        <v>45061</v>
      </c>
      <c r="K1674" s="2">
        <f t="shared" si="514"/>
        <v>3</v>
      </c>
      <c r="L1674" s="21">
        <f t="shared" si="515"/>
        <v>3</v>
      </c>
      <c r="M1674" s="14">
        <f t="shared" si="504"/>
        <v>1.0008057850000001</v>
      </c>
      <c r="N1674" s="14">
        <f t="shared" ca="1" si="505"/>
        <v>1.002331423</v>
      </c>
      <c r="O1674" s="21">
        <f t="shared" si="516"/>
        <v>0</v>
      </c>
      <c r="P1674" s="16">
        <f t="shared" ca="1" si="506"/>
        <v>12.502255829999999</v>
      </c>
      <c r="Q1674" s="24">
        <f t="shared" si="507"/>
        <v>0</v>
      </c>
      <c r="R1674" s="16">
        <f t="shared" si="508"/>
        <v>0</v>
      </c>
      <c r="S1674" s="4" t="str">
        <f t="shared" si="517"/>
        <v>A+J=</v>
      </c>
      <c r="T1674" s="34">
        <f t="shared" si="518"/>
        <v>45092</v>
      </c>
      <c r="U1674" s="11"/>
      <c r="V1674" s="11"/>
      <c r="W1674" s="11"/>
      <c r="X1674" s="32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"/>
      <c r="AI1674" s="1"/>
      <c r="AJ1674" s="1"/>
      <c r="AK1674" s="1"/>
      <c r="AL1674" s="1"/>
      <c r="AM1674" s="32"/>
      <c r="AN1674" s="32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42">
        <f t="shared" si="509"/>
        <v>45065</v>
      </c>
      <c r="B1675" s="19">
        <f t="shared" ca="1" si="519"/>
        <v>5379.1761898799996</v>
      </c>
      <c r="C1675" s="16">
        <f t="shared" si="510"/>
        <v>5362.5</v>
      </c>
      <c r="D1675" s="15">
        <f ca="1">IF(A1675&lt;$B$1,VLOOKUP(A1675,[1]DI!$A$4:$B$15000,2,FALSE),0)</f>
        <v>0.13650000000000001</v>
      </c>
      <c r="E1675" s="16">
        <f t="shared" ca="1" si="502"/>
        <v>1.00050788</v>
      </c>
      <c r="F1675" s="16">
        <f ca="1">(TRUNC(PRODUCT($E$12:$E1674),16))</f>
        <v>1.3546025489698601</v>
      </c>
      <c r="G1675" s="16">
        <f t="shared" ca="1" si="511"/>
        <v>1.35185413734376</v>
      </c>
      <c r="H1675" s="16">
        <f t="shared" ca="1" si="503"/>
        <v>1.00203307</v>
      </c>
      <c r="I1675" s="15">
        <f t="shared" si="512"/>
        <v>7.0000000000000007E-2</v>
      </c>
      <c r="J1675" s="34">
        <f t="shared" si="513"/>
        <v>45061</v>
      </c>
      <c r="K1675" s="2">
        <f t="shared" si="514"/>
        <v>4</v>
      </c>
      <c r="L1675" s="21">
        <f t="shared" si="515"/>
        <v>4</v>
      </c>
      <c r="M1675" s="14">
        <f t="shared" si="504"/>
        <v>1.0010745240000001</v>
      </c>
      <c r="N1675" s="14">
        <f t="shared" ca="1" si="505"/>
        <v>1.0031097790000001</v>
      </c>
      <c r="O1675" s="21">
        <f t="shared" si="516"/>
        <v>0</v>
      </c>
      <c r="P1675" s="16">
        <f t="shared" ca="1" si="506"/>
        <v>16.676189879999999</v>
      </c>
      <c r="Q1675" s="24">
        <f t="shared" si="507"/>
        <v>0</v>
      </c>
      <c r="R1675" s="16">
        <f t="shared" si="508"/>
        <v>0</v>
      </c>
      <c r="S1675" s="4" t="str">
        <f t="shared" si="517"/>
        <v>A+J=</v>
      </c>
      <c r="T1675" s="34">
        <f t="shared" si="518"/>
        <v>45092</v>
      </c>
      <c r="U1675" s="11"/>
      <c r="V1675" s="11"/>
      <c r="W1675" s="11"/>
      <c r="X1675" s="32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"/>
      <c r="AI1675" s="1"/>
      <c r="AJ1675" s="1"/>
      <c r="AK1675" s="1"/>
      <c r="AL1675" s="1"/>
      <c r="AM1675" s="32"/>
      <c r="AN1675" s="32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42">
        <f t="shared" si="509"/>
        <v>45066</v>
      </c>
      <c r="B1676" s="19">
        <f t="shared" ca="1" si="519"/>
        <v>5383.3533146199998</v>
      </c>
      <c r="C1676" s="16">
        <f t="shared" si="510"/>
        <v>5362.5</v>
      </c>
      <c r="D1676" s="15">
        <f ca="1">IF(A1676&lt;$B$1,VLOOKUP(A1676,[1]DI!$A$4:$B$15000,2,FALSE),0)</f>
        <v>0</v>
      </c>
      <c r="E1676" s="16">
        <f t="shared" ref="E1676:E1739" ca="1" si="520">ROUND(((1+D1676)^(1/252)),8)</f>
        <v>1</v>
      </c>
      <c r="F1676" s="16">
        <f ca="1">(TRUNC(PRODUCT($E$12:$E1675),16))</f>
        <v>1.35529052451243</v>
      </c>
      <c r="G1676" s="16">
        <f t="shared" ca="1" si="511"/>
        <v>1.35185413734376</v>
      </c>
      <c r="H1676" s="16">
        <f t="shared" ref="H1676:H1739" ca="1" si="521">ROUND(F1676/G1676,8)</f>
        <v>1.0025419799999999</v>
      </c>
      <c r="I1676" s="15">
        <f t="shared" si="512"/>
        <v>7.0000000000000007E-2</v>
      </c>
      <c r="J1676" s="34">
        <f t="shared" si="513"/>
        <v>45061</v>
      </c>
      <c r="K1676" s="2">
        <f t="shared" si="514"/>
        <v>4</v>
      </c>
      <c r="L1676" s="21">
        <f t="shared" si="515"/>
        <v>5</v>
      </c>
      <c r="M1676" s="14">
        <f t="shared" ref="M1676:M1739" si="522">ROUND((I1676+1)^(L1676/252),9)</f>
        <v>1.0013433350000001</v>
      </c>
      <c r="N1676" s="14">
        <f t="shared" ref="N1676:N1739" ca="1" si="523">ROUND(H1676*M1676,9)</f>
        <v>1.0038887299999999</v>
      </c>
      <c r="O1676" s="21">
        <f t="shared" si="516"/>
        <v>0</v>
      </c>
      <c r="P1676" s="16">
        <f t="shared" ref="P1676:P1739" ca="1" si="524">TRUNC(((N1676-1)*C1676),8)</f>
        <v>20.853314619999999</v>
      </c>
      <c r="Q1676" s="24">
        <f t="shared" ref="Q1676:Q1739" si="525">IF($O1676&gt;0,VLOOKUP($O1676,$W$12:$AC$150,7),0)</f>
        <v>0</v>
      </c>
      <c r="R1676" s="16">
        <f t="shared" ref="R1676:R1739" si="526">IF(Q1676&gt;0,TRUNC(Q1676*C$12,8),0)</f>
        <v>0</v>
      </c>
      <c r="S1676" s="4" t="str">
        <f t="shared" si="517"/>
        <v>A+J=</v>
      </c>
      <c r="T1676" s="34">
        <f t="shared" si="518"/>
        <v>45092</v>
      </c>
      <c r="U1676" s="11"/>
      <c r="V1676" s="11"/>
      <c r="W1676" s="11"/>
      <c r="X1676" s="32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"/>
      <c r="AI1676" s="1"/>
      <c r="AJ1676" s="1"/>
      <c r="AK1676" s="1"/>
      <c r="AL1676" s="1"/>
      <c r="AM1676" s="32"/>
      <c r="AN1676" s="32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42">
        <f t="shared" ref="A1677:A1740" si="527">(A1676+1)</f>
        <v>45067</v>
      </c>
      <c r="B1677" s="19">
        <f t="shared" ca="1" si="519"/>
        <v>5383.3533146199998</v>
      </c>
      <c r="C1677" s="16">
        <f t="shared" ref="C1677:C1740" si="528">(C1676-R1676)</f>
        <v>5362.5</v>
      </c>
      <c r="D1677" s="15">
        <f ca="1">IF(A1677&lt;$B$1,VLOOKUP(A1677,[1]DI!$A$4:$B$15000,2,FALSE),0)</f>
        <v>0</v>
      </c>
      <c r="E1677" s="16">
        <f t="shared" ca="1" si="520"/>
        <v>1</v>
      </c>
      <c r="F1677" s="16">
        <f ca="1">(TRUNC(PRODUCT($E$12:$E1676),16))</f>
        <v>1.35529052451243</v>
      </c>
      <c r="G1677" s="16">
        <f t="shared" ref="G1677:G1740" ca="1" si="529">IF(O1676&gt;0,F1676,G1676)</f>
        <v>1.35185413734376</v>
      </c>
      <c r="H1677" s="16">
        <f t="shared" ca="1" si="521"/>
        <v>1.0025419799999999</v>
      </c>
      <c r="I1677" s="15">
        <f t="shared" ref="I1677:I1740" si="530">I1676</f>
        <v>7.0000000000000007E-2</v>
      </c>
      <c r="J1677" s="34">
        <f t="shared" ref="J1677:J1740" si="531">IF(O1676&gt;0,VLOOKUP(O1676,W$12:AG$150,2),J1676)</f>
        <v>45061</v>
      </c>
      <c r="K1677" s="2">
        <f t="shared" ref="K1677:K1740" si="532">IF(A1677&gt;J1677,IF(NETWORKDAYS(J1677,A1677,$W$160:$W$544)-1=0,1,NETWORKDAYS(J1677,A1677,$W$160:$W$544)-1),0)</f>
        <v>4</v>
      </c>
      <c r="L1677" s="21">
        <f t="shared" ref="L1677:L1740" si="533">IF(AND(K1677=1,K1676=1),1,IF(K1677&gt;0,IF(K1677=K1676,K1677+1,K1677),0))</f>
        <v>5</v>
      </c>
      <c r="M1677" s="14">
        <f t="shared" si="522"/>
        <v>1.0013433350000001</v>
      </c>
      <c r="N1677" s="14">
        <f t="shared" ca="1" si="523"/>
        <v>1.0038887299999999</v>
      </c>
      <c r="O1677" s="21">
        <f t="shared" ref="O1677:O1740" si="534">IF(VLOOKUP(A1677,X$12:AE$150,8)=VLOOKUP(A1676,X$12:AE$150,8),0,VLOOKUP(A1677,X$12:AE$150,8))</f>
        <v>0</v>
      </c>
      <c r="P1677" s="16">
        <f t="shared" ca="1" si="524"/>
        <v>20.853314619999999</v>
      </c>
      <c r="Q1677" s="24">
        <f t="shared" si="525"/>
        <v>0</v>
      </c>
      <c r="R1677" s="16">
        <f t="shared" si="526"/>
        <v>0</v>
      </c>
      <c r="S1677" s="4" t="str">
        <f t="shared" ref="S1677:S1740" si="535">IF(O1676&gt;0,VLOOKUP(O1676,W$12:AG$150,10),S1676)</f>
        <v>A+J=</v>
      </c>
      <c r="T1677" s="34">
        <f t="shared" ref="T1677:T1740" si="536">IF(O1676&gt;0,VLOOKUP(O1676,W$12:AG$150,11),T1676)</f>
        <v>45092</v>
      </c>
      <c r="U1677" s="11"/>
      <c r="V1677" s="11"/>
      <c r="W1677" s="11"/>
      <c r="X1677" s="32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"/>
      <c r="AI1677" s="1"/>
      <c r="AJ1677" s="1"/>
      <c r="AK1677" s="1"/>
      <c r="AL1677" s="1"/>
      <c r="AM1677" s="32"/>
      <c r="AN1677" s="32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42">
        <f t="shared" si="527"/>
        <v>45068</v>
      </c>
      <c r="B1678" s="19">
        <f t="shared" ref="B1678:B1741" ca="1" si="537">IF(A1678&lt;=TODAY(),C1678+P1678,IF(AND(A1678&gt;TODAY(),A1678&lt;=$B$1),IF(VLOOKUP(TODAY(),$A$10:$D$5000,4,FALSE)=0,"n.d",C1678+P1678),"n.d"))</f>
        <v>5383.3533146199998</v>
      </c>
      <c r="C1678" s="16">
        <f t="shared" si="528"/>
        <v>5362.5</v>
      </c>
      <c r="D1678" s="15">
        <f ca="1">IF(A1678&lt;$B$1,VLOOKUP(A1678,[1]DI!$A$4:$B$15000,2,FALSE),0)</f>
        <v>0.13650000000000001</v>
      </c>
      <c r="E1678" s="16">
        <f t="shared" ca="1" si="520"/>
        <v>1.00050788</v>
      </c>
      <c r="F1678" s="16">
        <f ca="1">(TRUNC(PRODUCT($E$12:$E1677),16))</f>
        <v>1.35529052451243</v>
      </c>
      <c r="G1678" s="16">
        <f t="shared" ca="1" si="529"/>
        <v>1.35185413734376</v>
      </c>
      <c r="H1678" s="16">
        <f t="shared" ca="1" si="521"/>
        <v>1.0025419799999999</v>
      </c>
      <c r="I1678" s="15">
        <f t="shared" si="530"/>
        <v>7.0000000000000007E-2</v>
      </c>
      <c r="J1678" s="34">
        <f t="shared" si="531"/>
        <v>45061</v>
      </c>
      <c r="K1678" s="2">
        <f t="shared" si="532"/>
        <v>5</v>
      </c>
      <c r="L1678" s="21">
        <f t="shared" si="533"/>
        <v>5</v>
      </c>
      <c r="M1678" s="14">
        <f t="shared" si="522"/>
        <v>1.0013433350000001</v>
      </c>
      <c r="N1678" s="14">
        <f t="shared" ca="1" si="523"/>
        <v>1.0038887299999999</v>
      </c>
      <c r="O1678" s="21">
        <f t="shared" si="534"/>
        <v>0</v>
      </c>
      <c r="P1678" s="16">
        <f t="shared" ca="1" si="524"/>
        <v>20.853314619999999</v>
      </c>
      <c r="Q1678" s="24">
        <f t="shared" si="525"/>
        <v>0</v>
      </c>
      <c r="R1678" s="16">
        <f t="shared" si="526"/>
        <v>0</v>
      </c>
      <c r="S1678" s="4" t="str">
        <f t="shared" si="535"/>
        <v>A+J=</v>
      </c>
      <c r="T1678" s="34">
        <f t="shared" si="536"/>
        <v>45092</v>
      </c>
      <c r="U1678" s="11"/>
      <c r="V1678" s="11"/>
      <c r="W1678" s="11"/>
      <c r="X1678" s="32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"/>
      <c r="AI1678" s="1"/>
      <c r="AJ1678" s="1"/>
      <c r="AK1678" s="1"/>
      <c r="AL1678" s="1"/>
      <c r="AM1678" s="32"/>
      <c r="AN1678" s="32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42">
        <f t="shared" si="527"/>
        <v>45069</v>
      </c>
      <c r="B1679" s="19">
        <f t="shared" ca="1" si="537"/>
        <v>5387.5336890299996</v>
      </c>
      <c r="C1679" s="16">
        <f t="shared" si="528"/>
        <v>5362.5</v>
      </c>
      <c r="D1679" s="15">
        <f ca="1">IF(A1679&lt;$B$1,VLOOKUP(A1679,[1]DI!$A$4:$B$15000,2,FALSE),0)</f>
        <v>0.13650000000000001</v>
      </c>
      <c r="E1679" s="16">
        <f t="shared" ca="1" si="520"/>
        <v>1.00050788</v>
      </c>
      <c r="F1679" s="16">
        <f ca="1">(TRUNC(PRODUCT($E$12:$E1678),16))</f>
        <v>1.3559788494640199</v>
      </c>
      <c r="G1679" s="16">
        <f t="shared" ca="1" si="529"/>
        <v>1.35185413734376</v>
      </c>
      <c r="H1679" s="16">
        <f t="shared" ca="1" si="521"/>
        <v>1.0030511499999999</v>
      </c>
      <c r="I1679" s="15">
        <f t="shared" si="530"/>
        <v>7.0000000000000007E-2</v>
      </c>
      <c r="J1679" s="34">
        <f t="shared" si="531"/>
        <v>45061</v>
      </c>
      <c r="K1679" s="2">
        <f t="shared" si="532"/>
        <v>6</v>
      </c>
      <c r="L1679" s="21">
        <f t="shared" si="533"/>
        <v>6</v>
      </c>
      <c r="M1679" s="14">
        <f t="shared" si="522"/>
        <v>1.001612218</v>
      </c>
      <c r="N1679" s="14">
        <f t="shared" ca="1" si="523"/>
        <v>1.0046682870000001</v>
      </c>
      <c r="O1679" s="21">
        <f t="shared" si="534"/>
        <v>0</v>
      </c>
      <c r="P1679" s="16">
        <f t="shared" ca="1" si="524"/>
        <v>25.033689030000001</v>
      </c>
      <c r="Q1679" s="24">
        <f t="shared" si="525"/>
        <v>0</v>
      </c>
      <c r="R1679" s="16">
        <f t="shared" si="526"/>
        <v>0</v>
      </c>
      <c r="S1679" s="4" t="str">
        <f t="shared" si="535"/>
        <v>A+J=</v>
      </c>
      <c r="T1679" s="34">
        <f t="shared" si="536"/>
        <v>45092</v>
      </c>
      <c r="U1679" s="11"/>
      <c r="V1679" s="11"/>
      <c r="W1679" s="11"/>
      <c r="X1679" s="32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"/>
      <c r="AI1679" s="1"/>
      <c r="AJ1679" s="1"/>
      <c r="AK1679" s="1"/>
      <c r="AL1679" s="1"/>
      <c r="AM1679" s="32"/>
      <c r="AN1679" s="32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42">
        <f t="shared" si="527"/>
        <v>45070</v>
      </c>
      <c r="B1680" s="19">
        <f t="shared" ca="1" si="537"/>
        <v>5391.71732385</v>
      </c>
      <c r="C1680" s="16">
        <f t="shared" si="528"/>
        <v>5362.5</v>
      </c>
      <c r="D1680" s="15">
        <f ca="1">IF(A1680&lt;$B$1,VLOOKUP(A1680,[1]DI!$A$4:$B$15000,2,FALSE),0)</f>
        <v>0.13650000000000001</v>
      </c>
      <c r="E1680" s="16">
        <f t="shared" ca="1" si="520"/>
        <v>1.00050788</v>
      </c>
      <c r="F1680" s="16">
        <f ca="1">(TRUNC(PRODUCT($E$12:$E1679),16))</f>
        <v>1.35666752400209</v>
      </c>
      <c r="G1680" s="16">
        <f t="shared" ca="1" si="529"/>
        <v>1.35185413734376</v>
      </c>
      <c r="H1680" s="16">
        <f t="shared" ca="1" si="521"/>
        <v>1.00356058</v>
      </c>
      <c r="I1680" s="15">
        <f t="shared" si="530"/>
        <v>7.0000000000000007E-2</v>
      </c>
      <c r="J1680" s="34">
        <f t="shared" si="531"/>
        <v>45061</v>
      </c>
      <c r="K1680" s="2">
        <f t="shared" si="532"/>
        <v>7</v>
      </c>
      <c r="L1680" s="21">
        <f t="shared" si="533"/>
        <v>7</v>
      </c>
      <c r="M1680" s="14">
        <f t="shared" si="522"/>
        <v>1.001881174</v>
      </c>
      <c r="N1680" s="14">
        <f t="shared" ca="1" si="523"/>
        <v>1.005448452</v>
      </c>
      <c r="O1680" s="21">
        <f t="shared" si="534"/>
        <v>0</v>
      </c>
      <c r="P1680" s="16">
        <f t="shared" ca="1" si="524"/>
        <v>29.21732385</v>
      </c>
      <c r="Q1680" s="24">
        <f t="shared" si="525"/>
        <v>0</v>
      </c>
      <c r="R1680" s="16">
        <f t="shared" si="526"/>
        <v>0</v>
      </c>
      <c r="S1680" s="4" t="str">
        <f t="shared" si="535"/>
        <v>A+J=</v>
      </c>
      <c r="T1680" s="34">
        <f t="shared" si="536"/>
        <v>45092</v>
      </c>
      <c r="U1680" s="11"/>
      <c r="V1680" s="11"/>
      <c r="W1680" s="11"/>
      <c r="X1680" s="32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"/>
      <c r="AI1680" s="1"/>
      <c r="AJ1680" s="1"/>
      <c r="AK1680" s="1"/>
      <c r="AL1680" s="1"/>
      <c r="AM1680" s="32"/>
      <c r="AN1680" s="32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42">
        <f t="shared" si="527"/>
        <v>45071</v>
      </c>
      <c r="B1681" s="19">
        <f t="shared" ca="1" si="537"/>
        <v>5395.9042136899998</v>
      </c>
      <c r="C1681" s="16">
        <f t="shared" si="528"/>
        <v>5362.5</v>
      </c>
      <c r="D1681" s="15">
        <f ca="1">IF(A1681&lt;$B$1,VLOOKUP(A1681,[1]DI!$A$4:$B$15000,2,FALSE),0)</f>
        <v>0.13650000000000001</v>
      </c>
      <c r="E1681" s="16">
        <f t="shared" ca="1" si="520"/>
        <v>1.00050788</v>
      </c>
      <c r="F1681" s="16">
        <f ca="1">(TRUNC(PRODUCT($E$12:$E1680),16))</f>
        <v>1.3573565483041801</v>
      </c>
      <c r="G1681" s="16">
        <f t="shared" ca="1" si="529"/>
        <v>1.35185413734376</v>
      </c>
      <c r="H1681" s="16">
        <f t="shared" ca="1" si="521"/>
        <v>1.0040702699999999</v>
      </c>
      <c r="I1681" s="15">
        <f t="shared" si="530"/>
        <v>7.0000000000000007E-2</v>
      </c>
      <c r="J1681" s="34">
        <f t="shared" si="531"/>
        <v>45061</v>
      </c>
      <c r="K1681" s="2">
        <f t="shared" si="532"/>
        <v>8</v>
      </c>
      <c r="L1681" s="21">
        <f t="shared" si="533"/>
        <v>8</v>
      </c>
      <c r="M1681" s="14">
        <f t="shared" si="522"/>
        <v>1.0021502019999999</v>
      </c>
      <c r="N1681" s="14">
        <f t="shared" ca="1" si="523"/>
        <v>1.0062292239999999</v>
      </c>
      <c r="O1681" s="21">
        <f t="shared" si="534"/>
        <v>0</v>
      </c>
      <c r="P1681" s="16">
        <f t="shared" ca="1" si="524"/>
        <v>33.404213689999999</v>
      </c>
      <c r="Q1681" s="24">
        <f t="shared" si="525"/>
        <v>0</v>
      </c>
      <c r="R1681" s="16">
        <f t="shared" si="526"/>
        <v>0</v>
      </c>
      <c r="S1681" s="4" t="str">
        <f t="shared" si="535"/>
        <v>A+J=</v>
      </c>
      <c r="T1681" s="34">
        <f t="shared" si="536"/>
        <v>45092</v>
      </c>
      <c r="U1681" s="11"/>
      <c r="V1681" s="11"/>
      <c r="W1681" s="11"/>
      <c r="X1681" s="32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"/>
      <c r="AI1681" s="1"/>
      <c r="AJ1681" s="1"/>
      <c r="AK1681" s="1"/>
      <c r="AL1681" s="1"/>
      <c r="AM1681" s="32"/>
      <c r="AN1681" s="32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42">
        <f t="shared" si="527"/>
        <v>45072</v>
      </c>
      <c r="B1682" s="19">
        <f t="shared" ca="1" si="537"/>
        <v>5400.0943585799996</v>
      </c>
      <c r="C1682" s="16">
        <f t="shared" si="528"/>
        <v>5362.5</v>
      </c>
      <c r="D1682" s="15">
        <f ca="1">IF(A1682&lt;$B$1,VLOOKUP(A1682,[1]DI!$A$4:$B$15000,2,FALSE),0)</f>
        <v>0.13650000000000001</v>
      </c>
      <c r="E1682" s="16">
        <f t="shared" ca="1" si="520"/>
        <v>1.00050788</v>
      </c>
      <c r="F1682" s="16">
        <f ca="1">(TRUNC(PRODUCT($E$12:$E1681),16))</f>
        <v>1.35804592254793</v>
      </c>
      <c r="G1682" s="16">
        <f t="shared" ca="1" si="529"/>
        <v>1.35185413734376</v>
      </c>
      <c r="H1682" s="16">
        <f t="shared" ca="1" si="521"/>
        <v>1.00458022</v>
      </c>
      <c r="I1682" s="15">
        <f t="shared" si="530"/>
        <v>7.0000000000000007E-2</v>
      </c>
      <c r="J1682" s="34">
        <f t="shared" si="531"/>
        <v>45061</v>
      </c>
      <c r="K1682" s="2">
        <f t="shared" si="532"/>
        <v>9</v>
      </c>
      <c r="L1682" s="21">
        <f t="shared" si="533"/>
        <v>9</v>
      </c>
      <c r="M1682" s="14">
        <f t="shared" si="522"/>
        <v>1.0024193020000001</v>
      </c>
      <c r="N1682" s="14">
        <f t="shared" ca="1" si="523"/>
        <v>1.0070106029999999</v>
      </c>
      <c r="O1682" s="21">
        <f t="shared" si="534"/>
        <v>0</v>
      </c>
      <c r="P1682" s="16">
        <f t="shared" ca="1" si="524"/>
        <v>37.594358579999998</v>
      </c>
      <c r="Q1682" s="24">
        <f t="shared" si="525"/>
        <v>0</v>
      </c>
      <c r="R1682" s="16">
        <f t="shared" si="526"/>
        <v>0</v>
      </c>
      <c r="S1682" s="4" t="str">
        <f t="shared" si="535"/>
        <v>A+J=</v>
      </c>
      <c r="T1682" s="34">
        <f t="shared" si="536"/>
        <v>45092</v>
      </c>
      <c r="U1682" s="11"/>
      <c r="V1682" s="11"/>
      <c r="W1682" s="11"/>
      <c r="X1682" s="32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"/>
      <c r="AI1682" s="1"/>
      <c r="AJ1682" s="1"/>
      <c r="AK1682" s="1"/>
      <c r="AL1682" s="1"/>
      <c r="AM1682" s="32"/>
      <c r="AN1682" s="32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42">
        <f t="shared" si="527"/>
        <v>45073</v>
      </c>
      <c r="B1683" s="19">
        <f t="shared" ca="1" si="537"/>
        <v>5404.2877048800001</v>
      </c>
      <c r="C1683" s="16">
        <f t="shared" si="528"/>
        <v>5362.5</v>
      </c>
      <c r="D1683" s="15">
        <f ca="1">IF(A1683&lt;$B$1,VLOOKUP(A1683,[1]DI!$A$4:$B$15000,2,FALSE),0)</f>
        <v>0</v>
      </c>
      <c r="E1683" s="16">
        <f t="shared" ca="1" si="520"/>
        <v>1</v>
      </c>
      <c r="F1683" s="16">
        <f ca="1">(TRUNC(PRODUCT($E$12:$E1682),16))</f>
        <v>1.3587356469110701</v>
      </c>
      <c r="G1683" s="16">
        <f t="shared" ca="1" si="529"/>
        <v>1.35185413734376</v>
      </c>
      <c r="H1683" s="16">
        <f t="shared" ca="1" si="521"/>
        <v>1.0050904199999999</v>
      </c>
      <c r="I1683" s="15">
        <f t="shared" si="530"/>
        <v>7.0000000000000007E-2</v>
      </c>
      <c r="J1683" s="34">
        <f t="shared" si="531"/>
        <v>45061</v>
      </c>
      <c r="K1683" s="2">
        <f t="shared" si="532"/>
        <v>9</v>
      </c>
      <c r="L1683" s="21">
        <f t="shared" si="533"/>
        <v>10</v>
      </c>
      <c r="M1683" s="14">
        <f t="shared" si="522"/>
        <v>1.0026884739999999</v>
      </c>
      <c r="N1683" s="14">
        <f t="shared" ca="1" si="523"/>
        <v>1.007792579</v>
      </c>
      <c r="O1683" s="21">
        <f t="shared" si="534"/>
        <v>0</v>
      </c>
      <c r="P1683" s="16">
        <f t="shared" ca="1" si="524"/>
        <v>41.78770488</v>
      </c>
      <c r="Q1683" s="24">
        <f t="shared" si="525"/>
        <v>0</v>
      </c>
      <c r="R1683" s="16">
        <f t="shared" si="526"/>
        <v>0</v>
      </c>
      <c r="S1683" s="4" t="str">
        <f t="shared" si="535"/>
        <v>A+J=</v>
      </c>
      <c r="T1683" s="34">
        <f t="shared" si="536"/>
        <v>45092</v>
      </c>
      <c r="U1683" s="11"/>
      <c r="V1683" s="11"/>
      <c r="W1683" s="11"/>
      <c r="X1683" s="32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"/>
      <c r="AI1683" s="1"/>
      <c r="AJ1683" s="1"/>
      <c r="AK1683" s="1"/>
      <c r="AL1683" s="1"/>
      <c r="AM1683" s="32"/>
      <c r="AN1683" s="32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42">
        <f t="shared" si="527"/>
        <v>45074</v>
      </c>
      <c r="B1684" s="19">
        <f t="shared" ca="1" si="537"/>
        <v>5404.2877048800001</v>
      </c>
      <c r="C1684" s="16">
        <f t="shared" si="528"/>
        <v>5362.5</v>
      </c>
      <c r="D1684" s="15">
        <f ca="1">IF(A1684&lt;$B$1,VLOOKUP(A1684,[1]DI!$A$4:$B$15000,2,FALSE),0)</f>
        <v>0</v>
      </c>
      <c r="E1684" s="16">
        <f t="shared" ca="1" si="520"/>
        <v>1</v>
      </c>
      <c r="F1684" s="16">
        <f ca="1">(TRUNC(PRODUCT($E$12:$E1683),16))</f>
        <v>1.3587356469110701</v>
      </c>
      <c r="G1684" s="16">
        <f t="shared" ca="1" si="529"/>
        <v>1.35185413734376</v>
      </c>
      <c r="H1684" s="16">
        <f t="shared" ca="1" si="521"/>
        <v>1.0050904199999999</v>
      </c>
      <c r="I1684" s="15">
        <f t="shared" si="530"/>
        <v>7.0000000000000007E-2</v>
      </c>
      <c r="J1684" s="34">
        <f t="shared" si="531"/>
        <v>45061</v>
      </c>
      <c r="K1684" s="2">
        <f t="shared" si="532"/>
        <v>9</v>
      </c>
      <c r="L1684" s="21">
        <f t="shared" si="533"/>
        <v>10</v>
      </c>
      <c r="M1684" s="14">
        <f t="shared" si="522"/>
        <v>1.0026884739999999</v>
      </c>
      <c r="N1684" s="14">
        <f t="shared" ca="1" si="523"/>
        <v>1.007792579</v>
      </c>
      <c r="O1684" s="21">
        <f t="shared" si="534"/>
        <v>0</v>
      </c>
      <c r="P1684" s="16">
        <f t="shared" ca="1" si="524"/>
        <v>41.78770488</v>
      </c>
      <c r="Q1684" s="24">
        <f t="shared" si="525"/>
        <v>0</v>
      </c>
      <c r="R1684" s="16">
        <f t="shared" si="526"/>
        <v>0</v>
      </c>
      <c r="S1684" s="4" t="str">
        <f t="shared" si="535"/>
        <v>A+J=</v>
      </c>
      <c r="T1684" s="34">
        <f t="shared" si="536"/>
        <v>45092</v>
      </c>
      <c r="U1684" s="11"/>
      <c r="V1684" s="11"/>
      <c r="W1684" s="11"/>
      <c r="X1684" s="32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"/>
      <c r="AI1684" s="1"/>
      <c r="AJ1684" s="1"/>
      <c r="AK1684" s="1"/>
      <c r="AL1684" s="1"/>
      <c r="AM1684" s="32"/>
      <c r="AN1684" s="32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42">
        <f t="shared" si="527"/>
        <v>45075</v>
      </c>
      <c r="B1685" s="19">
        <f t="shared" ca="1" si="537"/>
        <v>5404.2877048800001</v>
      </c>
      <c r="C1685" s="16">
        <f t="shared" si="528"/>
        <v>5362.5</v>
      </c>
      <c r="D1685" s="15">
        <f ca="1">IF(A1685&lt;$B$1,VLOOKUP(A1685,[1]DI!$A$4:$B$15000,2,FALSE),0)</f>
        <v>0.13650000000000001</v>
      </c>
      <c r="E1685" s="16">
        <f t="shared" ca="1" si="520"/>
        <v>1.00050788</v>
      </c>
      <c r="F1685" s="16">
        <f ca="1">(TRUNC(PRODUCT($E$12:$E1684),16))</f>
        <v>1.3587356469110701</v>
      </c>
      <c r="G1685" s="16">
        <f t="shared" ca="1" si="529"/>
        <v>1.35185413734376</v>
      </c>
      <c r="H1685" s="16">
        <f t="shared" ca="1" si="521"/>
        <v>1.0050904199999999</v>
      </c>
      <c r="I1685" s="15">
        <f t="shared" si="530"/>
        <v>7.0000000000000007E-2</v>
      </c>
      <c r="J1685" s="34">
        <f t="shared" si="531"/>
        <v>45061</v>
      </c>
      <c r="K1685" s="2">
        <f t="shared" si="532"/>
        <v>10</v>
      </c>
      <c r="L1685" s="21">
        <f t="shared" si="533"/>
        <v>10</v>
      </c>
      <c r="M1685" s="14">
        <f t="shared" si="522"/>
        <v>1.0026884739999999</v>
      </c>
      <c r="N1685" s="14">
        <f t="shared" ca="1" si="523"/>
        <v>1.007792579</v>
      </c>
      <c r="O1685" s="21">
        <f t="shared" si="534"/>
        <v>0</v>
      </c>
      <c r="P1685" s="16">
        <f t="shared" ca="1" si="524"/>
        <v>41.78770488</v>
      </c>
      <c r="Q1685" s="24">
        <f t="shared" si="525"/>
        <v>0</v>
      </c>
      <c r="R1685" s="16">
        <f t="shared" si="526"/>
        <v>0</v>
      </c>
      <c r="S1685" s="4" t="str">
        <f t="shared" si="535"/>
        <v>A+J=</v>
      </c>
      <c r="T1685" s="34">
        <f t="shared" si="536"/>
        <v>45092</v>
      </c>
      <c r="U1685" s="11"/>
      <c r="V1685" s="11"/>
      <c r="W1685" s="11"/>
      <c r="X1685" s="32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"/>
      <c r="AI1685" s="1"/>
      <c r="AJ1685" s="1"/>
      <c r="AK1685" s="1"/>
      <c r="AL1685" s="1"/>
      <c r="AM1685" s="32"/>
      <c r="AN1685" s="32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42">
        <f t="shared" si="527"/>
        <v>45076</v>
      </c>
      <c r="B1686" s="19">
        <f t="shared" ca="1" si="537"/>
        <v>5408.4843759300002</v>
      </c>
      <c r="C1686" s="16">
        <f t="shared" si="528"/>
        <v>5362.5</v>
      </c>
      <c r="D1686" s="15">
        <f ca="1">IF(A1686&lt;$B$1,VLOOKUP(A1686,[1]DI!$A$4:$B$15000,2,FALSE),0)</f>
        <v>0.13650000000000001</v>
      </c>
      <c r="E1686" s="16">
        <f t="shared" ca="1" si="520"/>
        <v>1.00050788</v>
      </c>
      <c r="F1686" s="16">
        <f ca="1">(TRUNC(PRODUCT($E$12:$E1685),16))</f>
        <v>1.35942572157143</v>
      </c>
      <c r="G1686" s="16">
        <f t="shared" ca="1" si="529"/>
        <v>1.35185413734376</v>
      </c>
      <c r="H1686" s="16">
        <f t="shared" ca="1" si="521"/>
        <v>1.00560089</v>
      </c>
      <c r="I1686" s="15">
        <f t="shared" si="530"/>
        <v>7.0000000000000007E-2</v>
      </c>
      <c r="J1686" s="34">
        <f t="shared" si="531"/>
        <v>45061</v>
      </c>
      <c r="K1686" s="2">
        <f t="shared" si="532"/>
        <v>11</v>
      </c>
      <c r="L1686" s="21">
        <f t="shared" si="533"/>
        <v>11</v>
      </c>
      <c r="M1686" s="14">
        <f t="shared" si="522"/>
        <v>1.0029577190000001</v>
      </c>
      <c r="N1686" s="14">
        <f t="shared" ca="1" si="523"/>
        <v>1.008575175</v>
      </c>
      <c r="O1686" s="21">
        <f t="shared" si="534"/>
        <v>0</v>
      </c>
      <c r="P1686" s="16">
        <f t="shared" ca="1" si="524"/>
        <v>45.984375929999999</v>
      </c>
      <c r="Q1686" s="24">
        <f t="shared" si="525"/>
        <v>0</v>
      </c>
      <c r="R1686" s="16">
        <f t="shared" si="526"/>
        <v>0</v>
      </c>
      <c r="S1686" s="4" t="str">
        <f t="shared" si="535"/>
        <v>A+J=</v>
      </c>
      <c r="T1686" s="34">
        <f t="shared" si="536"/>
        <v>45092</v>
      </c>
      <c r="U1686" s="11"/>
      <c r="V1686" s="11"/>
      <c r="W1686" s="11"/>
      <c r="X1686" s="32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"/>
      <c r="AI1686" s="1"/>
      <c r="AJ1686" s="1"/>
      <c r="AK1686" s="1"/>
      <c r="AL1686" s="1"/>
      <c r="AM1686" s="32"/>
      <c r="AN1686" s="32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42">
        <f t="shared" si="527"/>
        <v>45077</v>
      </c>
      <c r="B1687" s="19">
        <f t="shared" ca="1" si="537"/>
        <v>5412.6842483999999</v>
      </c>
      <c r="C1687" s="16">
        <f t="shared" si="528"/>
        <v>5362.5</v>
      </c>
      <c r="D1687" s="15">
        <f ca="1">IF(A1687&lt;$B$1,VLOOKUP(A1687,[1]DI!$A$4:$B$15000,2,FALSE),0)</f>
        <v>0.13650000000000001</v>
      </c>
      <c r="E1687" s="16">
        <f t="shared" ca="1" si="520"/>
        <v>1.00050788</v>
      </c>
      <c r="F1687" s="16">
        <f ca="1">(TRUNC(PRODUCT($E$12:$E1686),16))</f>
        <v>1.3601161467069001</v>
      </c>
      <c r="G1687" s="16">
        <f t="shared" ca="1" si="529"/>
        <v>1.35185413734376</v>
      </c>
      <c r="H1687" s="16">
        <f t="shared" ca="1" si="521"/>
        <v>1.00611161</v>
      </c>
      <c r="I1687" s="15">
        <f t="shared" si="530"/>
        <v>7.0000000000000007E-2</v>
      </c>
      <c r="J1687" s="34">
        <f t="shared" si="531"/>
        <v>45061</v>
      </c>
      <c r="K1687" s="2">
        <f t="shared" si="532"/>
        <v>12</v>
      </c>
      <c r="L1687" s="21">
        <f t="shared" si="533"/>
        <v>12</v>
      </c>
      <c r="M1687" s="14">
        <f t="shared" si="522"/>
        <v>1.003227036</v>
      </c>
      <c r="N1687" s="14">
        <f t="shared" ca="1" si="523"/>
        <v>1.009358368</v>
      </c>
      <c r="O1687" s="21">
        <f t="shared" si="534"/>
        <v>0</v>
      </c>
      <c r="P1687" s="16">
        <f t="shared" ca="1" si="524"/>
        <v>50.184248400000001</v>
      </c>
      <c r="Q1687" s="24">
        <f t="shared" si="525"/>
        <v>0</v>
      </c>
      <c r="R1687" s="16">
        <f t="shared" si="526"/>
        <v>0</v>
      </c>
      <c r="S1687" s="4" t="str">
        <f t="shared" si="535"/>
        <v>A+J=</v>
      </c>
      <c r="T1687" s="34">
        <f t="shared" si="536"/>
        <v>45092</v>
      </c>
      <c r="U1687" s="11"/>
      <c r="V1687" s="11"/>
      <c r="W1687" s="11"/>
      <c r="X1687" s="32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"/>
      <c r="AI1687" s="1"/>
      <c r="AJ1687" s="1"/>
      <c r="AK1687" s="1"/>
      <c r="AL1687" s="1"/>
      <c r="AM1687" s="32"/>
      <c r="AN1687" s="32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42">
        <f t="shared" si="527"/>
        <v>45078</v>
      </c>
      <c r="B1688" s="19">
        <f t="shared" ca="1" si="537"/>
        <v>5416.8874402399997</v>
      </c>
      <c r="C1688" s="16">
        <f t="shared" si="528"/>
        <v>5362.5</v>
      </c>
      <c r="D1688" s="15">
        <f ca="1">IF(A1688&lt;$B$1,VLOOKUP(A1688,[1]DI!$A$4:$B$15000,2,FALSE),0)</f>
        <v>0.13650000000000001</v>
      </c>
      <c r="E1688" s="16">
        <f t="shared" ca="1" si="520"/>
        <v>1.00050788</v>
      </c>
      <c r="F1688" s="16">
        <f ca="1">(TRUNC(PRODUCT($E$12:$E1687),16))</f>
        <v>1.36080692249549</v>
      </c>
      <c r="G1688" s="16">
        <f t="shared" ca="1" si="529"/>
        <v>1.35185413734376</v>
      </c>
      <c r="H1688" s="16">
        <f t="shared" ca="1" si="521"/>
        <v>1.0066226</v>
      </c>
      <c r="I1688" s="15">
        <f t="shared" si="530"/>
        <v>7.0000000000000007E-2</v>
      </c>
      <c r="J1688" s="34">
        <f t="shared" si="531"/>
        <v>45061</v>
      </c>
      <c r="K1688" s="2">
        <f t="shared" si="532"/>
        <v>13</v>
      </c>
      <c r="L1688" s="21">
        <f t="shared" si="533"/>
        <v>13</v>
      </c>
      <c r="M1688" s="14">
        <f t="shared" si="522"/>
        <v>1.003496425</v>
      </c>
      <c r="N1688" s="14">
        <f t="shared" ca="1" si="523"/>
        <v>1.0101421799999999</v>
      </c>
      <c r="O1688" s="21">
        <f t="shared" si="534"/>
        <v>0</v>
      </c>
      <c r="P1688" s="16">
        <f t="shared" ca="1" si="524"/>
        <v>54.387440239999997</v>
      </c>
      <c r="Q1688" s="24">
        <f t="shared" si="525"/>
        <v>0</v>
      </c>
      <c r="R1688" s="16">
        <f t="shared" si="526"/>
        <v>0</v>
      </c>
      <c r="S1688" s="4" t="str">
        <f t="shared" si="535"/>
        <v>A+J=</v>
      </c>
      <c r="T1688" s="34">
        <f t="shared" si="536"/>
        <v>45092</v>
      </c>
      <c r="U1688" s="11"/>
      <c r="V1688" s="11"/>
      <c r="W1688" s="11"/>
      <c r="X1688" s="32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"/>
      <c r="AI1688" s="1"/>
      <c r="AJ1688" s="1"/>
      <c r="AK1688" s="1"/>
      <c r="AL1688" s="1"/>
      <c r="AM1688" s="32"/>
      <c r="AN1688" s="32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42">
        <f t="shared" si="527"/>
        <v>45079</v>
      </c>
      <c r="B1689" s="19">
        <f t="shared" ca="1" si="537"/>
        <v>5421.09384959</v>
      </c>
      <c r="C1689" s="16">
        <f t="shared" si="528"/>
        <v>5362.5</v>
      </c>
      <c r="D1689" s="15">
        <f ca="1">IF(A1689&lt;$B$1,VLOOKUP(A1689,[1]DI!$A$4:$B$15000,2,FALSE),0)</f>
        <v>0.13650000000000001</v>
      </c>
      <c r="E1689" s="16">
        <f t="shared" ca="1" si="520"/>
        <v>1.00050788</v>
      </c>
      <c r="F1689" s="16">
        <f ca="1">(TRUNC(PRODUCT($E$12:$E1688),16))</f>
        <v>1.3614980491152899</v>
      </c>
      <c r="G1689" s="16">
        <f t="shared" ca="1" si="529"/>
        <v>1.35185413734376</v>
      </c>
      <c r="H1689" s="16">
        <f t="shared" ca="1" si="521"/>
        <v>1.0071338400000001</v>
      </c>
      <c r="I1689" s="15">
        <f t="shared" si="530"/>
        <v>7.0000000000000007E-2</v>
      </c>
      <c r="J1689" s="34">
        <f t="shared" si="531"/>
        <v>45061</v>
      </c>
      <c r="K1689" s="2">
        <f t="shared" si="532"/>
        <v>14</v>
      </c>
      <c r="L1689" s="21">
        <f t="shared" si="533"/>
        <v>14</v>
      </c>
      <c r="M1689" s="14">
        <f t="shared" si="522"/>
        <v>1.0037658869999999</v>
      </c>
      <c r="N1689" s="14">
        <f t="shared" ca="1" si="523"/>
        <v>1.0109265919999999</v>
      </c>
      <c r="O1689" s="21">
        <f t="shared" si="534"/>
        <v>0</v>
      </c>
      <c r="P1689" s="16">
        <f t="shared" ca="1" si="524"/>
        <v>58.593849589999998</v>
      </c>
      <c r="Q1689" s="24">
        <f t="shared" si="525"/>
        <v>0</v>
      </c>
      <c r="R1689" s="16">
        <f t="shared" si="526"/>
        <v>0</v>
      </c>
      <c r="S1689" s="4" t="str">
        <f t="shared" si="535"/>
        <v>A+J=</v>
      </c>
      <c r="T1689" s="34">
        <f t="shared" si="536"/>
        <v>45092</v>
      </c>
      <c r="U1689" s="11"/>
      <c r="V1689" s="11"/>
      <c r="W1689" s="11"/>
      <c r="X1689" s="32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"/>
      <c r="AI1689" s="1"/>
      <c r="AJ1689" s="1"/>
      <c r="AK1689" s="1"/>
      <c r="AL1689" s="1"/>
      <c r="AM1689" s="32"/>
      <c r="AN1689" s="32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42">
        <f t="shared" si="527"/>
        <v>45080</v>
      </c>
      <c r="B1690" s="19">
        <f t="shared" ca="1" si="537"/>
        <v>5425.3035247099997</v>
      </c>
      <c r="C1690" s="16">
        <f t="shared" si="528"/>
        <v>5362.5</v>
      </c>
      <c r="D1690" s="15">
        <f ca="1">IF(A1690&lt;$B$1,VLOOKUP(A1690,[1]DI!$A$4:$B$15000,2,FALSE),0)</f>
        <v>0</v>
      </c>
      <c r="E1690" s="16">
        <f t="shared" ca="1" si="520"/>
        <v>1</v>
      </c>
      <c r="F1690" s="16">
        <f ca="1">(TRUNC(PRODUCT($E$12:$E1689),16))</f>
        <v>1.3621895267444699</v>
      </c>
      <c r="G1690" s="16">
        <f t="shared" ca="1" si="529"/>
        <v>1.35185413734376</v>
      </c>
      <c r="H1690" s="16">
        <f t="shared" ca="1" si="521"/>
        <v>1.0076453400000001</v>
      </c>
      <c r="I1690" s="15">
        <f t="shared" si="530"/>
        <v>7.0000000000000007E-2</v>
      </c>
      <c r="J1690" s="34">
        <f t="shared" si="531"/>
        <v>45061</v>
      </c>
      <c r="K1690" s="2">
        <f t="shared" si="532"/>
        <v>14</v>
      </c>
      <c r="L1690" s="21">
        <f t="shared" si="533"/>
        <v>15</v>
      </c>
      <c r="M1690" s="14">
        <f t="shared" si="522"/>
        <v>1.004035421</v>
      </c>
      <c r="N1690" s="14">
        <f t="shared" ca="1" si="523"/>
        <v>1.0117116129999999</v>
      </c>
      <c r="O1690" s="21">
        <f t="shared" si="534"/>
        <v>0</v>
      </c>
      <c r="P1690" s="16">
        <f t="shared" ca="1" si="524"/>
        <v>62.803524709999998</v>
      </c>
      <c r="Q1690" s="24">
        <f t="shared" si="525"/>
        <v>0</v>
      </c>
      <c r="R1690" s="16">
        <f t="shared" si="526"/>
        <v>0</v>
      </c>
      <c r="S1690" s="4" t="str">
        <f t="shared" si="535"/>
        <v>A+J=</v>
      </c>
      <c r="T1690" s="34">
        <f t="shared" si="536"/>
        <v>45092</v>
      </c>
      <c r="U1690" s="11"/>
      <c r="V1690" s="11"/>
      <c r="W1690" s="11"/>
      <c r="X1690" s="32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"/>
      <c r="AI1690" s="1"/>
      <c r="AJ1690" s="1"/>
      <c r="AK1690" s="1"/>
      <c r="AL1690" s="1"/>
      <c r="AM1690" s="32"/>
      <c r="AN1690" s="32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42">
        <f t="shared" si="527"/>
        <v>45081</v>
      </c>
      <c r="B1691" s="19">
        <f t="shared" ca="1" si="537"/>
        <v>5425.3035247099997</v>
      </c>
      <c r="C1691" s="16">
        <f t="shared" si="528"/>
        <v>5362.5</v>
      </c>
      <c r="D1691" s="15">
        <f ca="1">IF(A1691&lt;$B$1,VLOOKUP(A1691,[1]DI!$A$4:$B$15000,2,FALSE),0)</f>
        <v>0</v>
      </c>
      <c r="E1691" s="16">
        <f t="shared" ca="1" si="520"/>
        <v>1</v>
      </c>
      <c r="F1691" s="16">
        <f ca="1">(TRUNC(PRODUCT($E$12:$E1690),16))</f>
        <v>1.3621895267444699</v>
      </c>
      <c r="G1691" s="16">
        <f t="shared" ca="1" si="529"/>
        <v>1.35185413734376</v>
      </c>
      <c r="H1691" s="16">
        <f t="shared" ca="1" si="521"/>
        <v>1.0076453400000001</v>
      </c>
      <c r="I1691" s="15">
        <f t="shared" si="530"/>
        <v>7.0000000000000007E-2</v>
      </c>
      <c r="J1691" s="34">
        <f t="shared" si="531"/>
        <v>45061</v>
      </c>
      <c r="K1691" s="2">
        <f t="shared" si="532"/>
        <v>14</v>
      </c>
      <c r="L1691" s="21">
        <f t="shared" si="533"/>
        <v>15</v>
      </c>
      <c r="M1691" s="14">
        <f t="shared" si="522"/>
        <v>1.004035421</v>
      </c>
      <c r="N1691" s="14">
        <f t="shared" ca="1" si="523"/>
        <v>1.0117116129999999</v>
      </c>
      <c r="O1691" s="21">
        <f t="shared" si="534"/>
        <v>0</v>
      </c>
      <c r="P1691" s="16">
        <f t="shared" ca="1" si="524"/>
        <v>62.803524709999998</v>
      </c>
      <c r="Q1691" s="24">
        <f t="shared" si="525"/>
        <v>0</v>
      </c>
      <c r="R1691" s="16">
        <f t="shared" si="526"/>
        <v>0</v>
      </c>
      <c r="S1691" s="4" t="str">
        <f t="shared" si="535"/>
        <v>A+J=</v>
      </c>
      <c r="T1691" s="34">
        <f t="shared" si="536"/>
        <v>45092</v>
      </c>
      <c r="U1691" s="11"/>
      <c r="V1691" s="11"/>
      <c r="W1691" s="11"/>
      <c r="X1691" s="32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"/>
      <c r="AI1691" s="1"/>
      <c r="AJ1691" s="1"/>
      <c r="AK1691" s="1"/>
      <c r="AL1691" s="1"/>
      <c r="AM1691" s="32"/>
      <c r="AN1691" s="32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42">
        <f t="shared" si="527"/>
        <v>45082</v>
      </c>
      <c r="B1692" s="19">
        <f t="shared" ca="1" si="537"/>
        <v>5425.3035247099997</v>
      </c>
      <c r="C1692" s="16">
        <f t="shared" si="528"/>
        <v>5362.5</v>
      </c>
      <c r="D1692" s="15">
        <f ca="1">IF(A1692&lt;$B$1,VLOOKUP(A1692,[1]DI!$A$4:$B$15000,2,FALSE),0)</f>
        <v>0.13650000000000001</v>
      </c>
      <c r="E1692" s="16">
        <f t="shared" ca="1" si="520"/>
        <v>1.00050788</v>
      </c>
      <c r="F1692" s="16">
        <f ca="1">(TRUNC(PRODUCT($E$12:$E1691),16))</f>
        <v>1.3621895267444699</v>
      </c>
      <c r="G1692" s="16">
        <f t="shared" ca="1" si="529"/>
        <v>1.35185413734376</v>
      </c>
      <c r="H1692" s="16">
        <f t="shared" ca="1" si="521"/>
        <v>1.0076453400000001</v>
      </c>
      <c r="I1692" s="15">
        <f t="shared" si="530"/>
        <v>7.0000000000000007E-2</v>
      </c>
      <c r="J1692" s="34">
        <f t="shared" si="531"/>
        <v>45061</v>
      </c>
      <c r="K1692" s="2">
        <f t="shared" si="532"/>
        <v>15</v>
      </c>
      <c r="L1692" s="21">
        <f t="shared" si="533"/>
        <v>15</v>
      </c>
      <c r="M1692" s="14">
        <f t="shared" si="522"/>
        <v>1.004035421</v>
      </c>
      <c r="N1692" s="14">
        <f t="shared" ca="1" si="523"/>
        <v>1.0117116129999999</v>
      </c>
      <c r="O1692" s="21">
        <f t="shared" si="534"/>
        <v>0</v>
      </c>
      <c r="P1692" s="16">
        <f t="shared" ca="1" si="524"/>
        <v>62.803524709999998</v>
      </c>
      <c r="Q1692" s="24">
        <f t="shared" si="525"/>
        <v>0</v>
      </c>
      <c r="R1692" s="16">
        <f t="shared" si="526"/>
        <v>0</v>
      </c>
      <c r="S1692" s="4" t="str">
        <f t="shared" si="535"/>
        <v>A+J=</v>
      </c>
      <c r="T1692" s="34">
        <f t="shared" si="536"/>
        <v>45092</v>
      </c>
      <c r="U1692" s="11"/>
      <c r="V1692" s="11"/>
      <c r="W1692" s="11"/>
      <c r="X1692" s="32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"/>
      <c r="AI1692" s="1"/>
      <c r="AJ1692" s="1"/>
      <c r="AK1692" s="1"/>
      <c r="AL1692" s="1"/>
      <c r="AM1692" s="32"/>
      <c r="AN1692" s="32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42">
        <f t="shared" si="527"/>
        <v>45083</v>
      </c>
      <c r="B1693" s="19">
        <f t="shared" ca="1" si="537"/>
        <v>5429.51652457</v>
      </c>
      <c r="C1693" s="16">
        <f t="shared" si="528"/>
        <v>5362.5</v>
      </c>
      <c r="D1693" s="15">
        <f ca="1">IF(A1693&lt;$B$1,VLOOKUP(A1693,[1]DI!$A$4:$B$15000,2,FALSE),0)</f>
        <v>0.13650000000000001</v>
      </c>
      <c r="E1693" s="16">
        <f t="shared" ca="1" si="520"/>
        <v>1.00050788</v>
      </c>
      <c r="F1693" s="16">
        <f ca="1">(TRUNC(PRODUCT($E$12:$E1692),16))</f>
        <v>1.36288135556131</v>
      </c>
      <c r="G1693" s="16">
        <f t="shared" ca="1" si="529"/>
        <v>1.35185413734376</v>
      </c>
      <c r="H1693" s="16">
        <f t="shared" ca="1" si="521"/>
        <v>1.00815711</v>
      </c>
      <c r="I1693" s="15">
        <f t="shared" si="530"/>
        <v>7.0000000000000007E-2</v>
      </c>
      <c r="J1693" s="34">
        <f t="shared" si="531"/>
        <v>45061</v>
      </c>
      <c r="K1693" s="2">
        <f t="shared" si="532"/>
        <v>16</v>
      </c>
      <c r="L1693" s="21">
        <f t="shared" si="533"/>
        <v>16</v>
      </c>
      <c r="M1693" s="14">
        <f t="shared" si="522"/>
        <v>1.004305027</v>
      </c>
      <c r="N1693" s="14">
        <f t="shared" ca="1" si="523"/>
        <v>1.0124972539999999</v>
      </c>
      <c r="O1693" s="21">
        <f t="shared" si="534"/>
        <v>0</v>
      </c>
      <c r="P1693" s="16">
        <f t="shared" ca="1" si="524"/>
        <v>67.016524570000001</v>
      </c>
      <c r="Q1693" s="24">
        <f t="shared" si="525"/>
        <v>0</v>
      </c>
      <c r="R1693" s="16">
        <f t="shared" si="526"/>
        <v>0</v>
      </c>
      <c r="S1693" s="4" t="str">
        <f t="shared" si="535"/>
        <v>A+J=</v>
      </c>
      <c r="T1693" s="34">
        <f t="shared" si="536"/>
        <v>45092</v>
      </c>
      <c r="U1693" s="11"/>
      <c r="V1693" s="11"/>
      <c r="W1693" s="11"/>
      <c r="X1693" s="32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"/>
      <c r="AI1693" s="1"/>
      <c r="AJ1693" s="1"/>
      <c r="AK1693" s="1"/>
      <c r="AL1693" s="1"/>
      <c r="AM1693" s="32"/>
      <c r="AN1693" s="32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42">
        <f t="shared" si="527"/>
        <v>45084</v>
      </c>
      <c r="B1694" s="19">
        <f t="shared" ca="1" si="537"/>
        <v>5433.73274193</v>
      </c>
      <c r="C1694" s="16">
        <f t="shared" si="528"/>
        <v>5362.5</v>
      </c>
      <c r="D1694" s="15">
        <f ca="1">IF(A1694&lt;$B$1,VLOOKUP(A1694,[1]DI!$A$4:$B$15000,2,FALSE),0)</f>
        <v>0.13650000000000001</v>
      </c>
      <c r="E1694" s="16">
        <f t="shared" ca="1" si="520"/>
        <v>1.00050788</v>
      </c>
      <c r="F1694" s="16">
        <f ca="1">(TRUNC(PRODUCT($E$12:$E1693),16))</f>
        <v>1.3635735357441801</v>
      </c>
      <c r="G1694" s="16">
        <f t="shared" ca="1" si="529"/>
        <v>1.35185413734376</v>
      </c>
      <c r="H1694" s="16">
        <f t="shared" ca="1" si="521"/>
        <v>1.0086691299999999</v>
      </c>
      <c r="I1694" s="15">
        <f t="shared" si="530"/>
        <v>7.0000000000000007E-2</v>
      </c>
      <c r="J1694" s="34">
        <f t="shared" si="531"/>
        <v>45061</v>
      </c>
      <c r="K1694" s="2">
        <f t="shared" si="532"/>
        <v>17</v>
      </c>
      <c r="L1694" s="21">
        <f t="shared" si="533"/>
        <v>17</v>
      </c>
      <c r="M1694" s="14">
        <f t="shared" si="522"/>
        <v>1.0045747060000001</v>
      </c>
      <c r="N1694" s="14">
        <f t="shared" ca="1" si="523"/>
        <v>1.013283495</v>
      </c>
      <c r="O1694" s="21">
        <f t="shared" si="534"/>
        <v>0</v>
      </c>
      <c r="P1694" s="16">
        <f t="shared" ca="1" si="524"/>
        <v>71.232741930000003</v>
      </c>
      <c r="Q1694" s="24">
        <f t="shared" si="525"/>
        <v>0</v>
      </c>
      <c r="R1694" s="16">
        <f t="shared" si="526"/>
        <v>0</v>
      </c>
      <c r="S1694" s="4" t="str">
        <f t="shared" si="535"/>
        <v>A+J=</v>
      </c>
      <c r="T1694" s="34">
        <f t="shared" si="536"/>
        <v>45092</v>
      </c>
      <c r="U1694" s="11"/>
      <c r="V1694" s="11"/>
      <c r="W1694" s="11"/>
      <c r="X1694" s="32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"/>
      <c r="AI1694" s="1"/>
      <c r="AJ1694" s="1"/>
      <c r="AK1694" s="1"/>
      <c r="AL1694" s="1"/>
      <c r="AM1694" s="32"/>
      <c r="AN1694" s="32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42">
        <f t="shared" si="527"/>
        <v>45085</v>
      </c>
      <c r="B1695" s="19">
        <f t="shared" ca="1" si="537"/>
        <v>5437.95223042</v>
      </c>
      <c r="C1695" s="16">
        <f t="shared" si="528"/>
        <v>5362.5</v>
      </c>
      <c r="D1695" s="15">
        <f ca="1">IF(A1695&lt;$B$1,VLOOKUP(A1695,[1]DI!$A$4:$B$15000,2,FALSE),0)</f>
        <v>0</v>
      </c>
      <c r="E1695" s="16">
        <f t="shared" ca="1" si="520"/>
        <v>1</v>
      </c>
      <c r="F1695" s="16">
        <f ca="1">(TRUNC(PRODUCT($E$12:$E1694),16))</f>
        <v>1.3642660674715099</v>
      </c>
      <c r="G1695" s="16">
        <f t="shared" ca="1" si="529"/>
        <v>1.35185413734376</v>
      </c>
      <c r="H1695" s="16">
        <f t="shared" ca="1" si="521"/>
        <v>1.0091814100000001</v>
      </c>
      <c r="I1695" s="15">
        <f t="shared" si="530"/>
        <v>7.0000000000000007E-2</v>
      </c>
      <c r="J1695" s="34">
        <f t="shared" si="531"/>
        <v>45061</v>
      </c>
      <c r="K1695" s="2">
        <f t="shared" si="532"/>
        <v>17</v>
      </c>
      <c r="L1695" s="21">
        <f t="shared" si="533"/>
        <v>18</v>
      </c>
      <c r="M1695" s="14">
        <f t="shared" si="522"/>
        <v>1.0048444569999999</v>
      </c>
      <c r="N1695" s="14">
        <f t="shared" ca="1" si="523"/>
        <v>1.014070346</v>
      </c>
      <c r="O1695" s="21">
        <f t="shared" si="534"/>
        <v>0</v>
      </c>
      <c r="P1695" s="16">
        <f t="shared" ca="1" si="524"/>
        <v>75.452230420000006</v>
      </c>
      <c r="Q1695" s="24">
        <f t="shared" si="525"/>
        <v>0</v>
      </c>
      <c r="R1695" s="16">
        <f t="shared" si="526"/>
        <v>0</v>
      </c>
      <c r="S1695" s="4" t="str">
        <f t="shared" si="535"/>
        <v>A+J=</v>
      </c>
      <c r="T1695" s="34">
        <f t="shared" si="536"/>
        <v>45092</v>
      </c>
      <c r="U1695" s="11"/>
      <c r="V1695" s="11"/>
      <c r="W1695" s="11"/>
      <c r="X1695" s="32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"/>
      <c r="AI1695" s="1"/>
      <c r="AJ1695" s="1"/>
      <c r="AK1695" s="1"/>
      <c r="AL1695" s="1"/>
      <c r="AM1695" s="32"/>
      <c r="AN1695" s="32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42">
        <f t="shared" si="527"/>
        <v>45086</v>
      </c>
      <c r="B1696" s="19">
        <f t="shared" ca="1" si="537"/>
        <v>5437.95223042</v>
      </c>
      <c r="C1696" s="16">
        <f t="shared" si="528"/>
        <v>5362.5</v>
      </c>
      <c r="D1696" s="15">
        <f ca="1">IF(A1696&lt;$B$1,VLOOKUP(A1696,[1]DI!$A$4:$B$15000,2,FALSE),0)</f>
        <v>0.13650000000000001</v>
      </c>
      <c r="E1696" s="16">
        <f t="shared" ca="1" si="520"/>
        <v>1.00050788</v>
      </c>
      <c r="F1696" s="16">
        <f ca="1">(TRUNC(PRODUCT($E$12:$E1695),16))</f>
        <v>1.3642660674715099</v>
      </c>
      <c r="G1696" s="16">
        <f t="shared" ca="1" si="529"/>
        <v>1.35185413734376</v>
      </c>
      <c r="H1696" s="16">
        <f t="shared" ca="1" si="521"/>
        <v>1.0091814100000001</v>
      </c>
      <c r="I1696" s="15">
        <f t="shared" si="530"/>
        <v>7.0000000000000007E-2</v>
      </c>
      <c r="J1696" s="34">
        <f t="shared" si="531"/>
        <v>45061</v>
      </c>
      <c r="K1696" s="2">
        <f t="shared" si="532"/>
        <v>18</v>
      </c>
      <c r="L1696" s="21">
        <f t="shared" si="533"/>
        <v>18</v>
      </c>
      <c r="M1696" s="14">
        <f t="shared" si="522"/>
        <v>1.0048444569999999</v>
      </c>
      <c r="N1696" s="14">
        <f t="shared" ca="1" si="523"/>
        <v>1.014070346</v>
      </c>
      <c r="O1696" s="21">
        <f t="shared" si="534"/>
        <v>0</v>
      </c>
      <c r="P1696" s="16">
        <f t="shared" ca="1" si="524"/>
        <v>75.452230420000006</v>
      </c>
      <c r="Q1696" s="24">
        <f t="shared" si="525"/>
        <v>0</v>
      </c>
      <c r="R1696" s="16">
        <f t="shared" si="526"/>
        <v>0</v>
      </c>
      <c r="S1696" s="4" t="str">
        <f t="shared" si="535"/>
        <v>A+J=</v>
      </c>
      <c r="T1696" s="34">
        <f t="shared" si="536"/>
        <v>45092</v>
      </c>
      <c r="U1696" s="11"/>
      <c r="V1696" s="11"/>
      <c r="W1696" s="11"/>
      <c r="X1696" s="32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"/>
      <c r="AI1696" s="1"/>
      <c r="AJ1696" s="1"/>
      <c r="AK1696" s="1"/>
      <c r="AL1696" s="1"/>
      <c r="AM1696" s="32"/>
      <c r="AN1696" s="32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42">
        <f t="shared" si="527"/>
        <v>45087</v>
      </c>
      <c r="B1697" s="19">
        <f t="shared" ca="1" si="537"/>
        <v>5442.1750543799999</v>
      </c>
      <c r="C1697" s="16">
        <f t="shared" si="528"/>
        <v>5362.5</v>
      </c>
      <c r="D1697" s="15">
        <f ca="1">IF(A1697&lt;$B$1,VLOOKUP(A1697,[1]DI!$A$4:$B$15000,2,FALSE),0)</f>
        <v>0</v>
      </c>
      <c r="E1697" s="16">
        <f t="shared" ca="1" si="520"/>
        <v>1</v>
      </c>
      <c r="F1697" s="16">
        <f ca="1">(TRUNC(PRODUCT($E$12:$E1696),16))</f>
        <v>1.36495895092186</v>
      </c>
      <c r="G1697" s="16">
        <f t="shared" ca="1" si="529"/>
        <v>1.35185413734376</v>
      </c>
      <c r="H1697" s="16">
        <f t="shared" ca="1" si="521"/>
        <v>1.0096939599999999</v>
      </c>
      <c r="I1697" s="15">
        <f t="shared" si="530"/>
        <v>7.0000000000000007E-2</v>
      </c>
      <c r="J1697" s="34">
        <f t="shared" si="531"/>
        <v>45061</v>
      </c>
      <c r="K1697" s="2">
        <f t="shared" si="532"/>
        <v>18</v>
      </c>
      <c r="L1697" s="21">
        <f t="shared" si="533"/>
        <v>19</v>
      </c>
      <c r="M1697" s="14">
        <f t="shared" si="522"/>
        <v>1.005114281</v>
      </c>
      <c r="N1697" s="14">
        <f t="shared" ca="1" si="523"/>
        <v>1.0148578189999999</v>
      </c>
      <c r="O1697" s="21">
        <f t="shared" si="534"/>
        <v>0</v>
      </c>
      <c r="P1697" s="16">
        <f t="shared" ca="1" si="524"/>
        <v>79.675054380000006</v>
      </c>
      <c r="Q1697" s="24">
        <f t="shared" si="525"/>
        <v>0</v>
      </c>
      <c r="R1697" s="16">
        <f t="shared" si="526"/>
        <v>0</v>
      </c>
      <c r="S1697" s="4" t="str">
        <f t="shared" si="535"/>
        <v>A+J=</v>
      </c>
      <c r="T1697" s="34">
        <f t="shared" si="536"/>
        <v>45092</v>
      </c>
      <c r="U1697" s="11"/>
      <c r="V1697" s="11"/>
      <c r="W1697" s="11"/>
      <c r="X1697" s="32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"/>
      <c r="AI1697" s="1"/>
      <c r="AJ1697" s="1"/>
      <c r="AK1697" s="1"/>
      <c r="AL1697" s="1"/>
      <c r="AM1697" s="32"/>
      <c r="AN1697" s="32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42">
        <f t="shared" si="527"/>
        <v>45088</v>
      </c>
      <c r="B1698" s="19">
        <f t="shared" ca="1" si="537"/>
        <v>5442.1750543799999</v>
      </c>
      <c r="C1698" s="16">
        <f t="shared" si="528"/>
        <v>5362.5</v>
      </c>
      <c r="D1698" s="15">
        <f ca="1">IF(A1698&lt;$B$1,VLOOKUP(A1698,[1]DI!$A$4:$B$15000,2,FALSE),0)</f>
        <v>0</v>
      </c>
      <c r="E1698" s="16">
        <f t="shared" ca="1" si="520"/>
        <v>1</v>
      </c>
      <c r="F1698" s="16">
        <f ca="1">(TRUNC(PRODUCT($E$12:$E1697),16))</f>
        <v>1.36495895092186</v>
      </c>
      <c r="G1698" s="16">
        <f t="shared" ca="1" si="529"/>
        <v>1.35185413734376</v>
      </c>
      <c r="H1698" s="16">
        <f t="shared" ca="1" si="521"/>
        <v>1.0096939599999999</v>
      </c>
      <c r="I1698" s="15">
        <f t="shared" si="530"/>
        <v>7.0000000000000007E-2</v>
      </c>
      <c r="J1698" s="34">
        <f t="shared" si="531"/>
        <v>45061</v>
      </c>
      <c r="K1698" s="2">
        <f t="shared" si="532"/>
        <v>18</v>
      </c>
      <c r="L1698" s="21">
        <f t="shared" si="533"/>
        <v>19</v>
      </c>
      <c r="M1698" s="14">
        <f t="shared" si="522"/>
        <v>1.005114281</v>
      </c>
      <c r="N1698" s="14">
        <f t="shared" ca="1" si="523"/>
        <v>1.0148578189999999</v>
      </c>
      <c r="O1698" s="21">
        <f t="shared" si="534"/>
        <v>0</v>
      </c>
      <c r="P1698" s="16">
        <f t="shared" ca="1" si="524"/>
        <v>79.675054380000006</v>
      </c>
      <c r="Q1698" s="24">
        <f t="shared" si="525"/>
        <v>0</v>
      </c>
      <c r="R1698" s="16">
        <f t="shared" si="526"/>
        <v>0</v>
      </c>
      <c r="S1698" s="4" t="str">
        <f t="shared" si="535"/>
        <v>A+J=</v>
      </c>
      <c r="T1698" s="34">
        <f t="shared" si="536"/>
        <v>45092</v>
      </c>
      <c r="U1698" s="11"/>
      <c r="V1698" s="11"/>
      <c r="W1698" s="11"/>
      <c r="X1698" s="32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"/>
      <c r="AI1698" s="1"/>
      <c r="AJ1698" s="1"/>
      <c r="AK1698" s="1"/>
      <c r="AL1698" s="1"/>
      <c r="AM1698" s="32"/>
      <c r="AN1698" s="32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42">
        <f t="shared" si="527"/>
        <v>45089</v>
      </c>
      <c r="B1699" s="19">
        <f t="shared" ca="1" si="537"/>
        <v>5442.1750543799999</v>
      </c>
      <c r="C1699" s="16">
        <f t="shared" si="528"/>
        <v>5362.5</v>
      </c>
      <c r="D1699" s="15">
        <f ca="1">IF(A1699&lt;$B$1,VLOOKUP(A1699,[1]DI!$A$4:$B$15000,2,FALSE),0)</f>
        <v>0.13650000000000001</v>
      </c>
      <c r="E1699" s="16">
        <f t="shared" ca="1" si="520"/>
        <v>1.00050788</v>
      </c>
      <c r="F1699" s="16">
        <f ca="1">(TRUNC(PRODUCT($E$12:$E1698),16))</f>
        <v>1.36495895092186</v>
      </c>
      <c r="G1699" s="16">
        <f t="shared" ca="1" si="529"/>
        <v>1.35185413734376</v>
      </c>
      <c r="H1699" s="16">
        <f t="shared" ca="1" si="521"/>
        <v>1.0096939599999999</v>
      </c>
      <c r="I1699" s="15">
        <f t="shared" si="530"/>
        <v>7.0000000000000007E-2</v>
      </c>
      <c r="J1699" s="34">
        <f t="shared" si="531"/>
        <v>45061</v>
      </c>
      <c r="K1699" s="2">
        <f t="shared" si="532"/>
        <v>19</v>
      </c>
      <c r="L1699" s="21">
        <f t="shared" si="533"/>
        <v>19</v>
      </c>
      <c r="M1699" s="14">
        <f t="shared" si="522"/>
        <v>1.005114281</v>
      </c>
      <c r="N1699" s="14">
        <f t="shared" ca="1" si="523"/>
        <v>1.0148578189999999</v>
      </c>
      <c r="O1699" s="21">
        <f t="shared" si="534"/>
        <v>0</v>
      </c>
      <c r="P1699" s="16">
        <f t="shared" ca="1" si="524"/>
        <v>79.675054380000006</v>
      </c>
      <c r="Q1699" s="24">
        <f t="shared" si="525"/>
        <v>0</v>
      </c>
      <c r="R1699" s="16">
        <f t="shared" si="526"/>
        <v>0</v>
      </c>
      <c r="S1699" s="4" t="str">
        <f t="shared" si="535"/>
        <v>A+J=</v>
      </c>
      <c r="T1699" s="34">
        <f t="shared" si="536"/>
        <v>45092</v>
      </c>
      <c r="U1699" s="11"/>
      <c r="V1699" s="11"/>
      <c r="W1699" s="11"/>
      <c r="X1699" s="32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"/>
      <c r="AI1699" s="1"/>
      <c r="AJ1699" s="1"/>
      <c r="AK1699" s="1"/>
      <c r="AL1699" s="1"/>
      <c r="AM1699" s="32"/>
      <c r="AN1699" s="32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42">
        <f t="shared" si="527"/>
        <v>45090</v>
      </c>
      <c r="B1700" s="19">
        <f t="shared" ca="1" si="537"/>
        <v>5446.4010958500003</v>
      </c>
      <c r="C1700" s="16">
        <f t="shared" si="528"/>
        <v>5362.5</v>
      </c>
      <c r="D1700" s="15">
        <f ca="1">IF(A1700&lt;$B$1,VLOOKUP(A1700,[1]DI!$A$4:$B$15000,2,FALSE),0)</f>
        <v>0.13650000000000001</v>
      </c>
      <c r="E1700" s="16">
        <f t="shared" ca="1" si="520"/>
        <v>1.00050788</v>
      </c>
      <c r="F1700" s="16">
        <f ca="1">(TRUNC(PRODUCT($E$12:$E1699),16))</f>
        <v>1.36565218627385</v>
      </c>
      <c r="G1700" s="16">
        <f t="shared" ca="1" si="529"/>
        <v>1.35185413734376</v>
      </c>
      <c r="H1700" s="16">
        <f t="shared" ca="1" si="521"/>
        <v>1.01020676</v>
      </c>
      <c r="I1700" s="15">
        <f t="shared" si="530"/>
        <v>7.0000000000000007E-2</v>
      </c>
      <c r="J1700" s="34">
        <f t="shared" si="531"/>
        <v>45061</v>
      </c>
      <c r="K1700" s="2">
        <f t="shared" si="532"/>
        <v>20</v>
      </c>
      <c r="L1700" s="21">
        <f t="shared" si="533"/>
        <v>20</v>
      </c>
      <c r="M1700" s="14">
        <f t="shared" si="522"/>
        <v>1.005384177</v>
      </c>
      <c r="N1700" s="14">
        <f t="shared" ca="1" si="523"/>
        <v>1.015645892</v>
      </c>
      <c r="O1700" s="21">
        <f t="shared" si="534"/>
        <v>0</v>
      </c>
      <c r="P1700" s="16">
        <f t="shared" ca="1" si="524"/>
        <v>83.901095850000004</v>
      </c>
      <c r="Q1700" s="24">
        <f t="shared" si="525"/>
        <v>0</v>
      </c>
      <c r="R1700" s="16">
        <f t="shared" si="526"/>
        <v>0</v>
      </c>
      <c r="S1700" s="4" t="str">
        <f t="shared" si="535"/>
        <v>A+J=</v>
      </c>
      <c r="T1700" s="34">
        <f t="shared" si="536"/>
        <v>45092</v>
      </c>
      <c r="U1700" s="11"/>
      <c r="V1700" s="11"/>
      <c r="W1700" s="11"/>
      <c r="X1700" s="32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"/>
      <c r="AI1700" s="1"/>
      <c r="AJ1700" s="1"/>
      <c r="AK1700" s="1"/>
      <c r="AL1700" s="1"/>
      <c r="AM1700" s="32"/>
      <c r="AN1700" s="32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42">
        <f t="shared" si="527"/>
        <v>45091</v>
      </c>
      <c r="B1701" s="19">
        <f t="shared" ca="1" si="537"/>
        <v>5450.6304137899997</v>
      </c>
      <c r="C1701" s="16">
        <f t="shared" si="528"/>
        <v>5362.5</v>
      </c>
      <c r="D1701" s="15">
        <f ca="1">IF(A1701&lt;$B$1,VLOOKUP(A1701,[1]DI!$A$4:$B$15000,2,FALSE),0)</f>
        <v>0.13650000000000001</v>
      </c>
      <c r="E1701" s="16">
        <f t="shared" ca="1" si="520"/>
        <v>1.00050788</v>
      </c>
      <c r="F1701" s="16">
        <f ca="1">(TRUNC(PRODUCT($E$12:$E1700),16))</f>
        <v>1.3663457737062199</v>
      </c>
      <c r="G1701" s="16">
        <f t="shared" ca="1" si="529"/>
        <v>1.35185413734376</v>
      </c>
      <c r="H1701" s="16">
        <f t="shared" ca="1" si="521"/>
        <v>1.01071982</v>
      </c>
      <c r="I1701" s="15">
        <f t="shared" si="530"/>
        <v>7.0000000000000007E-2</v>
      </c>
      <c r="J1701" s="34">
        <f t="shared" si="531"/>
        <v>45061</v>
      </c>
      <c r="K1701" s="2">
        <f t="shared" si="532"/>
        <v>21</v>
      </c>
      <c r="L1701" s="21">
        <f t="shared" si="533"/>
        <v>21</v>
      </c>
      <c r="M1701" s="14">
        <f t="shared" si="522"/>
        <v>1.0056541450000001</v>
      </c>
      <c r="N1701" s="14">
        <f t="shared" ca="1" si="523"/>
        <v>1.016434576</v>
      </c>
      <c r="O1701" s="21">
        <f t="shared" si="534"/>
        <v>0</v>
      </c>
      <c r="P1701" s="16">
        <f t="shared" ca="1" si="524"/>
        <v>88.130413790000006</v>
      </c>
      <c r="Q1701" s="24">
        <f t="shared" si="525"/>
        <v>0</v>
      </c>
      <c r="R1701" s="16">
        <f t="shared" si="526"/>
        <v>0</v>
      </c>
      <c r="S1701" s="4" t="str">
        <f t="shared" si="535"/>
        <v>A+J=</v>
      </c>
      <c r="T1701" s="34">
        <f t="shared" si="536"/>
        <v>45092</v>
      </c>
      <c r="U1701" s="11"/>
      <c r="V1701" s="11"/>
      <c r="W1701" s="11"/>
      <c r="X1701" s="32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"/>
      <c r="AI1701" s="1"/>
      <c r="AJ1701" s="1"/>
      <c r="AK1701" s="1"/>
      <c r="AL1701" s="1"/>
      <c r="AM1701" s="32"/>
      <c r="AN1701" s="32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42">
        <f t="shared" si="527"/>
        <v>45092</v>
      </c>
      <c r="B1702" s="19">
        <f t="shared" ca="1" si="537"/>
        <v>5454.8630725800003</v>
      </c>
      <c r="C1702" s="16">
        <f t="shared" si="528"/>
        <v>5362.5</v>
      </c>
      <c r="D1702" s="15">
        <f ca="1">IF(A1702&lt;$B$1,VLOOKUP(A1702,[1]DI!$A$4:$B$15000,2,FALSE),0)</f>
        <v>0.13650000000000001</v>
      </c>
      <c r="E1702" s="16">
        <f t="shared" ca="1" si="520"/>
        <v>1.00050788</v>
      </c>
      <c r="F1702" s="16">
        <f ca="1">(TRUNC(PRODUCT($E$12:$E1701),16))</f>
        <v>1.3670397133977701</v>
      </c>
      <c r="G1702" s="16">
        <f t="shared" ca="1" si="529"/>
        <v>1.35185413734376</v>
      </c>
      <c r="H1702" s="16">
        <f t="shared" ca="1" si="521"/>
        <v>1.01123315</v>
      </c>
      <c r="I1702" s="15">
        <f t="shared" si="530"/>
        <v>7.0000000000000007E-2</v>
      </c>
      <c r="J1702" s="34">
        <f t="shared" si="531"/>
        <v>45061</v>
      </c>
      <c r="K1702" s="2">
        <f t="shared" si="532"/>
        <v>22</v>
      </c>
      <c r="L1702" s="21">
        <f t="shared" si="533"/>
        <v>22</v>
      </c>
      <c r="M1702" s="14">
        <f t="shared" si="522"/>
        <v>1.0059241860000001</v>
      </c>
      <c r="N1702" s="14">
        <f t="shared" ca="1" si="523"/>
        <v>1.017223883</v>
      </c>
      <c r="O1702" s="21">
        <f t="shared" si="534"/>
        <v>56</v>
      </c>
      <c r="P1702" s="16">
        <f t="shared" ca="1" si="524"/>
        <v>92.363072579999994</v>
      </c>
      <c r="Q1702" s="24">
        <f t="shared" si="525"/>
        <v>9.2950000000000005E-2</v>
      </c>
      <c r="R1702" s="16">
        <f t="shared" si="526"/>
        <v>929.5</v>
      </c>
      <c r="S1702" s="4" t="str">
        <f t="shared" si="535"/>
        <v>A+J=</v>
      </c>
      <c r="T1702" s="34">
        <f t="shared" si="536"/>
        <v>45092</v>
      </c>
      <c r="U1702" s="11"/>
      <c r="V1702" s="11"/>
      <c r="W1702" s="11"/>
      <c r="X1702" s="32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"/>
      <c r="AI1702" s="1"/>
      <c r="AJ1702" s="1"/>
      <c r="AK1702" s="1"/>
      <c r="AL1702" s="1"/>
      <c r="AM1702" s="32"/>
      <c r="AN1702" s="32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42">
        <f t="shared" si="527"/>
        <v>45093</v>
      </c>
      <c r="B1703" s="19">
        <f t="shared" ca="1" si="537"/>
        <v>4436.4423973800003</v>
      </c>
      <c r="C1703" s="16">
        <f t="shared" si="528"/>
        <v>4433</v>
      </c>
      <c r="D1703" s="15">
        <f ca="1">IF(A1703&lt;$B$1,VLOOKUP(A1703,[1]DI!$A$4:$B$15000,2,FALSE),0)</f>
        <v>0.13650000000000001</v>
      </c>
      <c r="E1703" s="16">
        <f t="shared" ca="1" si="520"/>
        <v>1.00050788</v>
      </c>
      <c r="F1703" s="16">
        <f ca="1">(TRUNC(PRODUCT($E$12:$E1702),16))</f>
        <v>1.3677340055274101</v>
      </c>
      <c r="G1703" s="16">
        <f t="shared" ca="1" si="529"/>
        <v>1.3670397133977701</v>
      </c>
      <c r="H1703" s="16">
        <f t="shared" ca="1" si="521"/>
        <v>1.00050788</v>
      </c>
      <c r="I1703" s="15">
        <f t="shared" si="530"/>
        <v>7.0000000000000007E-2</v>
      </c>
      <c r="J1703" s="34">
        <f t="shared" si="531"/>
        <v>45092</v>
      </c>
      <c r="K1703" s="2">
        <f t="shared" si="532"/>
        <v>1</v>
      </c>
      <c r="L1703" s="21">
        <f t="shared" si="533"/>
        <v>1</v>
      </c>
      <c r="M1703" s="14">
        <f t="shared" si="522"/>
        <v>1.0002685229999999</v>
      </c>
      <c r="N1703" s="14">
        <f t="shared" ca="1" si="523"/>
        <v>1.0007765390000001</v>
      </c>
      <c r="O1703" s="21">
        <f t="shared" si="534"/>
        <v>0</v>
      </c>
      <c r="P1703" s="16">
        <f t="shared" ca="1" si="524"/>
        <v>3.4423973800000001</v>
      </c>
      <c r="Q1703" s="24">
        <f t="shared" si="525"/>
        <v>0</v>
      </c>
      <c r="R1703" s="16">
        <f t="shared" si="526"/>
        <v>0</v>
      </c>
      <c r="S1703" s="4" t="str">
        <f t="shared" si="535"/>
        <v>J=</v>
      </c>
      <c r="T1703" s="34">
        <f t="shared" si="536"/>
        <v>45124</v>
      </c>
      <c r="U1703" s="11"/>
      <c r="V1703" s="11"/>
      <c r="W1703" s="11"/>
      <c r="X1703" s="32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"/>
      <c r="AI1703" s="1"/>
      <c r="AJ1703" s="1"/>
      <c r="AK1703" s="1"/>
      <c r="AL1703" s="1"/>
      <c r="AM1703" s="32"/>
      <c r="AN1703" s="32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42">
        <f t="shared" si="527"/>
        <v>45094</v>
      </c>
      <c r="B1704" s="19">
        <f t="shared" ca="1" si="537"/>
        <v>4438.6955893200002</v>
      </c>
      <c r="C1704" s="16">
        <f t="shared" si="528"/>
        <v>4433</v>
      </c>
      <c r="D1704" s="15">
        <f ca="1">IF(A1704&lt;$B$1,VLOOKUP(A1704,[1]DI!$A$4:$B$15000,2,FALSE),0)</f>
        <v>0</v>
      </c>
      <c r="E1704" s="16">
        <f t="shared" ca="1" si="520"/>
        <v>1</v>
      </c>
      <c r="F1704" s="16">
        <f ca="1">(TRUNC(PRODUCT($E$12:$E1703),16))</f>
        <v>1.3684286502741301</v>
      </c>
      <c r="G1704" s="16">
        <f t="shared" ca="1" si="529"/>
        <v>1.3670397133977701</v>
      </c>
      <c r="H1704" s="16">
        <f t="shared" ca="1" si="521"/>
        <v>1.00101602</v>
      </c>
      <c r="I1704" s="15">
        <f t="shared" si="530"/>
        <v>7.0000000000000007E-2</v>
      </c>
      <c r="J1704" s="34">
        <f t="shared" si="531"/>
        <v>45092</v>
      </c>
      <c r="K1704" s="2">
        <f t="shared" si="532"/>
        <v>1</v>
      </c>
      <c r="L1704" s="21">
        <f t="shared" si="533"/>
        <v>1</v>
      </c>
      <c r="M1704" s="14">
        <f t="shared" si="522"/>
        <v>1.0002685229999999</v>
      </c>
      <c r="N1704" s="14">
        <f t="shared" ca="1" si="523"/>
        <v>1.0012848160000001</v>
      </c>
      <c r="O1704" s="21">
        <f t="shared" si="534"/>
        <v>0</v>
      </c>
      <c r="P1704" s="16">
        <f t="shared" ca="1" si="524"/>
        <v>5.6955893199999998</v>
      </c>
      <c r="Q1704" s="24">
        <f t="shared" si="525"/>
        <v>0</v>
      </c>
      <c r="R1704" s="16">
        <f t="shared" si="526"/>
        <v>0</v>
      </c>
      <c r="S1704" s="4" t="str">
        <f t="shared" si="535"/>
        <v>J=</v>
      </c>
      <c r="T1704" s="34">
        <f t="shared" si="536"/>
        <v>45124</v>
      </c>
      <c r="U1704" s="11"/>
      <c r="V1704" s="11"/>
      <c r="W1704" s="11"/>
      <c r="X1704" s="32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"/>
      <c r="AI1704" s="1"/>
      <c r="AJ1704" s="1"/>
      <c r="AK1704" s="1"/>
      <c r="AL1704" s="1"/>
      <c r="AM1704" s="32"/>
      <c r="AN1704" s="32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42">
        <f t="shared" si="527"/>
        <v>45095</v>
      </c>
      <c r="B1705" s="19">
        <f t="shared" ca="1" si="537"/>
        <v>4438.6955893200002</v>
      </c>
      <c r="C1705" s="16">
        <f t="shared" si="528"/>
        <v>4433</v>
      </c>
      <c r="D1705" s="15">
        <f ca="1">IF(A1705&lt;$B$1,VLOOKUP(A1705,[1]DI!$A$4:$B$15000,2,FALSE),0)</f>
        <v>0</v>
      </c>
      <c r="E1705" s="16">
        <f t="shared" ca="1" si="520"/>
        <v>1</v>
      </c>
      <c r="F1705" s="16">
        <f ca="1">(TRUNC(PRODUCT($E$12:$E1704),16))</f>
        <v>1.3684286502741301</v>
      </c>
      <c r="G1705" s="16">
        <f t="shared" ca="1" si="529"/>
        <v>1.3670397133977701</v>
      </c>
      <c r="H1705" s="16">
        <f t="shared" ca="1" si="521"/>
        <v>1.00101602</v>
      </c>
      <c r="I1705" s="15">
        <f t="shared" si="530"/>
        <v>7.0000000000000007E-2</v>
      </c>
      <c r="J1705" s="34">
        <f t="shared" si="531"/>
        <v>45092</v>
      </c>
      <c r="K1705" s="2">
        <f t="shared" si="532"/>
        <v>1</v>
      </c>
      <c r="L1705" s="21">
        <f t="shared" si="533"/>
        <v>1</v>
      </c>
      <c r="M1705" s="14">
        <f t="shared" si="522"/>
        <v>1.0002685229999999</v>
      </c>
      <c r="N1705" s="14">
        <f t="shared" ca="1" si="523"/>
        <v>1.0012848160000001</v>
      </c>
      <c r="O1705" s="21">
        <f t="shared" si="534"/>
        <v>0</v>
      </c>
      <c r="P1705" s="16">
        <f t="shared" ca="1" si="524"/>
        <v>5.6955893199999998</v>
      </c>
      <c r="Q1705" s="24">
        <f t="shared" si="525"/>
        <v>0</v>
      </c>
      <c r="R1705" s="16">
        <f t="shared" si="526"/>
        <v>0</v>
      </c>
      <c r="S1705" s="4" t="str">
        <f t="shared" si="535"/>
        <v>J=</v>
      </c>
      <c r="T1705" s="34">
        <f t="shared" si="536"/>
        <v>45124</v>
      </c>
      <c r="U1705" s="11"/>
      <c r="V1705" s="11"/>
      <c r="W1705" s="11"/>
      <c r="X1705" s="32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"/>
      <c r="AI1705" s="1"/>
      <c r="AJ1705" s="1"/>
      <c r="AK1705" s="1"/>
      <c r="AL1705" s="1"/>
      <c r="AM1705" s="32"/>
      <c r="AN1705" s="32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42">
        <f t="shared" si="527"/>
        <v>45096</v>
      </c>
      <c r="B1706" s="19">
        <f t="shared" ca="1" si="537"/>
        <v>4439.8874811699998</v>
      </c>
      <c r="C1706" s="16">
        <f t="shared" si="528"/>
        <v>4433</v>
      </c>
      <c r="D1706" s="15">
        <f ca="1">IF(A1706&lt;$B$1,VLOOKUP(A1706,[1]DI!$A$4:$B$15000,2,FALSE),0)</f>
        <v>0.13650000000000001</v>
      </c>
      <c r="E1706" s="16">
        <f t="shared" ca="1" si="520"/>
        <v>1.00050788</v>
      </c>
      <c r="F1706" s="16">
        <f ca="1">(TRUNC(PRODUCT($E$12:$E1705),16))</f>
        <v>1.3684286502741301</v>
      </c>
      <c r="G1706" s="16">
        <f t="shared" ca="1" si="529"/>
        <v>1.3670397133977701</v>
      </c>
      <c r="H1706" s="16">
        <f t="shared" ca="1" si="521"/>
        <v>1.00101602</v>
      </c>
      <c r="I1706" s="15">
        <f t="shared" si="530"/>
        <v>7.0000000000000007E-2</v>
      </c>
      <c r="J1706" s="34">
        <f t="shared" si="531"/>
        <v>45092</v>
      </c>
      <c r="K1706" s="2">
        <f t="shared" si="532"/>
        <v>2</v>
      </c>
      <c r="L1706" s="21">
        <f t="shared" si="533"/>
        <v>2</v>
      </c>
      <c r="M1706" s="14">
        <f t="shared" si="522"/>
        <v>1.000537118</v>
      </c>
      <c r="N1706" s="14">
        <f t="shared" ca="1" si="523"/>
        <v>1.0015536840000001</v>
      </c>
      <c r="O1706" s="21">
        <f t="shared" si="534"/>
        <v>0</v>
      </c>
      <c r="P1706" s="16">
        <f t="shared" ca="1" si="524"/>
        <v>6.88748117</v>
      </c>
      <c r="Q1706" s="24">
        <f t="shared" si="525"/>
        <v>0</v>
      </c>
      <c r="R1706" s="16">
        <f t="shared" si="526"/>
        <v>0</v>
      </c>
      <c r="S1706" s="4" t="str">
        <f t="shared" si="535"/>
        <v>J=</v>
      </c>
      <c r="T1706" s="34">
        <f t="shared" si="536"/>
        <v>45124</v>
      </c>
      <c r="U1706" s="11"/>
      <c r="V1706" s="11"/>
      <c r="W1706" s="11"/>
      <c r="X1706" s="32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"/>
      <c r="AI1706" s="1"/>
      <c r="AJ1706" s="1"/>
      <c r="AK1706" s="1"/>
      <c r="AL1706" s="1"/>
      <c r="AM1706" s="32"/>
      <c r="AN1706" s="32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42">
        <f t="shared" si="527"/>
        <v>45097</v>
      </c>
      <c r="B1707" s="19">
        <f t="shared" ca="1" si="537"/>
        <v>4443.33519815</v>
      </c>
      <c r="C1707" s="16">
        <f t="shared" si="528"/>
        <v>4433</v>
      </c>
      <c r="D1707" s="15">
        <f ca="1">IF(A1707&lt;$B$1,VLOOKUP(A1707,[1]DI!$A$4:$B$15000,2,FALSE),0)</f>
        <v>0.13650000000000001</v>
      </c>
      <c r="E1707" s="16">
        <f t="shared" ca="1" si="520"/>
        <v>1.00050788</v>
      </c>
      <c r="F1707" s="16">
        <f ca="1">(TRUNC(PRODUCT($E$12:$E1706),16))</f>
        <v>1.3691236478170401</v>
      </c>
      <c r="G1707" s="16">
        <f t="shared" ca="1" si="529"/>
        <v>1.3670397133977701</v>
      </c>
      <c r="H1707" s="16">
        <f t="shared" ca="1" si="521"/>
        <v>1.00152441</v>
      </c>
      <c r="I1707" s="15">
        <f t="shared" si="530"/>
        <v>7.0000000000000007E-2</v>
      </c>
      <c r="J1707" s="34">
        <f t="shared" si="531"/>
        <v>45092</v>
      </c>
      <c r="K1707" s="2">
        <f t="shared" si="532"/>
        <v>3</v>
      </c>
      <c r="L1707" s="21">
        <f t="shared" si="533"/>
        <v>3</v>
      </c>
      <c r="M1707" s="14">
        <f t="shared" si="522"/>
        <v>1.0008057850000001</v>
      </c>
      <c r="N1707" s="14">
        <f t="shared" ca="1" si="523"/>
        <v>1.002331423</v>
      </c>
      <c r="O1707" s="21">
        <f t="shared" si="534"/>
        <v>0</v>
      </c>
      <c r="P1707" s="16">
        <f t="shared" ca="1" si="524"/>
        <v>10.33519815</v>
      </c>
      <c r="Q1707" s="24">
        <f t="shared" si="525"/>
        <v>0</v>
      </c>
      <c r="R1707" s="16">
        <f t="shared" si="526"/>
        <v>0</v>
      </c>
      <c r="S1707" s="4" t="str">
        <f t="shared" si="535"/>
        <v>J=</v>
      </c>
      <c r="T1707" s="34">
        <f t="shared" si="536"/>
        <v>45124</v>
      </c>
      <c r="U1707" s="11"/>
      <c r="V1707" s="11"/>
      <c r="W1707" s="11"/>
      <c r="X1707" s="32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"/>
      <c r="AI1707" s="1"/>
      <c r="AJ1707" s="1"/>
      <c r="AK1707" s="1"/>
      <c r="AL1707" s="1"/>
      <c r="AM1707" s="32"/>
      <c r="AN1707" s="32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42">
        <f t="shared" si="527"/>
        <v>45098</v>
      </c>
      <c r="B1708" s="19">
        <f t="shared" ca="1" si="537"/>
        <v>4446.7856503000003</v>
      </c>
      <c r="C1708" s="16">
        <f t="shared" si="528"/>
        <v>4433</v>
      </c>
      <c r="D1708" s="15">
        <f ca="1">IF(A1708&lt;$B$1,VLOOKUP(A1708,[1]DI!$A$4:$B$15000,2,FALSE),0)</f>
        <v>0.13650000000000001</v>
      </c>
      <c r="E1708" s="16">
        <f t="shared" ca="1" si="520"/>
        <v>1.00050788</v>
      </c>
      <c r="F1708" s="16">
        <f ca="1">(TRUNC(PRODUCT($E$12:$E1707),16))</f>
        <v>1.36981899833529</v>
      </c>
      <c r="G1708" s="16">
        <f t="shared" ca="1" si="529"/>
        <v>1.3670397133977701</v>
      </c>
      <c r="H1708" s="16">
        <f t="shared" ca="1" si="521"/>
        <v>1.00203307</v>
      </c>
      <c r="I1708" s="15">
        <f t="shared" si="530"/>
        <v>7.0000000000000007E-2</v>
      </c>
      <c r="J1708" s="34">
        <f t="shared" si="531"/>
        <v>45092</v>
      </c>
      <c r="K1708" s="2">
        <f t="shared" si="532"/>
        <v>4</v>
      </c>
      <c r="L1708" s="21">
        <f t="shared" si="533"/>
        <v>4</v>
      </c>
      <c r="M1708" s="14">
        <f t="shared" si="522"/>
        <v>1.0010745240000001</v>
      </c>
      <c r="N1708" s="14">
        <f t="shared" ca="1" si="523"/>
        <v>1.0031097790000001</v>
      </c>
      <c r="O1708" s="21">
        <f t="shared" si="534"/>
        <v>0</v>
      </c>
      <c r="P1708" s="16">
        <f t="shared" ca="1" si="524"/>
        <v>13.7856503</v>
      </c>
      <c r="Q1708" s="24">
        <f t="shared" si="525"/>
        <v>0</v>
      </c>
      <c r="R1708" s="16">
        <f t="shared" si="526"/>
        <v>0</v>
      </c>
      <c r="S1708" s="4" t="str">
        <f t="shared" si="535"/>
        <v>J=</v>
      </c>
      <c r="T1708" s="34">
        <f t="shared" si="536"/>
        <v>45124</v>
      </c>
      <c r="U1708" s="11"/>
      <c r="V1708" s="11"/>
      <c r="W1708" s="11"/>
      <c r="X1708" s="32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"/>
      <c r="AI1708" s="1"/>
      <c r="AJ1708" s="1"/>
      <c r="AK1708" s="1"/>
      <c r="AL1708" s="1"/>
      <c r="AM1708" s="32"/>
      <c r="AN1708" s="32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42">
        <f t="shared" si="527"/>
        <v>45099</v>
      </c>
      <c r="B1709" s="19">
        <f t="shared" ca="1" si="537"/>
        <v>4450.2387400799998</v>
      </c>
      <c r="C1709" s="16">
        <f t="shared" si="528"/>
        <v>4433</v>
      </c>
      <c r="D1709" s="15">
        <f ca="1">IF(A1709&lt;$B$1,VLOOKUP(A1709,[1]DI!$A$4:$B$15000,2,FALSE),0)</f>
        <v>0.13650000000000001</v>
      </c>
      <c r="E1709" s="16">
        <f t="shared" ca="1" si="520"/>
        <v>1.00050788</v>
      </c>
      <c r="F1709" s="16">
        <f ca="1">(TRUNC(PRODUCT($E$12:$E1708),16))</f>
        <v>1.3705147020081601</v>
      </c>
      <c r="G1709" s="16">
        <f t="shared" ca="1" si="529"/>
        <v>1.3670397133977701</v>
      </c>
      <c r="H1709" s="16">
        <f t="shared" ca="1" si="521"/>
        <v>1.0025419799999999</v>
      </c>
      <c r="I1709" s="15">
        <f t="shared" si="530"/>
        <v>7.0000000000000007E-2</v>
      </c>
      <c r="J1709" s="34">
        <f t="shared" si="531"/>
        <v>45092</v>
      </c>
      <c r="K1709" s="2">
        <f t="shared" si="532"/>
        <v>5</v>
      </c>
      <c r="L1709" s="21">
        <f t="shared" si="533"/>
        <v>5</v>
      </c>
      <c r="M1709" s="14">
        <f t="shared" si="522"/>
        <v>1.0013433350000001</v>
      </c>
      <c r="N1709" s="14">
        <f t="shared" ca="1" si="523"/>
        <v>1.0038887299999999</v>
      </c>
      <c r="O1709" s="21">
        <f t="shared" si="534"/>
        <v>0</v>
      </c>
      <c r="P1709" s="16">
        <f t="shared" ca="1" si="524"/>
        <v>17.238740079999999</v>
      </c>
      <c r="Q1709" s="24">
        <f t="shared" si="525"/>
        <v>0</v>
      </c>
      <c r="R1709" s="16">
        <f t="shared" si="526"/>
        <v>0</v>
      </c>
      <c r="S1709" s="4" t="str">
        <f t="shared" si="535"/>
        <v>J=</v>
      </c>
      <c r="T1709" s="34">
        <f t="shared" si="536"/>
        <v>45124</v>
      </c>
      <c r="U1709" s="11"/>
      <c r="V1709" s="11"/>
      <c r="W1709" s="11"/>
      <c r="X1709" s="32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"/>
      <c r="AI1709" s="1"/>
      <c r="AJ1709" s="1"/>
      <c r="AK1709" s="1"/>
      <c r="AL1709" s="1"/>
      <c r="AM1709" s="32"/>
      <c r="AN1709" s="32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42">
        <f t="shared" si="527"/>
        <v>45100</v>
      </c>
      <c r="B1710" s="19">
        <f t="shared" ca="1" si="537"/>
        <v>4453.6945162700003</v>
      </c>
      <c r="C1710" s="16">
        <f t="shared" si="528"/>
        <v>4433</v>
      </c>
      <c r="D1710" s="15">
        <f ca="1">IF(A1710&lt;$B$1,VLOOKUP(A1710,[1]DI!$A$4:$B$15000,2,FALSE),0)</f>
        <v>0.13650000000000001</v>
      </c>
      <c r="E1710" s="16">
        <f t="shared" ca="1" si="520"/>
        <v>1.00050788</v>
      </c>
      <c r="F1710" s="16">
        <f ca="1">(TRUNC(PRODUCT($E$12:$E1709),16))</f>
        <v>1.37121075901502</v>
      </c>
      <c r="G1710" s="16">
        <f t="shared" ca="1" si="529"/>
        <v>1.3670397133977701</v>
      </c>
      <c r="H1710" s="16">
        <f t="shared" ca="1" si="521"/>
        <v>1.0030511499999999</v>
      </c>
      <c r="I1710" s="15">
        <f t="shared" si="530"/>
        <v>7.0000000000000007E-2</v>
      </c>
      <c r="J1710" s="34">
        <f t="shared" si="531"/>
        <v>45092</v>
      </c>
      <c r="K1710" s="2">
        <f t="shared" si="532"/>
        <v>6</v>
      </c>
      <c r="L1710" s="21">
        <f t="shared" si="533"/>
        <v>6</v>
      </c>
      <c r="M1710" s="14">
        <f t="shared" si="522"/>
        <v>1.001612218</v>
      </c>
      <c r="N1710" s="14">
        <f t="shared" ca="1" si="523"/>
        <v>1.0046682870000001</v>
      </c>
      <c r="O1710" s="21">
        <f t="shared" si="534"/>
        <v>0</v>
      </c>
      <c r="P1710" s="16">
        <f t="shared" ca="1" si="524"/>
        <v>20.694516270000001</v>
      </c>
      <c r="Q1710" s="24">
        <f t="shared" si="525"/>
        <v>0</v>
      </c>
      <c r="R1710" s="16">
        <f t="shared" si="526"/>
        <v>0</v>
      </c>
      <c r="S1710" s="4" t="str">
        <f t="shared" si="535"/>
        <v>J=</v>
      </c>
      <c r="T1710" s="34">
        <f t="shared" si="536"/>
        <v>45124</v>
      </c>
      <c r="U1710" s="11"/>
      <c r="V1710" s="11"/>
      <c r="W1710" s="11"/>
      <c r="X1710" s="32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"/>
      <c r="AI1710" s="1"/>
      <c r="AJ1710" s="1"/>
      <c r="AK1710" s="1"/>
      <c r="AL1710" s="1"/>
      <c r="AM1710" s="32"/>
      <c r="AN1710" s="32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42">
        <f t="shared" si="527"/>
        <v>45101</v>
      </c>
      <c r="B1711" s="19">
        <f t="shared" ca="1" si="537"/>
        <v>4457.1529877100002</v>
      </c>
      <c r="C1711" s="16">
        <f t="shared" si="528"/>
        <v>4433</v>
      </c>
      <c r="D1711" s="15">
        <f ca="1">IF(A1711&lt;$B$1,VLOOKUP(A1711,[1]DI!$A$4:$B$15000,2,FALSE),0)</f>
        <v>0</v>
      </c>
      <c r="E1711" s="16">
        <f t="shared" ca="1" si="520"/>
        <v>1</v>
      </c>
      <c r="F1711" s="16">
        <f ca="1">(TRUNC(PRODUCT($E$12:$E1710),16))</f>
        <v>1.37190716953531</v>
      </c>
      <c r="G1711" s="16">
        <f t="shared" ca="1" si="529"/>
        <v>1.3670397133977701</v>
      </c>
      <c r="H1711" s="16">
        <f t="shared" ca="1" si="521"/>
        <v>1.00356058</v>
      </c>
      <c r="I1711" s="15">
        <f t="shared" si="530"/>
        <v>7.0000000000000007E-2</v>
      </c>
      <c r="J1711" s="34">
        <f t="shared" si="531"/>
        <v>45092</v>
      </c>
      <c r="K1711" s="2">
        <f t="shared" si="532"/>
        <v>6</v>
      </c>
      <c r="L1711" s="21">
        <f t="shared" si="533"/>
        <v>7</v>
      </c>
      <c r="M1711" s="14">
        <f t="shared" si="522"/>
        <v>1.001881174</v>
      </c>
      <c r="N1711" s="14">
        <f t="shared" ca="1" si="523"/>
        <v>1.005448452</v>
      </c>
      <c r="O1711" s="21">
        <f t="shared" si="534"/>
        <v>0</v>
      </c>
      <c r="P1711" s="16">
        <f t="shared" ca="1" si="524"/>
        <v>24.152987710000001</v>
      </c>
      <c r="Q1711" s="24">
        <f t="shared" si="525"/>
        <v>0</v>
      </c>
      <c r="R1711" s="16">
        <f t="shared" si="526"/>
        <v>0</v>
      </c>
      <c r="S1711" s="4" t="str">
        <f t="shared" si="535"/>
        <v>J=</v>
      </c>
      <c r="T1711" s="34">
        <f t="shared" si="536"/>
        <v>45124</v>
      </c>
      <c r="U1711" s="11"/>
      <c r="V1711" s="11"/>
      <c r="W1711" s="11"/>
      <c r="X1711" s="32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"/>
      <c r="AI1711" s="1"/>
      <c r="AJ1711" s="1"/>
      <c r="AK1711" s="1"/>
      <c r="AL1711" s="1"/>
      <c r="AM1711" s="32"/>
      <c r="AN1711" s="32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42">
        <f t="shared" si="527"/>
        <v>45102</v>
      </c>
      <c r="B1712" s="19">
        <f t="shared" ca="1" si="537"/>
        <v>4457.1529877100002</v>
      </c>
      <c r="C1712" s="16">
        <f t="shared" si="528"/>
        <v>4433</v>
      </c>
      <c r="D1712" s="15">
        <f ca="1">IF(A1712&lt;$B$1,VLOOKUP(A1712,[1]DI!$A$4:$B$15000,2,FALSE),0)</f>
        <v>0</v>
      </c>
      <c r="E1712" s="16">
        <f t="shared" ca="1" si="520"/>
        <v>1</v>
      </c>
      <c r="F1712" s="16">
        <f ca="1">(TRUNC(PRODUCT($E$12:$E1711),16))</f>
        <v>1.37190716953531</v>
      </c>
      <c r="G1712" s="16">
        <f t="shared" ca="1" si="529"/>
        <v>1.3670397133977701</v>
      </c>
      <c r="H1712" s="16">
        <f t="shared" ca="1" si="521"/>
        <v>1.00356058</v>
      </c>
      <c r="I1712" s="15">
        <f t="shared" si="530"/>
        <v>7.0000000000000007E-2</v>
      </c>
      <c r="J1712" s="34">
        <f t="shared" si="531"/>
        <v>45092</v>
      </c>
      <c r="K1712" s="2">
        <f t="shared" si="532"/>
        <v>6</v>
      </c>
      <c r="L1712" s="21">
        <f t="shared" si="533"/>
        <v>7</v>
      </c>
      <c r="M1712" s="14">
        <f t="shared" si="522"/>
        <v>1.001881174</v>
      </c>
      <c r="N1712" s="14">
        <f t="shared" ca="1" si="523"/>
        <v>1.005448452</v>
      </c>
      <c r="O1712" s="21">
        <f t="shared" si="534"/>
        <v>0</v>
      </c>
      <c r="P1712" s="16">
        <f t="shared" ca="1" si="524"/>
        <v>24.152987710000001</v>
      </c>
      <c r="Q1712" s="24">
        <f t="shared" si="525"/>
        <v>0</v>
      </c>
      <c r="R1712" s="16">
        <f t="shared" si="526"/>
        <v>0</v>
      </c>
      <c r="S1712" s="4" t="str">
        <f t="shared" si="535"/>
        <v>J=</v>
      </c>
      <c r="T1712" s="34">
        <f t="shared" si="536"/>
        <v>45124</v>
      </c>
      <c r="U1712" s="11"/>
      <c r="V1712" s="11"/>
      <c r="W1712" s="11"/>
      <c r="X1712" s="32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"/>
      <c r="AI1712" s="1"/>
      <c r="AJ1712" s="1"/>
      <c r="AK1712" s="1"/>
      <c r="AL1712" s="1"/>
      <c r="AM1712" s="32"/>
      <c r="AN1712" s="32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42">
        <f t="shared" si="527"/>
        <v>45103</v>
      </c>
      <c r="B1713" s="19">
        <f t="shared" ca="1" si="537"/>
        <v>4457.1529877100002</v>
      </c>
      <c r="C1713" s="16">
        <f t="shared" si="528"/>
        <v>4433</v>
      </c>
      <c r="D1713" s="15">
        <f ca="1">IF(A1713&lt;$B$1,VLOOKUP(A1713,[1]DI!$A$4:$B$15000,2,FALSE),0)</f>
        <v>0.13650000000000001</v>
      </c>
      <c r="E1713" s="16">
        <f t="shared" ca="1" si="520"/>
        <v>1.00050788</v>
      </c>
      <c r="F1713" s="16">
        <f ca="1">(TRUNC(PRODUCT($E$12:$E1712),16))</f>
        <v>1.37190716953531</v>
      </c>
      <c r="G1713" s="16">
        <f t="shared" ca="1" si="529"/>
        <v>1.3670397133977701</v>
      </c>
      <c r="H1713" s="16">
        <f t="shared" ca="1" si="521"/>
        <v>1.00356058</v>
      </c>
      <c r="I1713" s="15">
        <f t="shared" si="530"/>
        <v>7.0000000000000007E-2</v>
      </c>
      <c r="J1713" s="34">
        <f t="shared" si="531"/>
        <v>45092</v>
      </c>
      <c r="K1713" s="2">
        <f t="shared" si="532"/>
        <v>7</v>
      </c>
      <c r="L1713" s="21">
        <f t="shared" si="533"/>
        <v>7</v>
      </c>
      <c r="M1713" s="14">
        <f t="shared" si="522"/>
        <v>1.001881174</v>
      </c>
      <c r="N1713" s="14">
        <f t="shared" ca="1" si="523"/>
        <v>1.005448452</v>
      </c>
      <c r="O1713" s="21">
        <f t="shared" si="534"/>
        <v>0</v>
      </c>
      <c r="P1713" s="16">
        <f t="shared" ca="1" si="524"/>
        <v>24.152987710000001</v>
      </c>
      <c r="Q1713" s="24">
        <f t="shared" si="525"/>
        <v>0</v>
      </c>
      <c r="R1713" s="16">
        <f t="shared" si="526"/>
        <v>0</v>
      </c>
      <c r="S1713" s="4" t="str">
        <f t="shared" si="535"/>
        <v>J=</v>
      </c>
      <c r="T1713" s="34">
        <f t="shared" si="536"/>
        <v>45124</v>
      </c>
      <c r="U1713" s="11"/>
      <c r="V1713" s="11"/>
      <c r="W1713" s="11"/>
      <c r="X1713" s="32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"/>
      <c r="AI1713" s="1"/>
      <c r="AJ1713" s="1"/>
      <c r="AK1713" s="1"/>
      <c r="AL1713" s="1"/>
      <c r="AM1713" s="32"/>
      <c r="AN1713" s="32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42">
        <f t="shared" si="527"/>
        <v>45104</v>
      </c>
      <c r="B1714" s="19">
        <f t="shared" ca="1" si="537"/>
        <v>4460.6141499900004</v>
      </c>
      <c r="C1714" s="16">
        <f t="shared" si="528"/>
        <v>4433</v>
      </c>
      <c r="D1714" s="15">
        <f ca="1">IF(A1714&lt;$B$1,VLOOKUP(A1714,[1]DI!$A$4:$B$15000,2,FALSE),0)</f>
        <v>0.13650000000000001</v>
      </c>
      <c r="E1714" s="16">
        <f t="shared" ca="1" si="520"/>
        <v>1.00050788</v>
      </c>
      <c r="F1714" s="16">
        <f ca="1">(TRUNC(PRODUCT($E$12:$E1713),16))</f>
        <v>1.37260393374857</v>
      </c>
      <c r="G1714" s="16">
        <f t="shared" ca="1" si="529"/>
        <v>1.3670397133977701</v>
      </c>
      <c r="H1714" s="16">
        <f t="shared" ca="1" si="521"/>
        <v>1.0040702699999999</v>
      </c>
      <c r="I1714" s="15">
        <f t="shared" si="530"/>
        <v>7.0000000000000007E-2</v>
      </c>
      <c r="J1714" s="34">
        <f t="shared" si="531"/>
        <v>45092</v>
      </c>
      <c r="K1714" s="2">
        <f t="shared" si="532"/>
        <v>8</v>
      </c>
      <c r="L1714" s="21">
        <f t="shared" si="533"/>
        <v>8</v>
      </c>
      <c r="M1714" s="14">
        <f t="shared" si="522"/>
        <v>1.0021502019999999</v>
      </c>
      <c r="N1714" s="14">
        <f t="shared" ca="1" si="523"/>
        <v>1.0062292239999999</v>
      </c>
      <c r="O1714" s="21">
        <f t="shared" si="534"/>
        <v>0</v>
      </c>
      <c r="P1714" s="16">
        <f t="shared" ca="1" si="524"/>
        <v>27.614149990000001</v>
      </c>
      <c r="Q1714" s="24">
        <f t="shared" si="525"/>
        <v>0</v>
      </c>
      <c r="R1714" s="16">
        <f t="shared" si="526"/>
        <v>0</v>
      </c>
      <c r="S1714" s="4" t="str">
        <f t="shared" si="535"/>
        <v>J=</v>
      </c>
      <c r="T1714" s="34">
        <f t="shared" si="536"/>
        <v>45124</v>
      </c>
      <c r="U1714" s="11"/>
      <c r="V1714" s="11"/>
      <c r="W1714" s="11"/>
      <c r="X1714" s="32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"/>
      <c r="AI1714" s="1"/>
      <c r="AJ1714" s="1"/>
      <c r="AK1714" s="1"/>
      <c r="AL1714" s="1"/>
      <c r="AM1714" s="32"/>
      <c r="AN1714" s="32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42">
        <f t="shared" si="527"/>
        <v>45105</v>
      </c>
      <c r="B1715" s="19">
        <f t="shared" ca="1" si="537"/>
        <v>4464.0780030899996</v>
      </c>
      <c r="C1715" s="16">
        <f t="shared" si="528"/>
        <v>4433</v>
      </c>
      <c r="D1715" s="15">
        <f ca="1">IF(A1715&lt;$B$1,VLOOKUP(A1715,[1]DI!$A$4:$B$15000,2,FALSE),0)</f>
        <v>0.13650000000000001</v>
      </c>
      <c r="E1715" s="16">
        <f t="shared" ca="1" si="520"/>
        <v>1.00050788</v>
      </c>
      <c r="F1715" s="16">
        <f ca="1">(TRUNC(PRODUCT($E$12:$E1714),16))</f>
        <v>1.37330105183444</v>
      </c>
      <c r="G1715" s="16">
        <f t="shared" ca="1" si="529"/>
        <v>1.3670397133977701</v>
      </c>
      <c r="H1715" s="16">
        <f t="shared" ca="1" si="521"/>
        <v>1.00458022</v>
      </c>
      <c r="I1715" s="15">
        <f t="shared" si="530"/>
        <v>7.0000000000000007E-2</v>
      </c>
      <c r="J1715" s="34">
        <f t="shared" si="531"/>
        <v>45092</v>
      </c>
      <c r="K1715" s="2">
        <f t="shared" si="532"/>
        <v>9</v>
      </c>
      <c r="L1715" s="21">
        <f t="shared" si="533"/>
        <v>9</v>
      </c>
      <c r="M1715" s="14">
        <f t="shared" si="522"/>
        <v>1.0024193020000001</v>
      </c>
      <c r="N1715" s="14">
        <f t="shared" ca="1" si="523"/>
        <v>1.0070106029999999</v>
      </c>
      <c r="O1715" s="21">
        <f t="shared" si="534"/>
        <v>0</v>
      </c>
      <c r="P1715" s="16">
        <f t="shared" ca="1" si="524"/>
        <v>31.078003089999999</v>
      </c>
      <c r="Q1715" s="24">
        <f t="shared" si="525"/>
        <v>0</v>
      </c>
      <c r="R1715" s="16">
        <f t="shared" si="526"/>
        <v>0</v>
      </c>
      <c r="S1715" s="4" t="str">
        <f t="shared" si="535"/>
        <v>J=</v>
      </c>
      <c r="T1715" s="34">
        <f t="shared" si="536"/>
        <v>45124</v>
      </c>
      <c r="U1715" s="11"/>
      <c r="V1715" s="11"/>
      <c r="W1715" s="11"/>
      <c r="X1715" s="32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"/>
      <c r="AI1715" s="1"/>
      <c r="AJ1715" s="1"/>
      <c r="AK1715" s="1"/>
      <c r="AL1715" s="1"/>
      <c r="AM1715" s="32"/>
      <c r="AN1715" s="32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42">
        <f t="shared" si="527"/>
        <v>45106</v>
      </c>
      <c r="B1716" s="19">
        <f t="shared" ca="1" si="537"/>
        <v>4467.5445026999996</v>
      </c>
      <c r="C1716" s="16">
        <f t="shared" si="528"/>
        <v>4433</v>
      </c>
      <c r="D1716" s="15">
        <f ca="1">IF(A1716&lt;$B$1,VLOOKUP(A1716,[1]DI!$A$4:$B$15000,2,FALSE),0)</f>
        <v>0.13650000000000001</v>
      </c>
      <c r="E1716" s="16">
        <f t="shared" ca="1" si="520"/>
        <v>1.00050788</v>
      </c>
      <c r="F1716" s="16">
        <f ca="1">(TRUNC(PRODUCT($E$12:$E1715),16))</f>
        <v>1.37399852397265</v>
      </c>
      <c r="G1716" s="16">
        <f t="shared" ca="1" si="529"/>
        <v>1.3670397133977701</v>
      </c>
      <c r="H1716" s="16">
        <f t="shared" ca="1" si="521"/>
        <v>1.0050904199999999</v>
      </c>
      <c r="I1716" s="15">
        <f t="shared" si="530"/>
        <v>7.0000000000000007E-2</v>
      </c>
      <c r="J1716" s="34">
        <f t="shared" si="531"/>
        <v>45092</v>
      </c>
      <c r="K1716" s="2">
        <f t="shared" si="532"/>
        <v>10</v>
      </c>
      <c r="L1716" s="21">
        <f t="shared" si="533"/>
        <v>10</v>
      </c>
      <c r="M1716" s="14">
        <f t="shared" si="522"/>
        <v>1.0026884739999999</v>
      </c>
      <c r="N1716" s="14">
        <f t="shared" ca="1" si="523"/>
        <v>1.007792579</v>
      </c>
      <c r="O1716" s="21">
        <f t="shared" si="534"/>
        <v>0</v>
      </c>
      <c r="P1716" s="16">
        <f t="shared" ca="1" si="524"/>
        <v>34.544502700000002</v>
      </c>
      <c r="Q1716" s="24">
        <f t="shared" si="525"/>
        <v>0</v>
      </c>
      <c r="R1716" s="16">
        <f t="shared" si="526"/>
        <v>0</v>
      </c>
      <c r="S1716" s="4" t="str">
        <f t="shared" si="535"/>
        <v>J=</v>
      </c>
      <c r="T1716" s="34">
        <f t="shared" si="536"/>
        <v>45124</v>
      </c>
      <c r="U1716" s="11"/>
      <c r="V1716" s="11"/>
      <c r="W1716" s="11"/>
      <c r="X1716" s="32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"/>
      <c r="AI1716" s="1"/>
      <c r="AJ1716" s="1"/>
      <c r="AK1716" s="1"/>
      <c r="AL1716" s="1"/>
      <c r="AM1716" s="32"/>
      <c r="AN1716" s="32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42">
        <f t="shared" si="527"/>
        <v>45107</v>
      </c>
      <c r="B1717" s="19">
        <f t="shared" ca="1" si="537"/>
        <v>4471.0137507700001</v>
      </c>
      <c r="C1717" s="16">
        <f t="shared" si="528"/>
        <v>4433</v>
      </c>
      <c r="D1717" s="15">
        <f ca="1">IF(A1717&lt;$B$1,VLOOKUP(A1717,[1]DI!$A$4:$B$15000,2,FALSE),0)</f>
        <v>0.13650000000000001</v>
      </c>
      <c r="E1717" s="16">
        <f t="shared" ca="1" si="520"/>
        <v>1.00050788</v>
      </c>
      <c r="F1717" s="16">
        <f ca="1">(TRUNC(PRODUCT($E$12:$E1716),16))</f>
        <v>1.3746963503430001</v>
      </c>
      <c r="G1717" s="16">
        <f t="shared" ca="1" si="529"/>
        <v>1.3670397133977701</v>
      </c>
      <c r="H1717" s="16">
        <f t="shared" ca="1" si="521"/>
        <v>1.00560089</v>
      </c>
      <c r="I1717" s="15">
        <f t="shared" si="530"/>
        <v>7.0000000000000007E-2</v>
      </c>
      <c r="J1717" s="34">
        <f t="shared" si="531"/>
        <v>45092</v>
      </c>
      <c r="K1717" s="2">
        <f t="shared" si="532"/>
        <v>11</v>
      </c>
      <c r="L1717" s="21">
        <f t="shared" si="533"/>
        <v>11</v>
      </c>
      <c r="M1717" s="14">
        <f t="shared" si="522"/>
        <v>1.0029577190000001</v>
      </c>
      <c r="N1717" s="14">
        <f t="shared" ca="1" si="523"/>
        <v>1.008575175</v>
      </c>
      <c r="O1717" s="21">
        <f t="shared" si="534"/>
        <v>0</v>
      </c>
      <c r="P1717" s="16">
        <f t="shared" ca="1" si="524"/>
        <v>38.013750770000001</v>
      </c>
      <c r="Q1717" s="24">
        <f t="shared" si="525"/>
        <v>0</v>
      </c>
      <c r="R1717" s="16">
        <f t="shared" si="526"/>
        <v>0</v>
      </c>
      <c r="S1717" s="4" t="str">
        <f t="shared" si="535"/>
        <v>J=</v>
      </c>
      <c r="T1717" s="34">
        <f t="shared" si="536"/>
        <v>45124</v>
      </c>
      <c r="U1717" s="11"/>
      <c r="V1717" s="11"/>
      <c r="W1717" s="11"/>
      <c r="X1717" s="32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"/>
      <c r="AI1717" s="1"/>
      <c r="AJ1717" s="1"/>
      <c r="AK1717" s="1"/>
      <c r="AL1717" s="1"/>
      <c r="AM1717" s="32"/>
      <c r="AN1717" s="32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42">
        <f t="shared" si="527"/>
        <v>45108</v>
      </c>
      <c r="B1718" s="19">
        <f t="shared" ca="1" si="537"/>
        <v>4474.4856453399998</v>
      </c>
      <c r="C1718" s="16">
        <f t="shared" si="528"/>
        <v>4433</v>
      </c>
      <c r="D1718" s="15">
        <f ca="1">IF(A1718&lt;$B$1,VLOOKUP(A1718,[1]DI!$A$4:$B$15000,2,FALSE),0)</f>
        <v>0</v>
      </c>
      <c r="E1718" s="16">
        <f t="shared" ca="1" si="520"/>
        <v>1</v>
      </c>
      <c r="F1718" s="16">
        <f ca="1">(TRUNC(PRODUCT($E$12:$E1717),16))</f>
        <v>1.3753945311254201</v>
      </c>
      <c r="G1718" s="16">
        <f t="shared" ca="1" si="529"/>
        <v>1.3670397133977701</v>
      </c>
      <c r="H1718" s="16">
        <f t="shared" ca="1" si="521"/>
        <v>1.00611161</v>
      </c>
      <c r="I1718" s="15">
        <f t="shared" si="530"/>
        <v>7.0000000000000007E-2</v>
      </c>
      <c r="J1718" s="34">
        <f t="shared" si="531"/>
        <v>45092</v>
      </c>
      <c r="K1718" s="2">
        <f t="shared" si="532"/>
        <v>11</v>
      </c>
      <c r="L1718" s="21">
        <f t="shared" si="533"/>
        <v>12</v>
      </c>
      <c r="M1718" s="14">
        <f t="shared" si="522"/>
        <v>1.003227036</v>
      </c>
      <c r="N1718" s="14">
        <f t="shared" ca="1" si="523"/>
        <v>1.009358368</v>
      </c>
      <c r="O1718" s="21">
        <f t="shared" si="534"/>
        <v>0</v>
      </c>
      <c r="P1718" s="16">
        <f t="shared" ca="1" si="524"/>
        <v>41.485645339999998</v>
      </c>
      <c r="Q1718" s="24">
        <f t="shared" si="525"/>
        <v>0</v>
      </c>
      <c r="R1718" s="16">
        <f t="shared" si="526"/>
        <v>0</v>
      </c>
      <c r="S1718" s="4" t="str">
        <f t="shared" si="535"/>
        <v>J=</v>
      </c>
      <c r="T1718" s="34">
        <f t="shared" si="536"/>
        <v>45124</v>
      </c>
      <c r="U1718" s="11"/>
      <c r="V1718" s="11"/>
      <c r="W1718" s="11"/>
      <c r="X1718" s="32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"/>
      <c r="AI1718" s="1"/>
      <c r="AJ1718" s="1"/>
      <c r="AK1718" s="1"/>
      <c r="AL1718" s="1"/>
      <c r="AM1718" s="32"/>
      <c r="AN1718" s="32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42">
        <f t="shared" si="527"/>
        <v>45109</v>
      </c>
      <c r="B1719" s="19">
        <f t="shared" ca="1" si="537"/>
        <v>4474.4856453399998</v>
      </c>
      <c r="C1719" s="16">
        <f t="shared" si="528"/>
        <v>4433</v>
      </c>
      <c r="D1719" s="15">
        <f ca="1">IF(A1719&lt;$B$1,VLOOKUP(A1719,[1]DI!$A$4:$B$15000,2,FALSE),0)</f>
        <v>0</v>
      </c>
      <c r="E1719" s="16">
        <f t="shared" ca="1" si="520"/>
        <v>1</v>
      </c>
      <c r="F1719" s="16">
        <f ca="1">(TRUNC(PRODUCT($E$12:$E1718),16))</f>
        <v>1.3753945311254201</v>
      </c>
      <c r="G1719" s="16">
        <f t="shared" ca="1" si="529"/>
        <v>1.3670397133977701</v>
      </c>
      <c r="H1719" s="16">
        <f t="shared" ca="1" si="521"/>
        <v>1.00611161</v>
      </c>
      <c r="I1719" s="15">
        <f t="shared" si="530"/>
        <v>7.0000000000000007E-2</v>
      </c>
      <c r="J1719" s="34">
        <f t="shared" si="531"/>
        <v>45092</v>
      </c>
      <c r="K1719" s="2">
        <f t="shared" si="532"/>
        <v>11</v>
      </c>
      <c r="L1719" s="21">
        <f t="shared" si="533"/>
        <v>12</v>
      </c>
      <c r="M1719" s="14">
        <f t="shared" si="522"/>
        <v>1.003227036</v>
      </c>
      <c r="N1719" s="14">
        <f t="shared" ca="1" si="523"/>
        <v>1.009358368</v>
      </c>
      <c r="O1719" s="21">
        <f t="shared" si="534"/>
        <v>0</v>
      </c>
      <c r="P1719" s="16">
        <f t="shared" ca="1" si="524"/>
        <v>41.485645339999998</v>
      </c>
      <c r="Q1719" s="24">
        <f t="shared" si="525"/>
        <v>0</v>
      </c>
      <c r="R1719" s="16">
        <f t="shared" si="526"/>
        <v>0</v>
      </c>
      <c r="S1719" s="4" t="str">
        <f t="shared" si="535"/>
        <v>J=</v>
      </c>
      <c r="T1719" s="34">
        <f t="shared" si="536"/>
        <v>45124</v>
      </c>
      <c r="U1719" s="11"/>
      <c r="V1719" s="11"/>
      <c r="W1719" s="11"/>
      <c r="X1719" s="32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"/>
      <c r="AI1719" s="1"/>
      <c r="AJ1719" s="1"/>
      <c r="AK1719" s="1"/>
      <c r="AL1719" s="1"/>
      <c r="AM1719" s="32"/>
      <c r="AN1719" s="32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42">
        <f t="shared" si="527"/>
        <v>45110</v>
      </c>
      <c r="B1720" s="19">
        <f t="shared" ca="1" si="537"/>
        <v>4474.4856453399998</v>
      </c>
      <c r="C1720" s="16">
        <f t="shared" si="528"/>
        <v>4433</v>
      </c>
      <c r="D1720" s="15">
        <f ca="1">IF(A1720&lt;$B$1,VLOOKUP(A1720,[1]DI!$A$4:$B$15000,2,FALSE),0)</f>
        <v>0.13650000000000001</v>
      </c>
      <c r="E1720" s="16">
        <f t="shared" ca="1" si="520"/>
        <v>1.00050788</v>
      </c>
      <c r="F1720" s="16">
        <f ca="1">(TRUNC(PRODUCT($E$12:$E1719),16))</f>
        <v>1.3753945311254201</v>
      </c>
      <c r="G1720" s="16">
        <f t="shared" ca="1" si="529"/>
        <v>1.3670397133977701</v>
      </c>
      <c r="H1720" s="16">
        <f t="shared" ca="1" si="521"/>
        <v>1.00611161</v>
      </c>
      <c r="I1720" s="15">
        <f t="shared" si="530"/>
        <v>7.0000000000000007E-2</v>
      </c>
      <c r="J1720" s="34">
        <f t="shared" si="531"/>
        <v>45092</v>
      </c>
      <c r="K1720" s="2">
        <f t="shared" si="532"/>
        <v>12</v>
      </c>
      <c r="L1720" s="21">
        <f t="shared" si="533"/>
        <v>12</v>
      </c>
      <c r="M1720" s="14">
        <f t="shared" si="522"/>
        <v>1.003227036</v>
      </c>
      <c r="N1720" s="14">
        <f t="shared" ca="1" si="523"/>
        <v>1.009358368</v>
      </c>
      <c r="O1720" s="21">
        <f t="shared" si="534"/>
        <v>0</v>
      </c>
      <c r="P1720" s="16">
        <f t="shared" ca="1" si="524"/>
        <v>41.485645339999998</v>
      </c>
      <c r="Q1720" s="24">
        <f t="shared" si="525"/>
        <v>0</v>
      </c>
      <c r="R1720" s="16">
        <f t="shared" si="526"/>
        <v>0</v>
      </c>
      <c r="S1720" s="4" t="str">
        <f t="shared" si="535"/>
        <v>J=</v>
      </c>
      <c r="T1720" s="34">
        <f t="shared" si="536"/>
        <v>45124</v>
      </c>
      <c r="U1720" s="11"/>
      <c r="V1720" s="11"/>
      <c r="W1720" s="11"/>
      <c r="X1720" s="32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"/>
      <c r="AI1720" s="1"/>
      <c r="AJ1720" s="1"/>
      <c r="AK1720" s="1"/>
      <c r="AL1720" s="1"/>
      <c r="AM1720" s="32"/>
      <c r="AN1720" s="32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42">
        <f t="shared" si="527"/>
        <v>45111</v>
      </c>
      <c r="B1721" s="19">
        <f t="shared" ca="1" si="537"/>
        <v>4477.9602839299996</v>
      </c>
      <c r="C1721" s="16">
        <f t="shared" si="528"/>
        <v>4433</v>
      </c>
      <c r="D1721" s="15">
        <f ca="1">IF(A1721&lt;$B$1,VLOOKUP(A1721,[1]DI!$A$4:$B$15000,2,FALSE),0)</f>
        <v>0.13650000000000001</v>
      </c>
      <c r="E1721" s="16">
        <f t="shared" ca="1" si="520"/>
        <v>1.00050788</v>
      </c>
      <c r="F1721" s="16">
        <f ca="1">(TRUNC(PRODUCT($E$12:$E1720),16))</f>
        <v>1.3760930664998801</v>
      </c>
      <c r="G1721" s="16">
        <f t="shared" ca="1" si="529"/>
        <v>1.3670397133977701</v>
      </c>
      <c r="H1721" s="16">
        <f t="shared" ca="1" si="521"/>
        <v>1.0066226</v>
      </c>
      <c r="I1721" s="15">
        <f t="shared" si="530"/>
        <v>7.0000000000000007E-2</v>
      </c>
      <c r="J1721" s="34">
        <f t="shared" si="531"/>
        <v>45092</v>
      </c>
      <c r="K1721" s="2">
        <f t="shared" si="532"/>
        <v>13</v>
      </c>
      <c r="L1721" s="21">
        <f t="shared" si="533"/>
        <v>13</v>
      </c>
      <c r="M1721" s="14">
        <f t="shared" si="522"/>
        <v>1.003496425</v>
      </c>
      <c r="N1721" s="14">
        <f t="shared" ca="1" si="523"/>
        <v>1.0101421799999999</v>
      </c>
      <c r="O1721" s="21">
        <f t="shared" si="534"/>
        <v>0</v>
      </c>
      <c r="P1721" s="16">
        <f t="shared" ca="1" si="524"/>
        <v>44.960283930000003</v>
      </c>
      <c r="Q1721" s="24">
        <f t="shared" si="525"/>
        <v>0</v>
      </c>
      <c r="R1721" s="16">
        <f t="shared" si="526"/>
        <v>0</v>
      </c>
      <c r="S1721" s="4" t="str">
        <f t="shared" si="535"/>
        <v>J=</v>
      </c>
      <c r="T1721" s="34">
        <f t="shared" si="536"/>
        <v>45124</v>
      </c>
      <c r="U1721" s="11"/>
      <c r="V1721" s="11"/>
      <c r="W1721" s="11"/>
      <c r="X1721" s="32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"/>
      <c r="AI1721" s="1"/>
      <c r="AJ1721" s="1"/>
      <c r="AK1721" s="1"/>
      <c r="AL1721" s="1"/>
      <c r="AM1721" s="32"/>
      <c r="AN1721" s="32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42">
        <f t="shared" si="527"/>
        <v>45112</v>
      </c>
      <c r="B1722" s="19">
        <f t="shared" ca="1" si="537"/>
        <v>4481.4375823299997</v>
      </c>
      <c r="C1722" s="16">
        <f t="shared" si="528"/>
        <v>4433</v>
      </c>
      <c r="D1722" s="15">
        <f ca="1">IF(A1722&lt;$B$1,VLOOKUP(A1722,[1]DI!$A$4:$B$15000,2,FALSE),0)</f>
        <v>0.13650000000000001</v>
      </c>
      <c r="E1722" s="16">
        <f t="shared" ca="1" si="520"/>
        <v>1.00050788</v>
      </c>
      <c r="F1722" s="16">
        <f ca="1">(TRUNC(PRODUCT($E$12:$E1721),16))</f>
        <v>1.3767919566464999</v>
      </c>
      <c r="G1722" s="16">
        <f t="shared" ca="1" si="529"/>
        <v>1.3670397133977701</v>
      </c>
      <c r="H1722" s="16">
        <f t="shared" ca="1" si="521"/>
        <v>1.0071338400000001</v>
      </c>
      <c r="I1722" s="15">
        <f t="shared" si="530"/>
        <v>7.0000000000000007E-2</v>
      </c>
      <c r="J1722" s="34">
        <f t="shared" si="531"/>
        <v>45092</v>
      </c>
      <c r="K1722" s="2">
        <f t="shared" si="532"/>
        <v>14</v>
      </c>
      <c r="L1722" s="21">
        <f t="shared" si="533"/>
        <v>14</v>
      </c>
      <c r="M1722" s="14">
        <f t="shared" si="522"/>
        <v>1.0037658869999999</v>
      </c>
      <c r="N1722" s="14">
        <f t="shared" ca="1" si="523"/>
        <v>1.0109265919999999</v>
      </c>
      <c r="O1722" s="21">
        <f t="shared" si="534"/>
        <v>0</v>
      </c>
      <c r="P1722" s="16">
        <f t="shared" ca="1" si="524"/>
        <v>48.437582329999998</v>
      </c>
      <c r="Q1722" s="24">
        <f t="shared" si="525"/>
        <v>0</v>
      </c>
      <c r="R1722" s="16">
        <f t="shared" si="526"/>
        <v>0</v>
      </c>
      <c r="S1722" s="4" t="str">
        <f t="shared" si="535"/>
        <v>J=</v>
      </c>
      <c r="T1722" s="34">
        <f t="shared" si="536"/>
        <v>45124</v>
      </c>
      <c r="U1722" s="11"/>
      <c r="V1722" s="11"/>
      <c r="W1722" s="11"/>
      <c r="X1722" s="32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"/>
      <c r="AI1722" s="1"/>
      <c r="AJ1722" s="1"/>
      <c r="AK1722" s="1"/>
      <c r="AL1722" s="1"/>
      <c r="AM1722" s="32"/>
      <c r="AN1722" s="32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42">
        <f t="shared" si="527"/>
        <v>45113</v>
      </c>
      <c r="B1723" s="19">
        <f t="shared" ca="1" si="537"/>
        <v>4484.9175804200004</v>
      </c>
      <c r="C1723" s="16">
        <f t="shared" si="528"/>
        <v>4433</v>
      </c>
      <c r="D1723" s="15">
        <f ca="1">IF(A1723&lt;$B$1,VLOOKUP(A1723,[1]DI!$A$4:$B$15000,2,FALSE),0)</f>
        <v>0.13650000000000001</v>
      </c>
      <c r="E1723" s="16">
        <f t="shared" ca="1" si="520"/>
        <v>1.00050788</v>
      </c>
      <c r="F1723" s="16">
        <f ca="1">(TRUNC(PRODUCT($E$12:$E1722),16))</f>
        <v>1.3774912017454399</v>
      </c>
      <c r="G1723" s="16">
        <f t="shared" ca="1" si="529"/>
        <v>1.3670397133977701</v>
      </c>
      <c r="H1723" s="16">
        <f t="shared" ca="1" si="521"/>
        <v>1.0076453400000001</v>
      </c>
      <c r="I1723" s="15">
        <f t="shared" si="530"/>
        <v>7.0000000000000007E-2</v>
      </c>
      <c r="J1723" s="34">
        <f t="shared" si="531"/>
        <v>45092</v>
      </c>
      <c r="K1723" s="2">
        <f t="shared" si="532"/>
        <v>15</v>
      </c>
      <c r="L1723" s="21">
        <f t="shared" si="533"/>
        <v>15</v>
      </c>
      <c r="M1723" s="14">
        <f t="shared" si="522"/>
        <v>1.004035421</v>
      </c>
      <c r="N1723" s="14">
        <f t="shared" ca="1" si="523"/>
        <v>1.0117116129999999</v>
      </c>
      <c r="O1723" s="21">
        <f t="shared" si="534"/>
        <v>0</v>
      </c>
      <c r="P1723" s="16">
        <f t="shared" ca="1" si="524"/>
        <v>51.91758042</v>
      </c>
      <c r="Q1723" s="24">
        <f t="shared" si="525"/>
        <v>0</v>
      </c>
      <c r="R1723" s="16">
        <f t="shared" si="526"/>
        <v>0</v>
      </c>
      <c r="S1723" s="4" t="str">
        <f t="shared" si="535"/>
        <v>J=</v>
      </c>
      <c r="T1723" s="34">
        <f t="shared" si="536"/>
        <v>45124</v>
      </c>
      <c r="U1723" s="11"/>
      <c r="V1723" s="11"/>
      <c r="W1723" s="11"/>
      <c r="X1723" s="32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"/>
      <c r="AI1723" s="1"/>
      <c r="AJ1723" s="1"/>
      <c r="AK1723" s="1"/>
      <c r="AL1723" s="1"/>
      <c r="AM1723" s="32"/>
      <c r="AN1723" s="32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42">
        <f t="shared" si="527"/>
        <v>45114</v>
      </c>
      <c r="B1724" s="19">
        <f t="shared" ca="1" si="537"/>
        <v>4488.4003269799996</v>
      </c>
      <c r="C1724" s="16">
        <f t="shared" si="528"/>
        <v>4433</v>
      </c>
      <c r="D1724" s="15">
        <f ca="1">IF(A1724&lt;$B$1,VLOOKUP(A1724,[1]DI!$A$4:$B$15000,2,FALSE),0)</f>
        <v>0.13650000000000001</v>
      </c>
      <c r="E1724" s="16">
        <f t="shared" ca="1" si="520"/>
        <v>1.00050788</v>
      </c>
      <c r="F1724" s="16">
        <f ca="1">(TRUNC(PRODUCT($E$12:$E1723),16))</f>
        <v>1.37819080197698</v>
      </c>
      <c r="G1724" s="16">
        <f t="shared" ca="1" si="529"/>
        <v>1.3670397133977701</v>
      </c>
      <c r="H1724" s="16">
        <f t="shared" ca="1" si="521"/>
        <v>1.00815711</v>
      </c>
      <c r="I1724" s="15">
        <f t="shared" si="530"/>
        <v>7.0000000000000007E-2</v>
      </c>
      <c r="J1724" s="34">
        <f t="shared" si="531"/>
        <v>45092</v>
      </c>
      <c r="K1724" s="2">
        <f t="shared" si="532"/>
        <v>16</v>
      </c>
      <c r="L1724" s="21">
        <f t="shared" si="533"/>
        <v>16</v>
      </c>
      <c r="M1724" s="14">
        <f t="shared" si="522"/>
        <v>1.004305027</v>
      </c>
      <c r="N1724" s="14">
        <f t="shared" ca="1" si="523"/>
        <v>1.0124972539999999</v>
      </c>
      <c r="O1724" s="21">
        <f t="shared" si="534"/>
        <v>0</v>
      </c>
      <c r="P1724" s="16">
        <f t="shared" ca="1" si="524"/>
        <v>55.400326980000003</v>
      </c>
      <c r="Q1724" s="24">
        <f t="shared" si="525"/>
        <v>0</v>
      </c>
      <c r="R1724" s="16">
        <f t="shared" si="526"/>
        <v>0</v>
      </c>
      <c r="S1724" s="4" t="str">
        <f t="shared" si="535"/>
        <v>J=</v>
      </c>
      <c r="T1724" s="34">
        <f t="shared" si="536"/>
        <v>45124</v>
      </c>
      <c r="U1724" s="11"/>
      <c r="V1724" s="11"/>
      <c r="W1724" s="11"/>
      <c r="X1724" s="32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"/>
      <c r="AI1724" s="1"/>
      <c r="AJ1724" s="1"/>
      <c r="AK1724" s="1"/>
      <c r="AL1724" s="1"/>
      <c r="AM1724" s="32"/>
      <c r="AN1724" s="32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42">
        <f t="shared" si="527"/>
        <v>45115</v>
      </c>
      <c r="B1725" s="19">
        <f t="shared" ca="1" si="537"/>
        <v>4491.8857333300002</v>
      </c>
      <c r="C1725" s="16">
        <f t="shared" si="528"/>
        <v>4433</v>
      </c>
      <c r="D1725" s="15">
        <f ca="1">IF(A1725&lt;$B$1,VLOOKUP(A1725,[1]DI!$A$4:$B$15000,2,FALSE),0)</f>
        <v>0</v>
      </c>
      <c r="E1725" s="16">
        <f t="shared" ca="1" si="520"/>
        <v>1</v>
      </c>
      <c r="F1725" s="16">
        <f ca="1">(TRUNC(PRODUCT($E$12:$E1724),16))</f>
        <v>1.3788907575214899</v>
      </c>
      <c r="G1725" s="16">
        <f t="shared" ca="1" si="529"/>
        <v>1.3670397133977701</v>
      </c>
      <c r="H1725" s="16">
        <f t="shared" ca="1" si="521"/>
        <v>1.0086691299999999</v>
      </c>
      <c r="I1725" s="15">
        <f t="shared" si="530"/>
        <v>7.0000000000000007E-2</v>
      </c>
      <c r="J1725" s="34">
        <f t="shared" si="531"/>
        <v>45092</v>
      </c>
      <c r="K1725" s="2">
        <f t="shared" si="532"/>
        <v>16</v>
      </c>
      <c r="L1725" s="21">
        <f t="shared" si="533"/>
        <v>17</v>
      </c>
      <c r="M1725" s="14">
        <f t="shared" si="522"/>
        <v>1.0045747060000001</v>
      </c>
      <c r="N1725" s="14">
        <f t="shared" ca="1" si="523"/>
        <v>1.013283495</v>
      </c>
      <c r="O1725" s="21">
        <f t="shared" si="534"/>
        <v>0</v>
      </c>
      <c r="P1725" s="16">
        <f t="shared" ca="1" si="524"/>
        <v>58.885733330000001</v>
      </c>
      <c r="Q1725" s="24">
        <f t="shared" si="525"/>
        <v>0</v>
      </c>
      <c r="R1725" s="16">
        <f t="shared" si="526"/>
        <v>0</v>
      </c>
      <c r="S1725" s="4" t="str">
        <f t="shared" si="535"/>
        <v>J=</v>
      </c>
      <c r="T1725" s="34">
        <f t="shared" si="536"/>
        <v>45124</v>
      </c>
      <c r="U1725" s="11"/>
      <c r="V1725" s="11"/>
      <c r="W1725" s="11"/>
      <c r="X1725" s="32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"/>
      <c r="AI1725" s="1"/>
      <c r="AJ1725" s="1"/>
      <c r="AK1725" s="1"/>
      <c r="AL1725" s="1"/>
      <c r="AM1725" s="32"/>
      <c r="AN1725" s="32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42">
        <f t="shared" si="527"/>
        <v>45116</v>
      </c>
      <c r="B1726" s="19">
        <f t="shared" ca="1" si="537"/>
        <v>4491.8857333300002</v>
      </c>
      <c r="C1726" s="16">
        <f t="shared" si="528"/>
        <v>4433</v>
      </c>
      <c r="D1726" s="15">
        <f ca="1">IF(A1726&lt;$B$1,VLOOKUP(A1726,[1]DI!$A$4:$B$15000,2,FALSE),0)</f>
        <v>0</v>
      </c>
      <c r="E1726" s="16">
        <f t="shared" ca="1" si="520"/>
        <v>1</v>
      </c>
      <c r="F1726" s="16">
        <f ca="1">(TRUNC(PRODUCT($E$12:$E1725),16))</f>
        <v>1.3788907575214899</v>
      </c>
      <c r="G1726" s="16">
        <f t="shared" ca="1" si="529"/>
        <v>1.3670397133977701</v>
      </c>
      <c r="H1726" s="16">
        <f t="shared" ca="1" si="521"/>
        <v>1.0086691299999999</v>
      </c>
      <c r="I1726" s="15">
        <f t="shared" si="530"/>
        <v>7.0000000000000007E-2</v>
      </c>
      <c r="J1726" s="34">
        <f t="shared" si="531"/>
        <v>45092</v>
      </c>
      <c r="K1726" s="2">
        <f t="shared" si="532"/>
        <v>16</v>
      </c>
      <c r="L1726" s="21">
        <f t="shared" si="533"/>
        <v>17</v>
      </c>
      <c r="M1726" s="14">
        <f t="shared" si="522"/>
        <v>1.0045747060000001</v>
      </c>
      <c r="N1726" s="14">
        <f t="shared" ca="1" si="523"/>
        <v>1.013283495</v>
      </c>
      <c r="O1726" s="21">
        <f t="shared" si="534"/>
        <v>0</v>
      </c>
      <c r="P1726" s="16">
        <f t="shared" ca="1" si="524"/>
        <v>58.885733330000001</v>
      </c>
      <c r="Q1726" s="24">
        <f t="shared" si="525"/>
        <v>0</v>
      </c>
      <c r="R1726" s="16">
        <f t="shared" si="526"/>
        <v>0</v>
      </c>
      <c r="S1726" s="4" t="str">
        <f t="shared" si="535"/>
        <v>J=</v>
      </c>
      <c r="T1726" s="34">
        <f t="shared" si="536"/>
        <v>45124</v>
      </c>
      <c r="U1726" s="11"/>
      <c r="V1726" s="11"/>
      <c r="W1726" s="11"/>
      <c r="X1726" s="32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"/>
      <c r="AI1726" s="1"/>
      <c r="AJ1726" s="1"/>
      <c r="AK1726" s="1"/>
      <c r="AL1726" s="1"/>
      <c r="AM1726" s="32"/>
      <c r="AN1726" s="32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42">
        <f t="shared" si="527"/>
        <v>45117</v>
      </c>
      <c r="B1727" s="19">
        <f t="shared" ca="1" si="537"/>
        <v>4491.8857333300002</v>
      </c>
      <c r="C1727" s="16">
        <f t="shared" si="528"/>
        <v>4433</v>
      </c>
      <c r="D1727" s="15">
        <f ca="1">IF(A1727&lt;$B$1,VLOOKUP(A1727,[1]DI!$A$4:$B$15000,2,FALSE),0)</f>
        <v>0.13650000000000001</v>
      </c>
      <c r="E1727" s="16">
        <f t="shared" ca="1" si="520"/>
        <v>1.00050788</v>
      </c>
      <c r="F1727" s="16">
        <f ca="1">(TRUNC(PRODUCT($E$12:$E1726),16))</f>
        <v>1.3788907575214899</v>
      </c>
      <c r="G1727" s="16">
        <f t="shared" ca="1" si="529"/>
        <v>1.3670397133977701</v>
      </c>
      <c r="H1727" s="16">
        <f t="shared" ca="1" si="521"/>
        <v>1.0086691299999999</v>
      </c>
      <c r="I1727" s="15">
        <f t="shared" si="530"/>
        <v>7.0000000000000007E-2</v>
      </c>
      <c r="J1727" s="34">
        <f t="shared" si="531"/>
        <v>45092</v>
      </c>
      <c r="K1727" s="2">
        <f t="shared" si="532"/>
        <v>17</v>
      </c>
      <c r="L1727" s="21">
        <f t="shared" si="533"/>
        <v>17</v>
      </c>
      <c r="M1727" s="14">
        <f t="shared" si="522"/>
        <v>1.0045747060000001</v>
      </c>
      <c r="N1727" s="14">
        <f t="shared" ca="1" si="523"/>
        <v>1.013283495</v>
      </c>
      <c r="O1727" s="21">
        <f t="shared" si="534"/>
        <v>0</v>
      </c>
      <c r="P1727" s="16">
        <f t="shared" ca="1" si="524"/>
        <v>58.885733330000001</v>
      </c>
      <c r="Q1727" s="24">
        <f t="shared" si="525"/>
        <v>0</v>
      </c>
      <c r="R1727" s="16">
        <f t="shared" si="526"/>
        <v>0</v>
      </c>
      <c r="S1727" s="4" t="str">
        <f t="shared" si="535"/>
        <v>J=</v>
      </c>
      <c r="T1727" s="34">
        <f t="shared" si="536"/>
        <v>45124</v>
      </c>
      <c r="U1727" s="11"/>
      <c r="V1727" s="11"/>
      <c r="W1727" s="11"/>
      <c r="X1727" s="32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"/>
      <c r="AI1727" s="1"/>
      <c r="AJ1727" s="1"/>
      <c r="AK1727" s="1"/>
      <c r="AL1727" s="1"/>
      <c r="AM1727" s="32"/>
      <c r="AN1727" s="32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42">
        <f t="shared" si="527"/>
        <v>45118</v>
      </c>
      <c r="B1728" s="19">
        <f t="shared" ca="1" si="537"/>
        <v>4495.3738438099999</v>
      </c>
      <c r="C1728" s="16">
        <f t="shared" si="528"/>
        <v>4433</v>
      </c>
      <c r="D1728" s="15">
        <f ca="1">IF(A1728&lt;$B$1,VLOOKUP(A1728,[1]DI!$A$4:$B$15000,2,FALSE),0)</f>
        <v>0.13650000000000001</v>
      </c>
      <c r="E1728" s="16">
        <f t="shared" ca="1" si="520"/>
        <v>1.00050788</v>
      </c>
      <c r="F1728" s="16">
        <f ca="1">(TRUNC(PRODUCT($E$12:$E1727),16))</f>
        <v>1.3795910685594199</v>
      </c>
      <c r="G1728" s="16">
        <f t="shared" ca="1" si="529"/>
        <v>1.3670397133977701</v>
      </c>
      <c r="H1728" s="16">
        <f t="shared" ca="1" si="521"/>
        <v>1.0091814100000001</v>
      </c>
      <c r="I1728" s="15">
        <f t="shared" si="530"/>
        <v>7.0000000000000007E-2</v>
      </c>
      <c r="J1728" s="34">
        <f t="shared" si="531"/>
        <v>45092</v>
      </c>
      <c r="K1728" s="2">
        <f t="shared" si="532"/>
        <v>18</v>
      </c>
      <c r="L1728" s="21">
        <f t="shared" si="533"/>
        <v>18</v>
      </c>
      <c r="M1728" s="14">
        <f t="shared" si="522"/>
        <v>1.0048444569999999</v>
      </c>
      <c r="N1728" s="14">
        <f t="shared" ca="1" si="523"/>
        <v>1.014070346</v>
      </c>
      <c r="O1728" s="21">
        <f t="shared" si="534"/>
        <v>0</v>
      </c>
      <c r="P1728" s="16">
        <f t="shared" ca="1" si="524"/>
        <v>62.373843809999997</v>
      </c>
      <c r="Q1728" s="24">
        <f t="shared" si="525"/>
        <v>0</v>
      </c>
      <c r="R1728" s="16">
        <f t="shared" si="526"/>
        <v>0</v>
      </c>
      <c r="S1728" s="4" t="str">
        <f t="shared" si="535"/>
        <v>J=</v>
      </c>
      <c r="T1728" s="34">
        <f t="shared" si="536"/>
        <v>45124</v>
      </c>
      <c r="U1728" s="11"/>
      <c r="V1728" s="11"/>
      <c r="W1728" s="11"/>
      <c r="X1728" s="32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"/>
      <c r="AI1728" s="1"/>
      <c r="AJ1728" s="1"/>
      <c r="AK1728" s="1"/>
      <c r="AL1728" s="1"/>
      <c r="AM1728" s="32"/>
      <c r="AN1728" s="32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42">
        <f t="shared" si="527"/>
        <v>45119</v>
      </c>
      <c r="B1729" s="19">
        <f t="shared" ca="1" si="537"/>
        <v>4498.86471162</v>
      </c>
      <c r="C1729" s="16">
        <f t="shared" si="528"/>
        <v>4433</v>
      </c>
      <c r="D1729" s="15">
        <f ca="1">IF(A1729&lt;$B$1,VLOOKUP(A1729,[1]DI!$A$4:$B$15000,2,FALSE),0)</f>
        <v>0.13650000000000001</v>
      </c>
      <c r="E1729" s="16">
        <f t="shared" ca="1" si="520"/>
        <v>1.00050788</v>
      </c>
      <c r="F1729" s="16">
        <f ca="1">(TRUNC(PRODUCT($E$12:$E1728),16))</f>
        <v>1.38029173527132</v>
      </c>
      <c r="G1729" s="16">
        <f t="shared" ca="1" si="529"/>
        <v>1.3670397133977701</v>
      </c>
      <c r="H1729" s="16">
        <f t="shared" ca="1" si="521"/>
        <v>1.0096939599999999</v>
      </c>
      <c r="I1729" s="15">
        <f t="shared" si="530"/>
        <v>7.0000000000000007E-2</v>
      </c>
      <c r="J1729" s="34">
        <f t="shared" si="531"/>
        <v>45092</v>
      </c>
      <c r="K1729" s="2">
        <f t="shared" si="532"/>
        <v>19</v>
      </c>
      <c r="L1729" s="21">
        <f t="shared" si="533"/>
        <v>19</v>
      </c>
      <c r="M1729" s="14">
        <f t="shared" si="522"/>
        <v>1.005114281</v>
      </c>
      <c r="N1729" s="14">
        <f t="shared" ca="1" si="523"/>
        <v>1.0148578189999999</v>
      </c>
      <c r="O1729" s="21">
        <f t="shared" si="534"/>
        <v>0</v>
      </c>
      <c r="P1729" s="16">
        <f t="shared" ca="1" si="524"/>
        <v>65.864711619999994</v>
      </c>
      <c r="Q1729" s="24">
        <f t="shared" si="525"/>
        <v>0</v>
      </c>
      <c r="R1729" s="16">
        <f t="shared" si="526"/>
        <v>0</v>
      </c>
      <c r="S1729" s="4" t="str">
        <f t="shared" si="535"/>
        <v>J=</v>
      </c>
      <c r="T1729" s="34">
        <f t="shared" si="536"/>
        <v>45124</v>
      </c>
      <c r="U1729" s="11"/>
      <c r="V1729" s="11"/>
      <c r="W1729" s="11"/>
      <c r="X1729" s="32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"/>
      <c r="AI1729" s="1"/>
      <c r="AJ1729" s="1"/>
      <c r="AK1729" s="1"/>
      <c r="AL1729" s="1"/>
      <c r="AM1729" s="32"/>
      <c r="AN1729" s="32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42">
        <f t="shared" si="527"/>
        <v>45120</v>
      </c>
      <c r="B1730" s="19">
        <f t="shared" ca="1" si="537"/>
        <v>4502.3582392300004</v>
      </c>
      <c r="C1730" s="16">
        <f t="shared" si="528"/>
        <v>4433</v>
      </c>
      <c r="D1730" s="15">
        <f ca="1">IF(A1730&lt;$B$1,VLOOKUP(A1730,[1]DI!$A$4:$B$15000,2,FALSE),0)</f>
        <v>0.13650000000000001</v>
      </c>
      <c r="E1730" s="16">
        <f t="shared" ca="1" si="520"/>
        <v>1.00050788</v>
      </c>
      <c r="F1730" s="16">
        <f ca="1">(TRUNC(PRODUCT($E$12:$E1729),16))</f>
        <v>1.38099275783783</v>
      </c>
      <c r="G1730" s="16">
        <f t="shared" ca="1" si="529"/>
        <v>1.3670397133977701</v>
      </c>
      <c r="H1730" s="16">
        <f t="shared" ca="1" si="521"/>
        <v>1.01020676</v>
      </c>
      <c r="I1730" s="15">
        <f t="shared" si="530"/>
        <v>7.0000000000000007E-2</v>
      </c>
      <c r="J1730" s="34">
        <f t="shared" si="531"/>
        <v>45092</v>
      </c>
      <c r="K1730" s="2">
        <f t="shared" si="532"/>
        <v>20</v>
      </c>
      <c r="L1730" s="21">
        <f t="shared" si="533"/>
        <v>20</v>
      </c>
      <c r="M1730" s="14">
        <f t="shared" si="522"/>
        <v>1.005384177</v>
      </c>
      <c r="N1730" s="14">
        <f t="shared" ca="1" si="523"/>
        <v>1.015645892</v>
      </c>
      <c r="O1730" s="21">
        <f t="shared" si="534"/>
        <v>0</v>
      </c>
      <c r="P1730" s="16">
        <f t="shared" ca="1" si="524"/>
        <v>69.358239229999995</v>
      </c>
      <c r="Q1730" s="24">
        <f t="shared" si="525"/>
        <v>0</v>
      </c>
      <c r="R1730" s="16">
        <f t="shared" si="526"/>
        <v>0</v>
      </c>
      <c r="S1730" s="4" t="str">
        <f t="shared" si="535"/>
        <v>J=</v>
      </c>
      <c r="T1730" s="34">
        <f t="shared" si="536"/>
        <v>45124</v>
      </c>
      <c r="U1730" s="11"/>
      <c r="V1730" s="11"/>
      <c r="W1730" s="11"/>
      <c r="X1730" s="32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"/>
      <c r="AI1730" s="1"/>
      <c r="AJ1730" s="1"/>
      <c r="AK1730" s="1"/>
      <c r="AL1730" s="1"/>
      <c r="AM1730" s="32"/>
      <c r="AN1730" s="32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42">
        <f t="shared" si="527"/>
        <v>45121</v>
      </c>
      <c r="B1731" s="19">
        <f t="shared" ca="1" si="537"/>
        <v>4505.8544754000004</v>
      </c>
      <c r="C1731" s="16">
        <f t="shared" si="528"/>
        <v>4433</v>
      </c>
      <c r="D1731" s="15">
        <f ca="1">IF(A1731&lt;$B$1,VLOOKUP(A1731,[1]DI!$A$4:$B$15000,2,FALSE),0)</f>
        <v>0.13650000000000001</v>
      </c>
      <c r="E1731" s="16">
        <f t="shared" ca="1" si="520"/>
        <v>1.00050788</v>
      </c>
      <c r="F1731" s="16">
        <f ca="1">(TRUNC(PRODUCT($E$12:$E1730),16))</f>
        <v>1.38169413643968</v>
      </c>
      <c r="G1731" s="16">
        <f t="shared" ca="1" si="529"/>
        <v>1.3670397133977701</v>
      </c>
      <c r="H1731" s="16">
        <f t="shared" ca="1" si="521"/>
        <v>1.01071982</v>
      </c>
      <c r="I1731" s="15">
        <f t="shared" si="530"/>
        <v>7.0000000000000007E-2</v>
      </c>
      <c r="J1731" s="34">
        <f t="shared" si="531"/>
        <v>45092</v>
      </c>
      <c r="K1731" s="2">
        <f t="shared" si="532"/>
        <v>21</v>
      </c>
      <c r="L1731" s="21">
        <f t="shared" si="533"/>
        <v>21</v>
      </c>
      <c r="M1731" s="14">
        <f t="shared" si="522"/>
        <v>1.0056541450000001</v>
      </c>
      <c r="N1731" s="14">
        <f t="shared" ca="1" si="523"/>
        <v>1.016434576</v>
      </c>
      <c r="O1731" s="21">
        <f t="shared" si="534"/>
        <v>0</v>
      </c>
      <c r="P1731" s="16">
        <f t="shared" ca="1" si="524"/>
        <v>72.854475399999998</v>
      </c>
      <c r="Q1731" s="24">
        <f t="shared" si="525"/>
        <v>0</v>
      </c>
      <c r="R1731" s="16">
        <f t="shared" si="526"/>
        <v>0</v>
      </c>
      <c r="S1731" s="4" t="str">
        <f t="shared" si="535"/>
        <v>J=</v>
      </c>
      <c r="T1731" s="34">
        <f t="shared" si="536"/>
        <v>45124</v>
      </c>
      <c r="U1731" s="11"/>
      <c r="V1731" s="11"/>
      <c r="W1731" s="11"/>
      <c r="X1731" s="32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"/>
      <c r="AI1731" s="1"/>
      <c r="AJ1731" s="1"/>
      <c r="AK1731" s="1"/>
      <c r="AL1731" s="1"/>
      <c r="AM1731" s="32"/>
      <c r="AN1731" s="32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42">
        <f t="shared" si="527"/>
        <v>45122</v>
      </c>
      <c r="B1732" s="19">
        <f t="shared" ca="1" si="537"/>
        <v>4509.3534733300003</v>
      </c>
      <c r="C1732" s="16">
        <f t="shared" si="528"/>
        <v>4433</v>
      </c>
      <c r="D1732" s="15">
        <f ca="1">IF(A1732&lt;$B$1,VLOOKUP(A1732,[1]DI!$A$4:$B$15000,2,FALSE),0)</f>
        <v>0</v>
      </c>
      <c r="E1732" s="16">
        <f t="shared" ca="1" si="520"/>
        <v>1</v>
      </c>
      <c r="F1732" s="16">
        <f ca="1">(TRUNC(PRODUCT($E$12:$E1731),16))</f>
        <v>1.3823958712577</v>
      </c>
      <c r="G1732" s="16">
        <f t="shared" ca="1" si="529"/>
        <v>1.3670397133977701</v>
      </c>
      <c r="H1732" s="16">
        <f t="shared" ca="1" si="521"/>
        <v>1.01123315</v>
      </c>
      <c r="I1732" s="15">
        <f t="shared" si="530"/>
        <v>7.0000000000000007E-2</v>
      </c>
      <c r="J1732" s="34">
        <f t="shared" si="531"/>
        <v>45092</v>
      </c>
      <c r="K1732" s="2">
        <f t="shared" si="532"/>
        <v>21</v>
      </c>
      <c r="L1732" s="21">
        <f t="shared" si="533"/>
        <v>22</v>
      </c>
      <c r="M1732" s="14">
        <f t="shared" si="522"/>
        <v>1.0059241860000001</v>
      </c>
      <c r="N1732" s="14">
        <f t="shared" ca="1" si="523"/>
        <v>1.017223883</v>
      </c>
      <c r="O1732" s="21">
        <f t="shared" si="534"/>
        <v>0</v>
      </c>
      <c r="P1732" s="16">
        <f t="shared" ca="1" si="524"/>
        <v>76.35347333</v>
      </c>
      <c r="Q1732" s="24">
        <f t="shared" si="525"/>
        <v>0</v>
      </c>
      <c r="R1732" s="16">
        <f t="shared" si="526"/>
        <v>0</v>
      </c>
      <c r="S1732" s="4" t="str">
        <f t="shared" si="535"/>
        <v>J=</v>
      </c>
      <c r="T1732" s="34">
        <f t="shared" si="536"/>
        <v>45124</v>
      </c>
      <c r="U1732" s="11"/>
      <c r="V1732" s="11"/>
      <c r="W1732" s="11"/>
      <c r="X1732" s="32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"/>
      <c r="AI1732" s="1"/>
      <c r="AJ1732" s="1"/>
      <c r="AK1732" s="1"/>
      <c r="AL1732" s="1"/>
      <c r="AM1732" s="32"/>
      <c r="AN1732" s="32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42">
        <f t="shared" si="527"/>
        <v>45123</v>
      </c>
      <c r="B1733" s="19">
        <f t="shared" ca="1" si="537"/>
        <v>4509.3534733300003</v>
      </c>
      <c r="C1733" s="16">
        <f t="shared" si="528"/>
        <v>4433</v>
      </c>
      <c r="D1733" s="15">
        <f ca="1">IF(A1733&lt;$B$1,VLOOKUP(A1733,[1]DI!$A$4:$B$15000,2,FALSE),0)</f>
        <v>0</v>
      </c>
      <c r="E1733" s="16">
        <f t="shared" ca="1" si="520"/>
        <v>1</v>
      </c>
      <c r="F1733" s="16">
        <f ca="1">(TRUNC(PRODUCT($E$12:$E1732),16))</f>
        <v>1.3823958712577</v>
      </c>
      <c r="G1733" s="16">
        <f t="shared" ca="1" si="529"/>
        <v>1.3670397133977701</v>
      </c>
      <c r="H1733" s="16">
        <f t="shared" ca="1" si="521"/>
        <v>1.01123315</v>
      </c>
      <c r="I1733" s="15">
        <f t="shared" si="530"/>
        <v>7.0000000000000007E-2</v>
      </c>
      <c r="J1733" s="34">
        <f t="shared" si="531"/>
        <v>45092</v>
      </c>
      <c r="K1733" s="2">
        <f t="shared" si="532"/>
        <v>21</v>
      </c>
      <c r="L1733" s="21">
        <f t="shared" si="533"/>
        <v>22</v>
      </c>
      <c r="M1733" s="14">
        <f t="shared" si="522"/>
        <v>1.0059241860000001</v>
      </c>
      <c r="N1733" s="14">
        <f t="shared" ca="1" si="523"/>
        <v>1.017223883</v>
      </c>
      <c r="O1733" s="21">
        <f t="shared" si="534"/>
        <v>0</v>
      </c>
      <c r="P1733" s="16">
        <f t="shared" ca="1" si="524"/>
        <v>76.35347333</v>
      </c>
      <c r="Q1733" s="24">
        <f t="shared" si="525"/>
        <v>0</v>
      </c>
      <c r="R1733" s="16">
        <f t="shared" si="526"/>
        <v>0</v>
      </c>
      <c r="S1733" s="4" t="str">
        <f t="shared" si="535"/>
        <v>J=</v>
      </c>
      <c r="T1733" s="34">
        <f t="shared" si="536"/>
        <v>45124</v>
      </c>
      <c r="U1733" s="11"/>
      <c r="V1733" s="11"/>
      <c r="W1733" s="11"/>
      <c r="X1733" s="32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"/>
      <c r="AI1733" s="1"/>
      <c r="AJ1733" s="1"/>
      <c r="AK1733" s="1"/>
      <c r="AL1733" s="1"/>
      <c r="AM1733" s="32"/>
      <c r="AN1733" s="32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42">
        <f t="shared" si="527"/>
        <v>45124</v>
      </c>
      <c r="B1734" s="19">
        <f t="shared" ca="1" si="537"/>
        <v>4509.3534733300003</v>
      </c>
      <c r="C1734" s="16">
        <f t="shared" si="528"/>
        <v>4433</v>
      </c>
      <c r="D1734" s="15">
        <f ca="1">IF(A1734&lt;$B$1,VLOOKUP(A1734,[1]DI!$A$4:$B$15000,2,FALSE),0)</f>
        <v>0.13650000000000001</v>
      </c>
      <c r="E1734" s="16">
        <f t="shared" ca="1" si="520"/>
        <v>1.00050788</v>
      </c>
      <c r="F1734" s="16">
        <f ca="1">(TRUNC(PRODUCT($E$12:$E1733),16))</f>
        <v>1.3823958712577</v>
      </c>
      <c r="G1734" s="16">
        <f t="shared" ca="1" si="529"/>
        <v>1.3670397133977701</v>
      </c>
      <c r="H1734" s="16">
        <f t="shared" ca="1" si="521"/>
        <v>1.01123315</v>
      </c>
      <c r="I1734" s="15">
        <f t="shared" si="530"/>
        <v>7.0000000000000007E-2</v>
      </c>
      <c r="J1734" s="34">
        <f t="shared" si="531"/>
        <v>45092</v>
      </c>
      <c r="K1734" s="2">
        <f t="shared" si="532"/>
        <v>22</v>
      </c>
      <c r="L1734" s="21">
        <f t="shared" si="533"/>
        <v>22</v>
      </c>
      <c r="M1734" s="14">
        <f t="shared" si="522"/>
        <v>1.0059241860000001</v>
      </c>
      <c r="N1734" s="14">
        <f t="shared" ca="1" si="523"/>
        <v>1.017223883</v>
      </c>
      <c r="O1734" s="21">
        <f t="shared" si="534"/>
        <v>57</v>
      </c>
      <c r="P1734" s="16">
        <f t="shared" ca="1" si="524"/>
        <v>76.35347333</v>
      </c>
      <c r="Q1734" s="24">
        <f t="shared" si="525"/>
        <v>0</v>
      </c>
      <c r="R1734" s="16">
        <f t="shared" si="526"/>
        <v>0</v>
      </c>
      <c r="S1734" s="4" t="str">
        <f t="shared" si="535"/>
        <v>J=</v>
      </c>
      <c r="T1734" s="34">
        <f t="shared" si="536"/>
        <v>45124</v>
      </c>
      <c r="U1734" s="11"/>
      <c r="V1734" s="11"/>
      <c r="W1734" s="11"/>
      <c r="X1734" s="32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"/>
      <c r="AI1734" s="1"/>
      <c r="AJ1734" s="1"/>
      <c r="AK1734" s="1"/>
      <c r="AL1734" s="1"/>
      <c r="AM1734" s="32"/>
      <c r="AN1734" s="32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42">
        <f t="shared" si="527"/>
        <v>45125</v>
      </c>
      <c r="B1735" s="19">
        <f t="shared" ca="1" si="537"/>
        <v>4436.4423973800003</v>
      </c>
      <c r="C1735" s="16">
        <f t="shared" si="528"/>
        <v>4433</v>
      </c>
      <c r="D1735" s="15">
        <f ca="1">IF(A1735&lt;$B$1,VLOOKUP(A1735,[1]DI!$A$4:$B$15000,2,FALSE),0)</f>
        <v>0.13650000000000001</v>
      </c>
      <c r="E1735" s="16">
        <f t="shared" ca="1" si="520"/>
        <v>1.00050788</v>
      </c>
      <c r="F1735" s="16">
        <f ca="1">(TRUNC(PRODUCT($E$12:$E1734),16))</f>
        <v>1.3830979624727899</v>
      </c>
      <c r="G1735" s="16">
        <f t="shared" ca="1" si="529"/>
        <v>1.3823958712577</v>
      </c>
      <c r="H1735" s="16">
        <f t="shared" ca="1" si="521"/>
        <v>1.00050788</v>
      </c>
      <c r="I1735" s="15">
        <f t="shared" si="530"/>
        <v>7.0000000000000007E-2</v>
      </c>
      <c r="J1735" s="34">
        <f t="shared" si="531"/>
        <v>45124</v>
      </c>
      <c r="K1735" s="2">
        <f t="shared" si="532"/>
        <v>1</v>
      </c>
      <c r="L1735" s="21">
        <f t="shared" si="533"/>
        <v>1</v>
      </c>
      <c r="M1735" s="14">
        <f t="shared" si="522"/>
        <v>1.0002685229999999</v>
      </c>
      <c r="N1735" s="14">
        <f t="shared" ca="1" si="523"/>
        <v>1.0007765390000001</v>
      </c>
      <c r="O1735" s="21">
        <f t="shared" si="534"/>
        <v>0</v>
      </c>
      <c r="P1735" s="16">
        <f t="shared" ca="1" si="524"/>
        <v>3.4423973800000001</v>
      </c>
      <c r="Q1735" s="24">
        <f t="shared" si="525"/>
        <v>0</v>
      </c>
      <c r="R1735" s="16">
        <f t="shared" si="526"/>
        <v>0</v>
      </c>
      <c r="S1735" s="4" t="str">
        <f t="shared" si="535"/>
        <v>J=</v>
      </c>
      <c r="T1735" s="34">
        <f t="shared" si="536"/>
        <v>45153</v>
      </c>
      <c r="U1735" s="11"/>
      <c r="V1735" s="11"/>
      <c r="W1735" s="11"/>
      <c r="X1735" s="32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"/>
      <c r="AI1735" s="1"/>
      <c r="AJ1735" s="1"/>
      <c r="AK1735" s="1"/>
      <c r="AL1735" s="1"/>
      <c r="AM1735" s="32"/>
      <c r="AN1735" s="32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42">
        <f t="shared" si="527"/>
        <v>45126</v>
      </c>
      <c r="B1736" s="19">
        <f t="shared" ca="1" si="537"/>
        <v>4439.8874811699998</v>
      </c>
      <c r="C1736" s="16">
        <f t="shared" si="528"/>
        <v>4433</v>
      </c>
      <c r="D1736" s="15">
        <f ca="1">IF(A1736&lt;$B$1,VLOOKUP(A1736,[1]DI!$A$4:$B$15000,2,FALSE),0)</f>
        <v>0.13650000000000001</v>
      </c>
      <c r="E1736" s="16">
        <f t="shared" ca="1" si="520"/>
        <v>1.00050788</v>
      </c>
      <c r="F1736" s="16">
        <f ca="1">(TRUNC(PRODUCT($E$12:$E1735),16))</f>
        <v>1.38380041026597</v>
      </c>
      <c r="G1736" s="16">
        <f t="shared" ca="1" si="529"/>
        <v>1.3823958712577</v>
      </c>
      <c r="H1736" s="16">
        <f t="shared" ca="1" si="521"/>
        <v>1.00101602</v>
      </c>
      <c r="I1736" s="15">
        <f t="shared" si="530"/>
        <v>7.0000000000000007E-2</v>
      </c>
      <c r="J1736" s="34">
        <f t="shared" si="531"/>
        <v>45124</v>
      </c>
      <c r="K1736" s="2">
        <f t="shared" si="532"/>
        <v>2</v>
      </c>
      <c r="L1736" s="21">
        <f t="shared" si="533"/>
        <v>2</v>
      </c>
      <c r="M1736" s="14">
        <f t="shared" si="522"/>
        <v>1.000537118</v>
      </c>
      <c r="N1736" s="14">
        <f t="shared" ca="1" si="523"/>
        <v>1.0015536840000001</v>
      </c>
      <c r="O1736" s="21">
        <f t="shared" si="534"/>
        <v>0</v>
      </c>
      <c r="P1736" s="16">
        <f t="shared" ca="1" si="524"/>
        <v>6.88748117</v>
      </c>
      <c r="Q1736" s="24">
        <f t="shared" si="525"/>
        <v>0</v>
      </c>
      <c r="R1736" s="16">
        <f t="shared" si="526"/>
        <v>0</v>
      </c>
      <c r="S1736" s="4" t="str">
        <f t="shared" si="535"/>
        <v>J=</v>
      </c>
      <c r="T1736" s="34">
        <f t="shared" si="536"/>
        <v>45153</v>
      </c>
      <c r="U1736" s="11"/>
      <c r="V1736" s="11"/>
      <c r="W1736" s="11"/>
      <c r="X1736" s="32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"/>
      <c r="AI1736" s="1"/>
      <c r="AJ1736" s="1"/>
      <c r="AK1736" s="1"/>
      <c r="AL1736" s="1"/>
      <c r="AM1736" s="32"/>
      <c r="AN1736" s="32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42">
        <f t="shared" si="527"/>
        <v>45127</v>
      </c>
      <c r="B1737" s="19">
        <f t="shared" ca="1" si="537"/>
        <v>4443.33519815</v>
      </c>
      <c r="C1737" s="16">
        <f t="shared" si="528"/>
        <v>4433</v>
      </c>
      <c r="D1737" s="15">
        <f ca="1">IF(A1737&lt;$B$1,VLOOKUP(A1737,[1]DI!$A$4:$B$15000,2,FALSE),0)</f>
        <v>0.13650000000000001</v>
      </c>
      <c r="E1737" s="16">
        <f t="shared" ca="1" si="520"/>
        <v>1.00050788</v>
      </c>
      <c r="F1737" s="16">
        <f ca="1">(TRUNC(PRODUCT($E$12:$E1736),16))</f>
        <v>1.38450321481834</v>
      </c>
      <c r="G1737" s="16">
        <f t="shared" ca="1" si="529"/>
        <v>1.3823958712577</v>
      </c>
      <c r="H1737" s="16">
        <f t="shared" ca="1" si="521"/>
        <v>1.00152441</v>
      </c>
      <c r="I1737" s="15">
        <f t="shared" si="530"/>
        <v>7.0000000000000007E-2</v>
      </c>
      <c r="J1737" s="34">
        <f t="shared" si="531"/>
        <v>45124</v>
      </c>
      <c r="K1737" s="2">
        <f t="shared" si="532"/>
        <v>3</v>
      </c>
      <c r="L1737" s="21">
        <f t="shared" si="533"/>
        <v>3</v>
      </c>
      <c r="M1737" s="14">
        <f t="shared" si="522"/>
        <v>1.0008057850000001</v>
      </c>
      <c r="N1737" s="14">
        <f t="shared" ca="1" si="523"/>
        <v>1.002331423</v>
      </c>
      <c r="O1737" s="21">
        <f t="shared" si="534"/>
        <v>0</v>
      </c>
      <c r="P1737" s="16">
        <f t="shared" ca="1" si="524"/>
        <v>10.33519815</v>
      </c>
      <c r="Q1737" s="24">
        <f t="shared" si="525"/>
        <v>0</v>
      </c>
      <c r="R1737" s="16">
        <f t="shared" si="526"/>
        <v>0</v>
      </c>
      <c r="S1737" s="4" t="str">
        <f t="shared" si="535"/>
        <v>J=</v>
      </c>
      <c r="T1737" s="34">
        <f t="shared" si="536"/>
        <v>45153</v>
      </c>
      <c r="U1737" s="11"/>
      <c r="V1737" s="11"/>
      <c r="W1737" s="11"/>
      <c r="X1737" s="32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"/>
      <c r="AI1737" s="1"/>
      <c r="AJ1737" s="1"/>
      <c r="AK1737" s="1"/>
      <c r="AL1737" s="1"/>
      <c r="AM1737" s="32"/>
      <c r="AN1737" s="32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42">
        <f t="shared" si="527"/>
        <v>45128</v>
      </c>
      <c r="B1738" s="19">
        <f t="shared" ca="1" si="537"/>
        <v>4446.7856503000003</v>
      </c>
      <c r="C1738" s="16">
        <f t="shared" si="528"/>
        <v>4433</v>
      </c>
      <c r="D1738" s="15">
        <f ca="1">IF(A1738&lt;$B$1,VLOOKUP(A1738,[1]DI!$A$4:$B$15000,2,FALSE),0)</f>
        <v>0.13650000000000001</v>
      </c>
      <c r="E1738" s="16">
        <f t="shared" ca="1" si="520"/>
        <v>1.00050788</v>
      </c>
      <c r="F1738" s="16">
        <f ca="1">(TRUNC(PRODUCT($E$12:$E1737),16))</f>
        <v>1.38520637631108</v>
      </c>
      <c r="G1738" s="16">
        <f t="shared" ca="1" si="529"/>
        <v>1.3823958712577</v>
      </c>
      <c r="H1738" s="16">
        <f t="shared" ca="1" si="521"/>
        <v>1.00203307</v>
      </c>
      <c r="I1738" s="15">
        <f t="shared" si="530"/>
        <v>7.0000000000000007E-2</v>
      </c>
      <c r="J1738" s="34">
        <f t="shared" si="531"/>
        <v>45124</v>
      </c>
      <c r="K1738" s="2">
        <f t="shared" si="532"/>
        <v>4</v>
      </c>
      <c r="L1738" s="21">
        <f t="shared" si="533"/>
        <v>4</v>
      </c>
      <c r="M1738" s="14">
        <f t="shared" si="522"/>
        <v>1.0010745240000001</v>
      </c>
      <c r="N1738" s="14">
        <f t="shared" ca="1" si="523"/>
        <v>1.0031097790000001</v>
      </c>
      <c r="O1738" s="21">
        <f t="shared" si="534"/>
        <v>0</v>
      </c>
      <c r="P1738" s="16">
        <f t="shared" ca="1" si="524"/>
        <v>13.7856503</v>
      </c>
      <c r="Q1738" s="24">
        <f t="shared" si="525"/>
        <v>0</v>
      </c>
      <c r="R1738" s="16">
        <f t="shared" si="526"/>
        <v>0</v>
      </c>
      <c r="S1738" s="4" t="str">
        <f t="shared" si="535"/>
        <v>J=</v>
      </c>
      <c r="T1738" s="34">
        <f t="shared" si="536"/>
        <v>45153</v>
      </c>
      <c r="U1738" s="11"/>
      <c r="V1738" s="11"/>
      <c r="W1738" s="11"/>
      <c r="X1738" s="32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"/>
      <c r="AI1738" s="1"/>
      <c r="AJ1738" s="1"/>
      <c r="AK1738" s="1"/>
      <c r="AL1738" s="1"/>
      <c r="AM1738" s="32"/>
      <c r="AN1738" s="32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42">
        <f t="shared" si="527"/>
        <v>45129</v>
      </c>
      <c r="B1739" s="19">
        <f t="shared" ca="1" si="537"/>
        <v>4450.2387400799998</v>
      </c>
      <c r="C1739" s="16">
        <f t="shared" si="528"/>
        <v>4433</v>
      </c>
      <c r="D1739" s="15">
        <f ca="1">IF(A1739&lt;$B$1,VLOOKUP(A1739,[1]DI!$A$4:$B$15000,2,FALSE),0)</f>
        <v>0</v>
      </c>
      <c r="E1739" s="16">
        <f t="shared" ca="1" si="520"/>
        <v>1</v>
      </c>
      <c r="F1739" s="16">
        <f ca="1">(TRUNC(PRODUCT($E$12:$E1738),16))</f>
        <v>1.38590989492548</v>
      </c>
      <c r="G1739" s="16">
        <f t="shared" ca="1" si="529"/>
        <v>1.3823958712577</v>
      </c>
      <c r="H1739" s="16">
        <f t="shared" ca="1" si="521"/>
        <v>1.0025419799999999</v>
      </c>
      <c r="I1739" s="15">
        <f t="shared" si="530"/>
        <v>7.0000000000000007E-2</v>
      </c>
      <c r="J1739" s="34">
        <f t="shared" si="531"/>
        <v>45124</v>
      </c>
      <c r="K1739" s="2">
        <f t="shared" si="532"/>
        <v>4</v>
      </c>
      <c r="L1739" s="21">
        <f t="shared" si="533"/>
        <v>5</v>
      </c>
      <c r="M1739" s="14">
        <f t="shared" si="522"/>
        <v>1.0013433350000001</v>
      </c>
      <c r="N1739" s="14">
        <f t="shared" ca="1" si="523"/>
        <v>1.0038887299999999</v>
      </c>
      <c r="O1739" s="21">
        <f t="shared" si="534"/>
        <v>0</v>
      </c>
      <c r="P1739" s="16">
        <f t="shared" ca="1" si="524"/>
        <v>17.238740079999999</v>
      </c>
      <c r="Q1739" s="24">
        <f t="shared" si="525"/>
        <v>0</v>
      </c>
      <c r="R1739" s="16">
        <f t="shared" si="526"/>
        <v>0</v>
      </c>
      <c r="S1739" s="4" t="str">
        <f t="shared" si="535"/>
        <v>J=</v>
      </c>
      <c r="T1739" s="34">
        <f t="shared" si="536"/>
        <v>45153</v>
      </c>
      <c r="U1739" s="11"/>
      <c r="V1739" s="11"/>
      <c r="W1739" s="11"/>
      <c r="X1739" s="32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"/>
      <c r="AI1739" s="1"/>
      <c r="AJ1739" s="1"/>
      <c r="AK1739" s="1"/>
      <c r="AL1739" s="1"/>
      <c r="AM1739" s="32"/>
      <c r="AN1739" s="32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42">
        <f t="shared" si="527"/>
        <v>45130</v>
      </c>
      <c r="B1740" s="19">
        <f t="shared" ca="1" si="537"/>
        <v>4450.2387400799998</v>
      </c>
      <c r="C1740" s="16">
        <f t="shared" si="528"/>
        <v>4433</v>
      </c>
      <c r="D1740" s="15">
        <f ca="1">IF(A1740&lt;$B$1,VLOOKUP(A1740,[1]DI!$A$4:$B$15000,2,FALSE),0)</f>
        <v>0</v>
      </c>
      <c r="E1740" s="16">
        <f t="shared" ref="E1740:E1745" ca="1" si="538">ROUND(((1+D1740)^(1/252)),8)</f>
        <v>1</v>
      </c>
      <c r="F1740" s="16">
        <f ca="1">(TRUNC(PRODUCT($E$12:$E1739),16))</f>
        <v>1.38590989492548</v>
      </c>
      <c r="G1740" s="16">
        <f t="shared" ca="1" si="529"/>
        <v>1.3823958712577</v>
      </c>
      <c r="H1740" s="16">
        <f t="shared" ref="H1740:H1745" ca="1" si="539">ROUND(F1740/G1740,8)</f>
        <v>1.0025419799999999</v>
      </c>
      <c r="I1740" s="15">
        <f t="shared" si="530"/>
        <v>7.0000000000000007E-2</v>
      </c>
      <c r="J1740" s="34">
        <f t="shared" si="531"/>
        <v>45124</v>
      </c>
      <c r="K1740" s="2">
        <f t="shared" si="532"/>
        <v>4</v>
      </c>
      <c r="L1740" s="21">
        <f t="shared" si="533"/>
        <v>5</v>
      </c>
      <c r="M1740" s="14">
        <f t="shared" ref="M1740:M1745" si="540">ROUND((I1740+1)^(L1740/252),9)</f>
        <v>1.0013433350000001</v>
      </c>
      <c r="N1740" s="14">
        <f t="shared" ref="N1740:N1745" ca="1" si="541">ROUND(H1740*M1740,9)</f>
        <v>1.0038887299999999</v>
      </c>
      <c r="O1740" s="21">
        <f t="shared" si="534"/>
        <v>0</v>
      </c>
      <c r="P1740" s="16">
        <f t="shared" ref="P1740:P1745" ca="1" si="542">TRUNC(((N1740-1)*C1740),8)</f>
        <v>17.238740079999999</v>
      </c>
      <c r="Q1740" s="24">
        <f t="shared" ref="Q1740:Q1803" si="543">IF($O1740&gt;0,VLOOKUP($O1740,$W$12:$AC$150,7),0)</f>
        <v>0</v>
      </c>
      <c r="R1740" s="16">
        <f t="shared" ref="R1740:R1745" si="544">IF(Q1740&gt;0,TRUNC(Q1740*C$12,8),0)</f>
        <v>0</v>
      </c>
      <c r="S1740" s="4" t="str">
        <f t="shared" si="535"/>
        <v>J=</v>
      </c>
      <c r="T1740" s="34">
        <f t="shared" si="536"/>
        <v>45153</v>
      </c>
      <c r="U1740" s="11"/>
      <c r="V1740" s="11"/>
      <c r="W1740" s="11"/>
      <c r="X1740" s="32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"/>
      <c r="AI1740" s="1"/>
      <c r="AJ1740" s="1"/>
      <c r="AK1740" s="1"/>
      <c r="AL1740" s="1"/>
      <c r="AM1740" s="32"/>
      <c r="AN1740" s="32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42">
        <f t="shared" ref="A1741:A1804" si="545">(A1740+1)</f>
        <v>45131</v>
      </c>
      <c r="B1741" s="19">
        <f t="shared" ca="1" si="537"/>
        <v>4450.2387400799998</v>
      </c>
      <c r="C1741" s="16">
        <f t="shared" ref="C1741:C1745" si="546">(C1740-R1740)</f>
        <v>4433</v>
      </c>
      <c r="D1741" s="15">
        <f ca="1">IF(A1741&lt;$B$1,VLOOKUP(A1741,[1]DI!$A$4:$B$15000,2,FALSE),0)</f>
        <v>0.13650000000000001</v>
      </c>
      <c r="E1741" s="16">
        <f t="shared" ca="1" si="538"/>
        <v>1.00050788</v>
      </c>
      <c r="F1741" s="16">
        <f ca="1">(TRUNC(PRODUCT($E$12:$E1740),16))</f>
        <v>1.38590989492548</v>
      </c>
      <c r="G1741" s="16">
        <f t="shared" ref="G1741:G1745" ca="1" si="547">IF(O1740&gt;0,F1740,G1740)</f>
        <v>1.3823958712577</v>
      </c>
      <c r="H1741" s="16">
        <f t="shared" ca="1" si="539"/>
        <v>1.0025419799999999</v>
      </c>
      <c r="I1741" s="15">
        <f t="shared" ref="I1741:I1804" si="548">I1740</f>
        <v>7.0000000000000007E-2</v>
      </c>
      <c r="J1741" s="34">
        <f t="shared" ref="J1741:J1745" si="549">IF(O1740&gt;0,VLOOKUP(O1740,W$12:AG$150,2),J1740)</f>
        <v>45124</v>
      </c>
      <c r="K1741" s="2">
        <f t="shared" ref="K1741:K1745" si="550">IF(A1741&gt;J1741,IF(NETWORKDAYS(J1741,A1741,$W$160:$W$544)-1=0,1,NETWORKDAYS(J1741,A1741,$W$160:$W$544)-1),0)</f>
        <v>5</v>
      </c>
      <c r="L1741" s="21">
        <f t="shared" ref="L1741:L1745" si="551">IF(AND(K1741=1,K1740=1),1,IF(K1741&gt;0,IF(K1741=K1740,K1741+1,K1741),0))</f>
        <v>5</v>
      </c>
      <c r="M1741" s="14">
        <f t="shared" si="540"/>
        <v>1.0013433350000001</v>
      </c>
      <c r="N1741" s="14">
        <f t="shared" ca="1" si="541"/>
        <v>1.0038887299999999</v>
      </c>
      <c r="O1741" s="21">
        <f t="shared" ref="O1741:O1745" si="552">IF(VLOOKUP(A1741,X$12:AE$150,8)=VLOOKUP(A1740,X$12:AE$150,8),0,VLOOKUP(A1741,X$12:AE$150,8))</f>
        <v>0</v>
      </c>
      <c r="P1741" s="16">
        <f t="shared" ca="1" si="542"/>
        <v>17.238740079999999</v>
      </c>
      <c r="Q1741" s="24">
        <f t="shared" si="543"/>
        <v>0</v>
      </c>
      <c r="R1741" s="16">
        <f t="shared" si="544"/>
        <v>0</v>
      </c>
      <c r="S1741" s="4" t="str">
        <f t="shared" ref="S1741:S1745" si="553">IF(O1740&gt;0,VLOOKUP(O1740,W$12:AG$150,10),S1740)</f>
        <v>J=</v>
      </c>
      <c r="T1741" s="34">
        <f t="shared" ref="T1741:T1745" si="554">IF(O1740&gt;0,VLOOKUP(O1740,W$12:AG$150,11),T1740)</f>
        <v>45153</v>
      </c>
      <c r="U1741" s="11"/>
      <c r="V1741" s="11"/>
      <c r="W1741" s="11"/>
      <c r="X1741" s="32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"/>
      <c r="AI1741" s="1"/>
      <c r="AJ1741" s="1"/>
      <c r="AK1741" s="1"/>
      <c r="AL1741" s="1"/>
      <c r="AM1741" s="32"/>
      <c r="AN1741" s="32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42">
        <f t="shared" si="545"/>
        <v>45132</v>
      </c>
      <c r="B1742" s="19">
        <f t="shared" ref="B1742:B1745" ca="1" si="555">IF(A1742&lt;=TODAY(),C1742+P1742,IF(AND(A1742&gt;TODAY(),A1742&lt;=$B$1),IF(VLOOKUP(TODAY(),$A$10:$D$5000,4,FALSE)=0,"n.d",C1742+P1742),"n.d"))</f>
        <v>4453.6945162700003</v>
      </c>
      <c r="C1742" s="16">
        <f t="shared" si="546"/>
        <v>4433</v>
      </c>
      <c r="D1742" s="15">
        <f ca="1">IF(A1742&lt;$B$1,VLOOKUP(A1742,[1]DI!$A$4:$B$15000,2,FALSE),0)</f>
        <v>0.13650000000000001</v>
      </c>
      <c r="E1742" s="16">
        <f t="shared" ca="1" si="538"/>
        <v>1.00050788</v>
      </c>
      <c r="F1742" s="16">
        <f ca="1">(TRUNC(PRODUCT($E$12:$E1741),16))</f>
        <v>1.38661377084291</v>
      </c>
      <c r="G1742" s="16">
        <f t="shared" ca="1" si="547"/>
        <v>1.3823958712577</v>
      </c>
      <c r="H1742" s="16">
        <f t="shared" ca="1" si="539"/>
        <v>1.0030511499999999</v>
      </c>
      <c r="I1742" s="15">
        <f t="shared" si="548"/>
        <v>7.0000000000000007E-2</v>
      </c>
      <c r="J1742" s="34">
        <f t="shared" si="549"/>
        <v>45124</v>
      </c>
      <c r="K1742" s="2">
        <f t="shared" si="550"/>
        <v>6</v>
      </c>
      <c r="L1742" s="21">
        <f t="shared" si="551"/>
        <v>6</v>
      </c>
      <c r="M1742" s="14">
        <f t="shared" si="540"/>
        <v>1.001612218</v>
      </c>
      <c r="N1742" s="14">
        <f t="shared" ca="1" si="541"/>
        <v>1.0046682870000001</v>
      </c>
      <c r="O1742" s="21">
        <f t="shared" si="552"/>
        <v>0</v>
      </c>
      <c r="P1742" s="16">
        <f t="shared" ca="1" si="542"/>
        <v>20.694516270000001</v>
      </c>
      <c r="Q1742" s="24">
        <f t="shared" si="543"/>
        <v>0</v>
      </c>
      <c r="R1742" s="16">
        <f t="shared" si="544"/>
        <v>0</v>
      </c>
      <c r="S1742" s="4" t="str">
        <f t="shared" si="553"/>
        <v>J=</v>
      </c>
      <c r="T1742" s="34">
        <f t="shared" si="554"/>
        <v>45153</v>
      </c>
      <c r="U1742" s="11"/>
      <c r="V1742" s="11"/>
      <c r="W1742" s="11"/>
      <c r="X1742" s="32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"/>
      <c r="AI1742" s="1"/>
      <c r="AJ1742" s="1"/>
      <c r="AK1742" s="1"/>
      <c r="AL1742" s="1"/>
      <c r="AM1742" s="32"/>
      <c r="AN1742" s="32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42">
        <f t="shared" si="545"/>
        <v>45133</v>
      </c>
      <c r="B1743" s="19">
        <f t="shared" ca="1" si="555"/>
        <v>4457.1529877100002</v>
      </c>
      <c r="C1743" s="16">
        <f t="shared" si="546"/>
        <v>4433</v>
      </c>
      <c r="D1743" s="15">
        <f ca="1">IF(A1743&lt;$B$1,VLOOKUP(A1743,[1]DI!$A$4:$B$15000,2,FALSE),0)</f>
        <v>0.13650000000000001</v>
      </c>
      <c r="E1743" s="16">
        <f t="shared" ca="1" si="538"/>
        <v>1.00050788</v>
      </c>
      <c r="F1743" s="16">
        <f ca="1">(TRUNC(PRODUCT($E$12:$E1742),16))</f>
        <v>1.3873180042448501</v>
      </c>
      <c r="G1743" s="16">
        <f t="shared" ca="1" si="547"/>
        <v>1.3823958712577</v>
      </c>
      <c r="H1743" s="16">
        <f t="shared" ca="1" si="539"/>
        <v>1.00356058</v>
      </c>
      <c r="I1743" s="15">
        <f t="shared" si="548"/>
        <v>7.0000000000000007E-2</v>
      </c>
      <c r="J1743" s="34">
        <f t="shared" si="549"/>
        <v>45124</v>
      </c>
      <c r="K1743" s="2">
        <f t="shared" si="550"/>
        <v>7</v>
      </c>
      <c r="L1743" s="21">
        <f t="shared" si="551"/>
        <v>7</v>
      </c>
      <c r="M1743" s="14">
        <f t="shared" si="540"/>
        <v>1.001881174</v>
      </c>
      <c r="N1743" s="14">
        <f t="shared" ca="1" si="541"/>
        <v>1.005448452</v>
      </c>
      <c r="O1743" s="21">
        <f t="shared" si="552"/>
        <v>0</v>
      </c>
      <c r="P1743" s="16">
        <f t="shared" ca="1" si="542"/>
        <v>24.152987710000001</v>
      </c>
      <c r="Q1743" s="24">
        <f t="shared" si="543"/>
        <v>0</v>
      </c>
      <c r="R1743" s="16">
        <f t="shared" si="544"/>
        <v>0</v>
      </c>
      <c r="S1743" s="4" t="str">
        <f t="shared" si="553"/>
        <v>J=</v>
      </c>
      <c r="T1743" s="34">
        <f t="shared" si="554"/>
        <v>45153</v>
      </c>
      <c r="U1743" s="11"/>
      <c r="V1743" s="11"/>
      <c r="W1743" s="11"/>
      <c r="X1743" s="32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"/>
      <c r="AI1743" s="1"/>
      <c r="AJ1743" s="1"/>
      <c r="AK1743" s="1"/>
      <c r="AL1743" s="1"/>
      <c r="AM1743" s="32"/>
      <c r="AN1743" s="32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42">
        <f t="shared" si="545"/>
        <v>45134</v>
      </c>
      <c r="B1744" s="19">
        <f t="shared" ca="1" si="555"/>
        <v>4460.6141499900004</v>
      </c>
      <c r="C1744" s="16">
        <f t="shared" si="546"/>
        <v>4433</v>
      </c>
      <c r="D1744" s="15">
        <f ca="1">IF(A1744&lt;$B$1,VLOOKUP(A1744,[1]DI!$A$4:$B$15000,2,FALSE),0)</f>
        <v>0.13650000000000001</v>
      </c>
      <c r="E1744" s="16">
        <f t="shared" ca="1" si="538"/>
        <v>1.00050788</v>
      </c>
      <c r="F1744" s="16">
        <f ca="1">(TRUNC(PRODUCT($E$12:$E1743),16))</f>
        <v>1.38802259531285</v>
      </c>
      <c r="G1744" s="16">
        <f t="shared" ca="1" si="547"/>
        <v>1.3823958712577</v>
      </c>
      <c r="H1744" s="16">
        <f t="shared" ca="1" si="539"/>
        <v>1.0040702699999999</v>
      </c>
      <c r="I1744" s="15">
        <f t="shared" si="548"/>
        <v>7.0000000000000007E-2</v>
      </c>
      <c r="J1744" s="34">
        <f t="shared" si="549"/>
        <v>45124</v>
      </c>
      <c r="K1744" s="2">
        <f t="shared" si="550"/>
        <v>8</v>
      </c>
      <c r="L1744" s="21">
        <f t="shared" si="551"/>
        <v>8</v>
      </c>
      <c r="M1744" s="14">
        <f t="shared" si="540"/>
        <v>1.0021502019999999</v>
      </c>
      <c r="N1744" s="14">
        <f t="shared" ca="1" si="541"/>
        <v>1.0062292239999999</v>
      </c>
      <c r="O1744" s="21">
        <f t="shared" si="552"/>
        <v>0</v>
      </c>
      <c r="P1744" s="16">
        <f t="shared" ca="1" si="542"/>
        <v>27.614149990000001</v>
      </c>
      <c r="Q1744" s="24">
        <f t="shared" si="543"/>
        <v>0</v>
      </c>
      <c r="R1744" s="16">
        <f t="shared" si="544"/>
        <v>0</v>
      </c>
      <c r="S1744" s="4" t="str">
        <f t="shared" si="553"/>
        <v>J=</v>
      </c>
      <c r="T1744" s="34">
        <f t="shared" si="554"/>
        <v>45153</v>
      </c>
      <c r="U1744" s="11"/>
      <c r="V1744" s="11"/>
      <c r="W1744" s="11"/>
      <c r="X1744" s="32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"/>
      <c r="AI1744" s="1"/>
      <c r="AJ1744" s="1"/>
      <c r="AK1744" s="1"/>
      <c r="AL1744" s="1"/>
      <c r="AM1744" s="32"/>
      <c r="AN1744" s="32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42">
        <f t="shared" si="545"/>
        <v>45135</v>
      </c>
      <c r="B1745" s="19">
        <f t="shared" ca="1" si="555"/>
        <v>4464.0780030899996</v>
      </c>
      <c r="C1745" s="16">
        <f t="shared" si="546"/>
        <v>4433</v>
      </c>
      <c r="D1745" s="15">
        <f ca="1">IF(A1745&lt;$B$1,VLOOKUP(A1745,[1]DI!$A$4:$B$15000,2,FALSE),0)</f>
        <v>0.13650000000000001</v>
      </c>
      <c r="E1745" s="16">
        <f t="shared" ca="1" si="538"/>
        <v>1.00050788</v>
      </c>
      <c r="F1745" s="16">
        <f ca="1">(TRUNC(PRODUCT($E$12:$E1744),16))</f>
        <v>1.38872754422855</v>
      </c>
      <c r="G1745" s="16">
        <f t="shared" ca="1" si="547"/>
        <v>1.3823958712577</v>
      </c>
      <c r="H1745" s="16">
        <f t="shared" ca="1" si="539"/>
        <v>1.00458022</v>
      </c>
      <c r="I1745" s="15">
        <f t="shared" si="548"/>
        <v>7.0000000000000007E-2</v>
      </c>
      <c r="J1745" s="34">
        <f t="shared" si="549"/>
        <v>45124</v>
      </c>
      <c r="K1745" s="2">
        <f t="shared" si="550"/>
        <v>9</v>
      </c>
      <c r="L1745" s="21">
        <f t="shared" si="551"/>
        <v>9</v>
      </c>
      <c r="M1745" s="14">
        <f t="shared" si="540"/>
        <v>1.0024193020000001</v>
      </c>
      <c r="N1745" s="14">
        <f t="shared" ca="1" si="541"/>
        <v>1.0070106029999999</v>
      </c>
      <c r="O1745" s="21">
        <f t="shared" si="552"/>
        <v>0</v>
      </c>
      <c r="P1745" s="16">
        <f t="shared" ca="1" si="542"/>
        <v>31.078003089999999</v>
      </c>
      <c r="Q1745" s="24">
        <f t="shared" si="543"/>
        <v>0</v>
      </c>
      <c r="R1745" s="16">
        <f t="shared" si="544"/>
        <v>0</v>
      </c>
      <c r="S1745" s="4" t="str">
        <f t="shared" si="553"/>
        <v>J=</v>
      </c>
      <c r="T1745" s="34">
        <f t="shared" si="554"/>
        <v>45153</v>
      </c>
      <c r="U1745" s="11"/>
      <c r="V1745" s="11"/>
      <c r="W1745" s="11"/>
      <c r="X1745" s="32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"/>
      <c r="AI1745" s="1"/>
      <c r="AJ1745" s="1"/>
      <c r="AK1745" s="1"/>
      <c r="AL1745" s="1"/>
      <c r="AM1745" s="32"/>
      <c r="AN1745" s="32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42">
        <f t="shared" si="545"/>
        <v>45136</v>
      </c>
      <c r="B1746" s="19">
        <f t="shared" ref="B1746:B1809" ca="1" si="556">IF(A1746&lt;=TODAY(),C1746+P1746,IF(AND(A1746&gt;TODAY(),A1746&lt;=$B$1),IF(VLOOKUP(TODAY(),$A$10:$D$5000,4,FALSE)=0,"n.d",C1746+P1746),"n.d"))</f>
        <v>4467.5445026999996</v>
      </c>
      <c r="C1746" s="16">
        <f t="shared" ref="C1746:C1809" si="557">(C1745-R1745)</f>
        <v>4433</v>
      </c>
      <c r="D1746" s="15">
        <f ca="1">IF(A1746&lt;$B$1,VLOOKUP(A1746,[1]DI!$A$4:$B$15000,2,FALSE),0)</f>
        <v>0</v>
      </c>
      <c r="E1746" s="16">
        <f t="shared" ref="E1746:E1809" ca="1" si="558">ROUND(((1+D1746)^(1/252)),8)</f>
        <v>1</v>
      </c>
      <c r="F1746" s="16">
        <f ca="1">(TRUNC(PRODUCT($E$12:$E1745),16))</f>
        <v>1.38943285117372</v>
      </c>
      <c r="G1746" s="16">
        <f t="shared" ref="G1746:G1809" ca="1" si="559">IF(O1745&gt;0,F1745,G1745)</f>
        <v>1.3823958712577</v>
      </c>
      <c r="H1746" s="16">
        <f t="shared" ref="H1746:H1809" ca="1" si="560">ROUND(F1746/G1746,8)</f>
        <v>1.0050904199999999</v>
      </c>
      <c r="I1746" s="15">
        <f t="shared" si="548"/>
        <v>7.0000000000000007E-2</v>
      </c>
      <c r="J1746" s="34">
        <f t="shared" ref="J1746:J1809" si="561">IF(O1745&gt;0,VLOOKUP(O1745,W$12:AG$150,2),J1745)</f>
        <v>45124</v>
      </c>
      <c r="K1746" s="2">
        <f t="shared" ref="K1746:K1809" si="562">IF(A1746&gt;J1746,IF(NETWORKDAYS(J1746,A1746,$W$160:$W$544)-1=0,1,NETWORKDAYS(J1746,A1746,$W$160:$W$544)-1),0)</f>
        <v>9</v>
      </c>
      <c r="L1746" s="21">
        <f t="shared" ref="L1746:L1809" si="563">IF(AND(K1746=1,K1745=1),1,IF(K1746&gt;0,IF(K1746=K1745,K1746+1,K1746),0))</f>
        <v>10</v>
      </c>
      <c r="M1746" s="14">
        <f t="shared" ref="M1746:M1809" si="564">ROUND((I1746+1)^(L1746/252),9)</f>
        <v>1.0026884739999999</v>
      </c>
      <c r="N1746" s="14">
        <f t="shared" ref="N1746:N1809" ca="1" si="565">ROUND(H1746*M1746,9)</f>
        <v>1.007792579</v>
      </c>
      <c r="O1746" s="21">
        <f t="shared" ref="O1746:O1809" si="566">IF(VLOOKUP(A1746,X$12:AE$150,8)=VLOOKUP(A1745,X$12:AE$150,8),0,VLOOKUP(A1746,X$12:AE$150,8))</f>
        <v>0</v>
      </c>
      <c r="P1746" s="16">
        <f t="shared" ref="P1746:P1809" ca="1" si="567">TRUNC(((N1746-1)*C1746),8)</f>
        <v>34.544502700000002</v>
      </c>
      <c r="Q1746" s="24">
        <f t="shared" si="543"/>
        <v>0</v>
      </c>
      <c r="R1746" s="16">
        <f t="shared" ref="R1746:R1809" si="568">IF(Q1746&gt;0,TRUNC(Q1746*C$12,8),0)</f>
        <v>0</v>
      </c>
      <c r="S1746" s="4" t="str">
        <f t="shared" ref="S1746:S1809" si="569">IF(O1745&gt;0,VLOOKUP(O1745,W$12:AG$150,10),S1745)</f>
        <v>J=</v>
      </c>
      <c r="T1746" s="34">
        <f t="shared" ref="T1746:T1809" si="570">IF(O1745&gt;0,VLOOKUP(O1745,W$12:AG$150,11),T1745)</f>
        <v>45153</v>
      </c>
      <c r="U1746" s="11"/>
      <c r="V1746" s="11"/>
      <c r="W1746" s="11"/>
      <c r="X1746" s="32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"/>
      <c r="AI1746" s="1"/>
      <c r="AJ1746" s="1"/>
      <c r="AK1746" s="1"/>
      <c r="AL1746" s="1"/>
      <c r="AM1746" s="32"/>
      <c r="AN1746" s="32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42">
        <f t="shared" si="545"/>
        <v>45137</v>
      </c>
      <c r="B1747" s="19">
        <f t="shared" ca="1" si="556"/>
        <v>4467.5445026999996</v>
      </c>
      <c r="C1747" s="16">
        <f t="shared" si="557"/>
        <v>4433</v>
      </c>
      <c r="D1747" s="15">
        <f ca="1">IF(A1747&lt;$B$1,VLOOKUP(A1747,[1]DI!$A$4:$B$15000,2,FALSE),0)</f>
        <v>0</v>
      </c>
      <c r="E1747" s="16">
        <f t="shared" ca="1" si="558"/>
        <v>1</v>
      </c>
      <c r="F1747" s="16">
        <f ca="1">(TRUNC(PRODUCT($E$12:$E1746),16))</f>
        <v>1.38943285117372</v>
      </c>
      <c r="G1747" s="16">
        <f t="shared" ca="1" si="559"/>
        <v>1.3823958712577</v>
      </c>
      <c r="H1747" s="16">
        <f t="shared" ca="1" si="560"/>
        <v>1.0050904199999999</v>
      </c>
      <c r="I1747" s="15">
        <f t="shared" si="548"/>
        <v>7.0000000000000007E-2</v>
      </c>
      <c r="J1747" s="34">
        <f t="shared" si="561"/>
        <v>45124</v>
      </c>
      <c r="K1747" s="2">
        <f t="shared" si="562"/>
        <v>9</v>
      </c>
      <c r="L1747" s="21">
        <f t="shared" si="563"/>
        <v>10</v>
      </c>
      <c r="M1747" s="14">
        <f t="shared" si="564"/>
        <v>1.0026884739999999</v>
      </c>
      <c r="N1747" s="14">
        <f t="shared" ca="1" si="565"/>
        <v>1.007792579</v>
      </c>
      <c r="O1747" s="21">
        <f t="shared" si="566"/>
        <v>0</v>
      </c>
      <c r="P1747" s="16">
        <f t="shared" ca="1" si="567"/>
        <v>34.544502700000002</v>
      </c>
      <c r="Q1747" s="24">
        <f t="shared" si="543"/>
        <v>0</v>
      </c>
      <c r="R1747" s="16">
        <f t="shared" si="568"/>
        <v>0</v>
      </c>
      <c r="S1747" s="4" t="str">
        <f t="shared" si="569"/>
        <v>J=</v>
      </c>
      <c r="T1747" s="34">
        <f t="shared" si="570"/>
        <v>45153</v>
      </c>
      <c r="U1747" s="11"/>
      <c r="V1747" s="11"/>
      <c r="W1747" s="11"/>
      <c r="X1747" s="32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"/>
      <c r="AI1747" s="1"/>
      <c r="AJ1747" s="1"/>
      <c r="AK1747" s="1"/>
      <c r="AL1747" s="1"/>
      <c r="AM1747" s="32"/>
      <c r="AN1747" s="32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42">
        <f t="shared" si="545"/>
        <v>45138</v>
      </c>
      <c r="B1748" s="19">
        <f t="shared" ca="1" si="556"/>
        <v>4467.5445026999996</v>
      </c>
      <c r="C1748" s="16">
        <f t="shared" si="557"/>
        <v>4433</v>
      </c>
      <c r="D1748" s="15">
        <f ca="1">IF(A1748&lt;$B$1,VLOOKUP(A1748,[1]DI!$A$4:$B$15000,2,FALSE),0)</f>
        <v>0.13650000000000001</v>
      </c>
      <c r="E1748" s="16">
        <f t="shared" ca="1" si="558"/>
        <v>1.00050788</v>
      </c>
      <c r="F1748" s="16">
        <f ca="1">(TRUNC(PRODUCT($E$12:$E1747),16))</f>
        <v>1.38943285117372</v>
      </c>
      <c r="G1748" s="16">
        <f t="shared" ca="1" si="559"/>
        <v>1.3823958712577</v>
      </c>
      <c r="H1748" s="16">
        <f t="shared" ca="1" si="560"/>
        <v>1.0050904199999999</v>
      </c>
      <c r="I1748" s="15">
        <f t="shared" si="548"/>
        <v>7.0000000000000007E-2</v>
      </c>
      <c r="J1748" s="34">
        <f t="shared" si="561"/>
        <v>45124</v>
      </c>
      <c r="K1748" s="2">
        <f t="shared" si="562"/>
        <v>10</v>
      </c>
      <c r="L1748" s="21">
        <f t="shared" si="563"/>
        <v>10</v>
      </c>
      <c r="M1748" s="14">
        <f t="shared" si="564"/>
        <v>1.0026884739999999</v>
      </c>
      <c r="N1748" s="14">
        <f t="shared" ca="1" si="565"/>
        <v>1.007792579</v>
      </c>
      <c r="O1748" s="21">
        <f t="shared" si="566"/>
        <v>0</v>
      </c>
      <c r="P1748" s="16">
        <f t="shared" ca="1" si="567"/>
        <v>34.544502700000002</v>
      </c>
      <c r="Q1748" s="24">
        <f t="shared" si="543"/>
        <v>0</v>
      </c>
      <c r="R1748" s="16">
        <f t="shared" si="568"/>
        <v>0</v>
      </c>
      <c r="S1748" s="4" t="str">
        <f t="shared" si="569"/>
        <v>J=</v>
      </c>
      <c r="T1748" s="34">
        <f t="shared" si="570"/>
        <v>45153</v>
      </c>
      <c r="U1748" s="11"/>
      <c r="V1748" s="11"/>
      <c r="W1748" s="11"/>
      <c r="X1748" s="32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"/>
      <c r="AI1748" s="1"/>
      <c r="AJ1748" s="1"/>
      <c r="AK1748" s="1"/>
      <c r="AL1748" s="1"/>
      <c r="AM1748" s="32"/>
      <c r="AN1748" s="32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42">
        <f t="shared" si="545"/>
        <v>45139</v>
      </c>
      <c r="B1749" s="19">
        <f t="shared" ca="1" si="556"/>
        <v>4471.0137507700001</v>
      </c>
      <c r="C1749" s="16">
        <f t="shared" si="557"/>
        <v>4433</v>
      </c>
      <c r="D1749" s="15">
        <f ca="1">IF(A1749&lt;$B$1,VLOOKUP(A1749,[1]DI!$A$4:$B$15000,2,FALSE),0)</f>
        <v>0.13650000000000001</v>
      </c>
      <c r="E1749" s="16">
        <f t="shared" ca="1" si="558"/>
        <v>1.00050788</v>
      </c>
      <c r="F1749" s="16">
        <f ca="1">(TRUNC(PRODUCT($E$12:$E1748),16))</f>
        <v>1.39013851633017</v>
      </c>
      <c r="G1749" s="16">
        <f t="shared" ca="1" si="559"/>
        <v>1.3823958712577</v>
      </c>
      <c r="H1749" s="16">
        <f t="shared" ca="1" si="560"/>
        <v>1.00560089</v>
      </c>
      <c r="I1749" s="15">
        <f t="shared" si="548"/>
        <v>7.0000000000000007E-2</v>
      </c>
      <c r="J1749" s="34">
        <f t="shared" si="561"/>
        <v>45124</v>
      </c>
      <c r="K1749" s="2">
        <f t="shared" si="562"/>
        <v>11</v>
      </c>
      <c r="L1749" s="21">
        <f t="shared" si="563"/>
        <v>11</v>
      </c>
      <c r="M1749" s="14">
        <f t="shared" si="564"/>
        <v>1.0029577190000001</v>
      </c>
      <c r="N1749" s="14">
        <f t="shared" ca="1" si="565"/>
        <v>1.008575175</v>
      </c>
      <c r="O1749" s="21">
        <f t="shared" si="566"/>
        <v>0</v>
      </c>
      <c r="P1749" s="16">
        <f t="shared" ca="1" si="567"/>
        <v>38.013750770000001</v>
      </c>
      <c r="Q1749" s="24">
        <f t="shared" si="543"/>
        <v>0</v>
      </c>
      <c r="R1749" s="16">
        <f t="shared" si="568"/>
        <v>0</v>
      </c>
      <c r="S1749" s="4" t="str">
        <f t="shared" si="569"/>
        <v>J=</v>
      </c>
      <c r="T1749" s="34">
        <f t="shared" si="570"/>
        <v>45153</v>
      </c>
      <c r="U1749" s="11"/>
      <c r="V1749" s="11"/>
      <c r="W1749" s="11"/>
      <c r="X1749" s="32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"/>
      <c r="AI1749" s="1"/>
      <c r="AJ1749" s="1"/>
      <c r="AK1749" s="1"/>
      <c r="AL1749" s="1"/>
      <c r="AM1749" s="32"/>
      <c r="AN1749" s="32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42">
        <f t="shared" si="545"/>
        <v>45140</v>
      </c>
      <c r="B1750" s="19">
        <f t="shared" ca="1" si="556"/>
        <v>4474.4856453399998</v>
      </c>
      <c r="C1750" s="16">
        <f t="shared" si="557"/>
        <v>4433</v>
      </c>
      <c r="D1750" s="15">
        <f ca="1">IF(A1750&lt;$B$1,VLOOKUP(A1750,[1]DI!$A$4:$B$15000,2,FALSE),0)</f>
        <v>0.13650000000000001</v>
      </c>
      <c r="E1750" s="16">
        <f t="shared" ca="1" si="558"/>
        <v>1.00050788</v>
      </c>
      <c r="F1750" s="16">
        <f ca="1">(TRUNC(PRODUCT($E$12:$E1749),16))</f>
        <v>1.3908445398798399</v>
      </c>
      <c r="G1750" s="16">
        <f t="shared" ca="1" si="559"/>
        <v>1.3823958712577</v>
      </c>
      <c r="H1750" s="16">
        <f t="shared" ca="1" si="560"/>
        <v>1.00611161</v>
      </c>
      <c r="I1750" s="15">
        <f t="shared" si="548"/>
        <v>7.0000000000000007E-2</v>
      </c>
      <c r="J1750" s="34">
        <f t="shared" si="561"/>
        <v>45124</v>
      </c>
      <c r="K1750" s="2">
        <f t="shared" si="562"/>
        <v>12</v>
      </c>
      <c r="L1750" s="21">
        <f t="shared" si="563"/>
        <v>12</v>
      </c>
      <c r="M1750" s="14">
        <f t="shared" si="564"/>
        <v>1.003227036</v>
      </c>
      <c r="N1750" s="14">
        <f t="shared" ca="1" si="565"/>
        <v>1.009358368</v>
      </c>
      <c r="O1750" s="21">
        <f t="shared" si="566"/>
        <v>0</v>
      </c>
      <c r="P1750" s="16">
        <f t="shared" ca="1" si="567"/>
        <v>41.485645339999998</v>
      </c>
      <c r="Q1750" s="24">
        <f t="shared" si="543"/>
        <v>0</v>
      </c>
      <c r="R1750" s="16">
        <f t="shared" si="568"/>
        <v>0</v>
      </c>
      <c r="S1750" s="4" t="str">
        <f t="shared" si="569"/>
        <v>J=</v>
      </c>
      <c r="T1750" s="34">
        <f t="shared" si="570"/>
        <v>45153</v>
      </c>
      <c r="U1750" s="11"/>
      <c r="V1750" s="11"/>
      <c r="W1750" s="11"/>
      <c r="X1750" s="32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"/>
      <c r="AI1750" s="1"/>
      <c r="AJ1750" s="1"/>
      <c r="AK1750" s="1"/>
      <c r="AL1750" s="1"/>
      <c r="AM1750" s="32"/>
      <c r="AN1750" s="32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42">
        <f t="shared" si="545"/>
        <v>45141</v>
      </c>
      <c r="B1751" s="19">
        <f t="shared" ca="1" si="556"/>
        <v>4477.9602839299996</v>
      </c>
      <c r="C1751" s="16">
        <f t="shared" si="557"/>
        <v>4433</v>
      </c>
      <c r="D1751" s="15">
        <f ca="1">IF(A1751&lt;$B$1,VLOOKUP(A1751,[1]DI!$A$4:$B$15000,2,FALSE),0)</f>
        <v>0.13150000000000001</v>
      </c>
      <c r="E1751" s="16">
        <f t="shared" ca="1" si="558"/>
        <v>1.0004903700000001</v>
      </c>
      <c r="F1751" s="16">
        <f ca="1">(TRUNC(PRODUCT($E$12:$E1750),16))</f>
        <v>1.3915509220047599</v>
      </c>
      <c r="G1751" s="16">
        <f t="shared" ca="1" si="559"/>
        <v>1.3823958712577</v>
      </c>
      <c r="H1751" s="16">
        <f t="shared" ca="1" si="560"/>
        <v>1.0066226</v>
      </c>
      <c r="I1751" s="15">
        <f t="shared" si="548"/>
        <v>7.0000000000000007E-2</v>
      </c>
      <c r="J1751" s="34">
        <f t="shared" si="561"/>
        <v>45124</v>
      </c>
      <c r="K1751" s="2">
        <f t="shared" si="562"/>
        <v>13</v>
      </c>
      <c r="L1751" s="21">
        <f t="shared" si="563"/>
        <v>13</v>
      </c>
      <c r="M1751" s="14">
        <f t="shared" si="564"/>
        <v>1.003496425</v>
      </c>
      <c r="N1751" s="14">
        <f t="shared" ca="1" si="565"/>
        <v>1.0101421799999999</v>
      </c>
      <c r="O1751" s="21">
        <f t="shared" si="566"/>
        <v>0</v>
      </c>
      <c r="P1751" s="16">
        <f t="shared" ca="1" si="567"/>
        <v>44.960283930000003</v>
      </c>
      <c r="Q1751" s="24">
        <f t="shared" si="543"/>
        <v>0</v>
      </c>
      <c r="R1751" s="16">
        <f t="shared" si="568"/>
        <v>0</v>
      </c>
      <c r="S1751" s="4" t="str">
        <f t="shared" si="569"/>
        <v>J=</v>
      </c>
      <c r="T1751" s="34">
        <f t="shared" si="570"/>
        <v>45153</v>
      </c>
      <c r="U1751" s="11"/>
      <c r="V1751" s="11"/>
      <c r="W1751" s="11"/>
      <c r="X1751" s="32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"/>
      <c r="AI1751" s="1"/>
      <c r="AJ1751" s="1"/>
      <c r="AK1751" s="1"/>
      <c r="AL1751" s="1"/>
      <c r="AM1751" s="32"/>
      <c r="AN1751" s="32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42">
        <f t="shared" si="545"/>
        <v>45142</v>
      </c>
      <c r="B1752" s="19">
        <f t="shared" ca="1" si="556"/>
        <v>4481.3591359599995</v>
      </c>
      <c r="C1752" s="16">
        <f t="shared" si="557"/>
        <v>4433</v>
      </c>
      <c r="D1752" s="15">
        <f ca="1">IF(A1752&lt;$B$1,VLOOKUP(A1752,[1]DI!$A$4:$B$15000,2,FALSE),0)</f>
        <v>0.13150000000000001</v>
      </c>
      <c r="E1752" s="16">
        <f t="shared" ca="1" si="558"/>
        <v>1.0004903700000001</v>
      </c>
      <c r="F1752" s="16">
        <f ca="1">(TRUNC(PRODUCT($E$12:$E1751),16))</f>
        <v>1.3922332968303801</v>
      </c>
      <c r="G1752" s="16">
        <f t="shared" ca="1" si="559"/>
        <v>1.3823958712577</v>
      </c>
      <c r="H1752" s="16">
        <f t="shared" ca="1" si="560"/>
        <v>1.00711621</v>
      </c>
      <c r="I1752" s="15">
        <f t="shared" si="548"/>
        <v>7.0000000000000007E-2</v>
      </c>
      <c r="J1752" s="34">
        <f t="shared" si="561"/>
        <v>45124</v>
      </c>
      <c r="K1752" s="2">
        <f t="shared" si="562"/>
        <v>14</v>
      </c>
      <c r="L1752" s="21">
        <f t="shared" si="563"/>
        <v>14</v>
      </c>
      <c r="M1752" s="14">
        <f t="shared" si="564"/>
        <v>1.0037658869999999</v>
      </c>
      <c r="N1752" s="14">
        <f t="shared" ca="1" si="565"/>
        <v>1.0109088959999999</v>
      </c>
      <c r="O1752" s="21">
        <f t="shared" si="566"/>
        <v>0</v>
      </c>
      <c r="P1752" s="16">
        <f t="shared" ca="1" si="567"/>
        <v>48.359135960000003</v>
      </c>
      <c r="Q1752" s="24">
        <f t="shared" si="543"/>
        <v>0</v>
      </c>
      <c r="R1752" s="16">
        <f t="shared" si="568"/>
        <v>0</v>
      </c>
      <c r="S1752" s="4" t="str">
        <f t="shared" si="569"/>
        <v>J=</v>
      </c>
      <c r="T1752" s="34">
        <f t="shared" si="570"/>
        <v>45153</v>
      </c>
      <c r="U1752" s="11"/>
      <c r="V1752" s="11"/>
      <c r="W1752" s="11"/>
      <c r="X1752" s="32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"/>
      <c r="AI1752" s="1"/>
      <c r="AJ1752" s="1"/>
      <c r="AK1752" s="1"/>
      <c r="AL1752" s="1"/>
      <c r="AM1752" s="32"/>
      <c r="AN1752" s="32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42">
        <f t="shared" si="545"/>
        <v>45143</v>
      </c>
      <c r="B1753" s="19">
        <f t="shared" ca="1" si="556"/>
        <v>4484.7605990299999</v>
      </c>
      <c r="C1753" s="16">
        <f t="shared" si="557"/>
        <v>4433</v>
      </c>
      <c r="D1753" s="15">
        <f ca="1">IF(A1753&lt;$B$1,VLOOKUP(A1753,[1]DI!$A$4:$B$15000,2,FALSE),0)</f>
        <v>0</v>
      </c>
      <c r="E1753" s="16">
        <f t="shared" ca="1" si="558"/>
        <v>1</v>
      </c>
      <c r="F1753" s="16">
        <f ca="1">(TRUNC(PRODUCT($E$12:$E1752),16))</f>
        <v>1.39291600627215</v>
      </c>
      <c r="G1753" s="16">
        <f t="shared" ca="1" si="559"/>
        <v>1.3823958712577</v>
      </c>
      <c r="H1753" s="16">
        <f t="shared" ca="1" si="560"/>
        <v>1.0076100699999999</v>
      </c>
      <c r="I1753" s="15">
        <f t="shared" si="548"/>
        <v>7.0000000000000007E-2</v>
      </c>
      <c r="J1753" s="34">
        <f t="shared" si="561"/>
        <v>45124</v>
      </c>
      <c r="K1753" s="2">
        <f t="shared" si="562"/>
        <v>14</v>
      </c>
      <c r="L1753" s="21">
        <f t="shared" si="563"/>
        <v>15</v>
      </c>
      <c r="M1753" s="14">
        <f t="shared" si="564"/>
        <v>1.004035421</v>
      </c>
      <c r="N1753" s="14">
        <f t="shared" ca="1" si="565"/>
        <v>1.011676201</v>
      </c>
      <c r="O1753" s="21">
        <f t="shared" si="566"/>
        <v>0</v>
      </c>
      <c r="P1753" s="16">
        <f t="shared" ca="1" si="567"/>
        <v>51.760599030000002</v>
      </c>
      <c r="Q1753" s="24">
        <f t="shared" si="543"/>
        <v>0</v>
      </c>
      <c r="R1753" s="16">
        <f t="shared" si="568"/>
        <v>0</v>
      </c>
      <c r="S1753" s="4" t="str">
        <f t="shared" si="569"/>
        <v>J=</v>
      </c>
      <c r="T1753" s="34">
        <f t="shared" si="570"/>
        <v>45153</v>
      </c>
      <c r="U1753" s="11"/>
      <c r="V1753" s="11"/>
      <c r="W1753" s="11"/>
      <c r="X1753" s="32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"/>
      <c r="AI1753" s="1"/>
      <c r="AJ1753" s="1"/>
      <c r="AK1753" s="1"/>
      <c r="AL1753" s="1"/>
      <c r="AM1753" s="32"/>
      <c r="AN1753" s="32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42">
        <f t="shared" si="545"/>
        <v>45144</v>
      </c>
      <c r="B1754" s="19">
        <f t="shared" ca="1" si="556"/>
        <v>4484.7605990299999</v>
      </c>
      <c r="C1754" s="16">
        <f t="shared" si="557"/>
        <v>4433</v>
      </c>
      <c r="D1754" s="15">
        <f ca="1">IF(A1754&lt;$B$1,VLOOKUP(A1754,[1]DI!$A$4:$B$15000,2,FALSE),0)</f>
        <v>0</v>
      </c>
      <c r="E1754" s="16">
        <f t="shared" ca="1" si="558"/>
        <v>1</v>
      </c>
      <c r="F1754" s="16">
        <f ca="1">(TRUNC(PRODUCT($E$12:$E1753),16))</f>
        <v>1.39291600627215</v>
      </c>
      <c r="G1754" s="16">
        <f t="shared" ca="1" si="559"/>
        <v>1.3823958712577</v>
      </c>
      <c r="H1754" s="16">
        <f t="shared" ca="1" si="560"/>
        <v>1.0076100699999999</v>
      </c>
      <c r="I1754" s="15">
        <f t="shared" si="548"/>
        <v>7.0000000000000007E-2</v>
      </c>
      <c r="J1754" s="34">
        <f t="shared" si="561"/>
        <v>45124</v>
      </c>
      <c r="K1754" s="2">
        <f t="shared" si="562"/>
        <v>14</v>
      </c>
      <c r="L1754" s="21">
        <f t="shared" si="563"/>
        <v>15</v>
      </c>
      <c r="M1754" s="14">
        <f t="shared" si="564"/>
        <v>1.004035421</v>
      </c>
      <c r="N1754" s="14">
        <f t="shared" ca="1" si="565"/>
        <v>1.011676201</v>
      </c>
      <c r="O1754" s="21">
        <f t="shared" si="566"/>
        <v>0</v>
      </c>
      <c r="P1754" s="16">
        <f t="shared" ca="1" si="567"/>
        <v>51.760599030000002</v>
      </c>
      <c r="Q1754" s="24">
        <f t="shared" si="543"/>
        <v>0</v>
      </c>
      <c r="R1754" s="16">
        <f t="shared" si="568"/>
        <v>0</v>
      </c>
      <c r="S1754" s="4" t="str">
        <f t="shared" si="569"/>
        <v>J=</v>
      </c>
      <c r="T1754" s="34">
        <f t="shared" si="570"/>
        <v>45153</v>
      </c>
      <c r="U1754" s="11"/>
      <c r="V1754" s="11"/>
      <c r="W1754" s="11"/>
      <c r="X1754" s="32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"/>
      <c r="AI1754" s="1"/>
      <c r="AJ1754" s="1"/>
      <c r="AK1754" s="1"/>
      <c r="AL1754" s="1"/>
      <c r="AM1754" s="32"/>
      <c r="AN1754" s="32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42">
        <f t="shared" si="545"/>
        <v>45145</v>
      </c>
      <c r="B1755" s="19">
        <f t="shared" ca="1" si="556"/>
        <v>4484.7605990299999</v>
      </c>
      <c r="C1755" s="16">
        <f t="shared" si="557"/>
        <v>4433</v>
      </c>
      <c r="D1755" s="15">
        <f ca="1">IF(A1755&lt;$B$1,VLOOKUP(A1755,[1]DI!$A$4:$B$15000,2,FALSE),0)</f>
        <v>0.13150000000000001</v>
      </c>
      <c r="E1755" s="16">
        <f t="shared" ca="1" si="558"/>
        <v>1.0004903700000001</v>
      </c>
      <c r="F1755" s="16">
        <f ca="1">(TRUNC(PRODUCT($E$12:$E1754),16))</f>
        <v>1.39291600627215</v>
      </c>
      <c r="G1755" s="16">
        <f t="shared" ca="1" si="559"/>
        <v>1.3823958712577</v>
      </c>
      <c r="H1755" s="16">
        <f t="shared" ca="1" si="560"/>
        <v>1.0076100699999999</v>
      </c>
      <c r="I1755" s="15">
        <f t="shared" si="548"/>
        <v>7.0000000000000007E-2</v>
      </c>
      <c r="J1755" s="34">
        <f t="shared" si="561"/>
        <v>45124</v>
      </c>
      <c r="K1755" s="2">
        <f t="shared" si="562"/>
        <v>15</v>
      </c>
      <c r="L1755" s="21">
        <f t="shared" si="563"/>
        <v>15</v>
      </c>
      <c r="M1755" s="14">
        <f t="shared" si="564"/>
        <v>1.004035421</v>
      </c>
      <c r="N1755" s="14">
        <f t="shared" ca="1" si="565"/>
        <v>1.011676201</v>
      </c>
      <c r="O1755" s="21">
        <f t="shared" si="566"/>
        <v>0</v>
      </c>
      <c r="P1755" s="16">
        <f t="shared" ca="1" si="567"/>
        <v>51.760599030000002</v>
      </c>
      <c r="Q1755" s="24">
        <f t="shared" si="543"/>
        <v>0</v>
      </c>
      <c r="R1755" s="16">
        <f t="shared" si="568"/>
        <v>0</v>
      </c>
      <c r="S1755" s="4" t="str">
        <f t="shared" si="569"/>
        <v>J=</v>
      </c>
      <c r="T1755" s="34">
        <f t="shared" si="570"/>
        <v>45153</v>
      </c>
      <c r="U1755" s="11"/>
      <c r="V1755" s="11"/>
      <c r="W1755" s="11"/>
      <c r="X1755" s="32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"/>
      <c r="AI1755" s="1"/>
      <c r="AJ1755" s="1"/>
      <c r="AK1755" s="1"/>
      <c r="AL1755" s="1"/>
      <c r="AM1755" s="32"/>
      <c r="AN1755" s="32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42">
        <f t="shared" si="545"/>
        <v>45146</v>
      </c>
      <c r="B1756" s="19">
        <f t="shared" ca="1" si="556"/>
        <v>4488.1646775600002</v>
      </c>
      <c r="C1756" s="16">
        <f t="shared" si="557"/>
        <v>4433</v>
      </c>
      <c r="D1756" s="15">
        <f ca="1">IF(A1756&lt;$B$1,VLOOKUP(A1756,[1]DI!$A$4:$B$15000,2,FALSE),0)</f>
        <v>0.13150000000000001</v>
      </c>
      <c r="E1756" s="16">
        <f t="shared" ca="1" si="558"/>
        <v>1.0004903700000001</v>
      </c>
      <c r="F1756" s="16">
        <f ca="1">(TRUNC(PRODUCT($E$12:$E1755),16))</f>
        <v>1.39359905049414</v>
      </c>
      <c r="G1756" s="16">
        <f t="shared" ca="1" si="559"/>
        <v>1.3823958712577</v>
      </c>
      <c r="H1756" s="16">
        <f t="shared" ca="1" si="560"/>
        <v>1.0081041799999999</v>
      </c>
      <c r="I1756" s="15">
        <f t="shared" si="548"/>
        <v>7.0000000000000007E-2</v>
      </c>
      <c r="J1756" s="34">
        <f t="shared" si="561"/>
        <v>45124</v>
      </c>
      <c r="K1756" s="2">
        <f t="shared" si="562"/>
        <v>16</v>
      </c>
      <c r="L1756" s="21">
        <f t="shared" si="563"/>
        <v>16</v>
      </c>
      <c r="M1756" s="14">
        <f t="shared" si="564"/>
        <v>1.004305027</v>
      </c>
      <c r="N1756" s="14">
        <f t="shared" ca="1" si="565"/>
        <v>1.0124440960000001</v>
      </c>
      <c r="O1756" s="21">
        <f t="shared" si="566"/>
        <v>0</v>
      </c>
      <c r="P1756" s="16">
        <f t="shared" ca="1" si="567"/>
        <v>55.164677560000001</v>
      </c>
      <c r="Q1756" s="24">
        <f t="shared" si="543"/>
        <v>0</v>
      </c>
      <c r="R1756" s="16">
        <f t="shared" si="568"/>
        <v>0</v>
      </c>
      <c r="S1756" s="4" t="str">
        <f t="shared" si="569"/>
        <v>J=</v>
      </c>
      <c r="T1756" s="34">
        <f t="shared" si="570"/>
        <v>45153</v>
      </c>
      <c r="U1756" s="11"/>
      <c r="V1756" s="11"/>
      <c r="W1756" s="11"/>
      <c r="X1756" s="32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"/>
      <c r="AI1756" s="1"/>
      <c r="AJ1756" s="1"/>
      <c r="AK1756" s="1"/>
      <c r="AL1756" s="1"/>
      <c r="AM1756" s="32"/>
      <c r="AN1756" s="32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42">
        <f t="shared" si="545"/>
        <v>45147</v>
      </c>
      <c r="B1757" s="19">
        <f t="shared" ca="1" si="556"/>
        <v>4491.5712873399998</v>
      </c>
      <c r="C1757" s="16">
        <f t="shared" si="557"/>
        <v>4433</v>
      </c>
      <c r="D1757" s="15">
        <f ca="1">IF(A1757&lt;$B$1,VLOOKUP(A1757,[1]DI!$A$4:$B$15000,2,FALSE),0)</f>
        <v>0.13150000000000001</v>
      </c>
      <c r="E1757" s="16">
        <f t="shared" ca="1" si="558"/>
        <v>1.0004903700000001</v>
      </c>
      <c r="F1757" s="16">
        <f ca="1">(TRUNC(PRODUCT($E$12:$E1756),16))</f>
        <v>1.3942824296605401</v>
      </c>
      <c r="G1757" s="16">
        <f t="shared" ca="1" si="559"/>
        <v>1.3823958712577</v>
      </c>
      <c r="H1757" s="16">
        <f t="shared" ca="1" si="560"/>
        <v>1.0085985200000001</v>
      </c>
      <c r="I1757" s="15">
        <f t="shared" si="548"/>
        <v>7.0000000000000007E-2</v>
      </c>
      <c r="J1757" s="34">
        <f t="shared" si="561"/>
        <v>45124</v>
      </c>
      <c r="K1757" s="2">
        <f t="shared" si="562"/>
        <v>17</v>
      </c>
      <c r="L1757" s="21">
        <f t="shared" si="563"/>
        <v>17</v>
      </c>
      <c r="M1757" s="14">
        <f t="shared" si="564"/>
        <v>1.0045747060000001</v>
      </c>
      <c r="N1757" s="14">
        <f t="shared" ca="1" si="565"/>
        <v>1.0132125620000001</v>
      </c>
      <c r="O1757" s="21">
        <f t="shared" si="566"/>
        <v>0</v>
      </c>
      <c r="P1757" s="16">
        <f t="shared" ca="1" si="567"/>
        <v>58.571287339999998</v>
      </c>
      <c r="Q1757" s="24">
        <f t="shared" si="543"/>
        <v>0</v>
      </c>
      <c r="R1757" s="16">
        <f t="shared" si="568"/>
        <v>0</v>
      </c>
      <c r="S1757" s="4" t="str">
        <f t="shared" si="569"/>
        <v>J=</v>
      </c>
      <c r="T1757" s="34">
        <f t="shared" si="570"/>
        <v>45153</v>
      </c>
      <c r="U1757" s="11"/>
      <c r="V1757" s="11"/>
      <c r="W1757" s="11"/>
      <c r="X1757" s="32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"/>
      <c r="AI1757" s="1"/>
      <c r="AJ1757" s="1"/>
      <c r="AK1757" s="1"/>
      <c r="AL1757" s="1"/>
      <c r="AM1757" s="32"/>
      <c r="AN1757" s="32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42">
        <f t="shared" si="545"/>
        <v>45148</v>
      </c>
      <c r="B1758" s="19">
        <f t="shared" ca="1" si="556"/>
        <v>4494.9805125900002</v>
      </c>
      <c r="C1758" s="16">
        <f t="shared" si="557"/>
        <v>4433</v>
      </c>
      <c r="D1758" s="15">
        <f ca="1">IF(A1758&lt;$B$1,VLOOKUP(A1758,[1]DI!$A$4:$B$15000,2,FALSE),0)</f>
        <v>0.13150000000000001</v>
      </c>
      <c r="E1758" s="16">
        <f t="shared" ca="1" si="558"/>
        <v>1.0004903700000001</v>
      </c>
      <c r="F1758" s="16">
        <f ca="1">(TRUNC(PRODUCT($E$12:$E1757),16))</f>
        <v>1.3949661439355701</v>
      </c>
      <c r="G1758" s="16">
        <f t="shared" ca="1" si="559"/>
        <v>1.3823958712577</v>
      </c>
      <c r="H1758" s="16">
        <f t="shared" ca="1" si="560"/>
        <v>1.00909311</v>
      </c>
      <c r="I1758" s="15">
        <f t="shared" si="548"/>
        <v>7.0000000000000007E-2</v>
      </c>
      <c r="J1758" s="34">
        <f t="shared" si="561"/>
        <v>45124</v>
      </c>
      <c r="K1758" s="2">
        <f t="shared" si="562"/>
        <v>18</v>
      </c>
      <c r="L1758" s="21">
        <f t="shared" si="563"/>
        <v>18</v>
      </c>
      <c r="M1758" s="14">
        <f t="shared" si="564"/>
        <v>1.0048444569999999</v>
      </c>
      <c r="N1758" s="14">
        <f t="shared" ca="1" si="565"/>
        <v>1.0139816180000001</v>
      </c>
      <c r="O1758" s="21">
        <f t="shared" si="566"/>
        <v>0</v>
      </c>
      <c r="P1758" s="16">
        <f t="shared" ca="1" si="567"/>
        <v>61.980512589999996</v>
      </c>
      <c r="Q1758" s="24">
        <f t="shared" si="543"/>
        <v>0</v>
      </c>
      <c r="R1758" s="16">
        <f t="shared" si="568"/>
        <v>0</v>
      </c>
      <c r="S1758" s="4" t="str">
        <f t="shared" si="569"/>
        <v>J=</v>
      </c>
      <c r="T1758" s="34">
        <f t="shared" si="570"/>
        <v>45153</v>
      </c>
      <c r="U1758" s="11"/>
      <c r="V1758" s="11"/>
      <c r="W1758" s="11"/>
      <c r="X1758" s="32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"/>
      <c r="AI1758" s="1"/>
      <c r="AJ1758" s="1"/>
      <c r="AK1758" s="1"/>
      <c r="AL1758" s="1"/>
      <c r="AM1758" s="32"/>
      <c r="AN1758" s="32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42">
        <f t="shared" si="545"/>
        <v>45149</v>
      </c>
      <c r="B1759" s="19">
        <f t="shared" ca="1" si="556"/>
        <v>4498.39231784</v>
      </c>
      <c r="C1759" s="16">
        <f t="shared" si="557"/>
        <v>4433</v>
      </c>
      <c r="D1759" s="15">
        <f ca="1">IF(A1759&lt;$B$1,VLOOKUP(A1759,[1]DI!$A$4:$B$15000,2,FALSE),0)</f>
        <v>0.13150000000000001</v>
      </c>
      <c r="E1759" s="16">
        <f t="shared" ca="1" si="558"/>
        <v>1.0004903700000001</v>
      </c>
      <c r="F1759" s="16">
        <f ca="1">(TRUNC(PRODUCT($E$12:$E1758),16))</f>
        <v>1.3956501934835699</v>
      </c>
      <c r="G1759" s="16">
        <f t="shared" ca="1" si="559"/>
        <v>1.3823958712577</v>
      </c>
      <c r="H1759" s="16">
        <f t="shared" ca="1" si="560"/>
        <v>1.0095879400000001</v>
      </c>
      <c r="I1759" s="15">
        <f t="shared" si="548"/>
        <v>7.0000000000000007E-2</v>
      </c>
      <c r="J1759" s="34">
        <f t="shared" si="561"/>
        <v>45124</v>
      </c>
      <c r="K1759" s="2">
        <f t="shared" si="562"/>
        <v>19</v>
      </c>
      <c r="L1759" s="21">
        <f t="shared" si="563"/>
        <v>19</v>
      </c>
      <c r="M1759" s="14">
        <f t="shared" si="564"/>
        <v>1.005114281</v>
      </c>
      <c r="N1759" s="14">
        <f t="shared" ca="1" si="565"/>
        <v>1.014751256</v>
      </c>
      <c r="O1759" s="21">
        <f t="shared" si="566"/>
        <v>0</v>
      </c>
      <c r="P1759" s="16">
        <f t="shared" ca="1" si="567"/>
        <v>65.392317840000004</v>
      </c>
      <c r="Q1759" s="24">
        <f t="shared" si="543"/>
        <v>0</v>
      </c>
      <c r="R1759" s="16">
        <f t="shared" si="568"/>
        <v>0</v>
      </c>
      <c r="S1759" s="4" t="str">
        <f t="shared" si="569"/>
        <v>J=</v>
      </c>
      <c r="T1759" s="34">
        <f t="shared" si="570"/>
        <v>45153</v>
      </c>
      <c r="U1759" s="11"/>
      <c r="V1759" s="11"/>
      <c r="W1759" s="11"/>
      <c r="X1759" s="32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"/>
      <c r="AI1759" s="1"/>
      <c r="AJ1759" s="1"/>
      <c r="AK1759" s="1"/>
      <c r="AL1759" s="1"/>
      <c r="AM1759" s="32"/>
      <c r="AN1759" s="32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42">
        <f t="shared" si="545"/>
        <v>45150</v>
      </c>
      <c r="B1760" s="19">
        <f t="shared" ca="1" si="556"/>
        <v>4501.8067031</v>
      </c>
      <c r="C1760" s="16">
        <f t="shared" si="557"/>
        <v>4433</v>
      </c>
      <c r="D1760" s="15">
        <f ca="1">IF(A1760&lt;$B$1,VLOOKUP(A1760,[1]DI!$A$4:$B$15000,2,FALSE),0)</f>
        <v>0</v>
      </c>
      <c r="E1760" s="16">
        <f t="shared" ca="1" si="558"/>
        <v>1</v>
      </c>
      <c r="F1760" s="16">
        <f ca="1">(TRUNC(PRODUCT($E$12:$E1759),16))</f>
        <v>1.39633457846895</v>
      </c>
      <c r="G1760" s="16">
        <f t="shared" ca="1" si="559"/>
        <v>1.3823958712577</v>
      </c>
      <c r="H1760" s="16">
        <f t="shared" ca="1" si="560"/>
        <v>1.01008301</v>
      </c>
      <c r="I1760" s="15">
        <f t="shared" si="548"/>
        <v>7.0000000000000007E-2</v>
      </c>
      <c r="J1760" s="34">
        <f t="shared" si="561"/>
        <v>45124</v>
      </c>
      <c r="K1760" s="2">
        <f t="shared" si="562"/>
        <v>19</v>
      </c>
      <c r="L1760" s="21">
        <f t="shared" si="563"/>
        <v>20</v>
      </c>
      <c r="M1760" s="14">
        <f t="shared" si="564"/>
        <v>1.005384177</v>
      </c>
      <c r="N1760" s="14">
        <f t="shared" ca="1" si="565"/>
        <v>1.015521476</v>
      </c>
      <c r="O1760" s="21">
        <f t="shared" si="566"/>
        <v>0</v>
      </c>
      <c r="P1760" s="16">
        <f t="shared" ca="1" si="567"/>
        <v>68.806703099999993</v>
      </c>
      <c r="Q1760" s="24">
        <f t="shared" si="543"/>
        <v>0</v>
      </c>
      <c r="R1760" s="16">
        <f t="shared" si="568"/>
        <v>0</v>
      </c>
      <c r="S1760" s="4" t="str">
        <f t="shared" si="569"/>
        <v>J=</v>
      </c>
      <c r="T1760" s="34">
        <f t="shared" si="570"/>
        <v>45153</v>
      </c>
      <c r="U1760" s="11"/>
      <c r="V1760" s="11"/>
      <c r="W1760" s="11"/>
      <c r="X1760" s="32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"/>
      <c r="AI1760" s="1"/>
      <c r="AJ1760" s="1"/>
      <c r="AK1760" s="1"/>
      <c r="AL1760" s="1"/>
      <c r="AM1760" s="32"/>
      <c r="AN1760" s="32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42">
        <f t="shared" si="545"/>
        <v>45151</v>
      </c>
      <c r="B1761" s="19">
        <f t="shared" ca="1" si="556"/>
        <v>4501.8067031</v>
      </c>
      <c r="C1761" s="16">
        <f t="shared" si="557"/>
        <v>4433</v>
      </c>
      <c r="D1761" s="15">
        <f ca="1">IF(A1761&lt;$B$1,VLOOKUP(A1761,[1]DI!$A$4:$B$15000,2,FALSE),0)</f>
        <v>0</v>
      </c>
      <c r="E1761" s="16">
        <f t="shared" ca="1" si="558"/>
        <v>1</v>
      </c>
      <c r="F1761" s="16">
        <f ca="1">(TRUNC(PRODUCT($E$12:$E1760),16))</f>
        <v>1.39633457846895</v>
      </c>
      <c r="G1761" s="16">
        <f t="shared" ca="1" si="559"/>
        <v>1.3823958712577</v>
      </c>
      <c r="H1761" s="16">
        <f t="shared" ca="1" si="560"/>
        <v>1.01008301</v>
      </c>
      <c r="I1761" s="15">
        <f t="shared" si="548"/>
        <v>7.0000000000000007E-2</v>
      </c>
      <c r="J1761" s="34">
        <f t="shared" si="561"/>
        <v>45124</v>
      </c>
      <c r="K1761" s="2">
        <f t="shared" si="562"/>
        <v>19</v>
      </c>
      <c r="L1761" s="21">
        <f t="shared" si="563"/>
        <v>20</v>
      </c>
      <c r="M1761" s="14">
        <f t="shared" si="564"/>
        <v>1.005384177</v>
      </c>
      <c r="N1761" s="14">
        <f t="shared" ca="1" si="565"/>
        <v>1.015521476</v>
      </c>
      <c r="O1761" s="21">
        <f t="shared" si="566"/>
        <v>0</v>
      </c>
      <c r="P1761" s="16">
        <f t="shared" ca="1" si="567"/>
        <v>68.806703099999993</v>
      </c>
      <c r="Q1761" s="24">
        <f t="shared" si="543"/>
        <v>0</v>
      </c>
      <c r="R1761" s="16">
        <f t="shared" si="568"/>
        <v>0</v>
      </c>
      <c r="S1761" s="4" t="str">
        <f t="shared" si="569"/>
        <v>J=</v>
      </c>
      <c r="T1761" s="34">
        <f t="shared" si="570"/>
        <v>45153</v>
      </c>
      <c r="U1761" s="11"/>
      <c r="V1761" s="11"/>
      <c r="W1761" s="11"/>
      <c r="X1761" s="32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"/>
      <c r="AI1761" s="1"/>
      <c r="AJ1761" s="1"/>
      <c r="AK1761" s="1"/>
      <c r="AL1761" s="1"/>
      <c r="AM1761" s="32"/>
      <c r="AN1761" s="32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42">
        <f t="shared" si="545"/>
        <v>45152</v>
      </c>
      <c r="B1762" s="19">
        <f t="shared" ca="1" si="556"/>
        <v>4501.8067031</v>
      </c>
      <c r="C1762" s="16">
        <f t="shared" si="557"/>
        <v>4433</v>
      </c>
      <c r="D1762" s="15">
        <f ca="1">IF(A1762&lt;$B$1,VLOOKUP(A1762,[1]DI!$A$4:$B$15000,2,FALSE),0)</f>
        <v>0.13150000000000001</v>
      </c>
      <c r="E1762" s="16">
        <f t="shared" ca="1" si="558"/>
        <v>1.0004903700000001</v>
      </c>
      <c r="F1762" s="16">
        <f ca="1">(TRUNC(PRODUCT($E$12:$E1761),16))</f>
        <v>1.39633457846895</v>
      </c>
      <c r="G1762" s="16">
        <f t="shared" ca="1" si="559"/>
        <v>1.3823958712577</v>
      </c>
      <c r="H1762" s="16">
        <f t="shared" ca="1" si="560"/>
        <v>1.01008301</v>
      </c>
      <c r="I1762" s="15">
        <f t="shared" si="548"/>
        <v>7.0000000000000007E-2</v>
      </c>
      <c r="J1762" s="34">
        <f t="shared" si="561"/>
        <v>45124</v>
      </c>
      <c r="K1762" s="2">
        <f t="shared" si="562"/>
        <v>20</v>
      </c>
      <c r="L1762" s="21">
        <f t="shared" si="563"/>
        <v>20</v>
      </c>
      <c r="M1762" s="14">
        <f t="shared" si="564"/>
        <v>1.005384177</v>
      </c>
      <c r="N1762" s="14">
        <f t="shared" ca="1" si="565"/>
        <v>1.015521476</v>
      </c>
      <c r="O1762" s="21">
        <f t="shared" si="566"/>
        <v>0</v>
      </c>
      <c r="P1762" s="16">
        <f t="shared" ca="1" si="567"/>
        <v>68.806703099999993</v>
      </c>
      <c r="Q1762" s="24">
        <f t="shared" si="543"/>
        <v>0</v>
      </c>
      <c r="R1762" s="16">
        <f t="shared" si="568"/>
        <v>0</v>
      </c>
      <c r="S1762" s="4" t="str">
        <f t="shared" si="569"/>
        <v>J=</v>
      </c>
      <c r="T1762" s="34">
        <f t="shared" si="570"/>
        <v>45153</v>
      </c>
      <c r="U1762" s="11"/>
      <c r="V1762" s="11"/>
      <c r="W1762" s="11"/>
      <c r="X1762" s="32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"/>
      <c r="AI1762" s="1"/>
      <c r="AJ1762" s="1"/>
      <c r="AK1762" s="1"/>
      <c r="AL1762" s="1"/>
      <c r="AM1762" s="32"/>
      <c r="AN1762" s="32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42">
        <f t="shared" si="545"/>
        <v>45153</v>
      </c>
      <c r="B1763" s="19">
        <f t="shared" ca="1" si="556"/>
        <v>4505.2236595000004</v>
      </c>
      <c r="C1763" s="16">
        <f t="shared" si="557"/>
        <v>4433</v>
      </c>
      <c r="D1763" s="15">
        <f ca="1">IF(A1763&lt;$B$1,VLOOKUP(A1763,[1]DI!$A$4:$B$15000,2,FALSE),0)</f>
        <v>0.13150000000000001</v>
      </c>
      <c r="E1763" s="16">
        <f t="shared" ca="1" si="558"/>
        <v>1.0004903700000001</v>
      </c>
      <c r="F1763" s="16">
        <f ca="1">(TRUNC(PRODUCT($E$12:$E1762),16))</f>
        <v>1.39701929905619</v>
      </c>
      <c r="G1763" s="16">
        <f t="shared" ca="1" si="559"/>
        <v>1.3823958712577</v>
      </c>
      <c r="H1763" s="16">
        <f t="shared" ca="1" si="560"/>
        <v>1.01057832</v>
      </c>
      <c r="I1763" s="15">
        <f t="shared" si="548"/>
        <v>7.0000000000000007E-2</v>
      </c>
      <c r="J1763" s="34">
        <f t="shared" si="561"/>
        <v>45124</v>
      </c>
      <c r="K1763" s="2">
        <f t="shared" si="562"/>
        <v>21</v>
      </c>
      <c r="L1763" s="21">
        <f t="shared" si="563"/>
        <v>21</v>
      </c>
      <c r="M1763" s="14">
        <f t="shared" si="564"/>
        <v>1.0056541450000001</v>
      </c>
      <c r="N1763" s="14">
        <f t="shared" ca="1" si="565"/>
        <v>1.0162922759999999</v>
      </c>
      <c r="O1763" s="21">
        <f t="shared" si="566"/>
        <v>58</v>
      </c>
      <c r="P1763" s="16">
        <f t="shared" ca="1" si="567"/>
        <v>72.223659499999997</v>
      </c>
      <c r="Q1763" s="24">
        <f t="shared" si="543"/>
        <v>0</v>
      </c>
      <c r="R1763" s="16">
        <f t="shared" si="568"/>
        <v>0</v>
      </c>
      <c r="S1763" s="4" t="str">
        <f t="shared" si="569"/>
        <v>J=</v>
      </c>
      <c r="T1763" s="34">
        <f t="shared" si="570"/>
        <v>45153</v>
      </c>
      <c r="U1763" s="11"/>
      <c r="V1763" s="11"/>
      <c r="W1763" s="11"/>
      <c r="X1763" s="32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"/>
      <c r="AI1763" s="1"/>
      <c r="AJ1763" s="1"/>
      <c r="AK1763" s="1"/>
      <c r="AL1763" s="1"/>
      <c r="AM1763" s="32"/>
      <c r="AN1763" s="32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42">
        <f t="shared" si="545"/>
        <v>45154</v>
      </c>
      <c r="B1764" s="19">
        <f t="shared" ca="1" si="556"/>
        <v>4436.3647578199998</v>
      </c>
      <c r="C1764" s="16">
        <f t="shared" si="557"/>
        <v>4433</v>
      </c>
      <c r="D1764" s="15">
        <f ca="1">IF(A1764&lt;$B$1,VLOOKUP(A1764,[1]DI!$A$4:$B$15000,2,FALSE),0)</f>
        <v>0.13150000000000001</v>
      </c>
      <c r="E1764" s="16">
        <f t="shared" ca="1" si="558"/>
        <v>1.0004903700000001</v>
      </c>
      <c r="F1764" s="16">
        <f ca="1">(TRUNC(PRODUCT($E$12:$E1763),16))</f>
        <v>1.39770435540987</v>
      </c>
      <c r="G1764" s="16">
        <f t="shared" ca="1" si="559"/>
        <v>1.39701929905619</v>
      </c>
      <c r="H1764" s="16">
        <f t="shared" ca="1" si="560"/>
        <v>1.0004903700000001</v>
      </c>
      <c r="I1764" s="15">
        <f t="shared" si="548"/>
        <v>7.0000000000000007E-2</v>
      </c>
      <c r="J1764" s="34">
        <f t="shared" si="561"/>
        <v>45153</v>
      </c>
      <c r="K1764" s="2">
        <f t="shared" si="562"/>
        <v>1</v>
      </c>
      <c r="L1764" s="21">
        <f t="shared" si="563"/>
        <v>1</v>
      </c>
      <c r="M1764" s="14">
        <f t="shared" si="564"/>
        <v>1.0002685229999999</v>
      </c>
      <c r="N1764" s="14">
        <f t="shared" ca="1" si="565"/>
        <v>1.000759025</v>
      </c>
      <c r="O1764" s="21">
        <f t="shared" si="566"/>
        <v>0</v>
      </c>
      <c r="P1764" s="16">
        <f t="shared" ca="1" si="567"/>
        <v>3.3647578199999999</v>
      </c>
      <c r="Q1764" s="24">
        <f t="shared" si="543"/>
        <v>0</v>
      </c>
      <c r="R1764" s="16">
        <f t="shared" si="568"/>
        <v>0</v>
      </c>
      <c r="S1764" s="4" t="str">
        <f t="shared" si="569"/>
        <v>J=</v>
      </c>
      <c r="T1764" s="34">
        <f t="shared" si="570"/>
        <v>45184</v>
      </c>
      <c r="U1764" s="11"/>
      <c r="V1764" s="11"/>
      <c r="W1764" s="11"/>
      <c r="X1764" s="32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"/>
      <c r="AI1764" s="1"/>
      <c r="AJ1764" s="1"/>
      <c r="AK1764" s="1"/>
      <c r="AL1764" s="1"/>
      <c r="AM1764" s="32"/>
      <c r="AN1764" s="32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42">
        <f t="shared" si="545"/>
        <v>45155</v>
      </c>
      <c r="B1765" s="19">
        <f t="shared" ca="1" si="556"/>
        <v>4439.7320646199996</v>
      </c>
      <c r="C1765" s="16">
        <f t="shared" si="557"/>
        <v>4433</v>
      </c>
      <c r="D1765" s="15">
        <f ca="1">IF(A1765&lt;$B$1,VLOOKUP(A1765,[1]DI!$A$4:$B$15000,2,FALSE),0)</f>
        <v>0.13150000000000001</v>
      </c>
      <c r="E1765" s="16">
        <f t="shared" ca="1" si="558"/>
        <v>1.0004903700000001</v>
      </c>
      <c r="F1765" s="16">
        <f ca="1">(TRUNC(PRODUCT($E$12:$E1764),16))</f>
        <v>1.3983897476946301</v>
      </c>
      <c r="G1765" s="16">
        <f t="shared" ca="1" si="559"/>
        <v>1.39701929905619</v>
      </c>
      <c r="H1765" s="16">
        <f t="shared" ca="1" si="560"/>
        <v>1.00098098</v>
      </c>
      <c r="I1765" s="15">
        <f t="shared" si="548"/>
        <v>7.0000000000000007E-2</v>
      </c>
      <c r="J1765" s="34">
        <f t="shared" si="561"/>
        <v>45153</v>
      </c>
      <c r="K1765" s="2">
        <f t="shared" si="562"/>
        <v>2</v>
      </c>
      <c r="L1765" s="21">
        <f t="shared" si="563"/>
        <v>2</v>
      </c>
      <c r="M1765" s="14">
        <f t="shared" si="564"/>
        <v>1.000537118</v>
      </c>
      <c r="N1765" s="14">
        <f t="shared" ca="1" si="565"/>
        <v>1.0015186250000001</v>
      </c>
      <c r="O1765" s="21">
        <f t="shared" si="566"/>
        <v>0</v>
      </c>
      <c r="P1765" s="16">
        <f t="shared" ca="1" si="567"/>
        <v>6.7320646200000001</v>
      </c>
      <c r="Q1765" s="24">
        <f t="shared" si="543"/>
        <v>0</v>
      </c>
      <c r="R1765" s="16">
        <f t="shared" si="568"/>
        <v>0</v>
      </c>
      <c r="S1765" s="4" t="str">
        <f t="shared" si="569"/>
        <v>J=</v>
      </c>
      <c r="T1765" s="34">
        <f t="shared" si="570"/>
        <v>45184</v>
      </c>
      <c r="U1765" s="11"/>
      <c r="V1765" s="11"/>
      <c r="W1765" s="11"/>
      <c r="X1765" s="32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"/>
      <c r="AI1765" s="1"/>
      <c r="AJ1765" s="1"/>
      <c r="AK1765" s="1"/>
      <c r="AL1765" s="1"/>
      <c r="AM1765" s="32"/>
      <c r="AN1765" s="32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42">
        <f t="shared" si="545"/>
        <v>45156</v>
      </c>
      <c r="B1766" s="19">
        <f t="shared" ca="1" si="556"/>
        <v>4443.1019248299999</v>
      </c>
      <c r="C1766" s="16">
        <f t="shared" si="557"/>
        <v>4433</v>
      </c>
      <c r="D1766" s="15">
        <f ca="1">IF(A1766&lt;$B$1,VLOOKUP(A1766,[1]DI!$A$4:$B$15000,2,FALSE),0)</f>
        <v>0.13150000000000001</v>
      </c>
      <c r="E1766" s="16">
        <f t="shared" ca="1" si="558"/>
        <v>1.0004903700000001</v>
      </c>
      <c r="F1766" s="16">
        <f ca="1">(TRUNC(PRODUCT($E$12:$E1765),16))</f>
        <v>1.39907547607521</v>
      </c>
      <c r="G1766" s="16">
        <f t="shared" ca="1" si="559"/>
        <v>1.39701929905619</v>
      </c>
      <c r="H1766" s="16">
        <f t="shared" ca="1" si="560"/>
        <v>1.0014718300000001</v>
      </c>
      <c r="I1766" s="15">
        <f t="shared" si="548"/>
        <v>7.0000000000000007E-2</v>
      </c>
      <c r="J1766" s="34">
        <f t="shared" si="561"/>
        <v>45153</v>
      </c>
      <c r="K1766" s="2">
        <f t="shared" si="562"/>
        <v>3</v>
      </c>
      <c r="L1766" s="21">
        <f t="shared" si="563"/>
        <v>3</v>
      </c>
      <c r="M1766" s="14">
        <f t="shared" si="564"/>
        <v>1.0008057850000001</v>
      </c>
      <c r="N1766" s="14">
        <f t="shared" ca="1" si="565"/>
        <v>1.0022788010000001</v>
      </c>
      <c r="O1766" s="21">
        <f t="shared" si="566"/>
        <v>0</v>
      </c>
      <c r="P1766" s="16">
        <f t="shared" ca="1" si="567"/>
        <v>10.10192483</v>
      </c>
      <c r="Q1766" s="24">
        <f t="shared" si="543"/>
        <v>0</v>
      </c>
      <c r="R1766" s="16">
        <f t="shared" si="568"/>
        <v>0</v>
      </c>
      <c r="S1766" s="4" t="str">
        <f t="shared" si="569"/>
        <v>J=</v>
      </c>
      <c r="T1766" s="34">
        <f t="shared" si="570"/>
        <v>45184</v>
      </c>
      <c r="U1766" s="11"/>
      <c r="V1766" s="11"/>
      <c r="W1766" s="11"/>
      <c r="X1766" s="32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"/>
      <c r="AI1766" s="1"/>
      <c r="AJ1766" s="1"/>
      <c r="AK1766" s="1"/>
      <c r="AL1766" s="1"/>
      <c r="AM1766" s="32"/>
      <c r="AN1766" s="32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42">
        <f t="shared" si="545"/>
        <v>45157</v>
      </c>
      <c r="B1767" s="19">
        <f t="shared" ca="1" si="556"/>
        <v>4446.4743384399999</v>
      </c>
      <c r="C1767" s="16">
        <f t="shared" si="557"/>
        <v>4433</v>
      </c>
      <c r="D1767" s="15">
        <f ca="1">IF(A1767&lt;$B$1,VLOOKUP(A1767,[1]DI!$A$4:$B$15000,2,FALSE),0)</f>
        <v>0</v>
      </c>
      <c r="E1767" s="16">
        <f t="shared" ca="1" si="558"/>
        <v>1</v>
      </c>
      <c r="F1767" s="16">
        <f ca="1">(TRUNC(PRODUCT($E$12:$E1766),16))</f>
        <v>1.3997615407164099</v>
      </c>
      <c r="G1767" s="16">
        <f t="shared" ca="1" si="559"/>
        <v>1.39701929905619</v>
      </c>
      <c r="H1767" s="16">
        <f t="shared" ca="1" si="560"/>
        <v>1.00196292</v>
      </c>
      <c r="I1767" s="15">
        <f t="shared" si="548"/>
        <v>7.0000000000000007E-2</v>
      </c>
      <c r="J1767" s="34">
        <f t="shared" si="561"/>
        <v>45153</v>
      </c>
      <c r="K1767" s="2">
        <f t="shared" si="562"/>
        <v>3</v>
      </c>
      <c r="L1767" s="21">
        <f t="shared" si="563"/>
        <v>4</v>
      </c>
      <c r="M1767" s="14">
        <f t="shared" si="564"/>
        <v>1.0010745240000001</v>
      </c>
      <c r="N1767" s="14">
        <f t="shared" ca="1" si="565"/>
        <v>1.003039553</v>
      </c>
      <c r="O1767" s="21">
        <f t="shared" si="566"/>
        <v>0</v>
      </c>
      <c r="P1767" s="16">
        <f t="shared" ca="1" si="567"/>
        <v>13.47433844</v>
      </c>
      <c r="Q1767" s="24">
        <f t="shared" si="543"/>
        <v>0</v>
      </c>
      <c r="R1767" s="16">
        <f t="shared" si="568"/>
        <v>0</v>
      </c>
      <c r="S1767" s="4" t="str">
        <f t="shared" si="569"/>
        <v>J=</v>
      </c>
      <c r="T1767" s="34">
        <f t="shared" si="570"/>
        <v>45184</v>
      </c>
      <c r="U1767" s="11"/>
      <c r="V1767" s="11"/>
      <c r="W1767" s="11"/>
      <c r="X1767" s="32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"/>
      <c r="AI1767" s="1"/>
      <c r="AJ1767" s="1"/>
      <c r="AK1767" s="1"/>
      <c r="AL1767" s="1"/>
      <c r="AM1767" s="32"/>
      <c r="AN1767" s="32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42">
        <f t="shared" si="545"/>
        <v>45158</v>
      </c>
      <c r="B1768" s="19">
        <f t="shared" ca="1" si="556"/>
        <v>4446.4743384399999</v>
      </c>
      <c r="C1768" s="16">
        <f t="shared" si="557"/>
        <v>4433</v>
      </c>
      <c r="D1768" s="15">
        <f ca="1">IF(A1768&lt;$B$1,VLOOKUP(A1768,[1]DI!$A$4:$B$15000,2,FALSE),0)</f>
        <v>0</v>
      </c>
      <c r="E1768" s="16">
        <f t="shared" ca="1" si="558"/>
        <v>1</v>
      </c>
      <c r="F1768" s="16">
        <f ca="1">(TRUNC(PRODUCT($E$12:$E1767),16))</f>
        <v>1.3997615407164099</v>
      </c>
      <c r="G1768" s="16">
        <f t="shared" ca="1" si="559"/>
        <v>1.39701929905619</v>
      </c>
      <c r="H1768" s="16">
        <f t="shared" ca="1" si="560"/>
        <v>1.00196292</v>
      </c>
      <c r="I1768" s="15">
        <f t="shared" si="548"/>
        <v>7.0000000000000007E-2</v>
      </c>
      <c r="J1768" s="34">
        <f t="shared" si="561"/>
        <v>45153</v>
      </c>
      <c r="K1768" s="2">
        <f t="shared" si="562"/>
        <v>3</v>
      </c>
      <c r="L1768" s="21">
        <f t="shared" si="563"/>
        <v>4</v>
      </c>
      <c r="M1768" s="14">
        <f t="shared" si="564"/>
        <v>1.0010745240000001</v>
      </c>
      <c r="N1768" s="14">
        <f t="shared" ca="1" si="565"/>
        <v>1.003039553</v>
      </c>
      <c r="O1768" s="21">
        <f t="shared" si="566"/>
        <v>0</v>
      </c>
      <c r="P1768" s="16">
        <f t="shared" ca="1" si="567"/>
        <v>13.47433844</v>
      </c>
      <c r="Q1768" s="24">
        <f t="shared" si="543"/>
        <v>0</v>
      </c>
      <c r="R1768" s="16">
        <f t="shared" si="568"/>
        <v>0</v>
      </c>
      <c r="S1768" s="4" t="str">
        <f t="shared" si="569"/>
        <v>J=</v>
      </c>
      <c r="T1768" s="34">
        <f t="shared" si="570"/>
        <v>45184</v>
      </c>
      <c r="U1768" s="11"/>
      <c r="V1768" s="11"/>
      <c r="W1768" s="11"/>
      <c r="X1768" s="32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"/>
      <c r="AI1768" s="1"/>
      <c r="AJ1768" s="1"/>
      <c r="AK1768" s="1"/>
      <c r="AL1768" s="1"/>
      <c r="AM1768" s="32"/>
      <c r="AN1768" s="32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42">
        <f t="shared" si="545"/>
        <v>45159</v>
      </c>
      <c r="B1769" s="19">
        <f t="shared" ca="1" si="556"/>
        <v>4446.4743384399999</v>
      </c>
      <c r="C1769" s="16">
        <f t="shared" si="557"/>
        <v>4433</v>
      </c>
      <c r="D1769" s="15">
        <f ca="1">IF(A1769&lt;$B$1,VLOOKUP(A1769,[1]DI!$A$4:$B$15000,2,FALSE),0)</f>
        <v>0.13150000000000001</v>
      </c>
      <c r="E1769" s="16">
        <f t="shared" ca="1" si="558"/>
        <v>1.0004903700000001</v>
      </c>
      <c r="F1769" s="16">
        <f ca="1">(TRUNC(PRODUCT($E$12:$E1768),16))</f>
        <v>1.3997615407164099</v>
      </c>
      <c r="G1769" s="16">
        <f t="shared" ca="1" si="559"/>
        <v>1.39701929905619</v>
      </c>
      <c r="H1769" s="16">
        <f t="shared" ca="1" si="560"/>
        <v>1.00196292</v>
      </c>
      <c r="I1769" s="15">
        <f t="shared" si="548"/>
        <v>7.0000000000000007E-2</v>
      </c>
      <c r="J1769" s="34">
        <f t="shared" si="561"/>
        <v>45153</v>
      </c>
      <c r="K1769" s="2">
        <f t="shared" si="562"/>
        <v>4</v>
      </c>
      <c r="L1769" s="21">
        <f t="shared" si="563"/>
        <v>4</v>
      </c>
      <c r="M1769" s="14">
        <f t="shared" si="564"/>
        <v>1.0010745240000001</v>
      </c>
      <c r="N1769" s="14">
        <f t="shared" ca="1" si="565"/>
        <v>1.003039553</v>
      </c>
      <c r="O1769" s="21">
        <f t="shared" si="566"/>
        <v>0</v>
      </c>
      <c r="P1769" s="16">
        <f t="shared" ca="1" si="567"/>
        <v>13.47433844</v>
      </c>
      <c r="Q1769" s="24">
        <f t="shared" si="543"/>
        <v>0</v>
      </c>
      <c r="R1769" s="16">
        <f t="shared" si="568"/>
        <v>0</v>
      </c>
      <c r="S1769" s="4" t="str">
        <f t="shared" si="569"/>
        <v>J=</v>
      </c>
      <c r="T1769" s="34">
        <f t="shared" si="570"/>
        <v>45184</v>
      </c>
      <c r="U1769" s="11"/>
      <c r="V1769" s="11"/>
      <c r="W1769" s="11"/>
      <c r="X1769" s="32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"/>
      <c r="AI1769" s="1"/>
      <c r="AJ1769" s="1"/>
      <c r="AK1769" s="1"/>
      <c r="AL1769" s="1"/>
      <c r="AM1769" s="32"/>
      <c r="AN1769" s="32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42">
        <f t="shared" si="545"/>
        <v>45160</v>
      </c>
      <c r="B1770" s="19">
        <f t="shared" ca="1" si="556"/>
        <v>4449.8493542300002</v>
      </c>
      <c r="C1770" s="16">
        <f t="shared" si="557"/>
        <v>4433</v>
      </c>
      <c r="D1770" s="15">
        <f ca="1">IF(A1770&lt;$B$1,VLOOKUP(A1770,[1]DI!$A$4:$B$15000,2,FALSE),0)</f>
        <v>0.13150000000000001</v>
      </c>
      <c r="E1770" s="16">
        <f t="shared" ca="1" si="558"/>
        <v>1.0004903700000001</v>
      </c>
      <c r="F1770" s="16">
        <f ca="1">(TRUNC(PRODUCT($E$12:$E1769),16))</f>
        <v>1.4004479417831299</v>
      </c>
      <c r="G1770" s="16">
        <f t="shared" ca="1" si="559"/>
        <v>1.39701929905619</v>
      </c>
      <c r="H1770" s="16">
        <f t="shared" ca="1" si="560"/>
        <v>1.0024542599999999</v>
      </c>
      <c r="I1770" s="15">
        <f t="shared" si="548"/>
        <v>7.0000000000000007E-2</v>
      </c>
      <c r="J1770" s="34">
        <f t="shared" si="561"/>
        <v>45153</v>
      </c>
      <c r="K1770" s="2">
        <f t="shared" si="562"/>
        <v>5</v>
      </c>
      <c r="L1770" s="21">
        <f t="shared" si="563"/>
        <v>5</v>
      </c>
      <c r="M1770" s="14">
        <f t="shared" si="564"/>
        <v>1.0013433350000001</v>
      </c>
      <c r="N1770" s="14">
        <f t="shared" ca="1" si="565"/>
        <v>1.0038008919999999</v>
      </c>
      <c r="O1770" s="21">
        <f t="shared" si="566"/>
        <v>0</v>
      </c>
      <c r="P1770" s="16">
        <f t="shared" ca="1" si="567"/>
        <v>16.849354229999999</v>
      </c>
      <c r="Q1770" s="24">
        <f t="shared" si="543"/>
        <v>0</v>
      </c>
      <c r="R1770" s="16">
        <f t="shared" si="568"/>
        <v>0</v>
      </c>
      <c r="S1770" s="4" t="str">
        <f t="shared" si="569"/>
        <v>J=</v>
      </c>
      <c r="T1770" s="34">
        <f t="shared" si="570"/>
        <v>45184</v>
      </c>
      <c r="U1770" s="11"/>
      <c r="V1770" s="11"/>
      <c r="W1770" s="11"/>
      <c r="X1770" s="32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"/>
      <c r="AI1770" s="1"/>
      <c r="AJ1770" s="1"/>
      <c r="AK1770" s="1"/>
      <c r="AL1770" s="1"/>
      <c r="AM1770" s="32"/>
      <c r="AN1770" s="32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42">
        <f t="shared" si="545"/>
        <v>45161</v>
      </c>
      <c r="B1771" s="19">
        <f t="shared" ca="1" si="556"/>
        <v>4453.2268790999997</v>
      </c>
      <c r="C1771" s="16">
        <f t="shared" si="557"/>
        <v>4433</v>
      </c>
      <c r="D1771" s="15">
        <f ca="1">IF(A1771&lt;$B$1,VLOOKUP(A1771,[1]DI!$A$4:$B$15000,2,FALSE),0)</f>
        <v>0.13150000000000001</v>
      </c>
      <c r="E1771" s="16">
        <f t="shared" ca="1" si="558"/>
        <v>1.0004903700000001</v>
      </c>
      <c r="F1771" s="16">
        <f ca="1">(TRUNC(PRODUCT($E$12:$E1770),16))</f>
        <v>1.4011346794403501</v>
      </c>
      <c r="G1771" s="16">
        <f t="shared" ca="1" si="559"/>
        <v>1.39701929905619</v>
      </c>
      <c r="H1771" s="16">
        <f t="shared" ca="1" si="560"/>
        <v>1.00294583</v>
      </c>
      <c r="I1771" s="15">
        <f t="shared" si="548"/>
        <v>7.0000000000000007E-2</v>
      </c>
      <c r="J1771" s="34">
        <f t="shared" si="561"/>
        <v>45153</v>
      </c>
      <c r="K1771" s="2">
        <f t="shared" si="562"/>
        <v>6</v>
      </c>
      <c r="L1771" s="21">
        <f t="shared" si="563"/>
        <v>6</v>
      </c>
      <c r="M1771" s="14">
        <f t="shared" si="564"/>
        <v>1.001612218</v>
      </c>
      <c r="N1771" s="14">
        <f t="shared" ca="1" si="565"/>
        <v>1.004562797</v>
      </c>
      <c r="O1771" s="21">
        <f t="shared" si="566"/>
        <v>0</v>
      </c>
      <c r="P1771" s="16">
        <f t="shared" ca="1" si="567"/>
        <v>20.226879100000001</v>
      </c>
      <c r="Q1771" s="24">
        <f t="shared" si="543"/>
        <v>0</v>
      </c>
      <c r="R1771" s="16">
        <f t="shared" si="568"/>
        <v>0</v>
      </c>
      <c r="S1771" s="4" t="str">
        <f t="shared" si="569"/>
        <v>J=</v>
      </c>
      <c r="T1771" s="34">
        <f t="shared" si="570"/>
        <v>45184</v>
      </c>
      <c r="U1771" s="11"/>
      <c r="V1771" s="11"/>
      <c r="W1771" s="11"/>
      <c r="X1771" s="32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"/>
      <c r="AI1771" s="1"/>
      <c r="AJ1771" s="1"/>
      <c r="AK1771" s="1"/>
      <c r="AL1771" s="1"/>
      <c r="AM1771" s="32"/>
      <c r="AN1771" s="32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42">
        <f t="shared" si="545"/>
        <v>45162</v>
      </c>
      <c r="B1772" s="19">
        <f t="shared" ca="1" si="556"/>
        <v>4456.60697067</v>
      </c>
      <c r="C1772" s="16">
        <f t="shared" si="557"/>
        <v>4433</v>
      </c>
      <c r="D1772" s="15">
        <f ca="1">IF(A1772&lt;$B$1,VLOOKUP(A1772,[1]DI!$A$4:$B$15000,2,FALSE),0)</f>
        <v>0.13150000000000001</v>
      </c>
      <c r="E1772" s="16">
        <f t="shared" ca="1" si="558"/>
        <v>1.0004903700000001</v>
      </c>
      <c r="F1772" s="16">
        <f ca="1">(TRUNC(PRODUCT($E$12:$E1771),16))</f>
        <v>1.4018217538530999</v>
      </c>
      <c r="G1772" s="16">
        <f t="shared" ca="1" si="559"/>
        <v>1.39701929905619</v>
      </c>
      <c r="H1772" s="16">
        <f t="shared" ca="1" si="560"/>
        <v>1.00343764</v>
      </c>
      <c r="I1772" s="15">
        <f t="shared" si="548"/>
        <v>7.0000000000000007E-2</v>
      </c>
      <c r="J1772" s="34">
        <f t="shared" si="561"/>
        <v>45153</v>
      </c>
      <c r="K1772" s="2">
        <f t="shared" si="562"/>
        <v>7</v>
      </c>
      <c r="L1772" s="21">
        <f t="shared" si="563"/>
        <v>7</v>
      </c>
      <c r="M1772" s="14">
        <f t="shared" si="564"/>
        <v>1.001881174</v>
      </c>
      <c r="N1772" s="14">
        <f t="shared" ca="1" si="565"/>
        <v>1.005325281</v>
      </c>
      <c r="O1772" s="21">
        <f t="shared" si="566"/>
        <v>0</v>
      </c>
      <c r="P1772" s="16">
        <f t="shared" ca="1" si="567"/>
        <v>23.606970669999999</v>
      </c>
      <c r="Q1772" s="24">
        <f t="shared" si="543"/>
        <v>0</v>
      </c>
      <c r="R1772" s="16">
        <f t="shared" si="568"/>
        <v>0</v>
      </c>
      <c r="S1772" s="4" t="str">
        <f t="shared" si="569"/>
        <v>J=</v>
      </c>
      <c r="T1772" s="34">
        <f t="shared" si="570"/>
        <v>45184</v>
      </c>
      <c r="U1772" s="11"/>
      <c r="V1772" s="11"/>
      <c r="W1772" s="11"/>
      <c r="X1772" s="32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"/>
      <c r="AI1772" s="1"/>
      <c r="AJ1772" s="1"/>
      <c r="AK1772" s="1"/>
      <c r="AL1772" s="1"/>
      <c r="AM1772" s="32"/>
      <c r="AN1772" s="32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42">
        <f t="shared" si="545"/>
        <v>45163</v>
      </c>
      <c r="B1773" s="19">
        <f t="shared" ca="1" si="556"/>
        <v>4459.9896644099999</v>
      </c>
      <c r="C1773" s="16">
        <f t="shared" si="557"/>
        <v>4433</v>
      </c>
      <c r="D1773" s="15">
        <f ca="1">IF(A1773&lt;$B$1,VLOOKUP(A1773,[1]DI!$A$4:$B$15000,2,FALSE),0)</f>
        <v>0.13150000000000001</v>
      </c>
      <c r="E1773" s="16">
        <f t="shared" ca="1" si="558"/>
        <v>1.0004903700000001</v>
      </c>
      <c r="F1773" s="16">
        <f ca="1">(TRUNC(PRODUCT($E$12:$E1772),16))</f>
        <v>1.40250916518654</v>
      </c>
      <c r="G1773" s="16">
        <f t="shared" ca="1" si="559"/>
        <v>1.39701929905619</v>
      </c>
      <c r="H1773" s="16">
        <f t="shared" ca="1" si="560"/>
        <v>1.0039297</v>
      </c>
      <c r="I1773" s="15">
        <f t="shared" si="548"/>
        <v>7.0000000000000007E-2</v>
      </c>
      <c r="J1773" s="34">
        <f t="shared" si="561"/>
        <v>45153</v>
      </c>
      <c r="K1773" s="2">
        <f t="shared" si="562"/>
        <v>8</v>
      </c>
      <c r="L1773" s="21">
        <f t="shared" si="563"/>
        <v>8</v>
      </c>
      <c r="M1773" s="14">
        <f t="shared" si="564"/>
        <v>1.0021502019999999</v>
      </c>
      <c r="N1773" s="14">
        <f t="shared" ca="1" si="565"/>
        <v>1.0060883519999999</v>
      </c>
      <c r="O1773" s="21">
        <f t="shared" si="566"/>
        <v>0</v>
      </c>
      <c r="P1773" s="16">
        <f t="shared" ca="1" si="567"/>
        <v>26.98966441</v>
      </c>
      <c r="Q1773" s="24">
        <f t="shared" si="543"/>
        <v>0</v>
      </c>
      <c r="R1773" s="16">
        <f t="shared" si="568"/>
        <v>0</v>
      </c>
      <c r="S1773" s="4" t="str">
        <f t="shared" si="569"/>
        <v>J=</v>
      </c>
      <c r="T1773" s="34">
        <f t="shared" si="570"/>
        <v>45184</v>
      </c>
      <c r="U1773" s="11"/>
      <c r="V1773" s="11"/>
      <c r="W1773" s="11"/>
      <c r="X1773" s="32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"/>
      <c r="AI1773" s="1"/>
      <c r="AJ1773" s="1"/>
      <c r="AK1773" s="1"/>
      <c r="AL1773" s="1"/>
      <c r="AM1773" s="32"/>
      <c r="AN1773" s="32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42">
        <f t="shared" si="545"/>
        <v>45164</v>
      </c>
      <c r="B1774" s="19">
        <f t="shared" ca="1" si="556"/>
        <v>4463.3749159999998</v>
      </c>
      <c r="C1774" s="16">
        <f t="shared" si="557"/>
        <v>4433</v>
      </c>
      <c r="D1774" s="15">
        <f ca="1">IF(A1774&lt;$B$1,VLOOKUP(A1774,[1]DI!$A$4:$B$15000,2,FALSE),0)</f>
        <v>0</v>
      </c>
      <c r="E1774" s="16">
        <f t="shared" ca="1" si="558"/>
        <v>1</v>
      </c>
      <c r="F1774" s="16">
        <f ca="1">(TRUNC(PRODUCT($E$12:$E1773),16))</f>
        <v>1.40319691360587</v>
      </c>
      <c r="G1774" s="16">
        <f t="shared" ca="1" si="559"/>
        <v>1.39701929905619</v>
      </c>
      <c r="H1774" s="16">
        <f t="shared" ca="1" si="560"/>
        <v>1.0044219999999999</v>
      </c>
      <c r="I1774" s="15">
        <f t="shared" si="548"/>
        <v>7.0000000000000007E-2</v>
      </c>
      <c r="J1774" s="34">
        <f t="shared" si="561"/>
        <v>45153</v>
      </c>
      <c r="K1774" s="2">
        <f t="shared" si="562"/>
        <v>8</v>
      </c>
      <c r="L1774" s="21">
        <f t="shared" si="563"/>
        <v>9</v>
      </c>
      <c r="M1774" s="14">
        <f t="shared" si="564"/>
        <v>1.0024193020000001</v>
      </c>
      <c r="N1774" s="14">
        <f t="shared" ca="1" si="565"/>
        <v>1.0068520000000001</v>
      </c>
      <c r="O1774" s="21">
        <f t="shared" si="566"/>
        <v>0</v>
      </c>
      <c r="P1774" s="16">
        <f t="shared" ca="1" si="567"/>
        <v>30.374915999999999</v>
      </c>
      <c r="Q1774" s="24">
        <f t="shared" si="543"/>
        <v>0</v>
      </c>
      <c r="R1774" s="16">
        <f t="shared" si="568"/>
        <v>0</v>
      </c>
      <c r="S1774" s="4" t="str">
        <f t="shared" si="569"/>
        <v>J=</v>
      </c>
      <c r="T1774" s="34">
        <f t="shared" si="570"/>
        <v>45184</v>
      </c>
      <c r="U1774" s="11"/>
      <c r="V1774" s="11"/>
      <c r="W1774" s="11"/>
      <c r="X1774" s="32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"/>
      <c r="AI1774" s="1"/>
      <c r="AJ1774" s="1"/>
      <c r="AK1774" s="1"/>
      <c r="AL1774" s="1"/>
      <c r="AM1774" s="32"/>
      <c r="AN1774" s="32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42">
        <f t="shared" si="545"/>
        <v>45165</v>
      </c>
      <c r="B1775" s="19">
        <f t="shared" ca="1" si="556"/>
        <v>4463.3749159999998</v>
      </c>
      <c r="C1775" s="16">
        <f t="shared" si="557"/>
        <v>4433</v>
      </c>
      <c r="D1775" s="15">
        <f ca="1">IF(A1775&lt;$B$1,VLOOKUP(A1775,[1]DI!$A$4:$B$15000,2,FALSE),0)</f>
        <v>0</v>
      </c>
      <c r="E1775" s="16">
        <f t="shared" ca="1" si="558"/>
        <v>1</v>
      </c>
      <c r="F1775" s="16">
        <f ca="1">(TRUNC(PRODUCT($E$12:$E1774),16))</f>
        <v>1.40319691360587</v>
      </c>
      <c r="G1775" s="16">
        <f t="shared" ca="1" si="559"/>
        <v>1.39701929905619</v>
      </c>
      <c r="H1775" s="16">
        <f t="shared" ca="1" si="560"/>
        <v>1.0044219999999999</v>
      </c>
      <c r="I1775" s="15">
        <f t="shared" si="548"/>
        <v>7.0000000000000007E-2</v>
      </c>
      <c r="J1775" s="34">
        <f t="shared" si="561"/>
        <v>45153</v>
      </c>
      <c r="K1775" s="2">
        <f t="shared" si="562"/>
        <v>8</v>
      </c>
      <c r="L1775" s="21">
        <f t="shared" si="563"/>
        <v>9</v>
      </c>
      <c r="M1775" s="14">
        <f t="shared" si="564"/>
        <v>1.0024193020000001</v>
      </c>
      <c r="N1775" s="14">
        <f t="shared" ca="1" si="565"/>
        <v>1.0068520000000001</v>
      </c>
      <c r="O1775" s="21">
        <f t="shared" si="566"/>
        <v>0</v>
      </c>
      <c r="P1775" s="16">
        <f t="shared" ca="1" si="567"/>
        <v>30.374915999999999</v>
      </c>
      <c r="Q1775" s="24">
        <f t="shared" si="543"/>
        <v>0</v>
      </c>
      <c r="R1775" s="16">
        <f t="shared" si="568"/>
        <v>0</v>
      </c>
      <c r="S1775" s="4" t="str">
        <f t="shared" si="569"/>
        <v>J=</v>
      </c>
      <c r="T1775" s="34">
        <f t="shared" si="570"/>
        <v>45184</v>
      </c>
      <c r="U1775" s="11"/>
      <c r="V1775" s="11"/>
      <c r="W1775" s="11"/>
      <c r="X1775" s="32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"/>
      <c r="AI1775" s="1"/>
      <c r="AJ1775" s="1"/>
      <c r="AK1775" s="1"/>
      <c r="AL1775" s="1"/>
      <c r="AM1775" s="32"/>
      <c r="AN1775" s="32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42">
        <f t="shared" si="545"/>
        <v>45166</v>
      </c>
      <c r="B1776" s="19">
        <f t="shared" ca="1" si="556"/>
        <v>4463.3749159999998</v>
      </c>
      <c r="C1776" s="16">
        <f t="shared" si="557"/>
        <v>4433</v>
      </c>
      <c r="D1776" s="15">
        <f ca="1">IF(A1776&lt;$B$1,VLOOKUP(A1776,[1]DI!$A$4:$B$15000,2,FALSE),0)</f>
        <v>0.13150000000000001</v>
      </c>
      <c r="E1776" s="16">
        <f t="shared" ca="1" si="558"/>
        <v>1.0004903700000001</v>
      </c>
      <c r="F1776" s="16">
        <f ca="1">(TRUNC(PRODUCT($E$12:$E1775),16))</f>
        <v>1.40319691360587</v>
      </c>
      <c r="G1776" s="16">
        <f t="shared" ca="1" si="559"/>
        <v>1.39701929905619</v>
      </c>
      <c r="H1776" s="16">
        <f t="shared" ca="1" si="560"/>
        <v>1.0044219999999999</v>
      </c>
      <c r="I1776" s="15">
        <f t="shared" si="548"/>
        <v>7.0000000000000007E-2</v>
      </c>
      <c r="J1776" s="34">
        <f t="shared" si="561"/>
        <v>45153</v>
      </c>
      <c r="K1776" s="2">
        <f t="shared" si="562"/>
        <v>9</v>
      </c>
      <c r="L1776" s="21">
        <f t="shared" si="563"/>
        <v>9</v>
      </c>
      <c r="M1776" s="14">
        <f t="shared" si="564"/>
        <v>1.0024193020000001</v>
      </c>
      <c r="N1776" s="14">
        <f t="shared" ca="1" si="565"/>
        <v>1.0068520000000001</v>
      </c>
      <c r="O1776" s="21">
        <f t="shared" si="566"/>
        <v>0</v>
      </c>
      <c r="P1776" s="16">
        <f t="shared" ca="1" si="567"/>
        <v>30.374915999999999</v>
      </c>
      <c r="Q1776" s="24">
        <f t="shared" si="543"/>
        <v>0</v>
      </c>
      <c r="R1776" s="16">
        <f t="shared" si="568"/>
        <v>0</v>
      </c>
      <c r="S1776" s="4" t="str">
        <f t="shared" si="569"/>
        <v>J=</v>
      </c>
      <c r="T1776" s="34">
        <f t="shared" si="570"/>
        <v>45184</v>
      </c>
      <c r="U1776" s="11"/>
      <c r="V1776" s="11"/>
      <c r="W1776" s="11"/>
      <c r="X1776" s="32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"/>
      <c r="AI1776" s="1"/>
      <c r="AJ1776" s="1"/>
      <c r="AK1776" s="1"/>
      <c r="AL1776" s="1"/>
      <c r="AM1776" s="32"/>
      <c r="AN1776" s="32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42">
        <f t="shared" si="545"/>
        <v>45167</v>
      </c>
      <c r="B1777" s="19">
        <f t="shared" ca="1" si="556"/>
        <v>4466.76268996</v>
      </c>
      <c r="C1777" s="16">
        <f t="shared" si="557"/>
        <v>4433</v>
      </c>
      <c r="D1777" s="15">
        <f ca="1">IF(A1777&lt;$B$1,VLOOKUP(A1777,[1]DI!$A$4:$B$15000,2,FALSE),0)</f>
        <v>0.13150000000000001</v>
      </c>
      <c r="E1777" s="16">
        <f t="shared" ca="1" si="558"/>
        <v>1.0004903700000001</v>
      </c>
      <c r="F1777" s="16">
        <f ca="1">(TRUNC(PRODUCT($E$12:$E1776),16))</f>
        <v>1.4038849992764</v>
      </c>
      <c r="G1777" s="16">
        <f t="shared" ca="1" si="559"/>
        <v>1.39701929905619</v>
      </c>
      <c r="H1777" s="16">
        <f t="shared" ca="1" si="560"/>
        <v>1.00491453</v>
      </c>
      <c r="I1777" s="15">
        <f t="shared" si="548"/>
        <v>7.0000000000000007E-2</v>
      </c>
      <c r="J1777" s="34">
        <f t="shared" si="561"/>
        <v>45153</v>
      </c>
      <c r="K1777" s="2">
        <f t="shared" si="562"/>
        <v>10</v>
      </c>
      <c r="L1777" s="21">
        <f t="shared" si="563"/>
        <v>10</v>
      </c>
      <c r="M1777" s="14">
        <f t="shared" si="564"/>
        <v>1.0026884739999999</v>
      </c>
      <c r="N1777" s="14">
        <f t="shared" ca="1" si="565"/>
        <v>1.007616217</v>
      </c>
      <c r="O1777" s="21">
        <f t="shared" si="566"/>
        <v>0</v>
      </c>
      <c r="P1777" s="16">
        <f t="shared" ca="1" si="567"/>
        <v>33.762689960000003</v>
      </c>
      <c r="Q1777" s="24">
        <f t="shared" si="543"/>
        <v>0</v>
      </c>
      <c r="R1777" s="16">
        <f t="shared" si="568"/>
        <v>0</v>
      </c>
      <c r="S1777" s="4" t="str">
        <f t="shared" si="569"/>
        <v>J=</v>
      </c>
      <c r="T1777" s="34">
        <f t="shared" si="570"/>
        <v>45184</v>
      </c>
      <c r="U1777" s="11"/>
      <c r="V1777" s="11"/>
      <c r="W1777" s="11"/>
      <c r="X1777" s="32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"/>
      <c r="AI1777" s="1"/>
      <c r="AJ1777" s="1"/>
      <c r="AK1777" s="1"/>
      <c r="AL1777" s="1"/>
      <c r="AM1777" s="32"/>
      <c r="AN1777" s="32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42">
        <f t="shared" si="545"/>
        <v>45168</v>
      </c>
      <c r="B1778" s="19">
        <f t="shared" ca="1" si="556"/>
        <v>4470.1530705200003</v>
      </c>
      <c r="C1778" s="16">
        <f t="shared" si="557"/>
        <v>4433</v>
      </c>
      <c r="D1778" s="15">
        <f ca="1">IF(A1778&lt;$B$1,VLOOKUP(A1778,[1]DI!$A$4:$B$15000,2,FALSE),0)</f>
        <v>0.13150000000000001</v>
      </c>
      <c r="E1778" s="16">
        <f t="shared" ca="1" si="558"/>
        <v>1.0004903700000001</v>
      </c>
      <c r="F1778" s="16">
        <f ca="1">(TRUNC(PRODUCT($E$12:$E1777),16))</f>
        <v>1.40457342236349</v>
      </c>
      <c r="G1778" s="16">
        <f t="shared" ca="1" si="559"/>
        <v>1.39701929905619</v>
      </c>
      <c r="H1778" s="16">
        <f t="shared" ca="1" si="560"/>
        <v>1.0054073100000001</v>
      </c>
      <c r="I1778" s="15">
        <f t="shared" si="548"/>
        <v>7.0000000000000007E-2</v>
      </c>
      <c r="J1778" s="34">
        <f t="shared" si="561"/>
        <v>45153</v>
      </c>
      <c r="K1778" s="2">
        <f t="shared" si="562"/>
        <v>11</v>
      </c>
      <c r="L1778" s="21">
        <f t="shared" si="563"/>
        <v>11</v>
      </c>
      <c r="M1778" s="14">
        <f t="shared" si="564"/>
        <v>1.0029577190000001</v>
      </c>
      <c r="N1778" s="14">
        <f t="shared" ca="1" si="565"/>
        <v>1.008381022</v>
      </c>
      <c r="O1778" s="21">
        <f t="shared" si="566"/>
        <v>0</v>
      </c>
      <c r="P1778" s="16">
        <f t="shared" ca="1" si="567"/>
        <v>37.15307052</v>
      </c>
      <c r="Q1778" s="24">
        <f t="shared" si="543"/>
        <v>0</v>
      </c>
      <c r="R1778" s="16">
        <f t="shared" si="568"/>
        <v>0</v>
      </c>
      <c r="S1778" s="4" t="str">
        <f t="shared" si="569"/>
        <v>J=</v>
      </c>
      <c r="T1778" s="34">
        <f t="shared" si="570"/>
        <v>45184</v>
      </c>
      <c r="U1778" s="11"/>
      <c r="V1778" s="11"/>
      <c r="W1778" s="11"/>
      <c r="X1778" s="32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"/>
      <c r="AI1778" s="1"/>
      <c r="AJ1778" s="1"/>
      <c r="AK1778" s="1"/>
      <c r="AL1778" s="1"/>
      <c r="AM1778" s="32"/>
      <c r="AN1778" s="32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42">
        <f t="shared" si="545"/>
        <v>45169</v>
      </c>
      <c r="B1779" s="19">
        <f t="shared" ca="1" si="556"/>
        <v>4473.5460665600003</v>
      </c>
      <c r="C1779" s="16">
        <f t="shared" si="557"/>
        <v>4433</v>
      </c>
      <c r="D1779" s="15">
        <f ca="1">IF(A1779&lt;$B$1,VLOOKUP(A1779,[1]DI!$A$4:$B$15000,2,FALSE),0)</f>
        <v>0.13150000000000001</v>
      </c>
      <c r="E1779" s="16">
        <f t="shared" ca="1" si="558"/>
        <v>1.0004903700000001</v>
      </c>
      <c r="F1779" s="16">
        <f ca="1">(TRUNC(PRODUCT($E$12:$E1778),16))</f>
        <v>1.40526218303262</v>
      </c>
      <c r="G1779" s="16">
        <f t="shared" ca="1" si="559"/>
        <v>1.39701929905619</v>
      </c>
      <c r="H1779" s="16">
        <f t="shared" ca="1" si="560"/>
        <v>1.0059003399999999</v>
      </c>
      <c r="I1779" s="15">
        <f t="shared" si="548"/>
        <v>7.0000000000000007E-2</v>
      </c>
      <c r="J1779" s="34">
        <f t="shared" si="561"/>
        <v>45153</v>
      </c>
      <c r="K1779" s="2">
        <f t="shared" si="562"/>
        <v>12</v>
      </c>
      <c r="L1779" s="21">
        <f t="shared" si="563"/>
        <v>12</v>
      </c>
      <c r="M1779" s="14">
        <f t="shared" si="564"/>
        <v>1.003227036</v>
      </c>
      <c r="N1779" s="14">
        <f t="shared" ca="1" si="565"/>
        <v>1.009146417</v>
      </c>
      <c r="O1779" s="21">
        <f t="shared" si="566"/>
        <v>0</v>
      </c>
      <c r="P1779" s="16">
        <f t="shared" ca="1" si="567"/>
        <v>40.54606656</v>
      </c>
      <c r="Q1779" s="24">
        <f t="shared" si="543"/>
        <v>0</v>
      </c>
      <c r="R1779" s="16">
        <f t="shared" si="568"/>
        <v>0</v>
      </c>
      <c r="S1779" s="4" t="str">
        <f t="shared" si="569"/>
        <v>J=</v>
      </c>
      <c r="T1779" s="34">
        <f t="shared" si="570"/>
        <v>45184</v>
      </c>
      <c r="U1779" s="11"/>
      <c r="V1779" s="11"/>
      <c r="W1779" s="11"/>
      <c r="X1779" s="32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"/>
      <c r="AI1779" s="1"/>
      <c r="AJ1779" s="1"/>
      <c r="AK1779" s="1"/>
      <c r="AL1779" s="1"/>
      <c r="AM1779" s="32"/>
      <c r="AN1779" s="32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42">
        <f t="shared" si="545"/>
        <v>45170</v>
      </c>
      <c r="B1780" s="19">
        <f t="shared" ca="1" si="556"/>
        <v>4476.9415805400004</v>
      </c>
      <c r="C1780" s="16">
        <f t="shared" si="557"/>
        <v>4433</v>
      </c>
      <c r="D1780" s="15">
        <f ca="1">IF(A1780&lt;$B$1,VLOOKUP(A1780,[1]DI!$A$4:$B$15000,2,FALSE),0)</f>
        <v>0.13150000000000001</v>
      </c>
      <c r="E1780" s="16">
        <f t="shared" ca="1" si="558"/>
        <v>1.0004903700000001</v>
      </c>
      <c r="F1780" s="16">
        <f ca="1">(TRUNC(PRODUCT($E$12:$E1779),16))</f>
        <v>1.40595128144931</v>
      </c>
      <c r="G1780" s="16">
        <f t="shared" ca="1" si="559"/>
        <v>1.39701929905619</v>
      </c>
      <c r="H1780" s="16">
        <f t="shared" ca="1" si="560"/>
        <v>1.0063936</v>
      </c>
      <c r="I1780" s="15">
        <f t="shared" si="548"/>
        <v>7.0000000000000007E-2</v>
      </c>
      <c r="J1780" s="34">
        <f t="shared" si="561"/>
        <v>45153</v>
      </c>
      <c r="K1780" s="2">
        <f t="shared" si="562"/>
        <v>13</v>
      </c>
      <c r="L1780" s="21">
        <f t="shared" si="563"/>
        <v>13</v>
      </c>
      <c r="M1780" s="14">
        <f t="shared" si="564"/>
        <v>1.003496425</v>
      </c>
      <c r="N1780" s="14">
        <f t="shared" ca="1" si="565"/>
        <v>1.0099123800000001</v>
      </c>
      <c r="O1780" s="21">
        <f t="shared" si="566"/>
        <v>0</v>
      </c>
      <c r="P1780" s="16">
        <f t="shared" ca="1" si="567"/>
        <v>43.941580539999997</v>
      </c>
      <c r="Q1780" s="24">
        <f t="shared" si="543"/>
        <v>0</v>
      </c>
      <c r="R1780" s="16">
        <f t="shared" si="568"/>
        <v>0</v>
      </c>
      <c r="S1780" s="4" t="str">
        <f t="shared" si="569"/>
        <v>J=</v>
      </c>
      <c r="T1780" s="34">
        <f t="shared" si="570"/>
        <v>45184</v>
      </c>
      <c r="U1780" s="11"/>
      <c r="V1780" s="11"/>
      <c r="W1780" s="11"/>
      <c r="X1780" s="32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"/>
      <c r="AI1780" s="1"/>
      <c r="AJ1780" s="1"/>
      <c r="AK1780" s="1"/>
      <c r="AL1780" s="1"/>
      <c r="AM1780" s="32"/>
      <c r="AN1780" s="32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42">
        <f t="shared" si="545"/>
        <v>45171</v>
      </c>
      <c r="B1781" s="19">
        <f t="shared" ca="1" si="556"/>
        <v>4480.3397099800004</v>
      </c>
      <c r="C1781" s="16">
        <f t="shared" si="557"/>
        <v>4433</v>
      </c>
      <c r="D1781" s="15">
        <f ca="1">IF(A1781&lt;$B$1,VLOOKUP(A1781,[1]DI!$A$4:$B$15000,2,FALSE),0)</f>
        <v>0</v>
      </c>
      <c r="E1781" s="16">
        <f t="shared" ca="1" si="558"/>
        <v>1</v>
      </c>
      <c r="F1781" s="16">
        <f ca="1">(TRUNC(PRODUCT($E$12:$E1780),16))</f>
        <v>1.4066407177792</v>
      </c>
      <c r="G1781" s="16">
        <f t="shared" ca="1" si="559"/>
        <v>1.39701929905619</v>
      </c>
      <c r="H1781" s="16">
        <f t="shared" ca="1" si="560"/>
        <v>1.0068871100000001</v>
      </c>
      <c r="I1781" s="15">
        <f t="shared" si="548"/>
        <v>7.0000000000000007E-2</v>
      </c>
      <c r="J1781" s="34">
        <f t="shared" si="561"/>
        <v>45153</v>
      </c>
      <c r="K1781" s="2">
        <f t="shared" si="562"/>
        <v>13</v>
      </c>
      <c r="L1781" s="21">
        <f t="shared" si="563"/>
        <v>14</v>
      </c>
      <c r="M1781" s="14">
        <f t="shared" si="564"/>
        <v>1.0037658869999999</v>
      </c>
      <c r="N1781" s="14">
        <f t="shared" ca="1" si="565"/>
        <v>1.0106789329999999</v>
      </c>
      <c r="O1781" s="21">
        <f t="shared" si="566"/>
        <v>0</v>
      </c>
      <c r="P1781" s="16">
        <f t="shared" ca="1" si="567"/>
        <v>47.339709980000002</v>
      </c>
      <c r="Q1781" s="24">
        <f t="shared" si="543"/>
        <v>0</v>
      </c>
      <c r="R1781" s="16">
        <f t="shared" si="568"/>
        <v>0</v>
      </c>
      <c r="S1781" s="4" t="str">
        <f t="shared" si="569"/>
        <v>J=</v>
      </c>
      <c r="T1781" s="34">
        <f t="shared" si="570"/>
        <v>45184</v>
      </c>
      <c r="U1781" s="11"/>
      <c r="V1781" s="11"/>
      <c r="W1781" s="11"/>
      <c r="X1781" s="32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"/>
      <c r="AI1781" s="1"/>
      <c r="AJ1781" s="1"/>
      <c r="AK1781" s="1"/>
      <c r="AL1781" s="1"/>
      <c r="AM1781" s="32"/>
      <c r="AN1781" s="32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42">
        <f t="shared" si="545"/>
        <v>45172</v>
      </c>
      <c r="B1782" s="19">
        <f t="shared" ca="1" si="556"/>
        <v>4480.3397099800004</v>
      </c>
      <c r="C1782" s="16">
        <f t="shared" si="557"/>
        <v>4433</v>
      </c>
      <c r="D1782" s="15">
        <f ca="1">IF(A1782&lt;$B$1,VLOOKUP(A1782,[1]DI!$A$4:$B$15000,2,FALSE),0)</f>
        <v>0</v>
      </c>
      <c r="E1782" s="16">
        <f t="shared" ca="1" si="558"/>
        <v>1</v>
      </c>
      <c r="F1782" s="16">
        <f ca="1">(TRUNC(PRODUCT($E$12:$E1781),16))</f>
        <v>1.4066407177792</v>
      </c>
      <c r="G1782" s="16">
        <f t="shared" ca="1" si="559"/>
        <v>1.39701929905619</v>
      </c>
      <c r="H1782" s="16">
        <f t="shared" ca="1" si="560"/>
        <v>1.0068871100000001</v>
      </c>
      <c r="I1782" s="15">
        <f t="shared" si="548"/>
        <v>7.0000000000000007E-2</v>
      </c>
      <c r="J1782" s="34">
        <f t="shared" si="561"/>
        <v>45153</v>
      </c>
      <c r="K1782" s="2">
        <f t="shared" si="562"/>
        <v>13</v>
      </c>
      <c r="L1782" s="21">
        <f t="shared" si="563"/>
        <v>14</v>
      </c>
      <c r="M1782" s="14">
        <f t="shared" si="564"/>
        <v>1.0037658869999999</v>
      </c>
      <c r="N1782" s="14">
        <f t="shared" ca="1" si="565"/>
        <v>1.0106789329999999</v>
      </c>
      <c r="O1782" s="21">
        <f t="shared" si="566"/>
        <v>0</v>
      </c>
      <c r="P1782" s="16">
        <f t="shared" ca="1" si="567"/>
        <v>47.339709980000002</v>
      </c>
      <c r="Q1782" s="24">
        <f t="shared" si="543"/>
        <v>0</v>
      </c>
      <c r="R1782" s="16">
        <f t="shared" si="568"/>
        <v>0</v>
      </c>
      <c r="S1782" s="4" t="str">
        <f t="shared" si="569"/>
        <v>J=</v>
      </c>
      <c r="T1782" s="34">
        <f t="shared" si="570"/>
        <v>45184</v>
      </c>
      <c r="U1782" s="11"/>
      <c r="V1782" s="11"/>
      <c r="W1782" s="11"/>
      <c r="X1782" s="32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"/>
      <c r="AI1782" s="1"/>
      <c r="AJ1782" s="1"/>
      <c r="AK1782" s="1"/>
      <c r="AL1782" s="1"/>
      <c r="AM1782" s="32"/>
      <c r="AN1782" s="32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42">
        <f t="shared" si="545"/>
        <v>45173</v>
      </c>
      <c r="B1783" s="19">
        <f t="shared" ca="1" si="556"/>
        <v>4480.3397099800004</v>
      </c>
      <c r="C1783" s="16">
        <f t="shared" si="557"/>
        <v>4433</v>
      </c>
      <c r="D1783" s="15">
        <f ca="1">IF(A1783&lt;$B$1,VLOOKUP(A1783,[1]DI!$A$4:$B$15000,2,FALSE),0)</f>
        <v>0.13150000000000001</v>
      </c>
      <c r="E1783" s="16">
        <f t="shared" ca="1" si="558"/>
        <v>1.0004903700000001</v>
      </c>
      <c r="F1783" s="16">
        <f ca="1">(TRUNC(PRODUCT($E$12:$E1782),16))</f>
        <v>1.4066407177792</v>
      </c>
      <c r="G1783" s="16">
        <f t="shared" ca="1" si="559"/>
        <v>1.39701929905619</v>
      </c>
      <c r="H1783" s="16">
        <f t="shared" ca="1" si="560"/>
        <v>1.0068871100000001</v>
      </c>
      <c r="I1783" s="15">
        <f t="shared" si="548"/>
        <v>7.0000000000000007E-2</v>
      </c>
      <c r="J1783" s="34">
        <f t="shared" si="561"/>
        <v>45153</v>
      </c>
      <c r="K1783" s="2">
        <f t="shared" si="562"/>
        <v>14</v>
      </c>
      <c r="L1783" s="21">
        <f t="shared" si="563"/>
        <v>14</v>
      </c>
      <c r="M1783" s="14">
        <f t="shared" si="564"/>
        <v>1.0037658869999999</v>
      </c>
      <c r="N1783" s="14">
        <f t="shared" ca="1" si="565"/>
        <v>1.0106789329999999</v>
      </c>
      <c r="O1783" s="21">
        <f t="shared" si="566"/>
        <v>0</v>
      </c>
      <c r="P1783" s="16">
        <f t="shared" ca="1" si="567"/>
        <v>47.339709980000002</v>
      </c>
      <c r="Q1783" s="24">
        <f t="shared" si="543"/>
        <v>0</v>
      </c>
      <c r="R1783" s="16">
        <f t="shared" si="568"/>
        <v>0</v>
      </c>
      <c r="S1783" s="4" t="str">
        <f t="shared" si="569"/>
        <v>J=</v>
      </c>
      <c r="T1783" s="34">
        <f t="shared" si="570"/>
        <v>45184</v>
      </c>
      <c r="U1783" s="11"/>
      <c r="V1783" s="11"/>
      <c r="W1783" s="11"/>
      <c r="X1783" s="32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"/>
      <c r="AI1783" s="1"/>
      <c r="AJ1783" s="1"/>
      <c r="AK1783" s="1"/>
      <c r="AL1783" s="1"/>
      <c r="AM1783" s="32"/>
      <c r="AN1783" s="32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42">
        <f t="shared" si="545"/>
        <v>45174</v>
      </c>
      <c r="B1784" s="19">
        <f t="shared" ca="1" si="556"/>
        <v>4483.7403662400002</v>
      </c>
      <c r="C1784" s="16">
        <f t="shared" si="557"/>
        <v>4433</v>
      </c>
      <c r="D1784" s="15">
        <f ca="1">IF(A1784&lt;$B$1,VLOOKUP(A1784,[1]DI!$A$4:$B$15000,2,FALSE),0)</f>
        <v>0.13150000000000001</v>
      </c>
      <c r="E1784" s="16">
        <f t="shared" ca="1" si="558"/>
        <v>1.0004903700000001</v>
      </c>
      <c r="F1784" s="16">
        <f ca="1">(TRUNC(PRODUCT($E$12:$E1783),16))</f>
        <v>1.4073304921879699</v>
      </c>
      <c r="G1784" s="16">
        <f t="shared" ca="1" si="559"/>
        <v>1.39701929905619</v>
      </c>
      <c r="H1784" s="16">
        <f t="shared" ca="1" si="560"/>
        <v>1.0073808500000001</v>
      </c>
      <c r="I1784" s="15">
        <f t="shared" si="548"/>
        <v>7.0000000000000007E-2</v>
      </c>
      <c r="J1784" s="34">
        <f t="shared" si="561"/>
        <v>45153</v>
      </c>
      <c r="K1784" s="2">
        <f t="shared" si="562"/>
        <v>15</v>
      </c>
      <c r="L1784" s="21">
        <f t="shared" si="563"/>
        <v>15</v>
      </c>
      <c r="M1784" s="14">
        <f t="shared" si="564"/>
        <v>1.004035421</v>
      </c>
      <c r="N1784" s="14">
        <f t="shared" ca="1" si="565"/>
        <v>1.011446056</v>
      </c>
      <c r="O1784" s="21">
        <f t="shared" si="566"/>
        <v>0</v>
      </c>
      <c r="P1784" s="16">
        <f t="shared" ca="1" si="567"/>
        <v>50.74036624</v>
      </c>
      <c r="Q1784" s="24">
        <f t="shared" si="543"/>
        <v>0</v>
      </c>
      <c r="R1784" s="16">
        <f t="shared" si="568"/>
        <v>0</v>
      </c>
      <c r="S1784" s="4" t="str">
        <f t="shared" si="569"/>
        <v>J=</v>
      </c>
      <c r="T1784" s="34">
        <f t="shared" si="570"/>
        <v>45184</v>
      </c>
      <c r="U1784" s="11"/>
      <c r="V1784" s="11"/>
      <c r="W1784" s="11"/>
      <c r="X1784" s="32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"/>
      <c r="AI1784" s="1"/>
      <c r="AJ1784" s="1"/>
      <c r="AK1784" s="1"/>
      <c r="AL1784" s="1"/>
      <c r="AM1784" s="32"/>
      <c r="AN1784" s="32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42">
        <f t="shared" si="545"/>
        <v>45175</v>
      </c>
      <c r="B1785" s="19">
        <f t="shared" ca="1" si="556"/>
        <v>4487.1436335400003</v>
      </c>
      <c r="C1785" s="16">
        <f t="shared" si="557"/>
        <v>4433</v>
      </c>
      <c r="D1785" s="15">
        <f ca="1">IF(A1785&lt;$B$1,VLOOKUP(A1785,[1]DI!$A$4:$B$15000,2,FALSE),0)</f>
        <v>0.13150000000000001</v>
      </c>
      <c r="E1785" s="16">
        <f t="shared" ca="1" si="558"/>
        <v>1.0004903700000001</v>
      </c>
      <c r="F1785" s="16">
        <f ca="1">(TRUNC(PRODUCT($E$12:$E1784),16))</f>
        <v>1.4080206048414301</v>
      </c>
      <c r="G1785" s="16">
        <f t="shared" ca="1" si="559"/>
        <v>1.39701929905619</v>
      </c>
      <c r="H1785" s="16">
        <f t="shared" ca="1" si="560"/>
        <v>1.0078748399999999</v>
      </c>
      <c r="I1785" s="15">
        <f t="shared" si="548"/>
        <v>7.0000000000000007E-2</v>
      </c>
      <c r="J1785" s="34">
        <f t="shared" si="561"/>
        <v>45153</v>
      </c>
      <c r="K1785" s="2">
        <f t="shared" si="562"/>
        <v>16</v>
      </c>
      <c r="L1785" s="21">
        <f t="shared" si="563"/>
        <v>16</v>
      </c>
      <c r="M1785" s="14">
        <f t="shared" si="564"/>
        <v>1.004305027</v>
      </c>
      <c r="N1785" s="14">
        <f t="shared" ca="1" si="565"/>
        <v>1.0122137680000001</v>
      </c>
      <c r="O1785" s="21">
        <f t="shared" si="566"/>
        <v>0</v>
      </c>
      <c r="P1785" s="16">
        <f t="shared" ca="1" si="567"/>
        <v>54.143633540000003</v>
      </c>
      <c r="Q1785" s="24">
        <f t="shared" si="543"/>
        <v>0</v>
      </c>
      <c r="R1785" s="16">
        <f t="shared" si="568"/>
        <v>0</v>
      </c>
      <c r="S1785" s="4" t="str">
        <f t="shared" si="569"/>
        <v>J=</v>
      </c>
      <c r="T1785" s="34">
        <f t="shared" si="570"/>
        <v>45184</v>
      </c>
      <c r="U1785" s="11"/>
      <c r="V1785" s="11"/>
      <c r="W1785" s="11"/>
      <c r="X1785" s="32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"/>
      <c r="AI1785" s="1"/>
      <c r="AJ1785" s="1"/>
      <c r="AK1785" s="1"/>
      <c r="AL1785" s="1"/>
      <c r="AM1785" s="32"/>
      <c r="AN1785" s="32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42">
        <f t="shared" si="545"/>
        <v>45176</v>
      </c>
      <c r="B1786" s="19">
        <f t="shared" ca="1" si="556"/>
        <v>4490.5494808399999</v>
      </c>
      <c r="C1786" s="16">
        <f t="shared" si="557"/>
        <v>4433</v>
      </c>
      <c r="D1786" s="15">
        <f ca="1">IF(A1786&lt;$B$1,VLOOKUP(A1786,[1]DI!$A$4:$B$15000,2,FALSE),0)</f>
        <v>0</v>
      </c>
      <c r="E1786" s="16">
        <f t="shared" ca="1" si="558"/>
        <v>1</v>
      </c>
      <c r="F1786" s="16">
        <f ca="1">(TRUNC(PRODUCT($E$12:$E1785),16))</f>
        <v>1.4087110559054301</v>
      </c>
      <c r="G1786" s="16">
        <f t="shared" ca="1" si="559"/>
        <v>1.39701929905619</v>
      </c>
      <c r="H1786" s="16">
        <f t="shared" ca="1" si="560"/>
        <v>1.0083690700000001</v>
      </c>
      <c r="I1786" s="15">
        <f t="shared" si="548"/>
        <v>7.0000000000000007E-2</v>
      </c>
      <c r="J1786" s="34">
        <f t="shared" si="561"/>
        <v>45153</v>
      </c>
      <c r="K1786" s="2">
        <f t="shared" si="562"/>
        <v>16</v>
      </c>
      <c r="L1786" s="21">
        <f t="shared" si="563"/>
        <v>17</v>
      </c>
      <c r="M1786" s="14">
        <f t="shared" si="564"/>
        <v>1.0045747060000001</v>
      </c>
      <c r="N1786" s="14">
        <f t="shared" ca="1" si="565"/>
        <v>1.0129820620000001</v>
      </c>
      <c r="O1786" s="21">
        <f t="shared" si="566"/>
        <v>0</v>
      </c>
      <c r="P1786" s="16">
        <f t="shared" ca="1" si="567"/>
        <v>57.549480840000001</v>
      </c>
      <c r="Q1786" s="24">
        <f t="shared" si="543"/>
        <v>0</v>
      </c>
      <c r="R1786" s="16">
        <f t="shared" si="568"/>
        <v>0</v>
      </c>
      <c r="S1786" s="4" t="str">
        <f t="shared" si="569"/>
        <v>J=</v>
      </c>
      <c r="T1786" s="34">
        <f t="shared" si="570"/>
        <v>45184</v>
      </c>
      <c r="U1786" s="11"/>
      <c r="V1786" s="11"/>
      <c r="W1786" s="11"/>
      <c r="X1786" s="32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"/>
      <c r="AI1786" s="1"/>
      <c r="AJ1786" s="1"/>
      <c r="AK1786" s="1"/>
      <c r="AL1786" s="1"/>
      <c r="AM1786" s="32"/>
      <c r="AN1786" s="32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42">
        <f t="shared" si="545"/>
        <v>45177</v>
      </c>
      <c r="B1787" s="19">
        <f t="shared" ca="1" si="556"/>
        <v>4490.5494808399999</v>
      </c>
      <c r="C1787" s="16">
        <f t="shared" si="557"/>
        <v>4433</v>
      </c>
      <c r="D1787" s="15">
        <f ca="1">IF(A1787&lt;$B$1,VLOOKUP(A1787,[1]DI!$A$4:$B$15000,2,FALSE),0)</f>
        <v>0.13150000000000001</v>
      </c>
      <c r="E1787" s="16">
        <f t="shared" ca="1" si="558"/>
        <v>1.0004903700000001</v>
      </c>
      <c r="F1787" s="16">
        <f ca="1">(TRUNC(PRODUCT($E$12:$E1786),16))</f>
        <v>1.4087110559054301</v>
      </c>
      <c r="G1787" s="16">
        <f t="shared" ca="1" si="559"/>
        <v>1.39701929905619</v>
      </c>
      <c r="H1787" s="16">
        <f t="shared" ca="1" si="560"/>
        <v>1.0083690700000001</v>
      </c>
      <c r="I1787" s="15">
        <f t="shared" si="548"/>
        <v>7.0000000000000007E-2</v>
      </c>
      <c r="J1787" s="34">
        <f t="shared" si="561"/>
        <v>45153</v>
      </c>
      <c r="K1787" s="2">
        <f t="shared" si="562"/>
        <v>17</v>
      </c>
      <c r="L1787" s="21">
        <f t="shared" si="563"/>
        <v>17</v>
      </c>
      <c r="M1787" s="14">
        <f t="shared" si="564"/>
        <v>1.0045747060000001</v>
      </c>
      <c r="N1787" s="14">
        <f t="shared" ca="1" si="565"/>
        <v>1.0129820620000001</v>
      </c>
      <c r="O1787" s="21">
        <f t="shared" si="566"/>
        <v>0</v>
      </c>
      <c r="P1787" s="16">
        <f t="shared" ca="1" si="567"/>
        <v>57.549480840000001</v>
      </c>
      <c r="Q1787" s="24">
        <f t="shared" si="543"/>
        <v>0</v>
      </c>
      <c r="R1787" s="16">
        <f t="shared" si="568"/>
        <v>0</v>
      </c>
      <c r="S1787" s="4" t="str">
        <f t="shared" si="569"/>
        <v>J=</v>
      </c>
      <c r="T1787" s="34">
        <f t="shared" si="570"/>
        <v>45184</v>
      </c>
      <c r="U1787" s="11"/>
      <c r="V1787" s="11"/>
      <c r="W1787" s="11"/>
      <c r="X1787" s="32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"/>
      <c r="AI1787" s="1"/>
      <c r="AJ1787" s="1"/>
      <c r="AK1787" s="1"/>
      <c r="AL1787" s="1"/>
      <c r="AM1787" s="32"/>
      <c r="AN1787" s="32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42">
        <f t="shared" si="545"/>
        <v>45178</v>
      </c>
      <c r="B1788" s="19">
        <f t="shared" ca="1" si="556"/>
        <v>4493.9579436100003</v>
      </c>
      <c r="C1788" s="16">
        <f t="shared" si="557"/>
        <v>4433</v>
      </c>
      <c r="D1788" s="15">
        <f ca="1">IF(A1788&lt;$B$1,VLOOKUP(A1788,[1]DI!$A$4:$B$15000,2,FALSE),0)</f>
        <v>0</v>
      </c>
      <c r="E1788" s="16">
        <f t="shared" ca="1" si="558"/>
        <v>1</v>
      </c>
      <c r="F1788" s="16">
        <f ca="1">(TRUNC(PRODUCT($E$12:$E1787),16))</f>
        <v>1.4094018455459101</v>
      </c>
      <c r="G1788" s="16">
        <f t="shared" ca="1" si="559"/>
        <v>1.39701929905619</v>
      </c>
      <c r="H1788" s="16">
        <f t="shared" ca="1" si="560"/>
        <v>1.0088635500000001</v>
      </c>
      <c r="I1788" s="15">
        <f t="shared" si="548"/>
        <v>7.0000000000000007E-2</v>
      </c>
      <c r="J1788" s="34">
        <f t="shared" si="561"/>
        <v>45153</v>
      </c>
      <c r="K1788" s="2">
        <f t="shared" si="562"/>
        <v>17</v>
      </c>
      <c r="L1788" s="21">
        <f t="shared" si="563"/>
        <v>18</v>
      </c>
      <c r="M1788" s="14">
        <f t="shared" si="564"/>
        <v>1.0048444569999999</v>
      </c>
      <c r="N1788" s="14">
        <f t="shared" ca="1" si="565"/>
        <v>1.013750946</v>
      </c>
      <c r="O1788" s="21">
        <f t="shared" si="566"/>
        <v>0</v>
      </c>
      <c r="P1788" s="16">
        <f t="shared" ca="1" si="567"/>
        <v>60.957943610000001</v>
      </c>
      <c r="Q1788" s="24">
        <f t="shared" si="543"/>
        <v>0</v>
      </c>
      <c r="R1788" s="16">
        <f t="shared" si="568"/>
        <v>0</v>
      </c>
      <c r="S1788" s="4" t="str">
        <f t="shared" si="569"/>
        <v>J=</v>
      </c>
      <c r="T1788" s="34">
        <f t="shared" si="570"/>
        <v>45184</v>
      </c>
      <c r="U1788" s="11"/>
      <c r="V1788" s="11"/>
      <c r="W1788" s="11"/>
      <c r="X1788" s="32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"/>
      <c r="AI1788" s="1"/>
      <c r="AJ1788" s="1"/>
      <c r="AK1788" s="1"/>
      <c r="AL1788" s="1"/>
      <c r="AM1788" s="32"/>
      <c r="AN1788" s="32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42">
        <f t="shared" si="545"/>
        <v>45179</v>
      </c>
      <c r="B1789" s="19">
        <f t="shared" ca="1" si="556"/>
        <v>4493.9579436100003</v>
      </c>
      <c r="C1789" s="16">
        <f t="shared" si="557"/>
        <v>4433</v>
      </c>
      <c r="D1789" s="15">
        <f ca="1">IF(A1789&lt;$B$1,VLOOKUP(A1789,[1]DI!$A$4:$B$15000,2,FALSE),0)</f>
        <v>0</v>
      </c>
      <c r="E1789" s="16">
        <f t="shared" ca="1" si="558"/>
        <v>1</v>
      </c>
      <c r="F1789" s="16">
        <f ca="1">(TRUNC(PRODUCT($E$12:$E1788),16))</f>
        <v>1.4094018455459101</v>
      </c>
      <c r="G1789" s="16">
        <f t="shared" ca="1" si="559"/>
        <v>1.39701929905619</v>
      </c>
      <c r="H1789" s="16">
        <f t="shared" ca="1" si="560"/>
        <v>1.0088635500000001</v>
      </c>
      <c r="I1789" s="15">
        <f t="shared" si="548"/>
        <v>7.0000000000000007E-2</v>
      </c>
      <c r="J1789" s="34">
        <f t="shared" si="561"/>
        <v>45153</v>
      </c>
      <c r="K1789" s="2">
        <f t="shared" si="562"/>
        <v>17</v>
      </c>
      <c r="L1789" s="21">
        <f t="shared" si="563"/>
        <v>18</v>
      </c>
      <c r="M1789" s="14">
        <f t="shared" si="564"/>
        <v>1.0048444569999999</v>
      </c>
      <c r="N1789" s="14">
        <f t="shared" ca="1" si="565"/>
        <v>1.013750946</v>
      </c>
      <c r="O1789" s="21">
        <f t="shared" si="566"/>
        <v>0</v>
      </c>
      <c r="P1789" s="16">
        <f t="shared" ca="1" si="567"/>
        <v>60.957943610000001</v>
      </c>
      <c r="Q1789" s="24">
        <f t="shared" si="543"/>
        <v>0</v>
      </c>
      <c r="R1789" s="16">
        <f t="shared" si="568"/>
        <v>0</v>
      </c>
      <c r="S1789" s="4" t="str">
        <f t="shared" si="569"/>
        <v>J=</v>
      </c>
      <c r="T1789" s="34">
        <f t="shared" si="570"/>
        <v>45184</v>
      </c>
      <c r="U1789" s="11"/>
      <c r="V1789" s="11"/>
      <c r="W1789" s="11"/>
      <c r="X1789" s="32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"/>
      <c r="AI1789" s="1"/>
      <c r="AJ1789" s="1"/>
      <c r="AK1789" s="1"/>
      <c r="AL1789" s="1"/>
      <c r="AM1789" s="32"/>
      <c r="AN1789" s="32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42">
        <f t="shared" si="545"/>
        <v>45180</v>
      </c>
      <c r="B1790" s="19">
        <f t="shared" ca="1" si="556"/>
        <v>4493.9579436100003</v>
      </c>
      <c r="C1790" s="16">
        <f t="shared" si="557"/>
        <v>4433</v>
      </c>
      <c r="D1790" s="15">
        <f ca="1">IF(A1790&lt;$B$1,VLOOKUP(A1790,[1]DI!$A$4:$B$15000,2,FALSE),0)</f>
        <v>0.13150000000000001</v>
      </c>
      <c r="E1790" s="16">
        <f t="shared" ca="1" si="558"/>
        <v>1.0004903700000001</v>
      </c>
      <c r="F1790" s="16">
        <f ca="1">(TRUNC(PRODUCT($E$12:$E1789),16))</f>
        <v>1.4094018455459101</v>
      </c>
      <c r="G1790" s="16">
        <f t="shared" ca="1" si="559"/>
        <v>1.39701929905619</v>
      </c>
      <c r="H1790" s="16">
        <f t="shared" ca="1" si="560"/>
        <v>1.0088635500000001</v>
      </c>
      <c r="I1790" s="15">
        <f t="shared" si="548"/>
        <v>7.0000000000000007E-2</v>
      </c>
      <c r="J1790" s="34">
        <f t="shared" si="561"/>
        <v>45153</v>
      </c>
      <c r="K1790" s="2">
        <f t="shared" si="562"/>
        <v>18</v>
      </c>
      <c r="L1790" s="21">
        <f t="shared" si="563"/>
        <v>18</v>
      </c>
      <c r="M1790" s="14">
        <f t="shared" si="564"/>
        <v>1.0048444569999999</v>
      </c>
      <c r="N1790" s="14">
        <f t="shared" ca="1" si="565"/>
        <v>1.013750946</v>
      </c>
      <c r="O1790" s="21">
        <f t="shared" si="566"/>
        <v>0</v>
      </c>
      <c r="P1790" s="16">
        <f t="shared" ca="1" si="567"/>
        <v>60.957943610000001</v>
      </c>
      <c r="Q1790" s="24">
        <f t="shared" si="543"/>
        <v>0</v>
      </c>
      <c r="R1790" s="16">
        <f t="shared" si="568"/>
        <v>0</v>
      </c>
      <c r="S1790" s="4" t="str">
        <f t="shared" si="569"/>
        <v>J=</v>
      </c>
      <c r="T1790" s="34">
        <f t="shared" si="570"/>
        <v>45184</v>
      </c>
      <c r="U1790" s="11"/>
      <c r="V1790" s="11"/>
      <c r="W1790" s="11"/>
      <c r="X1790" s="32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"/>
      <c r="AI1790" s="1"/>
      <c r="AJ1790" s="1"/>
      <c r="AK1790" s="1"/>
      <c r="AL1790" s="1"/>
      <c r="AM1790" s="32"/>
      <c r="AN1790" s="32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42">
        <f t="shared" si="545"/>
        <v>45181</v>
      </c>
      <c r="B1791" s="19">
        <f t="shared" ca="1" si="556"/>
        <v>4497.3689420600003</v>
      </c>
      <c r="C1791" s="16">
        <f t="shared" si="557"/>
        <v>4433</v>
      </c>
      <c r="D1791" s="15">
        <f ca="1">IF(A1791&lt;$B$1,VLOOKUP(A1791,[1]DI!$A$4:$B$15000,2,FALSE),0)</f>
        <v>0.13150000000000001</v>
      </c>
      <c r="E1791" s="16">
        <f t="shared" ca="1" si="558"/>
        <v>1.0004903700000001</v>
      </c>
      <c r="F1791" s="16">
        <f ca="1">(TRUNC(PRODUCT($E$12:$E1790),16))</f>
        <v>1.4100929739289101</v>
      </c>
      <c r="G1791" s="16">
        <f t="shared" ca="1" si="559"/>
        <v>1.39701929905619</v>
      </c>
      <c r="H1791" s="16">
        <f t="shared" ca="1" si="560"/>
        <v>1.00935826</v>
      </c>
      <c r="I1791" s="15">
        <f t="shared" si="548"/>
        <v>7.0000000000000007E-2</v>
      </c>
      <c r="J1791" s="34">
        <f t="shared" si="561"/>
        <v>45153</v>
      </c>
      <c r="K1791" s="2">
        <f t="shared" si="562"/>
        <v>19</v>
      </c>
      <c r="L1791" s="21">
        <f t="shared" si="563"/>
        <v>19</v>
      </c>
      <c r="M1791" s="14">
        <f t="shared" si="564"/>
        <v>1.005114281</v>
      </c>
      <c r="N1791" s="14">
        <f t="shared" ca="1" si="565"/>
        <v>1.014520402</v>
      </c>
      <c r="O1791" s="21">
        <f t="shared" si="566"/>
        <v>0</v>
      </c>
      <c r="P1791" s="16">
        <f t="shared" ca="1" si="567"/>
        <v>64.368942059999995</v>
      </c>
      <c r="Q1791" s="24">
        <f t="shared" si="543"/>
        <v>0</v>
      </c>
      <c r="R1791" s="16">
        <f t="shared" si="568"/>
        <v>0</v>
      </c>
      <c r="S1791" s="4" t="str">
        <f t="shared" si="569"/>
        <v>J=</v>
      </c>
      <c r="T1791" s="34">
        <f t="shared" si="570"/>
        <v>45184</v>
      </c>
      <c r="U1791" s="11"/>
      <c r="V1791" s="11"/>
      <c r="W1791" s="11"/>
      <c r="X1791" s="32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"/>
      <c r="AI1791" s="1"/>
      <c r="AJ1791" s="1"/>
      <c r="AK1791" s="1"/>
      <c r="AL1791" s="1"/>
      <c r="AM1791" s="32"/>
      <c r="AN1791" s="32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42">
        <f t="shared" si="545"/>
        <v>45182</v>
      </c>
      <c r="B1792" s="19">
        <f t="shared" ca="1" si="556"/>
        <v>4500.7825559800003</v>
      </c>
      <c r="C1792" s="16">
        <f t="shared" si="557"/>
        <v>4433</v>
      </c>
      <c r="D1792" s="15">
        <f ca="1">IF(A1792&lt;$B$1,VLOOKUP(A1792,[1]DI!$A$4:$B$15000,2,FALSE),0)</f>
        <v>0.13150000000000001</v>
      </c>
      <c r="E1792" s="16">
        <f t="shared" ca="1" si="558"/>
        <v>1.0004903700000001</v>
      </c>
      <c r="F1792" s="16">
        <f ca="1">(TRUNC(PRODUCT($E$12:$E1791),16))</f>
        <v>1.4107844412205399</v>
      </c>
      <c r="G1792" s="16">
        <f t="shared" ca="1" si="559"/>
        <v>1.39701929905619</v>
      </c>
      <c r="H1792" s="16">
        <f t="shared" ca="1" si="560"/>
        <v>1.0098532200000001</v>
      </c>
      <c r="I1792" s="15">
        <f t="shared" si="548"/>
        <v>7.0000000000000007E-2</v>
      </c>
      <c r="J1792" s="34">
        <f t="shared" si="561"/>
        <v>45153</v>
      </c>
      <c r="K1792" s="2">
        <f t="shared" si="562"/>
        <v>20</v>
      </c>
      <c r="L1792" s="21">
        <f t="shared" si="563"/>
        <v>20</v>
      </c>
      <c r="M1792" s="14">
        <f t="shared" si="564"/>
        <v>1.005384177</v>
      </c>
      <c r="N1792" s="14">
        <f t="shared" ca="1" si="565"/>
        <v>1.015290448</v>
      </c>
      <c r="O1792" s="21">
        <f t="shared" si="566"/>
        <v>0</v>
      </c>
      <c r="P1792" s="16">
        <f t="shared" ca="1" si="567"/>
        <v>67.782555979999998</v>
      </c>
      <c r="Q1792" s="24">
        <f t="shared" si="543"/>
        <v>0</v>
      </c>
      <c r="R1792" s="16">
        <f t="shared" si="568"/>
        <v>0</v>
      </c>
      <c r="S1792" s="4" t="str">
        <f t="shared" si="569"/>
        <v>J=</v>
      </c>
      <c r="T1792" s="34">
        <f t="shared" si="570"/>
        <v>45184</v>
      </c>
      <c r="U1792" s="11"/>
      <c r="V1792" s="11"/>
      <c r="W1792" s="11"/>
      <c r="X1792" s="32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"/>
      <c r="AI1792" s="1"/>
      <c r="AJ1792" s="1"/>
      <c r="AK1792" s="1"/>
      <c r="AL1792" s="1"/>
      <c r="AM1792" s="32"/>
      <c r="AN1792" s="32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42">
        <f t="shared" si="545"/>
        <v>45183</v>
      </c>
      <c r="B1793" s="19">
        <f t="shared" ca="1" si="556"/>
        <v>4504.1987498999997</v>
      </c>
      <c r="C1793" s="16">
        <f t="shared" si="557"/>
        <v>4433</v>
      </c>
      <c r="D1793" s="15">
        <f ca="1">IF(A1793&lt;$B$1,VLOOKUP(A1793,[1]DI!$A$4:$B$15000,2,FALSE),0)</f>
        <v>0.13150000000000001</v>
      </c>
      <c r="E1793" s="16">
        <f t="shared" ca="1" si="558"/>
        <v>1.0004903700000001</v>
      </c>
      <c r="F1793" s="16">
        <f ca="1">(TRUNC(PRODUCT($E$12:$E1792),16))</f>
        <v>1.41147624758698</v>
      </c>
      <c r="G1793" s="16">
        <f t="shared" ca="1" si="559"/>
        <v>1.39701929905619</v>
      </c>
      <c r="H1793" s="16">
        <f t="shared" ca="1" si="560"/>
        <v>1.0103484199999999</v>
      </c>
      <c r="I1793" s="15">
        <f t="shared" si="548"/>
        <v>7.0000000000000007E-2</v>
      </c>
      <c r="J1793" s="34">
        <f t="shared" si="561"/>
        <v>45153</v>
      </c>
      <c r="K1793" s="2">
        <f t="shared" si="562"/>
        <v>21</v>
      </c>
      <c r="L1793" s="21">
        <f t="shared" si="563"/>
        <v>21</v>
      </c>
      <c r="M1793" s="14">
        <f t="shared" si="564"/>
        <v>1.0056541450000001</v>
      </c>
      <c r="N1793" s="14">
        <f t="shared" ca="1" si="565"/>
        <v>1.016061076</v>
      </c>
      <c r="O1793" s="21">
        <f t="shared" si="566"/>
        <v>0</v>
      </c>
      <c r="P1793" s="16">
        <f t="shared" ca="1" si="567"/>
        <v>71.198749899999996</v>
      </c>
      <c r="Q1793" s="24">
        <f t="shared" si="543"/>
        <v>0</v>
      </c>
      <c r="R1793" s="16">
        <f t="shared" si="568"/>
        <v>0</v>
      </c>
      <c r="S1793" s="4" t="str">
        <f t="shared" si="569"/>
        <v>J=</v>
      </c>
      <c r="T1793" s="34">
        <f t="shared" si="570"/>
        <v>45184</v>
      </c>
      <c r="U1793" s="11"/>
      <c r="V1793" s="11"/>
      <c r="W1793" s="11"/>
      <c r="X1793" s="32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"/>
      <c r="AI1793" s="1"/>
      <c r="AJ1793" s="1"/>
      <c r="AK1793" s="1"/>
      <c r="AL1793" s="1"/>
      <c r="AM1793" s="32"/>
      <c r="AN1793" s="32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42">
        <f t="shared" si="545"/>
        <v>45184</v>
      </c>
      <c r="B1794" s="19">
        <f t="shared" ca="1" si="556"/>
        <v>4507.6175726000001</v>
      </c>
      <c r="C1794" s="16">
        <f t="shared" si="557"/>
        <v>4433</v>
      </c>
      <c r="D1794" s="15">
        <f ca="1">IF(A1794&lt;$B$1,VLOOKUP(A1794,[1]DI!$A$4:$B$15000,2,FALSE),0)</f>
        <v>0.13150000000000001</v>
      </c>
      <c r="E1794" s="16">
        <f t="shared" ca="1" si="558"/>
        <v>1.0004903700000001</v>
      </c>
      <c r="F1794" s="16">
        <f ca="1">(TRUNC(PRODUCT($E$12:$E1793),16))</f>
        <v>1.4121683931945099</v>
      </c>
      <c r="G1794" s="16">
        <f t="shared" ca="1" si="559"/>
        <v>1.39701929905619</v>
      </c>
      <c r="H1794" s="16">
        <f t="shared" ca="1" si="560"/>
        <v>1.01084387</v>
      </c>
      <c r="I1794" s="15">
        <f t="shared" si="548"/>
        <v>7.0000000000000007E-2</v>
      </c>
      <c r="J1794" s="34">
        <f t="shared" si="561"/>
        <v>45153</v>
      </c>
      <c r="K1794" s="2">
        <f t="shared" si="562"/>
        <v>22</v>
      </c>
      <c r="L1794" s="21">
        <f t="shared" si="563"/>
        <v>22</v>
      </c>
      <c r="M1794" s="14">
        <f t="shared" si="564"/>
        <v>1.0059241860000001</v>
      </c>
      <c r="N1794" s="14">
        <f t="shared" ca="1" si="565"/>
        <v>1.0168322970000001</v>
      </c>
      <c r="O1794" s="21">
        <f t="shared" si="566"/>
        <v>59</v>
      </c>
      <c r="P1794" s="16">
        <f t="shared" ca="1" si="567"/>
        <v>74.617572600000003</v>
      </c>
      <c r="Q1794" s="24">
        <f t="shared" si="543"/>
        <v>0</v>
      </c>
      <c r="R1794" s="16">
        <f t="shared" si="568"/>
        <v>0</v>
      </c>
      <c r="S1794" s="4" t="str">
        <f t="shared" si="569"/>
        <v>J=</v>
      </c>
      <c r="T1794" s="34">
        <f t="shared" si="570"/>
        <v>45184</v>
      </c>
      <c r="U1794" s="11"/>
      <c r="V1794" s="11"/>
      <c r="W1794" s="11"/>
      <c r="X1794" s="32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"/>
      <c r="AI1794" s="1"/>
      <c r="AJ1794" s="1"/>
      <c r="AK1794" s="1"/>
      <c r="AL1794" s="1"/>
      <c r="AM1794" s="32"/>
      <c r="AN1794" s="32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42">
        <f t="shared" si="545"/>
        <v>45185</v>
      </c>
      <c r="B1795" s="19">
        <f t="shared" ca="1" si="556"/>
        <v>4436.3647578199998</v>
      </c>
      <c r="C1795" s="16">
        <f t="shared" si="557"/>
        <v>4433</v>
      </c>
      <c r="D1795" s="15">
        <f ca="1">IF(A1795&lt;$B$1,VLOOKUP(A1795,[1]DI!$A$4:$B$15000,2,FALSE),0)</f>
        <v>0</v>
      </c>
      <c r="E1795" s="16">
        <f t="shared" ca="1" si="558"/>
        <v>1</v>
      </c>
      <c r="F1795" s="16">
        <f ca="1">(TRUNC(PRODUCT($E$12:$E1794),16))</f>
        <v>1.41286087820948</v>
      </c>
      <c r="G1795" s="16">
        <f t="shared" ca="1" si="559"/>
        <v>1.4121683931945099</v>
      </c>
      <c r="H1795" s="16">
        <f t="shared" ca="1" si="560"/>
        <v>1.0004903700000001</v>
      </c>
      <c r="I1795" s="15">
        <f t="shared" si="548"/>
        <v>7.0000000000000007E-2</v>
      </c>
      <c r="J1795" s="34">
        <f t="shared" si="561"/>
        <v>45184</v>
      </c>
      <c r="K1795" s="2">
        <f t="shared" si="562"/>
        <v>1</v>
      </c>
      <c r="L1795" s="21">
        <f t="shared" si="563"/>
        <v>1</v>
      </c>
      <c r="M1795" s="14">
        <f t="shared" si="564"/>
        <v>1.0002685229999999</v>
      </c>
      <c r="N1795" s="14">
        <f t="shared" ca="1" si="565"/>
        <v>1.000759025</v>
      </c>
      <c r="O1795" s="21">
        <f t="shared" si="566"/>
        <v>0</v>
      </c>
      <c r="P1795" s="16">
        <f t="shared" ca="1" si="567"/>
        <v>3.3647578199999999</v>
      </c>
      <c r="Q1795" s="24">
        <f t="shared" si="543"/>
        <v>0</v>
      </c>
      <c r="R1795" s="16">
        <f t="shared" si="568"/>
        <v>0</v>
      </c>
      <c r="S1795" s="4" t="str">
        <f t="shared" si="569"/>
        <v>J=</v>
      </c>
      <c r="T1795" s="34">
        <f t="shared" si="570"/>
        <v>45215</v>
      </c>
      <c r="U1795" s="11"/>
      <c r="V1795" s="11"/>
      <c r="W1795" s="11"/>
      <c r="X1795" s="32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"/>
      <c r="AI1795" s="1"/>
      <c r="AJ1795" s="1"/>
      <c r="AK1795" s="1"/>
      <c r="AL1795" s="1"/>
      <c r="AM1795" s="32"/>
      <c r="AN1795" s="32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42">
        <f t="shared" si="545"/>
        <v>45186</v>
      </c>
      <c r="B1796" s="19">
        <f t="shared" ca="1" si="556"/>
        <v>4436.3647578199998</v>
      </c>
      <c r="C1796" s="16">
        <f t="shared" si="557"/>
        <v>4433</v>
      </c>
      <c r="D1796" s="15">
        <f ca="1">IF(A1796&lt;$B$1,VLOOKUP(A1796,[1]DI!$A$4:$B$15000,2,FALSE),0)</f>
        <v>0</v>
      </c>
      <c r="E1796" s="16">
        <f t="shared" ca="1" si="558"/>
        <v>1</v>
      </c>
      <c r="F1796" s="16">
        <f ca="1">(TRUNC(PRODUCT($E$12:$E1795),16))</f>
        <v>1.41286087820948</v>
      </c>
      <c r="G1796" s="16">
        <f t="shared" ca="1" si="559"/>
        <v>1.4121683931945099</v>
      </c>
      <c r="H1796" s="16">
        <f t="shared" ca="1" si="560"/>
        <v>1.0004903700000001</v>
      </c>
      <c r="I1796" s="15">
        <f t="shared" si="548"/>
        <v>7.0000000000000007E-2</v>
      </c>
      <c r="J1796" s="34">
        <f t="shared" si="561"/>
        <v>45184</v>
      </c>
      <c r="K1796" s="2">
        <f t="shared" si="562"/>
        <v>1</v>
      </c>
      <c r="L1796" s="21">
        <f t="shared" si="563"/>
        <v>1</v>
      </c>
      <c r="M1796" s="14">
        <f t="shared" si="564"/>
        <v>1.0002685229999999</v>
      </c>
      <c r="N1796" s="14">
        <f t="shared" ca="1" si="565"/>
        <v>1.000759025</v>
      </c>
      <c r="O1796" s="21">
        <f t="shared" si="566"/>
        <v>0</v>
      </c>
      <c r="P1796" s="16">
        <f t="shared" ca="1" si="567"/>
        <v>3.3647578199999999</v>
      </c>
      <c r="Q1796" s="24">
        <f t="shared" si="543"/>
        <v>0</v>
      </c>
      <c r="R1796" s="16">
        <f t="shared" si="568"/>
        <v>0</v>
      </c>
      <c r="S1796" s="4" t="str">
        <f t="shared" si="569"/>
        <v>J=</v>
      </c>
      <c r="T1796" s="34">
        <f t="shared" si="570"/>
        <v>45215</v>
      </c>
      <c r="U1796" s="11"/>
      <c r="V1796" s="11"/>
      <c r="W1796" s="11"/>
      <c r="X1796" s="32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"/>
      <c r="AI1796" s="1"/>
      <c r="AJ1796" s="1"/>
      <c r="AK1796" s="1"/>
      <c r="AL1796" s="1"/>
      <c r="AM1796" s="32"/>
      <c r="AN1796" s="32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42">
        <f t="shared" si="545"/>
        <v>45187</v>
      </c>
      <c r="B1797" s="19">
        <f t="shared" ca="1" si="556"/>
        <v>4436.3647578199998</v>
      </c>
      <c r="C1797" s="16">
        <f t="shared" si="557"/>
        <v>4433</v>
      </c>
      <c r="D1797" s="15">
        <f ca="1">IF(A1797&lt;$B$1,VLOOKUP(A1797,[1]DI!$A$4:$B$15000,2,FALSE),0)</f>
        <v>0.13150000000000001</v>
      </c>
      <c r="E1797" s="16">
        <f t="shared" ca="1" si="558"/>
        <v>1.0004903700000001</v>
      </c>
      <c r="F1797" s="16">
        <f ca="1">(TRUNC(PRODUCT($E$12:$E1796),16))</f>
        <v>1.41286087820948</v>
      </c>
      <c r="G1797" s="16">
        <f t="shared" ca="1" si="559"/>
        <v>1.4121683931945099</v>
      </c>
      <c r="H1797" s="16">
        <f t="shared" ca="1" si="560"/>
        <v>1.0004903700000001</v>
      </c>
      <c r="I1797" s="15">
        <f t="shared" si="548"/>
        <v>7.0000000000000007E-2</v>
      </c>
      <c r="J1797" s="34">
        <f t="shared" si="561"/>
        <v>45184</v>
      </c>
      <c r="K1797" s="2">
        <f t="shared" si="562"/>
        <v>1</v>
      </c>
      <c r="L1797" s="21">
        <f t="shared" si="563"/>
        <v>1</v>
      </c>
      <c r="M1797" s="14">
        <f t="shared" si="564"/>
        <v>1.0002685229999999</v>
      </c>
      <c r="N1797" s="14">
        <f t="shared" ca="1" si="565"/>
        <v>1.000759025</v>
      </c>
      <c r="O1797" s="21">
        <f t="shared" si="566"/>
        <v>0</v>
      </c>
      <c r="P1797" s="16">
        <f t="shared" ca="1" si="567"/>
        <v>3.3647578199999999</v>
      </c>
      <c r="Q1797" s="24">
        <f t="shared" si="543"/>
        <v>0</v>
      </c>
      <c r="R1797" s="16">
        <f t="shared" si="568"/>
        <v>0</v>
      </c>
      <c r="S1797" s="4" t="str">
        <f t="shared" si="569"/>
        <v>J=</v>
      </c>
      <c r="T1797" s="34">
        <f t="shared" si="570"/>
        <v>45215</v>
      </c>
      <c r="U1797" s="11"/>
      <c r="V1797" s="11"/>
      <c r="W1797" s="11"/>
      <c r="X1797" s="32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"/>
      <c r="AI1797" s="1"/>
      <c r="AJ1797" s="1"/>
      <c r="AK1797" s="1"/>
      <c r="AL1797" s="1"/>
      <c r="AM1797" s="32"/>
      <c r="AN1797" s="32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42">
        <f t="shared" si="545"/>
        <v>45188</v>
      </c>
      <c r="B1798" s="19">
        <f t="shared" ca="1" si="556"/>
        <v>4439.7320646199996</v>
      </c>
      <c r="C1798" s="16">
        <f t="shared" si="557"/>
        <v>4433</v>
      </c>
      <c r="D1798" s="15">
        <f ca="1">IF(A1798&lt;$B$1,VLOOKUP(A1798,[1]DI!$A$4:$B$15000,2,FALSE),0)</f>
        <v>0.13150000000000001</v>
      </c>
      <c r="E1798" s="16">
        <f t="shared" ca="1" si="558"/>
        <v>1.0004903700000001</v>
      </c>
      <c r="F1798" s="16">
        <f ca="1">(TRUNC(PRODUCT($E$12:$E1797),16))</f>
        <v>1.41355370279832</v>
      </c>
      <c r="G1798" s="16">
        <f t="shared" ca="1" si="559"/>
        <v>1.4121683931945099</v>
      </c>
      <c r="H1798" s="16">
        <f t="shared" ca="1" si="560"/>
        <v>1.00098098</v>
      </c>
      <c r="I1798" s="15">
        <f t="shared" si="548"/>
        <v>7.0000000000000007E-2</v>
      </c>
      <c r="J1798" s="34">
        <f t="shared" si="561"/>
        <v>45184</v>
      </c>
      <c r="K1798" s="2">
        <f t="shared" si="562"/>
        <v>2</v>
      </c>
      <c r="L1798" s="21">
        <f t="shared" si="563"/>
        <v>2</v>
      </c>
      <c r="M1798" s="14">
        <f t="shared" si="564"/>
        <v>1.000537118</v>
      </c>
      <c r="N1798" s="14">
        <f t="shared" ca="1" si="565"/>
        <v>1.0015186250000001</v>
      </c>
      <c r="O1798" s="21">
        <f t="shared" si="566"/>
        <v>0</v>
      </c>
      <c r="P1798" s="16">
        <f t="shared" ca="1" si="567"/>
        <v>6.7320646200000001</v>
      </c>
      <c r="Q1798" s="24">
        <f t="shared" si="543"/>
        <v>0</v>
      </c>
      <c r="R1798" s="16">
        <f t="shared" si="568"/>
        <v>0</v>
      </c>
      <c r="S1798" s="4" t="str">
        <f t="shared" si="569"/>
        <v>J=</v>
      </c>
      <c r="T1798" s="34">
        <f t="shared" si="570"/>
        <v>45215</v>
      </c>
      <c r="U1798" s="11"/>
      <c r="V1798" s="11"/>
      <c r="W1798" s="11"/>
      <c r="X1798" s="32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"/>
      <c r="AI1798" s="1"/>
      <c r="AJ1798" s="1"/>
      <c r="AK1798" s="1"/>
      <c r="AL1798" s="1"/>
      <c r="AM1798" s="32"/>
      <c r="AN1798" s="32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42">
        <f t="shared" si="545"/>
        <v>45189</v>
      </c>
      <c r="B1799" s="19">
        <f t="shared" ca="1" si="556"/>
        <v>4443.1019248299999</v>
      </c>
      <c r="C1799" s="16">
        <f t="shared" si="557"/>
        <v>4433</v>
      </c>
      <c r="D1799" s="15">
        <f ca="1">IF(A1799&lt;$B$1,VLOOKUP(A1799,[1]DI!$A$4:$B$15000,2,FALSE),0)</f>
        <v>0.13150000000000001</v>
      </c>
      <c r="E1799" s="16">
        <f t="shared" ca="1" si="558"/>
        <v>1.0004903700000001</v>
      </c>
      <c r="F1799" s="16">
        <f ca="1">(TRUNC(PRODUCT($E$12:$E1798),16))</f>
        <v>1.4142468671275701</v>
      </c>
      <c r="G1799" s="16">
        <f t="shared" ca="1" si="559"/>
        <v>1.4121683931945099</v>
      </c>
      <c r="H1799" s="16">
        <f t="shared" ca="1" si="560"/>
        <v>1.0014718300000001</v>
      </c>
      <c r="I1799" s="15">
        <f t="shared" si="548"/>
        <v>7.0000000000000007E-2</v>
      </c>
      <c r="J1799" s="34">
        <f t="shared" si="561"/>
        <v>45184</v>
      </c>
      <c r="K1799" s="2">
        <f t="shared" si="562"/>
        <v>3</v>
      </c>
      <c r="L1799" s="21">
        <f t="shared" si="563"/>
        <v>3</v>
      </c>
      <c r="M1799" s="14">
        <f t="shared" si="564"/>
        <v>1.0008057850000001</v>
      </c>
      <c r="N1799" s="14">
        <f t="shared" ca="1" si="565"/>
        <v>1.0022788010000001</v>
      </c>
      <c r="O1799" s="21">
        <f t="shared" si="566"/>
        <v>0</v>
      </c>
      <c r="P1799" s="16">
        <f t="shared" ca="1" si="567"/>
        <v>10.10192483</v>
      </c>
      <c r="Q1799" s="24">
        <f t="shared" si="543"/>
        <v>0</v>
      </c>
      <c r="R1799" s="16">
        <f t="shared" si="568"/>
        <v>0</v>
      </c>
      <c r="S1799" s="4" t="str">
        <f t="shared" si="569"/>
        <v>J=</v>
      </c>
      <c r="T1799" s="34">
        <f t="shared" si="570"/>
        <v>45215</v>
      </c>
      <c r="U1799" s="11"/>
      <c r="V1799" s="11"/>
      <c r="W1799" s="11"/>
      <c r="X1799" s="32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"/>
      <c r="AI1799" s="1"/>
      <c r="AJ1799" s="1"/>
      <c r="AK1799" s="1"/>
      <c r="AL1799" s="1"/>
      <c r="AM1799" s="32"/>
      <c r="AN1799" s="32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42">
        <f t="shared" si="545"/>
        <v>45190</v>
      </c>
      <c r="B1800" s="19">
        <f t="shared" ca="1" si="556"/>
        <v>4446.4743384399999</v>
      </c>
      <c r="C1800" s="16">
        <f t="shared" si="557"/>
        <v>4433</v>
      </c>
      <c r="D1800" s="15">
        <f ca="1">IF(A1800&lt;$B$1,VLOOKUP(A1800,[1]DI!$A$4:$B$15000,2,FALSE),0)</f>
        <v>0.1265</v>
      </c>
      <c r="E1800" s="16">
        <f t="shared" ca="1" si="558"/>
        <v>1.0004727899999999</v>
      </c>
      <c r="F1800" s="16">
        <f ca="1">(TRUNC(PRODUCT($E$12:$E1799),16))</f>
        <v>1.4149403713638</v>
      </c>
      <c r="G1800" s="16">
        <f t="shared" ca="1" si="559"/>
        <v>1.4121683931945099</v>
      </c>
      <c r="H1800" s="16">
        <f t="shared" ca="1" si="560"/>
        <v>1.00196292</v>
      </c>
      <c r="I1800" s="15">
        <f t="shared" si="548"/>
        <v>7.0000000000000007E-2</v>
      </c>
      <c r="J1800" s="34">
        <f t="shared" si="561"/>
        <v>45184</v>
      </c>
      <c r="K1800" s="2">
        <f t="shared" si="562"/>
        <v>4</v>
      </c>
      <c r="L1800" s="21">
        <f t="shared" si="563"/>
        <v>4</v>
      </c>
      <c r="M1800" s="14">
        <f t="shared" si="564"/>
        <v>1.0010745240000001</v>
      </c>
      <c r="N1800" s="14">
        <f t="shared" ca="1" si="565"/>
        <v>1.003039553</v>
      </c>
      <c r="O1800" s="21">
        <f t="shared" si="566"/>
        <v>0</v>
      </c>
      <c r="P1800" s="16">
        <f t="shared" ca="1" si="567"/>
        <v>13.47433844</v>
      </c>
      <c r="Q1800" s="24">
        <f t="shared" si="543"/>
        <v>0</v>
      </c>
      <c r="R1800" s="16">
        <f t="shared" si="568"/>
        <v>0</v>
      </c>
      <c r="S1800" s="4" t="str">
        <f t="shared" si="569"/>
        <v>J=</v>
      </c>
      <c r="T1800" s="34">
        <f t="shared" si="570"/>
        <v>45215</v>
      </c>
      <c r="U1800" s="11"/>
      <c r="V1800" s="11"/>
      <c r="W1800" s="11"/>
      <c r="X1800" s="32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"/>
      <c r="AI1800" s="1"/>
      <c r="AJ1800" s="1"/>
      <c r="AK1800" s="1"/>
      <c r="AL1800" s="1"/>
      <c r="AM1800" s="32"/>
      <c r="AN1800" s="32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42">
        <f t="shared" si="545"/>
        <v>45191</v>
      </c>
      <c r="B1801" s="19">
        <f t="shared" ca="1" si="556"/>
        <v>4449.7711383799997</v>
      </c>
      <c r="C1801" s="16">
        <f t="shared" si="557"/>
        <v>4433</v>
      </c>
      <c r="D1801" s="15">
        <f ca="1">IF(A1801&lt;$B$1,VLOOKUP(A1801,[1]DI!$A$4:$B$15000,2,FALSE),0)</f>
        <v>0.1265</v>
      </c>
      <c r="E1801" s="16">
        <f t="shared" ca="1" si="558"/>
        <v>1.0004727899999999</v>
      </c>
      <c r="F1801" s="16">
        <f ca="1">(TRUNC(PRODUCT($E$12:$E1800),16))</f>
        <v>1.4156093410219801</v>
      </c>
      <c r="G1801" s="16">
        <f t="shared" ca="1" si="559"/>
        <v>1.4121683931945099</v>
      </c>
      <c r="H1801" s="16">
        <f t="shared" ca="1" si="560"/>
        <v>1.00243664</v>
      </c>
      <c r="I1801" s="15">
        <f t="shared" si="548"/>
        <v>7.0000000000000007E-2</v>
      </c>
      <c r="J1801" s="34">
        <f t="shared" si="561"/>
        <v>45184</v>
      </c>
      <c r="K1801" s="2">
        <f t="shared" si="562"/>
        <v>5</v>
      </c>
      <c r="L1801" s="21">
        <f t="shared" si="563"/>
        <v>5</v>
      </c>
      <c r="M1801" s="14">
        <f t="shared" si="564"/>
        <v>1.0013433350000001</v>
      </c>
      <c r="N1801" s="14">
        <f t="shared" ca="1" si="565"/>
        <v>1.003783248</v>
      </c>
      <c r="O1801" s="21">
        <f t="shared" si="566"/>
        <v>0</v>
      </c>
      <c r="P1801" s="16">
        <f t="shared" ca="1" si="567"/>
        <v>16.77113838</v>
      </c>
      <c r="Q1801" s="24">
        <f t="shared" si="543"/>
        <v>0</v>
      </c>
      <c r="R1801" s="16">
        <f t="shared" si="568"/>
        <v>0</v>
      </c>
      <c r="S1801" s="4" t="str">
        <f t="shared" si="569"/>
        <v>J=</v>
      </c>
      <c r="T1801" s="34">
        <f t="shared" si="570"/>
        <v>45215</v>
      </c>
      <c r="U1801" s="11"/>
      <c r="V1801" s="11"/>
      <c r="W1801" s="11"/>
      <c r="X1801" s="32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"/>
      <c r="AI1801" s="1"/>
      <c r="AJ1801" s="1"/>
      <c r="AK1801" s="1"/>
      <c r="AL1801" s="1"/>
      <c r="AM1801" s="32"/>
      <c r="AN1801" s="32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42">
        <f t="shared" si="545"/>
        <v>45192</v>
      </c>
      <c r="B1802" s="19">
        <f t="shared" ca="1" si="556"/>
        <v>4453.0703631699998</v>
      </c>
      <c r="C1802" s="16">
        <f t="shared" si="557"/>
        <v>4433</v>
      </c>
      <c r="D1802" s="15">
        <f ca="1">IF(A1802&lt;$B$1,VLOOKUP(A1802,[1]DI!$A$4:$B$15000,2,FALSE),0)</f>
        <v>0</v>
      </c>
      <c r="E1802" s="16">
        <f t="shared" ca="1" si="558"/>
        <v>1</v>
      </c>
      <c r="F1802" s="16">
        <f ca="1">(TRUNC(PRODUCT($E$12:$E1801),16))</f>
        <v>1.41627862696232</v>
      </c>
      <c r="G1802" s="16">
        <f t="shared" ca="1" si="559"/>
        <v>1.4121683931945099</v>
      </c>
      <c r="H1802" s="16">
        <f t="shared" ca="1" si="560"/>
        <v>1.00291058</v>
      </c>
      <c r="I1802" s="15">
        <f t="shared" si="548"/>
        <v>7.0000000000000007E-2</v>
      </c>
      <c r="J1802" s="34">
        <f t="shared" si="561"/>
        <v>45184</v>
      </c>
      <c r="K1802" s="2">
        <f t="shared" si="562"/>
        <v>5</v>
      </c>
      <c r="L1802" s="21">
        <f t="shared" si="563"/>
        <v>6</v>
      </c>
      <c r="M1802" s="14">
        <f t="shared" si="564"/>
        <v>1.001612218</v>
      </c>
      <c r="N1802" s="14">
        <f t="shared" ca="1" si="565"/>
        <v>1.0045274900000001</v>
      </c>
      <c r="O1802" s="21">
        <f t="shared" si="566"/>
        <v>0</v>
      </c>
      <c r="P1802" s="16">
        <f t="shared" ca="1" si="567"/>
        <v>20.07036317</v>
      </c>
      <c r="Q1802" s="24">
        <f t="shared" si="543"/>
        <v>0</v>
      </c>
      <c r="R1802" s="16">
        <f t="shared" si="568"/>
        <v>0</v>
      </c>
      <c r="S1802" s="4" t="str">
        <f t="shared" si="569"/>
        <v>J=</v>
      </c>
      <c r="T1802" s="34">
        <f t="shared" si="570"/>
        <v>45215</v>
      </c>
      <c r="U1802" s="11"/>
      <c r="V1802" s="11"/>
      <c r="W1802" s="11"/>
      <c r="X1802" s="32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"/>
      <c r="AI1802" s="1"/>
      <c r="AJ1802" s="1"/>
      <c r="AK1802" s="1"/>
      <c r="AL1802" s="1"/>
      <c r="AM1802" s="32"/>
      <c r="AN1802" s="32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42">
        <f t="shared" si="545"/>
        <v>45193</v>
      </c>
      <c r="B1803" s="19">
        <f t="shared" ca="1" si="556"/>
        <v>4453.0703631699998</v>
      </c>
      <c r="C1803" s="16">
        <f t="shared" si="557"/>
        <v>4433</v>
      </c>
      <c r="D1803" s="15">
        <f ca="1">IF(A1803&lt;$B$1,VLOOKUP(A1803,[1]DI!$A$4:$B$15000,2,FALSE),0)</f>
        <v>0</v>
      </c>
      <c r="E1803" s="16">
        <f t="shared" ca="1" si="558"/>
        <v>1</v>
      </c>
      <c r="F1803" s="16">
        <f ca="1">(TRUNC(PRODUCT($E$12:$E1802),16))</f>
        <v>1.41627862696232</v>
      </c>
      <c r="G1803" s="16">
        <f t="shared" ca="1" si="559"/>
        <v>1.4121683931945099</v>
      </c>
      <c r="H1803" s="16">
        <f t="shared" ca="1" si="560"/>
        <v>1.00291058</v>
      </c>
      <c r="I1803" s="15">
        <f t="shared" si="548"/>
        <v>7.0000000000000007E-2</v>
      </c>
      <c r="J1803" s="34">
        <f t="shared" si="561"/>
        <v>45184</v>
      </c>
      <c r="K1803" s="2">
        <f t="shared" si="562"/>
        <v>5</v>
      </c>
      <c r="L1803" s="21">
        <f t="shared" si="563"/>
        <v>6</v>
      </c>
      <c r="M1803" s="14">
        <f t="shared" si="564"/>
        <v>1.001612218</v>
      </c>
      <c r="N1803" s="14">
        <f t="shared" ca="1" si="565"/>
        <v>1.0045274900000001</v>
      </c>
      <c r="O1803" s="21">
        <f t="shared" si="566"/>
        <v>0</v>
      </c>
      <c r="P1803" s="16">
        <f t="shared" ca="1" si="567"/>
        <v>20.07036317</v>
      </c>
      <c r="Q1803" s="24">
        <f t="shared" si="543"/>
        <v>0</v>
      </c>
      <c r="R1803" s="16">
        <f t="shared" si="568"/>
        <v>0</v>
      </c>
      <c r="S1803" s="4" t="str">
        <f t="shared" si="569"/>
        <v>J=</v>
      </c>
      <c r="T1803" s="34">
        <f t="shared" si="570"/>
        <v>45215</v>
      </c>
      <c r="U1803" s="11"/>
      <c r="V1803" s="11"/>
      <c r="W1803" s="11"/>
      <c r="X1803" s="32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"/>
      <c r="AI1803" s="1"/>
      <c r="AJ1803" s="1"/>
      <c r="AK1803" s="1"/>
      <c r="AL1803" s="1"/>
      <c r="AM1803" s="32"/>
      <c r="AN1803" s="32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42">
        <f t="shared" si="545"/>
        <v>45194</v>
      </c>
      <c r="B1804" s="19">
        <f t="shared" ca="1" si="556"/>
        <v>4453.0703631699998</v>
      </c>
      <c r="C1804" s="16">
        <f t="shared" si="557"/>
        <v>4433</v>
      </c>
      <c r="D1804" s="15">
        <f ca="1">IF(A1804&lt;$B$1,VLOOKUP(A1804,[1]DI!$A$4:$B$15000,2,FALSE),0)</f>
        <v>0.1265</v>
      </c>
      <c r="E1804" s="16">
        <f t="shared" ca="1" si="558"/>
        <v>1.0004727899999999</v>
      </c>
      <c r="F1804" s="16">
        <f ca="1">(TRUNC(PRODUCT($E$12:$E1803),16))</f>
        <v>1.41627862696232</v>
      </c>
      <c r="G1804" s="16">
        <f t="shared" ca="1" si="559"/>
        <v>1.4121683931945099</v>
      </c>
      <c r="H1804" s="16">
        <f t="shared" ca="1" si="560"/>
        <v>1.00291058</v>
      </c>
      <c r="I1804" s="15">
        <f t="shared" si="548"/>
        <v>7.0000000000000007E-2</v>
      </c>
      <c r="J1804" s="34">
        <f t="shared" si="561"/>
        <v>45184</v>
      </c>
      <c r="K1804" s="2">
        <f t="shared" si="562"/>
        <v>6</v>
      </c>
      <c r="L1804" s="21">
        <f t="shared" si="563"/>
        <v>6</v>
      </c>
      <c r="M1804" s="14">
        <f t="shared" si="564"/>
        <v>1.001612218</v>
      </c>
      <c r="N1804" s="14">
        <f t="shared" ca="1" si="565"/>
        <v>1.0045274900000001</v>
      </c>
      <c r="O1804" s="21">
        <f t="shared" si="566"/>
        <v>0</v>
      </c>
      <c r="P1804" s="16">
        <f t="shared" ca="1" si="567"/>
        <v>20.07036317</v>
      </c>
      <c r="Q1804" s="24">
        <f t="shared" ref="Q1804:Q1867" si="571">IF($O1804&gt;0,VLOOKUP($O1804,$W$12:$AC$150,7),0)</f>
        <v>0</v>
      </c>
      <c r="R1804" s="16">
        <f t="shared" si="568"/>
        <v>0</v>
      </c>
      <c r="S1804" s="4" t="str">
        <f t="shared" si="569"/>
        <v>J=</v>
      </c>
      <c r="T1804" s="34">
        <f t="shared" si="570"/>
        <v>45215</v>
      </c>
      <c r="U1804" s="11"/>
      <c r="V1804" s="11"/>
      <c r="W1804" s="11"/>
      <c r="X1804" s="32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"/>
      <c r="AI1804" s="1"/>
      <c r="AJ1804" s="1"/>
      <c r="AK1804" s="1"/>
      <c r="AL1804" s="1"/>
      <c r="AM1804" s="32"/>
      <c r="AN1804" s="32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42">
        <f t="shared" ref="A1805:A1868" si="572">(A1804+1)</f>
        <v>45195</v>
      </c>
      <c r="B1805" s="19">
        <f t="shared" ca="1" si="556"/>
        <v>4456.3720659999999</v>
      </c>
      <c r="C1805" s="16">
        <f t="shared" si="557"/>
        <v>4433</v>
      </c>
      <c r="D1805" s="15">
        <f ca="1">IF(A1805&lt;$B$1,VLOOKUP(A1805,[1]DI!$A$4:$B$15000,2,FALSE),0)</f>
        <v>0.1265</v>
      </c>
      <c r="E1805" s="16">
        <f t="shared" ca="1" si="558"/>
        <v>1.0004727899999999</v>
      </c>
      <c r="F1805" s="16">
        <f ca="1">(TRUNC(PRODUCT($E$12:$E1804),16))</f>
        <v>1.41694822933436</v>
      </c>
      <c r="G1805" s="16">
        <f t="shared" ca="1" si="559"/>
        <v>1.4121683931945099</v>
      </c>
      <c r="H1805" s="16">
        <f t="shared" ca="1" si="560"/>
        <v>1.0033847499999999</v>
      </c>
      <c r="I1805" s="15">
        <f t="shared" ref="I1805:I1868" si="573">I1804</f>
        <v>7.0000000000000007E-2</v>
      </c>
      <c r="J1805" s="34">
        <f t="shared" si="561"/>
        <v>45184</v>
      </c>
      <c r="K1805" s="2">
        <f t="shared" si="562"/>
        <v>7</v>
      </c>
      <c r="L1805" s="21">
        <f t="shared" si="563"/>
        <v>7</v>
      </c>
      <c r="M1805" s="14">
        <f t="shared" si="564"/>
        <v>1.001881174</v>
      </c>
      <c r="N1805" s="14">
        <f t="shared" ca="1" si="565"/>
        <v>1.005272291</v>
      </c>
      <c r="O1805" s="21">
        <f t="shared" si="566"/>
        <v>0</v>
      </c>
      <c r="P1805" s="16">
        <f t="shared" ca="1" si="567"/>
        <v>23.372066</v>
      </c>
      <c r="Q1805" s="24">
        <f t="shared" si="571"/>
        <v>0</v>
      </c>
      <c r="R1805" s="16">
        <f t="shared" si="568"/>
        <v>0</v>
      </c>
      <c r="S1805" s="4" t="str">
        <f t="shared" si="569"/>
        <v>J=</v>
      </c>
      <c r="T1805" s="34">
        <f t="shared" si="570"/>
        <v>45215</v>
      </c>
      <c r="U1805" s="11"/>
      <c r="V1805" s="11"/>
      <c r="W1805" s="11"/>
      <c r="X1805" s="32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"/>
      <c r="AI1805" s="1"/>
      <c r="AJ1805" s="1"/>
      <c r="AK1805" s="1"/>
      <c r="AL1805" s="1"/>
      <c r="AM1805" s="32"/>
      <c r="AN1805" s="32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42">
        <f t="shared" si="572"/>
        <v>45196</v>
      </c>
      <c r="B1806" s="19">
        <f t="shared" ca="1" si="556"/>
        <v>4459.6761981199998</v>
      </c>
      <c r="C1806" s="16">
        <f t="shared" si="557"/>
        <v>4433</v>
      </c>
      <c r="D1806" s="15">
        <f ca="1">IF(A1806&lt;$B$1,VLOOKUP(A1806,[1]DI!$A$4:$B$15000,2,FALSE),0)</f>
        <v>0.1265</v>
      </c>
      <c r="E1806" s="16">
        <f t="shared" ca="1" si="558"/>
        <v>1.0004727899999999</v>
      </c>
      <c r="F1806" s="16">
        <f ca="1">(TRUNC(PRODUCT($E$12:$E1805),16))</f>
        <v>1.4176181482877099</v>
      </c>
      <c r="G1806" s="16">
        <f t="shared" ca="1" si="559"/>
        <v>1.4121683931945099</v>
      </c>
      <c r="H1806" s="16">
        <f t="shared" ca="1" si="560"/>
        <v>1.0038591400000001</v>
      </c>
      <c r="I1806" s="15">
        <f t="shared" si="573"/>
        <v>7.0000000000000007E-2</v>
      </c>
      <c r="J1806" s="34">
        <f t="shared" si="561"/>
        <v>45184</v>
      </c>
      <c r="K1806" s="2">
        <f t="shared" si="562"/>
        <v>8</v>
      </c>
      <c r="L1806" s="21">
        <f t="shared" si="563"/>
        <v>8</v>
      </c>
      <c r="M1806" s="14">
        <f t="shared" si="564"/>
        <v>1.0021502019999999</v>
      </c>
      <c r="N1806" s="14">
        <f t="shared" ca="1" si="565"/>
        <v>1.00601764</v>
      </c>
      <c r="O1806" s="21">
        <f t="shared" si="566"/>
        <v>0</v>
      </c>
      <c r="P1806" s="16">
        <f t="shared" ca="1" si="567"/>
        <v>26.676198119999999</v>
      </c>
      <c r="Q1806" s="24">
        <f t="shared" si="571"/>
        <v>0</v>
      </c>
      <c r="R1806" s="16">
        <f t="shared" si="568"/>
        <v>0</v>
      </c>
      <c r="S1806" s="4" t="str">
        <f t="shared" si="569"/>
        <v>J=</v>
      </c>
      <c r="T1806" s="34">
        <f t="shared" si="570"/>
        <v>45215</v>
      </c>
      <c r="U1806" s="11"/>
      <c r="V1806" s="11"/>
      <c r="W1806" s="11"/>
      <c r="X1806" s="32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"/>
      <c r="AI1806" s="1"/>
      <c r="AJ1806" s="1"/>
      <c r="AK1806" s="1"/>
      <c r="AL1806" s="1"/>
      <c r="AM1806" s="32"/>
      <c r="AN1806" s="32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42">
        <f t="shared" si="572"/>
        <v>45197</v>
      </c>
      <c r="B1807" s="19">
        <f t="shared" ca="1" si="556"/>
        <v>4462.9827595200004</v>
      </c>
      <c r="C1807" s="16">
        <f t="shared" si="557"/>
        <v>4433</v>
      </c>
      <c r="D1807" s="15">
        <f ca="1">IF(A1807&lt;$B$1,VLOOKUP(A1807,[1]DI!$A$4:$B$15000,2,FALSE),0)</f>
        <v>0.1265</v>
      </c>
      <c r="E1807" s="16">
        <f t="shared" ca="1" si="558"/>
        <v>1.0004727899999999</v>
      </c>
      <c r="F1807" s="16">
        <f ca="1">(TRUNC(PRODUCT($E$12:$E1806),16))</f>
        <v>1.4182883839720399</v>
      </c>
      <c r="G1807" s="16">
        <f t="shared" ca="1" si="559"/>
        <v>1.4121683931945099</v>
      </c>
      <c r="H1807" s="16">
        <f t="shared" ca="1" si="560"/>
        <v>1.00433375</v>
      </c>
      <c r="I1807" s="15">
        <f t="shared" si="573"/>
        <v>7.0000000000000007E-2</v>
      </c>
      <c r="J1807" s="34">
        <f t="shared" si="561"/>
        <v>45184</v>
      </c>
      <c r="K1807" s="2">
        <f t="shared" si="562"/>
        <v>9</v>
      </c>
      <c r="L1807" s="21">
        <f t="shared" si="563"/>
        <v>9</v>
      </c>
      <c r="M1807" s="14">
        <f t="shared" si="564"/>
        <v>1.0024193020000001</v>
      </c>
      <c r="N1807" s="14">
        <f t="shared" ca="1" si="565"/>
        <v>1.0067635370000001</v>
      </c>
      <c r="O1807" s="21">
        <f t="shared" si="566"/>
        <v>0</v>
      </c>
      <c r="P1807" s="16">
        <f t="shared" ca="1" si="567"/>
        <v>29.982759519999998</v>
      </c>
      <c r="Q1807" s="24">
        <f t="shared" si="571"/>
        <v>0</v>
      </c>
      <c r="R1807" s="16">
        <f t="shared" si="568"/>
        <v>0</v>
      </c>
      <c r="S1807" s="4" t="str">
        <f t="shared" si="569"/>
        <v>J=</v>
      </c>
      <c r="T1807" s="34">
        <f t="shared" si="570"/>
        <v>45215</v>
      </c>
      <c r="U1807" s="11"/>
      <c r="V1807" s="11"/>
      <c r="W1807" s="11"/>
      <c r="X1807" s="32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"/>
      <c r="AI1807" s="1"/>
      <c r="AJ1807" s="1"/>
      <c r="AK1807" s="1"/>
      <c r="AL1807" s="1"/>
      <c r="AM1807" s="32"/>
      <c r="AN1807" s="32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42">
        <f t="shared" si="572"/>
        <v>45198</v>
      </c>
      <c r="B1808" s="19">
        <f t="shared" ca="1" si="556"/>
        <v>4466.2917945299996</v>
      </c>
      <c r="C1808" s="16">
        <f t="shared" si="557"/>
        <v>4433</v>
      </c>
      <c r="D1808" s="15">
        <f ca="1">IF(A1808&lt;$B$1,VLOOKUP(A1808,[1]DI!$A$4:$B$15000,2,FALSE),0)</f>
        <v>0.1265</v>
      </c>
      <c r="E1808" s="16">
        <f t="shared" ca="1" si="558"/>
        <v>1.0004727899999999</v>
      </c>
      <c r="F1808" s="16">
        <f ca="1">(TRUNC(PRODUCT($E$12:$E1807),16))</f>
        <v>1.41895893653709</v>
      </c>
      <c r="G1808" s="16">
        <f t="shared" ca="1" si="559"/>
        <v>1.4121683931945099</v>
      </c>
      <c r="H1808" s="16">
        <f t="shared" ca="1" si="560"/>
        <v>1.0048085899999999</v>
      </c>
      <c r="I1808" s="15">
        <f t="shared" si="573"/>
        <v>7.0000000000000007E-2</v>
      </c>
      <c r="J1808" s="34">
        <f t="shared" si="561"/>
        <v>45184</v>
      </c>
      <c r="K1808" s="2">
        <f t="shared" si="562"/>
        <v>10</v>
      </c>
      <c r="L1808" s="21">
        <f t="shared" si="563"/>
        <v>10</v>
      </c>
      <c r="M1808" s="14">
        <f t="shared" si="564"/>
        <v>1.0026884739999999</v>
      </c>
      <c r="N1808" s="14">
        <f t="shared" ca="1" si="565"/>
        <v>1.0075099919999999</v>
      </c>
      <c r="O1808" s="21">
        <f t="shared" si="566"/>
        <v>0</v>
      </c>
      <c r="P1808" s="16">
        <f t="shared" ca="1" si="567"/>
        <v>33.291794529999997</v>
      </c>
      <c r="Q1808" s="24">
        <f t="shared" si="571"/>
        <v>0</v>
      </c>
      <c r="R1808" s="16">
        <f t="shared" si="568"/>
        <v>0</v>
      </c>
      <c r="S1808" s="4" t="str">
        <f t="shared" si="569"/>
        <v>J=</v>
      </c>
      <c r="T1808" s="34">
        <f t="shared" si="570"/>
        <v>45215</v>
      </c>
      <c r="U1808" s="11"/>
      <c r="V1808" s="11"/>
      <c r="W1808" s="11"/>
      <c r="X1808" s="32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"/>
      <c r="AI1808" s="1"/>
      <c r="AJ1808" s="1"/>
      <c r="AK1808" s="1"/>
      <c r="AL1808" s="1"/>
      <c r="AM1808" s="32"/>
      <c r="AN1808" s="32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42">
        <f t="shared" si="572"/>
        <v>45199</v>
      </c>
      <c r="B1809" s="19">
        <f t="shared" ca="1" si="556"/>
        <v>4469.6033120299999</v>
      </c>
      <c r="C1809" s="16">
        <f t="shared" si="557"/>
        <v>4433</v>
      </c>
      <c r="D1809" s="15">
        <f ca="1">IF(A1809&lt;$B$1,VLOOKUP(A1809,[1]DI!$A$4:$B$15000,2,FALSE),0)</f>
        <v>0</v>
      </c>
      <c r="E1809" s="16">
        <f t="shared" ca="1" si="558"/>
        <v>1</v>
      </c>
      <c r="F1809" s="16">
        <f ca="1">(TRUNC(PRODUCT($E$12:$E1808),16))</f>
        <v>1.4196298061327</v>
      </c>
      <c r="G1809" s="16">
        <f t="shared" ca="1" si="559"/>
        <v>1.4121683931945099</v>
      </c>
      <c r="H1809" s="16">
        <f t="shared" ca="1" si="560"/>
        <v>1.0052836599999999</v>
      </c>
      <c r="I1809" s="15">
        <f t="shared" si="573"/>
        <v>7.0000000000000007E-2</v>
      </c>
      <c r="J1809" s="34">
        <f t="shared" si="561"/>
        <v>45184</v>
      </c>
      <c r="K1809" s="2">
        <f t="shared" si="562"/>
        <v>10</v>
      </c>
      <c r="L1809" s="21">
        <f t="shared" si="563"/>
        <v>11</v>
      </c>
      <c r="M1809" s="14">
        <f t="shared" si="564"/>
        <v>1.0029577190000001</v>
      </c>
      <c r="N1809" s="14">
        <f t="shared" ca="1" si="565"/>
        <v>1.0082570070000001</v>
      </c>
      <c r="O1809" s="21">
        <f t="shared" si="566"/>
        <v>0</v>
      </c>
      <c r="P1809" s="16">
        <f t="shared" ca="1" si="567"/>
        <v>36.603312029999998</v>
      </c>
      <c r="Q1809" s="24">
        <f t="shared" si="571"/>
        <v>0</v>
      </c>
      <c r="R1809" s="16">
        <f t="shared" si="568"/>
        <v>0</v>
      </c>
      <c r="S1809" s="4" t="str">
        <f t="shared" si="569"/>
        <v>J=</v>
      </c>
      <c r="T1809" s="34">
        <f t="shared" si="570"/>
        <v>45215</v>
      </c>
      <c r="U1809" s="11"/>
      <c r="V1809" s="11"/>
      <c r="W1809" s="11"/>
      <c r="X1809" s="32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"/>
      <c r="AI1809" s="1"/>
      <c r="AJ1809" s="1"/>
      <c r="AK1809" s="1"/>
      <c r="AL1809" s="1"/>
      <c r="AM1809" s="32"/>
      <c r="AN1809" s="32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42">
        <f t="shared" si="572"/>
        <v>45200</v>
      </c>
      <c r="B1810" s="19">
        <f t="shared" ref="B1810:B1873" ca="1" si="574">IF(A1810&lt;=TODAY(),C1810+P1810,IF(AND(A1810&gt;TODAY(),A1810&lt;=$B$1),IF(VLOOKUP(TODAY(),$A$10:$D$5000,4,FALSE)=0,"n.d",C1810+P1810),"n.d"))</f>
        <v>4469.6033120299999</v>
      </c>
      <c r="C1810" s="16">
        <f t="shared" ref="C1810:C1873" si="575">(C1809-R1809)</f>
        <v>4433</v>
      </c>
      <c r="D1810" s="15">
        <f ca="1">IF(A1810&lt;$B$1,VLOOKUP(A1810,[1]DI!$A$4:$B$15000,2,FALSE),0)</f>
        <v>0</v>
      </c>
      <c r="E1810" s="16">
        <f t="shared" ref="E1810:E1873" ca="1" si="576">ROUND(((1+D1810)^(1/252)),8)</f>
        <v>1</v>
      </c>
      <c r="F1810" s="16">
        <f ca="1">(TRUNC(PRODUCT($E$12:$E1809),16))</f>
        <v>1.4196298061327</v>
      </c>
      <c r="G1810" s="16">
        <f t="shared" ref="G1810:G1873" ca="1" si="577">IF(O1809&gt;0,F1809,G1809)</f>
        <v>1.4121683931945099</v>
      </c>
      <c r="H1810" s="16">
        <f t="shared" ref="H1810:H1873" ca="1" si="578">ROUND(F1810/G1810,8)</f>
        <v>1.0052836599999999</v>
      </c>
      <c r="I1810" s="15">
        <f t="shared" si="573"/>
        <v>7.0000000000000007E-2</v>
      </c>
      <c r="J1810" s="34">
        <f t="shared" ref="J1810:J1873" si="579">IF(O1809&gt;0,VLOOKUP(O1809,W$12:AG$150,2),J1809)</f>
        <v>45184</v>
      </c>
      <c r="K1810" s="2">
        <f t="shared" ref="K1810:K1873" si="580">IF(A1810&gt;J1810,IF(NETWORKDAYS(J1810,A1810,$W$160:$W$544)-1=0,1,NETWORKDAYS(J1810,A1810,$W$160:$W$544)-1),0)</f>
        <v>10</v>
      </c>
      <c r="L1810" s="21">
        <f t="shared" ref="L1810:L1873" si="581">IF(AND(K1810=1,K1809=1),1,IF(K1810&gt;0,IF(K1810=K1809,K1810+1,K1810),0))</f>
        <v>11</v>
      </c>
      <c r="M1810" s="14">
        <f t="shared" ref="M1810:M1873" si="582">ROUND((I1810+1)^(L1810/252),9)</f>
        <v>1.0029577190000001</v>
      </c>
      <c r="N1810" s="14">
        <f t="shared" ref="N1810:N1873" ca="1" si="583">ROUND(H1810*M1810,9)</f>
        <v>1.0082570070000001</v>
      </c>
      <c r="O1810" s="21">
        <f t="shared" ref="O1810:O1873" si="584">IF(VLOOKUP(A1810,X$12:AE$150,8)=VLOOKUP(A1809,X$12:AE$150,8),0,VLOOKUP(A1810,X$12:AE$150,8))</f>
        <v>0</v>
      </c>
      <c r="P1810" s="16">
        <f t="shared" ref="P1810:P1873" ca="1" si="585">TRUNC(((N1810-1)*C1810),8)</f>
        <v>36.603312029999998</v>
      </c>
      <c r="Q1810" s="24">
        <f t="shared" si="571"/>
        <v>0</v>
      </c>
      <c r="R1810" s="16">
        <f t="shared" ref="R1810:R1873" si="586">IF(Q1810&gt;0,TRUNC(Q1810*C$12,8),0)</f>
        <v>0</v>
      </c>
      <c r="S1810" s="4" t="str">
        <f t="shared" ref="S1810:S1873" si="587">IF(O1809&gt;0,VLOOKUP(O1809,W$12:AG$150,10),S1809)</f>
        <v>J=</v>
      </c>
      <c r="T1810" s="34">
        <f t="shared" ref="T1810:T1873" si="588">IF(O1809&gt;0,VLOOKUP(O1809,W$12:AG$150,11),T1809)</f>
        <v>45215</v>
      </c>
      <c r="U1810" s="11"/>
      <c r="V1810" s="11"/>
      <c r="W1810" s="11"/>
      <c r="X1810" s="32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"/>
      <c r="AI1810" s="1"/>
      <c r="AJ1810" s="1"/>
      <c r="AK1810" s="1"/>
      <c r="AL1810" s="1"/>
      <c r="AM1810" s="32"/>
      <c r="AN1810" s="32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42">
        <f t="shared" si="572"/>
        <v>45201</v>
      </c>
      <c r="B1811" s="19">
        <f t="shared" ca="1" si="574"/>
        <v>4469.6033120299999</v>
      </c>
      <c r="C1811" s="16">
        <f t="shared" si="575"/>
        <v>4433</v>
      </c>
      <c r="D1811" s="15">
        <f ca="1">IF(A1811&lt;$B$1,VLOOKUP(A1811,[1]DI!$A$4:$B$15000,2,FALSE),0)</f>
        <v>0.1265</v>
      </c>
      <c r="E1811" s="16">
        <f t="shared" ca="1" si="576"/>
        <v>1.0004727899999999</v>
      </c>
      <c r="F1811" s="16">
        <f ca="1">(TRUNC(PRODUCT($E$12:$E1810),16))</f>
        <v>1.4196298061327</v>
      </c>
      <c r="G1811" s="16">
        <f t="shared" ca="1" si="577"/>
        <v>1.4121683931945099</v>
      </c>
      <c r="H1811" s="16">
        <f t="shared" ca="1" si="578"/>
        <v>1.0052836599999999</v>
      </c>
      <c r="I1811" s="15">
        <f t="shared" si="573"/>
        <v>7.0000000000000007E-2</v>
      </c>
      <c r="J1811" s="34">
        <f t="shared" si="579"/>
        <v>45184</v>
      </c>
      <c r="K1811" s="2">
        <f t="shared" si="580"/>
        <v>11</v>
      </c>
      <c r="L1811" s="21">
        <f t="shared" si="581"/>
        <v>11</v>
      </c>
      <c r="M1811" s="14">
        <f t="shared" si="582"/>
        <v>1.0029577190000001</v>
      </c>
      <c r="N1811" s="14">
        <f t="shared" ca="1" si="583"/>
        <v>1.0082570070000001</v>
      </c>
      <c r="O1811" s="21">
        <f t="shared" si="584"/>
        <v>0</v>
      </c>
      <c r="P1811" s="16">
        <f t="shared" ca="1" si="585"/>
        <v>36.603312029999998</v>
      </c>
      <c r="Q1811" s="24">
        <f t="shared" si="571"/>
        <v>0</v>
      </c>
      <c r="R1811" s="16">
        <f t="shared" si="586"/>
        <v>0</v>
      </c>
      <c r="S1811" s="4" t="str">
        <f t="shared" si="587"/>
        <v>J=</v>
      </c>
      <c r="T1811" s="34">
        <f t="shared" si="588"/>
        <v>45215</v>
      </c>
      <c r="U1811" s="11"/>
      <c r="V1811" s="11"/>
      <c r="W1811" s="11"/>
      <c r="X1811" s="32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"/>
      <c r="AI1811" s="1"/>
      <c r="AJ1811" s="1"/>
      <c r="AK1811" s="1"/>
      <c r="AL1811" s="1"/>
      <c r="AM1811" s="32"/>
      <c r="AN1811" s="32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42">
        <f t="shared" si="572"/>
        <v>45202</v>
      </c>
      <c r="B1812" s="19">
        <f t="shared" ca="1" si="574"/>
        <v>4472.9172144699996</v>
      </c>
      <c r="C1812" s="16">
        <f t="shared" si="575"/>
        <v>4433</v>
      </c>
      <c r="D1812" s="15">
        <f ca="1">IF(A1812&lt;$B$1,VLOOKUP(A1812,[1]DI!$A$4:$B$15000,2,FALSE),0)</f>
        <v>0.1265</v>
      </c>
      <c r="E1812" s="16">
        <f t="shared" ca="1" si="576"/>
        <v>1.0004727899999999</v>
      </c>
      <c r="F1812" s="16">
        <f ca="1">(TRUNC(PRODUCT($E$12:$E1811),16))</f>
        <v>1.42030099290874</v>
      </c>
      <c r="G1812" s="16">
        <f t="shared" ca="1" si="577"/>
        <v>1.4121683931945099</v>
      </c>
      <c r="H1812" s="16">
        <f t="shared" ca="1" si="578"/>
        <v>1.00575894</v>
      </c>
      <c r="I1812" s="15">
        <f t="shared" si="573"/>
        <v>7.0000000000000007E-2</v>
      </c>
      <c r="J1812" s="34">
        <f t="shared" si="579"/>
        <v>45184</v>
      </c>
      <c r="K1812" s="2">
        <f t="shared" si="580"/>
        <v>12</v>
      </c>
      <c r="L1812" s="21">
        <f t="shared" si="581"/>
        <v>12</v>
      </c>
      <c r="M1812" s="14">
        <f t="shared" si="582"/>
        <v>1.003227036</v>
      </c>
      <c r="N1812" s="14">
        <f t="shared" ca="1" si="583"/>
        <v>1.0090045599999999</v>
      </c>
      <c r="O1812" s="21">
        <f t="shared" si="584"/>
        <v>0</v>
      </c>
      <c r="P1812" s="16">
        <f t="shared" ca="1" si="585"/>
        <v>39.917214469999998</v>
      </c>
      <c r="Q1812" s="24">
        <f t="shared" si="571"/>
        <v>0</v>
      </c>
      <c r="R1812" s="16">
        <f t="shared" si="586"/>
        <v>0</v>
      </c>
      <c r="S1812" s="4" t="str">
        <f t="shared" si="587"/>
        <v>J=</v>
      </c>
      <c r="T1812" s="34">
        <f t="shared" si="588"/>
        <v>45215</v>
      </c>
      <c r="U1812" s="11"/>
      <c r="V1812" s="11"/>
      <c r="W1812" s="11"/>
      <c r="X1812" s="32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"/>
      <c r="AI1812" s="1"/>
      <c r="AJ1812" s="1"/>
      <c r="AK1812" s="1"/>
      <c r="AL1812" s="1"/>
      <c r="AM1812" s="32"/>
      <c r="AN1812" s="32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42">
        <f t="shared" si="572"/>
        <v>45203</v>
      </c>
      <c r="B1813" s="19">
        <f t="shared" ca="1" si="574"/>
        <v>4476.23364373</v>
      </c>
      <c r="C1813" s="16">
        <f t="shared" si="575"/>
        <v>4433</v>
      </c>
      <c r="D1813" s="15">
        <f ca="1">IF(A1813&lt;$B$1,VLOOKUP(A1813,[1]DI!$A$4:$B$15000,2,FALSE),0)</f>
        <v>0.1265</v>
      </c>
      <c r="E1813" s="16">
        <f t="shared" ca="1" si="576"/>
        <v>1.0004727899999999</v>
      </c>
      <c r="F1813" s="16">
        <f ca="1">(TRUNC(PRODUCT($E$12:$E1812),16))</f>
        <v>1.42097249701518</v>
      </c>
      <c r="G1813" s="16">
        <f t="shared" ca="1" si="577"/>
        <v>1.4121683931945099</v>
      </c>
      <c r="H1813" s="16">
        <f t="shared" ca="1" si="578"/>
        <v>1.0062344599999999</v>
      </c>
      <c r="I1813" s="15">
        <f t="shared" si="573"/>
        <v>7.0000000000000007E-2</v>
      </c>
      <c r="J1813" s="34">
        <f t="shared" si="579"/>
        <v>45184</v>
      </c>
      <c r="K1813" s="2">
        <f t="shared" si="580"/>
        <v>13</v>
      </c>
      <c r="L1813" s="21">
        <f t="shared" si="581"/>
        <v>13</v>
      </c>
      <c r="M1813" s="14">
        <f t="shared" si="582"/>
        <v>1.003496425</v>
      </c>
      <c r="N1813" s="14">
        <f t="shared" ca="1" si="583"/>
        <v>1.0097526830000001</v>
      </c>
      <c r="O1813" s="21">
        <f t="shared" si="584"/>
        <v>0</v>
      </c>
      <c r="P1813" s="16">
        <f t="shared" ca="1" si="585"/>
        <v>43.233643729999997</v>
      </c>
      <c r="Q1813" s="24">
        <f t="shared" si="571"/>
        <v>0</v>
      </c>
      <c r="R1813" s="16">
        <f t="shared" si="586"/>
        <v>0</v>
      </c>
      <c r="S1813" s="4" t="str">
        <f t="shared" si="587"/>
        <v>J=</v>
      </c>
      <c r="T1813" s="34">
        <f t="shared" si="588"/>
        <v>45215</v>
      </c>
      <c r="U1813" s="11"/>
      <c r="V1813" s="11"/>
      <c r="W1813" s="11"/>
      <c r="X1813" s="32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"/>
      <c r="AI1813" s="1"/>
      <c r="AJ1813" s="1"/>
      <c r="AK1813" s="1"/>
      <c r="AL1813" s="1"/>
      <c r="AM1813" s="32"/>
      <c r="AN1813" s="32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42">
        <f t="shared" si="572"/>
        <v>45204</v>
      </c>
      <c r="B1814" s="19">
        <f t="shared" ca="1" si="574"/>
        <v>4479.5525155799996</v>
      </c>
      <c r="C1814" s="16">
        <f t="shared" si="575"/>
        <v>4433</v>
      </c>
      <c r="D1814" s="15">
        <f ca="1">IF(A1814&lt;$B$1,VLOOKUP(A1814,[1]DI!$A$4:$B$15000,2,FALSE),0)</f>
        <v>0.1265</v>
      </c>
      <c r="E1814" s="16">
        <f t="shared" ca="1" si="576"/>
        <v>1.0004727899999999</v>
      </c>
      <c r="F1814" s="16">
        <f ca="1">(TRUNC(PRODUCT($E$12:$E1813),16))</f>
        <v>1.42164431860204</v>
      </c>
      <c r="G1814" s="16">
        <f t="shared" ca="1" si="577"/>
        <v>1.4121683931945099</v>
      </c>
      <c r="H1814" s="16">
        <f t="shared" ca="1" si="578"/>
        <v>1.0067102000000001</v>
      </c>
      <c r="I1814" s="15">
        <f t="shared" si="573"/>
        <v>7.0000000000000007E-2</v>
      </c>
      <c r="J1814" s="34">
        <f t="shared" si="579"/>
        <v>45184</v>
      </c>
      <c r="K1814" s="2">
        <f t="shared" si="580"/>
        <v>14</v>
      </c>
      <c r="L1814" s="21">
        <f t="shared" si="581"/>
        <v>14</v>
      </c>
      <c r="M1814" s="14">
        <f t="shared" si="582"/>
        <v>1.0037658869999999</v>
      </c>
      <c r="N1814" s="14">
        <f t="shared" ca="1" si="583"/>
        <v>1.0105013570000001</v>
      </c>
      <c r="O1814" s="21">
        <f t="shared" si="584"/>
        <v>0</v>
      </c>
      <c r="P1814" s="16">
        <f t="shared" ca="1" si="585"/>
        <v>46.552515579999998</v>
      </c>
      <c r="Q1814" s="24">
        <f t="shared" si="571"/>
        <v>0</v>
      </c>
      <c r="R1814" s="16">
        <f t="shared" si="586"/>
        <v>0</v>
      </c>
      <c r="S1814" s="4" t="str">
        <f t="shared" si="587"/>
        <v>J=</v>
      </c>
      <c r="T1814" s="34">
        <f t="shared" si="588"/>
        <v>45215</v>
      </c>
      <c r="U1814" s="11"/>
      <c r="V1814" s="11"/>
      <c r="W1814" s="11"/>
      <c r="X1814" s="32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"/>
      <c r="AI1814" s="1"/>
      <c r="AJ1814" s="1"/>
      <c r="AK1814" s="1"/>
      <c r="AL1814" s="1"/>
      <c r="AM1814" s="32"/>
      <c r="AN1814" s="32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42">
        <f t="shared" si="572"/>
        <v>45205</v>
      </c>
      <c r="B1815" s="19">
        <f t="shared" ca="1" si="574"/>
        <v>4482.8738211399996</v>
      </c>
      <c r="C1815" s="16">
        <f t="shared" si="575"/>
        <v>4433</v>
      </c>
      <c r="D1815" s="15">
        <f ca="1">IF(A1815&lt;$B$1,VLOOKUP(A1815,[1]DI!$A$4:$B$15000,2,FALSE),0)</f>
        <v>0.1265</v>
      </c>
      <c r="E1815" s="16">
        <f t="shared" ca="1" si="576"/>
        <v>1.0004727899999999</v>
      </c>
      <c r="F1815" s="16">
        <f ca="1">(TRUNC(PRODUCT($E$12:$E1814),16))</f>
        <v>1.4223164578194301</v>
      </c>
      <c r="G1815" s="16">
        <f t="shared" ca="1" si="577"/>
        <v>1.4121683931945099</v>
      </c>
      <c r="H1815" s="16">
        <f t="shared" ca="1" si="578"/>
        <v>1.0071861600000001</v>
      </c>
      <c r="I1815" s="15">
        <f t="shared" si="573"/>
        <v>7.0000000000000007E-2</v>
      </c>
      <c r="J1815" s="34">
        <f t="shared" si="579"/>
        <v>45184</v>
      </c>
      <c r="K1815" s="2">
        <f t="shared" si="580"/>
        <v>15</v>
      </c>
      <c r="L1815" s="21">
        <f t="shared" si="581"/>
        <v>15</v>
      </c>
      <c r="M1815" s="14">
        <f t="shared" si="582"/>
        <v>1.004035421</v>
      </c>
      <c r="N1815" s="14">
        <f t="shared" ca="1" si="583"/>
        <v>1.01125058</v>
      </c>
      <c r="O1815" s="21">
        <f t="shared" si="584"/>
        <v>0</v>
      </c>
      <c r="P1815" s="16">
        <f t="shared" ca="1" si="585"/>
        <v>49.873821139999997</v>
      </c>
      <c r="Q1815" s="24">
        <f t="shared" si="571"/>
        <v>0</v>
      </c>
      <c r="R1815" s="16">
        <f t="shared" si="586"/>
        <v>0</v>
      </c>
      <c r="S1815" s="4" t="str">
        <f t="shared" si="587"/>
        <v>J=</v>
      </c>
      <c r="T1815" s="34">
        <f t="shared" si="588"/>
        <v>45215</v>
      </c>
      <c r="U1815" s="11"/>
      <c r="V1815" s="11"/>
      <c r="W1815" s="11"/>
      <c r="X1815" s="32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"/>
      <c r="AI1815" s="1"/>
      <c r="AJ1815" s="1"/>
      <c r="AK1815" s="1"/>
      <c r="AL1815" s="1"/>
      <c r="AM1815" s="32"/>
      <c r="AN1815" s="32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42">
        <f t="shared" si="572"/>
        <v>45206</v>
      </c>
      <c r="B1816" s="19">
        <f t="shared" ca="1" si="574"/>
        <v>4486.1976136100002</v>
      </c>
      <c r="C1816" s="16">
        <f t="shared" si="575"/>
        <v>4433</v>
      </c>
      <c r="D1816" s="15">
        <f ca="1">IF(A1816&lt;$B$1,VLOOKUP(A1816,[1]DI!$A$4:$B$15000,2,FALSE),0)</f>
        <v>0</v>
      </c>
      <c r="E1816" s="16">
        <f t="shared" ca="1" si="576"/>
        <v>1</v>
      </c>
      <c r="F1816" s="16">
        <f ca="1">(TRUNC(PRODUCT($E$12:$E1815),16))</f>
        <v>1.4229889148175201</v>
      </c>
      <c r="G1816" s="16">
        <f t="shared" ca="1" si="577"/>
        <v>1.4121683931945099</v>
      </c>
      <c r="H1816" s="16">
        <f t="shared" ca="1" si="578"/>
        <v>1.0076623499999999</v>
      </c>
      <c r="I1816" s="15">
        <f t="shared" si="573"/>
        <v>7.0000000000000007E-2</v>
      </c>
      <c r="J1816" s="34">
        <f t="shared" si="579"/>
        <v>45184</v>
      </c>
      <c r="K1816" s="2">
        <f t="shared" si="580"/>
        <v>15</v>
      </c>
      <c r="L1816" s="21">
        <f t="shared" si="581"/>
        <v>16</v>
      </c>
      <c r="M1816" s="14">
        <f t="shared" si="582"/>
        <v>1.004305027</v>
      </c>
      <c r="N1816" s="14">
        <f t="shared" ca="1" si="583"/>
        <v>1.0120003639999999</v>
      </c>
      <c r="O1816" s="21">
        <f t="shared" si="584"/>
        <v>0</v>
      </c>
      <c r="P1816" s="16">
        <f t="shared" ca="1" si="585"/>
        <v>53.197613609999998</v>
      </c>
      <c r="Q1816" s="24">
        <f t="shared" si="571"/>
        <v>0</v>
      </c>
      <c r="R1816" s="16">
        <f t="shared" si="586"/>
        <v>0</v>
      </c>
      <c r="S1816" s="4" t="str">
        <f t="shared" si="587"/>
        <v>J=</v>
      </c>
      <c r="T1816" s="34">
        <f t="shared" si="588"/>
        <v>45215</v>
      </c>
      <c r="U1816" s="11"/>
      <c r="V1816" s="11"/>
      <c r="W1816" s="11"/>
      <c r="X1816" s="32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"/>
      <c r="AI1816" s="1"/>
      <c r="AJ1816" s="1"/>
      <c r="AK1816" s="1"/>
      <c r="AL1816" s="1"/>
      <c r="AM1816" s="32"/>
      <c r="AN1816" s="32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42">
        <f t="shared" si="572"/>
        <v>45207</v>
      </c>
      <c r="B1817" s="19">
        <f t="shared" ca="1" si="574"/>
        <v>4486.1976136100002</v>
      </c>
      <c r="C1817" s="16">
        <f t="shared" si="575"/>
        <v>4433</v>
      </c>
      <c r="D1817" s="15">
        <f ca="1">IF(A1817&lt;$B$1,VLOOKUP(A1817,[1]DI!$A$4:$B$15000,2,FALSE),0)</f>
        <v>0</v>
      </c>
      <c r="E1817" s="16">
        <f t="shared" ca="1" si="576"/>
        <v>1</v>
      </c>
      <c r="F1817" s="16">
        <f ca="1">(TRUNC(PRODUCT($E$12:$E1816),16))</f>
        <v>1.4229889148175201</v>
      </c>
      <c r="G1817" s="16">
        <f t="shared" ca="1" si="577"/>
        <v>1.4121683931945099</v>
      </c>
      <c r="H1817" s="16">
        <f t="shared" ca="1" si="578"/>
        <v>1.0076623499999999</v>
      </c>
      <c r="I1817" s="15">
        <f t="shared" si="573"/>
        <v>7.0000000000000007E-2</v>
      </c>
      <c r="J1817" s="34">
        <f t="shared" si="579"/>
        <v>45184</v>
      </c>
      <c r="K1817" s="2">
        <f t="shared" si="580"/>
        <v>15</v>
      </c>
      <c r="L1817" s="21">
        <f t="shared" si="581"/>
        <v>16</v>
      </c>
      <c r="M1817" s="14">
        <f t="shared" si="582"/>
        <v>1.004305027</v>
      </c>
      <c r="N1817" s="14">
        <f t="shared" ca="1" si="583"/>
        <v>1.0120003639999999</v>
      </c>
      <c r="O1817" s="21">
        <f t="shared" si="584"/>
        <v>0</v>
      </c>
      <c r="P1817" s="16">
        <f t="shared" ca="1" si="585"/>
        <v>53.197613609999998</v>
      </c>
      <c r="Q1817" s="24">
        <f t="shared" si="571"/>
        <v>0</v>
      </c>
      <c r="R1817" s="16">
        <f t="shared" si="586"/>
        <v>0</v>
      </c>
      <c r="S1817" s="4" t="str">
        <f t="shared" si="587"/>
        <v>J=</v>
      </c>
      <c r="T1817" s="34">
        <f t="shared" si="588"/>
        <v>45215</v>
      </c>
      <c r="U1817" s="11"/>
      <c r="V1817" s="11"/>
      <c r="W1817" s="11"/>
      <c r="X1817" s="32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"/>
      <c r="AI1817" s="1"/>
      <c r="AJ1817" s="1"/>
      <c r="AK1817" s="1"/>
      <c r="AL1817" s="1"/>
      <c r="AM1817" s="32"/>
      <c r="AN1817" s="32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42">
        <f t="shared" si="572"/>
        <v>45208</v>
      </c>
      <c r="B1818" s="19">
        <f t="shared" ca="1" si="574"/>
        <v>4486.1976136100002</v>
      </c>
      <c r="C1818" s="16">
        <f t="shared" si="575"/>
        <v>4433</v>
      </c>
      <c r="D1818" s="15">
        <f ca="1">IF(A1818&lt;$B$1,VLOOKUP(A1818,[1]DI!$A$4:$B$15000,2,FALSE),0)</f>
        <v>0.1265</v>
      </c>
      <c r="E1818" s="16">
        <f t="shared" ca="1" si="576"/>
        <v>1.0004727899999999</v>
      </c>
      <c r="F1818" s="16">
        <f ca="1">(TRUNC(PRODUCT($E$12:$E1817),16))</f>
        <v>1.4229889148175201</v>
      </c>
      <c r="G1818" s="16">
        <f t="shared" ca="1" si="577"/>
        <v>1.4121683931945099</v>
      </c>
      <c r="H1818" s="16">
        <f t="shared" ca="1" si="578"/>
        <v>1.0076623499999999</v>
      </c>
      <c r="I1818" s="15">
        <f t="shared" si="573"/>
        <v>7.0000000000000007E-2</v>
      </c>
      <c r="J1818" s="34">
        <f t="shared" si="579"/>
        <v>45184</v>
      </c>
      <c r="K1818" s="2">
        <f t="shared" si="580"/>
        <v>16</v>
      </c>
      <c r="L1818" s="21">
        <f t="shared" si="581"/>
        <v>16</v>
      </c>
      <c r="M1818" s="14">
        <f t="shared" si="582"/>
        <v>1.004305027</v>
      </c>
      <c r="N1818" s="14">
        <f t="shared" ca="1" si="583"/>
        <v>1.0120003639999999</v>
      </c>
      <c r="O1818" s="21">
        <f t="shared" si="584"/>
        <v>0</v>
      </c>
      <c r="P1818" s="16">
        <f t="shared" ca="1" si="585"/>
        <v>53.197613609999998</v>
      </c>
      <c r="Q1818" s="24">
        <f t="shared" si="571"/>
        <v>0</v>
      </c>
      <c r="R1818" s="16">
        <f t="shared" si="586"/>
        <v>0</v>
      </c>
      <c r="S1818" s="4" t="str">
        <f t="shared" si="587"/>
        <v>J=</v>
      </c>
      <c r="T1818" s="34">
        <f t="shared" si="588"/>
        <v>45215</v>
      </c>
      <c r="U1818" s="11"/>
      <c r="V1818" s="11"/>
      <c r="W1818" s="11"/>
      <c r="X1818" s="32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"/>
      <c r="AI1818" s="1"/>
      <c r="AJ1818" s="1"/>
      <c r="AK1818" s="1"/>
      <c r="AL1818" s="1"/>
      <c r="AM1818" s="32"/>
      <c r="AN1818" s="32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42">
        <f t="shared" si="572"/>
        <v>45209</v>
      </c>
      <c r="B1819" s="19">
        <f t="shared" ca="1" si="574"/>
        <v>4489.5238442299997</v>
      </c>
      <c r="C1819" s="16">
        <f t="shared" si="575"/>
        <v>4433</v>
      </c>
      <c r="D1819" s="15">
        <f ca="1">IF(A1819&lt;$B$1,VLOOKUP(A1819,[1]DI!$A$4:$B$15000,2,FALSE),0)</f>
        <v>0.1265</v>
      </c>
      <c r="E1819" s="16">
        <f t="shared" ca="1" si="576"/>
        <v>1.0004727899999999</v>
      </c>
      <c r="F1819" s="16">
        <f ca="1">(TRUNC(PRODUCT($E$12:$E1818),16))</f>
        <v>1.4236616897465599</v>
      </c>
      <c r="G1819" s="16">
        <f t="shared" ca="1" si="577"/>
        <v>1.4121683931945099</v>
      </c>
      <c r="H1819" s="16">
        <f t="shared" ca="1" si="578"/>
        <v>1.00813876</v>
      </c>
      <c r="I1819" s="15">
        <f t="shared" si="573"/>
        <v>7.0000000000000007E-2</v>
      </c>
      <c r="J1819" s="34">
        <f t="shared" si="579"/>
        <v>45184</v>
      </c>
      <c r="K1819" s="2">
        <f t="shared" si="580"/>
        <v>17</v>
      </c>
      <c r="L1819" s="21">
        <f t="shared" si="581"/>
        <v>17</v>
      </c>
      <c r="M1819" s="14">
        <f t="shared" si="582"/>
        <v>1.0045747060000001</v>
      </c>
      <c r="N1819" s="14">
        <f t="shared" ca="1" si="583"/>
        <v>1.0127506980000001</v>
      </c>
      <c r="O1819" s="21">
        <f t="shared" si="584"/>
        <v>0</v>
      </c>
      <c r="P1819" s="16">
        <f t="shared" ca="1" si="585"/>
        <v>56.523844230000002</v>
      </c>
      <c r="Q1819" s="24">
        <f t="shared" si="571"/>
        <v>0</v>
      </c>
      <c r="R1819" s="16">
        <f t="shared" si="586"/>
        <v>0</v>
      </c>
      <c r="S1819" s="4" t="str">
        <f t="shared" si="587"/>
        <v>J=</v>
      </c>
      <c r="T1819" s="34">
        <f t="shared" si="588"/>
        <v>45215</v>
      </c>
      <c r="U1819" s="11"/>
      <c r="V1819" s="11"/>
      <c r="W1819" s="11"/>
      <c r="X1819" s="32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"/>
      <c r="AI1819" s="1"/>
      <c r="AJ1819" s="1"/>
      <c r="AK1819" s="1"/>
      <c r="AL1819" s="1"/>
      <c r="AM1819" s="32"/>
      <c r="AN1819" s="32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42">
        <f t="shared" si="572"/>
        <v>45210</v>
      </c>
      <c r="B1820" s="19">
        <f t="shared" ca="1" si="574"/>
        <v>4492.8525662000002</v>
      </c>
      <c r="C1820" s="16">
        <f t="shared" si="575"/>
        <v>4433</v>
      </c>
      <c r="D1820" s="15">
        <f ca="1">IF(A1820&lt;$B$1,VLOOKUP(A1820,[1]DI!$A$4:$B$15000,2,FALSE),0)</f>
        <v>0.1265</v>
      </c>
      <c r="E1820" s="16">
        <f t="shared" ca="1" si="576"/>
        <v>1.0004727899999999</v>
      </c>
      <c r="F1820" s="16">
        <f ca="1">(TRUNC(PRODUCT($E$12:$E1819),16))</f>
        <v>1.42433478275686</v>
      </c>
      <c r="G1820" s="16">
        <f t="shared" ca="1" si="577"/>
        <v>1.4121683931945099</v>
      </c>
      <c r="H1820" s="16">
        <f t="shared" ca="1" si="578"/>
        <v>1.0086154000000001</v>
      </c>
      <c r="I1820" s="15">
        <f t="shared" si="573"/>
        <v>7.0000000000000007E-2</v>
      </c>
      <c r="J1820" s="34">
        <f t="shared" si="579"/>
        <v>45184</v>
      </c>
      <c r="K1820" s="2">
        <f t="shared" si="580"/>
        <v>18</v>
      </c>
      <c r="L1820" s="21">
        <f t="shared" si="581"/>
        <v>18</v>
      </c>
      <c r="M1820" s="14">
        <f t="shared" si="582"/>
        <v>1.0048444569999999</v>
      </c>
      <c r="N1820" s="14">
        <f t="shared" ca="1" si="583"/>
        <v>1.0135015940000001</v>
      </c>
      <c r="O1820" s="21">
        <f t="shared" si="584"/>
        <v>0</v>
      </c>
      <c r="P1820" s="16">
        <f t="shared" ca="1" si="585"/>
        <v>59.852566199999998</v>
      </c>
      <c r="Q1820" s="24">
        <f t="shared" si="571"/>
        <v>0</v>
      </c>
      <c r="R1820" s="16">
        <f t="shared" si="586"/>
        <v>0</v>
      </c>
      <c r="S1820" s="4" t="str">
        <f t="shared" si="587"/>
        <v>J=</v>
      </c>
      <c r="T1820" s="34">
        <f t="shared" si="588"/>
        <v>45215</v>
      </c>
      <c r="U1820" s="11"/>
      <c r="V1820" s="11"/>
      <c r="W1820" s="11"/>
      <c r="X1820" s="32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"/>
      <c r="AI1820" s="1"/>
      <c r="AJ1820" s="1"/>
      <c r="AK1820" s="1"/>
      <c r="AL1820" s="1"/>
      <c r="AM1820" s="32"/>
      <c r="AN1820" s="32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42">
        <f t="shared" si="572"/>
        <v>45211</v>
      </c>
      <c r="B1821" s="19">
        <f t="shared" ca="1" si="574"/>
        <v>4496.18373075</v>
      </c>
      <c r="C1821" s="16">
        <f t="shared" si="575"/>
        <v>4433</v>
      </c>
      <c r="D1821" s="15">
        <f ca="1">IF(A1821&lt;$B$1,VLOOKUP(A1821,[1]DI!$A$4:$B$15000,2,FALSE),0)</f>
        <v>0</v>
      </c>
      <c r="E1821" s="16">
        <f t="shared" ca="1" si="576"/>
        <v>1</v>
      </c>
      <c r="F1821" s="16">
        <f ca="1">(TRUNC(PRODUCT($E$12:$E1820),16))</f>
        <v>1.4250081939988</v>
      </c>
      <c r="G1821" s="16">
        <f t="shared" ca="1" si="577"/>
        <v>1.4121683931945099</v>
      </c>
      <c r="H1821" s="16">
        <f t="shared" ca="1" si="578"/>
        <v>1.0090922600000001</v>
      </c>
      <c r="I1821" s="15">
        <f t="shared" si="573"/>
        <v>7.0000000000000007E-2</v>
      </c>
      <c r="J1821" s="34">
        <f t="shared" si="579"/>
        <v>45184</v>
      </c>
      <c r="K1821" s="2">
        <f t="shared" si="580"/>
        <v>18</v>
      </c>
      <c r="L1821" s="21">
        <f t="shared" si="581"/>
        <v>19</v>
      </c>
      <c r="M1821" s="14">
        <f t="shared" si="582"/>
        <v>1.005114281</v>
      </c>
      <c r="N1821" s="14">
        <f t="shared" ca="1" si="583"/>
        <v>1.0142530409999999</v>
      </c>
      <c r="O1821" s="21">
        <f t="shared" si="584"/>
        <v>0</v>
      </c>
      <c r="P1821" s="16">
        <f t="shared" ca="1" si="585"/>
        <v>63.183730750000002</v>
      </c>
      <c r="Q1821" s="24">
        <f t="shared" si="571"/>
        <v>0</v>
      </c>
      <c r="R1821" s="16">
        <f t="shared" si="586"/>
        <v>0</v>
      </c>
      <c r="S1821" s="4" t="str">
        <f t="shared" si="587"/>
        <v>J=</v>
      </c>
      <c r="T1821" s="34">
        <f t="shared" si="588"/>
        <v>45215</v>
      </c>
      <c r="U1821" s="11"/>
      <c r="V1821" s="11"/>
      <c r="W1821" s="11"/>
      <c r="X1821" s="32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"/>
      <c r="AI1821" s="1"/>
      <c r="AJ1821" s="1"/>
      <c r="AK1821" s="1"/>
      <c r="AL1821" s="1"/>
      <c r="AM1821" s="32"/>
      <c r="AN1821" s="32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42">
        <f t="shared" si="572"/>
        <v>45212</v>
      </c>
      <c r="B1822" s="19">
        <f t="shared" ca="1" si="574"/>
        <v>4496.18373075</v>
      </c>
      <c r="C1822" s="16">
        <f t="shared" si="575"/>
        <v>4433</v>
      </c>
      <c r="D1822" s="15">
        <f ca="1">IF(A1822&lt;$B$1,VLOOKUP(A1822,[1]DI!$A$4:$B$15000,2,FALSE),0)</f>
        <v>0.1265</v>
      </c>
      <c r="E1822" s="16">
        <f t="shared" ca="1" si="576"/>
        <v>1.0004727899999999</v>
      </c>
      <c r="F1822" s="16">
        <f ca="1">(TRUNC(PRODUCT($E$12:$E1821),16))</f>
        <v>1.4250081939988</v>
      </c>
      <c r="G1822" s="16">
        <f t="shared" ca="1" si="577"/>
        <v>1.4121683931945099</v>
      </c>
      <c r="H1822" s="16">
        <f t="shared" ca="1" si="578"/>
        <v>1.0090922600000001</v>
      </c>
      <c r="I1822" s="15">
        <f t="shared" si="573"/>
        <v>7.0000000000000007E-2</v>
      </c>
      <c r="J1822" s="34">
        <f t="shared" si="579"/>
        <v>45184</v>
      </c>
      <c r="K1822" s="2">
        <f t="shared" si="580"/>
        <v>19</v>
      </c>
      <c r="L1822" s="21">
        <f t="shared" si="581"/>
        <v>19</v>
      </c>
      <c r="M1822" s="14">
        <f t="shared" si="582"/>
        <v>1.005114281</v>
      </c>
      <c r="N1822" s="14">
        <f t="shared" ca="1" si="583"/>
        <v>1.0142530409999999</v>
      </c>
      <c r="O1822" s="21">
        <f t="shared" si="584"/>
        <v>0</v>
      </c>
      <c r="P1822" s="16">
        <f t="shared" ca="1" si="585"/>
        <v>63.183730750000002</v>
      </c>
      <c r="Q1822" s="24">
        <f t="shared" si="571"/>
        <v>0</v>
      </c>
      <c r="R1822" s="16">
        <f t="shared" si="586"/>
        <v>0</v>
      </c>
      <c r="S1822" s="4" t="str">
        <f t="shared" si="587"/>
        <v>J=</v>
      </c>
      <c r="T1822" s="34">
        <f t="shared" si="588"/>
        <v>45215</v>
      </c>
      <c r="U1822" s="11"/>
      <c r="V1822" s="11"/>
      <c r="W1822" s="11"/>
      <c r="X1822" s="32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"/>
      <c r="AI1822" s="1"/>
      <c r="AJ1822" s="1"/>
      <c r="AK1822" s="1"/>
      <c r="AL1822" s="1"/>
      <c r="AM1822" s="32"/>
      <c r="AN1822" s="32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42">
        <f t="shared" si="572"/>
        <v>45213</v>
      </c>
      <c r="B1823" s="19">
        <f t="shared" ca="1" si="574"/>
        <v>4499.5173866499999</v>
      </c>
      <c r="C1823" s="16">
        <f t="shared" si="575"/>
        <v>4433</v>
      </c>
      <c r="D1823" s="15">
        <f ca="1">IF(A1823&lt;$B$1,VLOOKUP(A1823,[1]DI!$A$4:$B$15000,2,FALSE),0)</f>
        <v>0</v>
      </c>
      <c r="E1823" s="16">
        <f t="shared" ca="1" si="576"/>
        <v>1</v>
      </c>
      <c r="F1823" s="16">
        <f ca="1">(TRUNC(PRODUCT($E$12:$E1822),16))</f>
        <v>1.42568192362284</v>
      </c>
      <c r="G1823" s="16">
        <f t="shared" ca="1" si="577"/>
        <v>1.4121683931945099</v>
      </c>
      <c r="H1823" s="16">
        <f t="shared" ca="1" si="578"/>
        <v>1.00956935</v>
      </c>
      <c r="I1823" s="15">
        <f t="shared" si="573"/>
        <v>7.0000000000000007E-2</v>
      </c>
      <c r="J1823" s="34">
        <f t="shared" si="579"/>
        <v>45184</v>
      </c>
      <c r="K1823" s="2">
        <f t="shared" si="580"/>
        <v>19</v>
      </c>
      <c r="L1823" s="21">
        <f t="shared" si="581"/>
        <v>20</v>
      </c>
      <c r="M1823" s="14">
        <f t="shared" si="582"/>
        <v>1.005384177</v>
      </c>
      <c r="N1823" s="14">
        <f t="shared" ca="1" si="583"/>
        <v>1.0150050500000001</v>
      </c>
      <c r="O1823" s="21">
        <f t="shared" si="584"/>
        <v>0</v>
      </c>
      <c r="P1823" s="16">
        <f t="shared" ca="1" si="585"/>
        <v>66.517386650000006</v>
      </c>
      <c r="Q1823" s="24">
        <f t="shared" si="571"/>
        <v>0</v>
      </c>
      <c r="R1823" s="16">
        <f t="shared" si="586"/>
        <v>0</v>
      </c>
      <c r="S1823" s="4" t="str">
        <f t="shared" si="587"/>
        <v>J=</v>
      </c>
      <c r="T1823" s="34">
        <f t="shared" si="588"/>
        <v>45215</v>
      </c>
      <c r="U1823" s="11"/>
      <c r="V1823" s="11"/>
      <c r="W1823" s="11"/>
      <c r="X1823" s="32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"/>
      <c r="AI1823" s="1"/>
      <c r="AJ1823" s="1"/>
      <c r="AK1823" s="1"/>
      <c r="AL1823" s="1"/>
      <c r="AM1823" s="32"/>
      <c r="AN1823" s="32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42">
        <f t="shared" si="572"/>
        <v>45214</v>
      </c>
      <c r="B1824" s="19">
        <f t="shared" ca="1" si="574"/>
        <v>4499.5173866499999</v>
      </c>
      <c r="C1824" s="16">
        <f t="shared" si="575"/>
        <v>4433</v>
      </c>
      <c r="D1824" s="15">
        <f ca="1">IF(A1824&lt;$B$1,VLOOKUP(A1824,[1]DI!$A$4:$B$15000,2,FALSE),0)</f>
        <v>0</v>
      </c>
      <c r="E1824" s="16">
        <f t="shared" ca="1" si="576"/>
        <v>1</v>
      </c>
      <c r="F1824" s="16">
        <f ca="1">(TRUNC(PRODUCT($E$12:$E1823),16))</f>
        <v>1.42568192362284</v>
      </c>
      <c r="G1824" s="16">
        <f t="shared" ca="1" si="577"/>
        <v>1.4121683931945099</v>
      </c>
      <c r="H1824" s="16">
        <f t="shared" ca="1" si="578"/>
        <v>1.00956935</v>
      </c>
      <c r="I1824" s="15">
        <f t="shared" si="573"/>
        <v>7.0000000000000007E-2</v>
      </c>
      <c r="J1824" s="34">
        <f t="shared" si="579"/>
        <v>45184</v>
      </c>
      <c r="K1824" s="2">
        <f t="shared" si="580"/>
        <v>19</v>
      </c>
      <c r="L1824" s="21">
        <f t="shared" si="581"/>
        <v>20</v>
      </c>
      <c r="M1824" s="14">
        <f t="shared" si="582"/>
        <v>1.005384177</v>
      </c>
      <c r="N1824" s="14">
        <f t="shared" ca="1" si="583"/>
        <v>1.0150050500000001</v>
      </c>
      <c r="O1824" s="21">
        <f t="shared" si="584"/>
        <v>0</v>
      </c>
      <c r="P1824" s="16">
        <f t="shared" ca="1" si="585"/>
        <v>66.517386650000006</v>
      </c>
      <c r="Q1824" s="24">
        <f t="shared" si="571"/>
        <v>0</v>
      </c>
      <c r="R1824" s="16">
        <f t="shared" si="586"/>
        <v>0</v>
      </c>
      <c r="S1824" s="4" t="str">
        <f t="shared" si="587"/>
        <v>J=</v>
      </c>
      <c r="T1824" s="34">
        <f t="shared" si="588"/>
        <v>45215</v>
      </c>
      <c r="U1824" s="11"/>
      <c r="V1824" s="11"/>
      <c r="W1824" s="11"/>
      <c r="X1824" s="32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"/>
      <c r="AI1824" s="1"/>
      <c r="AJ1824" s="1"/>
      <c r="AK1824" s="1"/>
      <c r="AL1824" s="1"/>
      <c r="AM1824" s="32"/>
      <c r="AN1824" s="32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42">
        <f t="shared" si="572"/>
        <v>45215</v>
      </c>
      <c r="B1825" s="19">
        <f t="shared" ca="1" si="574"/>
        <v>4499.5173866499999</v>
      </c>
      <c r="C1825" s="16">
        <f t="shared" si="575"/>
        <v>4433</v>
      </c>
      <c r="D1825" s="15">
        <f ca="1">IF(A1825&lt;$B$1,VLOOKUP(A1825,[1]DI!$A$4:$B$15000,2,FALSE),0)</f>
        <v>0.1265</v>
      </c>
      <c r="E1825" s="16">
        <f t="shared" ca="1" si="576"/>
        <v>1.0004727899999999</v>
      </c>
      <c r="F1825" s="16">
        <f ca="1">(TRUNC(PRODUCT($E$12:$E1824),16))</f>
        <v>1.42568192362284</v>
      </c>
      <c r="G1825" s="16">
        <f t="shared" ca="1" si="577"/>
        <v>1.4121683931945099</v>
      </c>
      <c r="H1825" s="16">
        <f t="shared" ca="1" si="578"/>
        <v>1.00956935</v>
      </c>
      <c r="I1825" s="15">
        <f t="shared" si="573"/>
        <v>7.0000000000000007E-2</v>
      </c>
      <c r="J1825" s="34">
        <f t="shared" si="579"/>
        <v>45184</v>
      </c>
      <c r="K1825" s="2">
        <f t="shared" si="580"/>
        <v>20</v>
      </c>
      <c r="L1825" s="21">
        <f t="shared" si="581"/>
        <v>20</v>
      </c>
      <c r="M1825" s="14">
        <f t="shared" si="582"/>
        <v>1.005384177</v>
      </c>
      <c r="N1825" s="14">
        <f t="shared" ca="1" si="583"/>
        <v>1.0150050500000001</v>
      </c>
      <c r="O1825" s="21">
        <f t="shared" si="584"/>
        <v>60</v>
      </c>
      <c r="P1825" s="16">
        <f t="shared" ca="1" si="585"/>
        <v>66.517386650000006</v>
      </c>
      <c r="Q1825" s="24">
        <f t="shared" si="571"/>
        <v>0</v>
      </c>
      <c r="R1825" s="16">
        <f t="shared" si="586"/>
        <v>0</v>
      </c>
      <c r="S1825" s="4" t="str">
        <f t="shared" si="587"/>
        <v>J=</v>
      </c>
      <c r="T1825" s="34">
        <f t="shared" si="588"/>
        <v>45215</v>
      </c>
      <c r="U1825" s="11"/>
      <c r="V1825" s="11"/>
      <c r="W1825" s="11"/>
      <c r="X1825" s="32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"/>
      <c r="AI1825" s="1"/>
      <c r="AJ1825" s="1"/>
      <c r="AK1825" s="1"/>
      <c r="AL1825" s="1"/>
      <c r="AM1825" s="32"/>
      <c r="AN1825" s="32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42">
        <f t="shared" si="572"/>
        <v>45216</v>
      </c>
      <c r="B1826" s="19">
        <f t="shared" ca="1" si="574"/>
        <v>4436.2868035199999</v>
      </c>
      <c r="C1826" s="16">
        <f t="shared" si="575"/>
        <v>4433</v>
      </c>
      <c r="D1826" s="15">
        <f ca="1">IF(A1826&lt;$B$1,VLOOKUP(A1826,[1]DI!$A$4:$B$15000,2,FALSE),0)</f>
        <v>0.1265</v>
      </c>
      <c r="E1826" s="16">
        <f t="shared" ca="1" si="576"/>
        <v>1.0004727899999999</v>
      </c>
      <c r="F1826" s="16">
        <f ca="1">(TRUNC(PRODUCT($E$12:$E1825),16))</f>
        <v>1.42635597177951</v>
      </c>
      <c r="G1826" s="16">
        <f t="shared" ca="1" si="577"/>
        <v>1.42568192362284</v>
      </c>
      <c r="H1826" s="16">
        <f t="shared" ca="1" si="578"/>
        <v>1.0004727899999999</v>
      </c>
      <c r="I1826" s="15">
        <f t="shared" si="573"/>
        <v>7.0000000000000007E-2</v>
      </c>
      <c r="J1826" s="34">
        <f t="shared" si="579"/>
        <v>45215</v>
      </c>
      <c r="K1826" s="2">
        <f t="shared" si="580"/>
        <v>1</v>
      </c>
      <c r="L1826" s="21">
        <f t="shared" si="581"/>
        <v>1</v>
      </c>
      <c r="M1826" s="14">
        <f t="shared" si="582"/>
        <v>1.0002685229999999</v>
      </c>
      <c r="N1826" s="14">
        <f t="shared" ca="1" si="583"/>
        <v>1.0007414400000001</v>
      </c>
      <c r="O1826" s="21">
        <f t="shared" si="584"/>
        <v>0</v>
      </c>
      <c r="P1826" s="16">
        <f t="shared" ca="1" si="585"/>
        <v>3.2868035199999999</v>
      </c>
      <c r="Q1826" s="24">
        <f t="shared" si="571"/>
        <v>0</v>
      </c>
      <c r="R1826" s="16">
        <f t="shared" si="586"/>
        <v>0</v>
      </c>
      <c r="S1826" s="4" t="str">
        <f t="shared" si="587"/>
        <v>A+J=</v>
      </c>
      <c r="T1826" s="34">
        <f t="shared" si="588"/>
        <v>45246</v>
      </c>
      <c r="U1826" s="11"/>
      <c r="V1826" s="11"/>
      <c r="W1826" s="11"/>
      <c r="X1826" s="32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"/>
      <c r="AI1826" s="1"/>
      <c r="AJ1826" s="1"/>
      <c r="AK1826" s="1"/>
      <c r="AL1826" s="1"/>
      <c r="AM1826" s="32"/>
      <c r="AN1826" s="32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42">
        <f t="shared" si="572"/>
        <v>45217</v>
      </c>
      <c r="B1827" s="19">
        <f t="shared" ca="1" si="574"/>
        <v>4439.5760274499999</v>
      </c>
      <c r="C1827" s="16">
        <f t="shared" si="575"/>
        <v>4433</v>
      </c>
      <c r="D1827" s="15">
        <f ca="1">IF(A1827&lt;$B$1,VLOOKUP(A1827,[1]DI!$A$4:$B$15000,2,FALSE),0)</f>
        <v>0.1265</v>
      </c>
      <c r="E1827" s="16">
        <f t="shared" ca="1" si="576"/>
        <v>1.0004727899999999</v>
      </c>
      <c r="F1827" s="16">
        <f ca="1">(TRUNC(PRODUCT($E$12:$E1826),16))</f>
        <v>1.4270303386194001</v>
      </c>
      <c r="G1827" s="16">
        <f t="shared" ca="1" si="577"/>
        <v>1.42568192362284</v>
      </c>
      <c r="H1827" s="16">
        <f t="shared" ca="1" si="578"/>
        <v>1.0009458</v>
      </c>
      <c r="I1827" s="15">
        <f t="shared" si="573"/>
        <v>7.0000000000000007E-2</v>
      </c>
      <c r="J1827" s="34">
        <f t="shared" si="579"/>
        <v>45215</v>
      </c>
      <c r="K1827" s="2">
        <f t="shared" si="580"/>
        <v>2</v>
      </c>
      <c r="L1827" s="21">
        <f t="shared" si="581"/>
        <v>2</v>
      </c>
      <c r="M1827" s="14">
        <f t="shared" si="582"/>
        <v>1.000537118</v>
      </c>
      <c r="N1827" s="14">
        <f t="shared" ca="1" si="583"/>
        <v>1.0014834260000001</v>
      </c>
      <c r="O1827" s="21">
        <f t="shared" si="584"/>
        <v>0</v>
      </c>
      <c r="P1827" s="16">
        <f t="shared" ca="1" si="585"/>
        <v>6.5760274499999998</v>
      </c>
      <c r="Q1827" s="24">
        <f t="shared" si="571"/>
        <v>0</v>
      </c>
      <c r="R1827" s="16">
        <f t="shared" si="586"/>
        <v>0</v>
      </c>
      <c r="S1827" s="4" t="str">
        <f t="shared" si="587"/>
        <v>A+J=</v>
      </c>
      <c r="T1827" s="34">
        <f t="shared" si="588"/>
        <v>45246</v>
      </c>
      <c r="U1827" s="11"/>
      <c r="V1827" s="11"/>
      <c r="W1827" s="11"/>
      <c r="X1827" s="32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"/>
      <c r="AI1827" s="1"/>
      <c r="AJ1827" s="1"/>
      <c r="AK1827" s="1"/>
      <c r="AL1827" s="1"/>
      <c r="AM1827" s="32"/>
      <c r="AN1827" s="32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42">
        <f t="shared" si="572"/>
        <v>45218</v>
      </c>
      <c r="B1828" s="19">
        <f t="shared" ca="1" si="574"/>
        <v>4442.8677161400001</v>
      </c>
      <c r="C1828" s="16">
        <f t="shared" si="575"/>
        <v>4433</v>
      </c>
      <c r="D1828" s="15">
        <f ca="1">IF(A1828&lt;$B$1,VLOOKUP(A1828,[1]DI!$A$4:$B$15000,2,FALSE),0)</f>
        <v>0.1265</v>
      </c>
      <c r="E1828" s="16">
        <f t="shared" ca="1" si="576"/>
        <v>1.0004727899999999</v>
      </c>
      <c r="F1828" s="16">
        <f ca="1">(TRUNC(PRODUCT($E$12:$E1827),16))</f>
        <v>1.4277050242931999</v>
      </c>
      <c r="G1828" s="16">
        <f t="shared" ca="1" si="577"/>
        <v>1.42568192362284</v>
      </c>
      <c r="H1828" s="16">
        <f t="shared" ca="1" si="578"/>
        <v>1.00141904</v>
      </c>
      <c r="I1828" s="15">
        <f t="shared" si="573"/>
        <v>7.0000000000000007E-2</v>
      </c>
      <c r="J1828" s="34">
        <f t="shared" si="579"/>
        <v>45215</v>
      </c>
      <c r="K1828" s="2">
        <f t="shared" si="580"/>
        <v>3</v>
      </c>
      <c r="L1828" s="21">
        <f t="shared" si="581"/>
        <v>3</v>
      </c>
      <c r="M1828" s="14">
        <f t="shared" si="582"/>
        <v>1.0008057850000001</v>
      </c>
      <c r="N1828" s="14">
        <f t="shared" ca="1" si="583"/>
        <v>1.0022259680000001</v>
      </c>
      <c r="O1828" s="21">
        <f t="shared" si="584"/>
        <v>0</v>
      </c>
      <c r="P1828" s="16">
        <f t="shared" ca="1" si="585"/>
        <v>9.8677161400000006</v>
      </c>
      <c r="Q1828" s="24">
        <f t="shared" si="571"/>
        <v>0</v>
      </c>
      <c r="R1828" s="16">
        <f t="shared" si="586"/>
        <v>0</v>
      </c>
      <c r="S1828" s="4" t="str">
        <f t="shared" si="587"/>
        <v>A+J=</v>
      </c>
      <c r="T1828" s="34">
        <f t="shared" si="588"/>
        <v>45246</v>
      </c>
      <c r="U1828" s="11"/>
      <c r="V1828" s="11"/>
      <c r="W1828" s="11"/>
      <c r="X1828" s="32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"/>
      <c r="AI1828" s="1"/>
      <c r="AJ1828" s="1"/>
      <c r="AK1828" s="1"/>
      <c r="AL1828" s="1"/>
      <c r="AM1828" s="32"/>
      <c r="AN1828" s="32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42">
        <f t="shared" si="572"/>
        <v>45219</v>
      </c>
      <c r="B1829" s="19">
        <f t="shared" ca="1" si="574"/>
        <v>4446.1618341100002</v>
      </c>
      <c r="C1829" s="16">
        <f t="shared" si="575"/>
        <v>4433</v>
      </c>
      <c r="D1829" s="15">
        <f ca="1">IF(A1829&lt;$B$1,VLOOKUP(A1829,[1]DI!$A$4:$B$15000,2,FALSE),0)</f>
        <v>0.1265</v>
      </c>
      <c r="E1829" s="16">
        <f t="shared" ca="1" si="576"/>
        <v>1.0004727899999999</v>
      </c>
      <c r="F1829" s="16">
        <f ca="1">(TRUNC(PRODUCT($E$12:$E1828),16))</f>
        <v>1.42838002895163</v>
      </c>
      <c r="G1829" s="16">
        <f t="shared" ca="1" si="577"/>
        <v>1.42568192362284</v>
      </c>
      <c r="H1829" s="16">
        <f t="shared" ca="1" si="578"/>
        <v>1.0018925000000001</v>
      </c>
      <c r="I1829" s="15">
        <f t="shared" si="573"/>
        <v>7.0000000000000007E-2</v>
      </c>
      <c r="J1829" s="34">
        <f t="shared" si="579"/>
        <v>45215</v>
      </c>
      <c r="K1829" s="2">
        <f t="shared" si="580"/>
        <v>4</v>
      </c>
      <c r="L1829" s="21">
        <f t="shared" si="581"/>
        <v>4</v>
      </c>
      <c r="M1829" s="14">
        <f t="shared" si="582"/>
        <v>1.0010745240000001</v>
      </c>
      <c r="N1829" s="14">
        <f t="shared" ca="1" si="583"/>
        <v>1.0029690579999999</v>
      </c>
      <c r="O1829" s="21">
        <f t="shared" si="584"/>
        <v>0</v>
      </c>
      <c r="P1829" s="16">
        <f t="shared" ca="1" si="585"/>
        <v>13.161834109999999</v>
      </c>
      <c r="Q1829" s="24">
        <f t="shared" si="571"/>
        <v>0</v>
      </c>
      <c r="R1829" s="16">
        <f t="shared" si="586"/>
        <v>0</v>
      </c>
      <c r="S1829" s="4" t="str">
        <f t="shared" si="587"/>
        <v>A+J=</v>
      </c>
      <c r="T1829" s="34">
        <f t="shared" si="588"/>
        <v>45246</v>
      </c>
      <c r="U1829" s="11"/>
      <c r="V1829" s="11"/>
      <c r="W1829" s="11"/>
      <c r="X1829" s="32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"/>
      <c r="AI1829" s="1"/>
      <c r="AJ1829" s="1"/>
      <c r="AK1829" s="1"/>
      <c r="AL1829" s="1"/>
      <c r="AM1829" s="32"/>
      <c r="AN1829" s="32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42">
        <f t="shared" si="572"/>
        <v>45220</v>
      </c>
      <c r="B1830" s="19">
        <f t="shared" ca="1" si="574"/>
        <v>4449.4584168299998</v>
      </c>
      <c r="C1830" s="16">
        <f t="shared" si="575"/>
        <v>4433</v>
      </c>
      <c r="D1830" s="15">
        <f ca="1">IF(A1830&lt;$B$1,VLOOKUP(A1830,[1]DI!$A$4:$B$15000,2,FALSE),0)</f>
        <v>0</v>
      </c>
      <c r="E1830" s="16">
        <f t="shared" ca="1" si="576"/>
        <v>1</v>
      </c>
      <c r="F1830" s="16">
        <f ca="1">(TRUNC(PRODUCT($E$12:$E1829),16))</f>
        <v>1.4290553527455201</v>
      </c>
      <c r="G1830" s="16">
        <f t="shared" ca="1" si="577"/>
        <v>1.42568192362284</v>
      </c>
      <c r="H1830" s="16">
        <f t="shared" ca="1" si="578"/>
        <v>1.00236619</v>
      </c>
      <c r="I1830" s="15">
        <f t="shared" si="573"/>
        <v>7.0000000000000007E-2</v>
      </c>
      <c r="J1830" s="34">
        <f t="shared" si="579"/>
        <v>45215</v>
      </c>
      <c r="K1830" s="2">
        <f t="shared" si="580"/>
        <v>4</v>
      </c>
      <c r="L1830" s="21">
        <f t="shared" si="581"/>
        <v>5</v>
      </c>
      <c r="M1830" s="14">
        <f t="shared" si="582"/>
        <v>1.0013433350000001</v>
      </c>
      <c r="N1830" s="14">
        <f t="shared" ca="1" si="583"/>
        <v>1.003712704</v>
      </c>
      <c r="O1830" s="21">
        <f t="shared" si="584"/>
        <v>0</v>
      </c>
      <c r="P1830" s="16">
        <f t="shared" ca="1" si="585"/>
        <v>16.458416830000001</v>
      </c>
      <c r="Q1830" s="24">
        <f t="shared" si="571"/>
        <v>0</v>
      </c>
      <c r="R1830" s="16">
        <f t="shared" si="586"/>
        <v>0</v>
      </c>
      <c r="S1830" s="4" t="str">
        <f t="shared" si="587"/>
        <v>A+J=</v>
      </c>
      <c r="T1830" s="34">
        <f t="shared" si="588"/>
        <v>45246</v>
      </c>
      <c r="U1830" s="11"/>
      <c r="V1830" s="11"/>
      <c r="W1830" s="11"/>
      <c r="X1830" s="32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"/>
      <c r="AI1830" s="1"/>
      <c r="AJ1830" s="1"/>
      <c r="AK1830" s="1"/>
      <c r="AL1830" s="1"/>
      <c r="AM1830" s="32"/>
      <c r="AN1830" s="32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42">
        <f t="shared" si="572"/>
        <v>45221</v>
      </c>
      <c r="B1831" s="19">
        <f t="shared" ca="1" si="574"/>
        <v>4449.4584168299998</v>
      </c>
      <c r="C1831" s="16">
        <f t="shared" si="575"/>
        <v>4433</v>
      </c>
      <c r="D1831" s="15">
        <f ca="1">IF(A1831&lt;$B$1,VLOOKUP(A1831,[1]DI!$A$4:$B$15000,2,FALSE),0)</f>
        <v>0</v>
      </c>
      <c r="E1831" s="16">
        <f t="shared" ca="1" si="576"/>
        <v>1</v>
      </c>
      <c r="F1831" s="16">
        <f ca="1">(TRUNC(PRODUCT($E$12:$E1830),16))</f>
        <v>1.4290553527455201</v>
      </c>
      <c r="G1831" s="16">
        <f t="shared" ca="1" si="577"/>
        <v>1.42568192362284</v>
      </c>
      <c r="H1831" s="16">
        <f t="shared" ca="1" si="578"/>
        <v>1.00236619</v>
      </c>
      <c r="I1831" s="15">
        <f t="shared" si="573"/>
        <v>7.0000000000000007E-2</v>
      </c>
      <c r="J1831" s="34">
        <f t="shared" si="579"/>
        <v>45215</v>
      </c>
      <c r="K1831" s="2">
        <f t="shared" si="580"/>
        <v>4</v>
      </c>
      <c r="L1831" s="21">
        <f t="shared" si="581"/>
        <v>5</v>
      </c>
      <c r="M1831" s="14">
        <f t="shared" si="582"/>
        <v>1.0013433350000001</v>
      </c>
      <c r="N1831" s="14">
        <f t="shared" ca="1" si="583"/>
        <v>1.003712704</v>
      </c>
      <c r="O1831" s="21">
        <f t="shared" si="584"/>
        <v>0</v>
      </c>
      <c r="P1831" s="16">
        <f t="shared" ca="1" si="585"/>
        <v>16.458416830000001</v>
      </c>
      <c r="Q1831" s="24">
        <f t="shared" si="571"/>
        <v>0</v>
      </c>
      <c r="R1831" s="16">
        <f t="shared" si="586"/>
        <v>0</v>
      </c>
      <c r="S1831" s="4" t="str">
        <f t="shared" si="587"/>
        <v>A+J=</v>
      </c>
      <c r="T1831" s="34">
        <f t="shared" si="588"/>
        <v>45246</v>
      </c>
      <c r="U1831" s="11"/>
      <c r="V1831" s="11"/>
      <c r="W1831" s="11"/>
      <c r="X1831" s="32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"/>
      <c r="AI1831" s="1"/>
      <c r="AJ1831" s="1"/>
      <c r="AK1831" s="1"/>
      <c r="AL1831" s="1"/>
      <c r="AM1831" s="32"/>
      <c r="AN1831" s="32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42">
        <f t="shared" si="572"/>
        <v>45222</v>
      </c>
      <c r="B1832" s="19">
        <f t="shared" ca="1" si="574"/>
        <v>4449.4584168299998</v>
      </c>
      <c r="C1832" s="16">
        <f t="shared" si="575"/>
        <v>4433</v>
      </c>
      <c r="D1832" s="15">
        <f ca="1">IF(A1832&lt;$B$1,VLOOKUP(A1832,[1]DI!$A$4:$B$15000,2,FALSE),0)</f>
        <v>0.1265</v>
      </c>
      <c r="E1832" s="16">
        <f t="shared" ca="1" si="576"/>
        <v>1.0004727899999999</v>
      </c>
      <c r="F1832" s="16">
        <f ca="1">(TRUNC(PRODUCT($E$12:$E1831),16))</f>
        <v>1.4290553527455201</v>
      </c>
      <c r="G1832" s="16">
        <f t="shared" ca="1" si="577"/>
        <v>1.42568192362284</v>
      </c>
      <c r="H1832" s="16">
        <f t="shared" ca="1" si="578"/>
        <v>1.00236619</v>
      </c>
      <c r="I1832" s="15">
        <f t="shared" si="573"/>
        <v>7.0000000000000007E-2</v>
      </c>
      <c r="J1832" s="34">
        <f t="shared" si="579"/>
        <v>45215</v>
      </c>
      <c r="K1832" s="2">
        <f t="shared" si="580"/>
        <v>5</v>
      </c>
      <c r="L1832" s="21">
        <f t="shared" si="581"/>
        <v>5</v>
      </c>
      <c r="M1832" s="14">
        <f t="shared" si="582"/>
        <v>1.0013433350000001</v>
      </c>
      <c r="N1832" s="14">
        <f t="shared" ca="1" si="583"/>
        <v>1.003712704</v>
      </c>
      <c r="O1832" s="21">
        <f t="shared" si="584"/>
        <v>0</v>
      </c>
      <c r="P1832" s="16">
        <f t="shared" ca="1" si="585"/>
        <v>16.458416830000001</v>
      </c>
      <c r="Q1832" s="24">
        <f t="shared" si="571"/>
        <v>0</v>
      </c>
      <c r="R1832" s="16">
        <f t="shared" si="586"/>
        <v>0</v>
      </c>
      <c r="S1832" s="4" t="str">
        <f t="shared" si="587"/>
        <v>A+J=</v>
      </c>
      <c r="T1832" s="34">
        <f t="shared" si="588"/>
        <v>45246</v>
      </c>
      <c r="U1832" s="11"/>
      <c r="V1832" s="11"/>
      <c r="W1832" s="11"/>
      <c r="X1832" s="32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"/>
      <c r="AI1832" s="1"/>
      <c r="AJ1832" s="1"/>
      <c r="AK1832" s="1"/>
      <c r="AL1832" s="1"/>
      <c r="AM1832" s="32"/>
      <c r="AN1832" s="32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42">
        <f t="shared" si="572"/>
        <v>45223</v>
      </c>
      <c r="B1833" s="19">
        <f t="shared" ca="1" si="574"/>
        <v>4452.7574243999998</v>
      </c>
      <c r="C1833" s="16">
        <f t="shared" si="575"/>
        <v>4433</v>
      </c>
      <c r="D1833" s="15">
        <f ca="1">IF(A1833&lt;$B$1,VLOOKUP(A1833,[1]DI!$A$4:$B$15000,2,FALSE),0)</f>
        <v>0.1265</v>
      </c>
      <c r="E1833" s="16">
        <f t="shared" ca="1" si="576"/>
        <v>1.0004727899999999</v>
      </c>
      <c r="F1833" s="16">
        <f ca="1">(TRUNC(PRODUCT($E$12:$E1832),16))</f>
        <v>1.42973099582575</v>
      </c>
      <c r="G1833" s="16">
        <f t="shared" ca="1" si="577"/>
        <v>1.42568192362284</v>
      </c>
      <c r="H1833" s="16">
        <f t="shared" ca="1" si="578"/>
        <v>1.0028401</v>
      </c>
      <c r="I1833" s="15">
        <f t="shared" si="573"/>
        <v>7.0000000000000007E-2</v>
      </c>
      <c r="J1833" s="34">
        <f t="shared" si="579"/>
        <v>45215</v>
      </c>
      <c r="K1833" s="2">
        <f t="shared" si="580"/>
        <v>6</v>
      </c>
      <c r="L1833" s="21">
        <f t="shared" si="581"/>
        <v>6</v>
      </c>
      <c r="M1833" s="14">
        <f t="shared" si="582"/>
        <v>1.001612218</v>
      </c>
      <c r="N1833" s="14">
        <f t="shared" ca="1" si="583"/>
        <v>1.0044568970000001</v>
      </c>
      <c r="O1833" s="21">
        <f t="shared" si="584"/>
        <v>0</v>
      </c>
      <c r="P1833" s="16">
        <f t="shared" ca="1" si="585"/>
        <v>19.757424400000001</v>
      </c>
      <c r="Q1833" s="24">
        <f t="shared" si="571"/>
        <v>0</v>
      </c>
      <c r="R1833" s="16">
        <f t="shared" si="586"/>
        <v>0</v>
      </c>
      <c r="S1833" s="4" t="str">
        <f t="shared" si="587"/>
        <v>A+J=</v>
      </c>
      <c r="T1833" s="34">
        <f t="shared" si="588"/>
        <v>45246</v>
      </c>
      <c r="U1833" s="11"/>
      <c r="V1833" s="11"/>
      <c r="W1833" s="11"/>
      <c r="X1833" s="32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"/>
      <c r="AI1833" s="1"/>
      <c r="AJ1833" s="1"/>
      <c r="AK1833" s="1"/>
      <c r="AL1833" s="1"/>
      <c r="AM1833" s="32"/>
      <c r="AN1833" s="32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42">
        <f t="shared" si="572"/>
        <v>45224</v>
      </c>
      <c r="B1834" s="19">
        <f t="shared" ca="1" si="574"/>
        <v>4456.0588656800001</v>
      </c>
      <c r="C1834" s="16">
        <f t="shared" si="575"/>
        <v>4433</v>
      </c>
      <c r="D1834" s="15">
        <f ca="1">IF(A1834&lt;$B$1,VLOOKUP(A1834,[1]DI!$A$4:$B$15000,2,FALSE),0)</f>
        <v>0.1265</v>
      </c>
      <c r="E1834" s="16">
        <f t="shared" ca="1" si="576"/>
        <v>1.0004727899999999</v>
      </c>
      <c r="F1834" s="16">
        <f ca="1">(TRUNC(PRODUCT($E$12:$E1833),16))</f>
        <v>1.4304069583432599</v>
      </c>
      <c r="G1834" s="16">
        <f t="shared" ca="1" si="577"/>
        <v>1.42568192362284</v>
      </c>
      <c r="H1834" s="16">
        <f t="shared" ca="1" si="578"/>
        <v>1.00331423</v>
      </c>
      <c r="I1834" s="15">
        <f t="shared" si="573"/>
        <v>7.0000000000000007E-2</v>
      </c>
      <c r="J1834" s="34">
        <f t="shared" si="579"/>
        <v>45215</v>
      </c>
      <c r="K1834" s="2">
        <f t="shared" si="580"/>
        <v>7</v>
      </c>
      <c r="L1834" s="21">
        <f t="shared" si="581"/>
        <v>7</v>
      </c>
      <c r="M1834" s="14">
        <f t="shared" si="582"/>
        <v>1.001881174</v>
      </c>
      <c r="N1834" s="14">
        <f t="shared" ca="1" si="583"/>
        <v>1.005201639</v>
      </c>
      <c r="O1834" s="21">
        <f t="shared" si="584"/>
        <v>0</v>
      </c>
      <c r="P1834" s="16">
        <f t="shared" ca="1" si="585"/>
        <v>23.05886568</v>
      </c>
      <c r="Q1834" s="24">
        <f t="shared" si="571"/>
        <v>0</v>
      </c>
      <c r="R1834" s="16">
        <f t="shared" si="586"/>
        <v>0</v>
      </c>
      <c r="S1834" s="4" t="str">
        <f t="shared" si="587"/>
        <v>A+J=</v>
      </c>
      <c r="T1834" s="34">
        <f t="shared" si="588"/>
        <v>45246</v>
      </c>
      <c r="U1834" s="11"/>
      <c r="V1834" s="11"/>
      <c r="W1834" s="11"/>
      <c r="X1834" s="32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"/>
      <c r="AI1834" s="1"/>
      <c r="AJ1834" s="1"/>
      <c r="AK1834" s="1"/>
      <c r="AL1834" s="1"/>
      <c r="AM1834" s="32"/>
      <c r="AN1834" s="32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42">
        <f t="shared" si="572"/>
        <v>45225</v>
      </c>
      <c r="B1835" s="19">
        <f t="shared" ca="1" si="574"/>
        <v>4459.3627318199997</v>
      </c>
      <c r="C1835" s="16">
        <f t="shared" si="575"/>
        <v>4433</v>
      </c>
      <c r="D1835" s="15">
        <f ca="1">IF(A1835&lt;$B$1,VLOOKUP(A1835,[1]DI!$A$4:$B$15000,2,FALSE),0)</f>
        <v>0.1265</v>
      </c>
      <c r="E1835" s="16">
        <f t="shared" ca="1" si="576"/>
        <v>1.0004727899999999</v>
      </c>
      <c r="F1835" s="16">
        <f ca="1">(TRUNC(PRODUCT($E$12:$E1834),16))</f>
        <v>1.4310832404491001</v>
      </c>
      <c r="G1835" s="16">
        <f t="shared" ca="1" si="577"/>
        <v>1.42568192362284</v>
      </c>
      <c r="H1835" s="16">
        <f t="shared" ca="1" si="578"/>
        <v>1.0037885799999999</v>
      </c>
      <c r="I1835" s="15">
        <f t="shared" si="573"/>
        <v>7.0000000000000007E-2</v>
      </c>
      <c r="J1835" s="34">
        <f t="shared" si="579"/>
        <v>45215</v>
      </c>
      <c r="K1835" s="2">
        <f t="shared" si="580"/>
        <v>8</v>
      </c>
      <c r="L1835" s="21">
        <f t="shared" si="581"/>
        <v>8</v>
      </c>
      <c r="M1835" s="14">
        <f t="shared" si="582"/>
        <v>1.0021502019999999</v>
      </c>
      <c r="N1835" s="14">
        <f t="shared" ca="1" si="583"/>
        <v>1.005946928</v>
      </c>
      <c r="O1835" s="21">
        <f t="shared" si="584"/>
        <v>0</v>
      </c>
      <c r="P1835" s="16">
        <f t="shared" ca="1" si="585"/>
        <v>26.36273182</v>
      </c>
      <c r="Q1835" s="24">
        <f t="shared" si="571"/>
        <v>0</v>
      </c>
      <c r="R1835" s="16">
        <f t="shared" si="586"/>
        <v>0</v>
      </c>
      <c r="S1835" s="4" t="str">
        <f t="shared" si="587"/>
        <v>A+J=</v>
      </c>
      <c r="T1835" s="34">
        <f t="shared" si="588"/>
        <v>45246</v>
      </c>
      <c r="U1835" s="11"/>
      <c r="V1835" s="11"/>
      <c r="W1835" s="11"/>
      <c r="X1835" s="32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"/>
      <c r="AI1835" s="1"/>
      <c r="AJ1835" s="1"/>
      <c r="AK1835" s="1"/>
      <c r="AL1835" s="1"/>
      <c r="AM1835" s="32"/>
      <c r="AN1835" s="32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42">
        <f t="shared" si="572"/>
        <v>45226</v>
      </c>
      <c r="B1836" s="19">
        <f t="shared" ca="1" si="574"/>
        <v>4462.6691203299997</v>
      </c>
      <c r="C1836" s="16">
        <f t="shared" si="575"/>
        <v>4433</v>
      </c>
      <c r="D1836" s="15">
        <f ca="1">IF(A1836&lt;$B$1,VLOOKUP(A1836,[1]DI!$A$4:$B$15000,2,FALSE),0)</f>
        <v>0.1265</v>
      </c>
      <c r="E1836" s="16">
        <f t="shared" ca="1" si="576"/>
        <v>1.0004727899999999</v>
      </c>
      <c r="F1836" s="16">
        <f ca="1">(TRUNC(PRODUCT($E$12:$E1835),16))</f>
        <v>1.43175984229435</v>
      </c>
      <c r="G1836" s="16">
        <f t="shared" ca="1" si="577"/>
        <v>1.42568192362284</v>
      </c>
      <c r="H1836" s="16">
        <f t="shared" ca="1" si="578"/>
        <v>1.00426317</v>
      </c>
      <c r="I1836" s="15">
        <f t="shared" si="573"/>
        <v>7.0000000000000007E-2</v>
      </c>
      <c r="J1836" s="34">
        <f t="shared" si="579"/>
        <v>45215</v>
      </c>
      <c r="K1836" s="2">
        <f t="shared" si="580"/>
        <v>9</v>
      </c>
      <c r="L1836" s="21">
        <f t="shared" si="581"/>
        <v>9</v>
      </c>
      <c r="M1836" s="14">
        <f t="shared" si="582"/>
        <v>1.0024193020000001</v>
      </c>
      <c r="N1836" s="14">
        <f t="shared" ca="1" si="583"/>
        <v>1.0066927859999999</v>
      </c>
      <c r="O1836" s="21">
        <f t="shared" si="584"/>
        <v>0</v>
      </c>
      <c r="P1836" s="16">
        <f t="shared" ca="1" si="585"/>
        <v>29.669120329999998</v>
      </c>
      <c r="Q1836" s="24">
        <f t="shared" si="571"/>
        <v>0</v>
      </c>
      <c r="R1836" s="16">
        <f t="shared" si="586"/>
        <v>0</v>
      </c>
      <c r="S1836" s="4" t="str">
        <f t="shared" si="587"/>
        <v>A+J=</v>
      </c>
      <c r="T1836" s="34">
        <f t="shared" si="588"/>
        <v>45246</v>
      </c>
      <c r="U1836" s="11"/>
      <c r="V1836" s="11"/>
      <c r="W1836" s="11"/>
      <c r="X1836" s="32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"/>
      <c r="AI1836" s="1"/>
      <c r="AJ1836" s="1"/>
      <c r="AK1836" s="1"/>
      <c r="AL1836" s="1"/>
      <c r="AM1836" s="32"/>
      <c r="AN1836" s="32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42">
        <f t="shared" si="572"/>
        <v>45227</v>
      </c>
      <c r="B1837" s="19">
        <f t="shared" ca="1" si="574"/>
        <v>4465.9778937999999</v>
      </c>
      <c r="C1837" s="16">
        <f t="shared" si="575"/>
        <v>4433</v>
      </c>
      <c r="D1837" s="15">
        <f ca="1">IF(A1837&lt;$B$1,VLOOKUP(A1837,[1]DI!$A$4:$B$15000,2,FALSE),0)</f>
        <v>0</v>
      </c>
      <c r="E1837" s="16">
        <f t="shared" ca="1" si="576"/>
        <v>1</v>
      </c>
      <c r="F1837" s="16">
        <f ca="1">(TRUNC(PRODUCT($E$12:$E1836),16))</f>
        <v>1.43243676403019</v>
      </c>
      <c r="G1837" s="16">
        <f t="shared" ca="1" si="577"/>
        <v>1.42568192362284</v>
      </c>
      <c r="H1837" s="16">
        <f t="shared" ca="1" si="578"/>
        <v>1.0047379700000001</v>
      </c>
      <c r="I1837" s="15">
        <f t="shared" si="573"/>
        <v>7.0000000000000007E-2</v>
      </c>
      <c r="J1837" s="34">
        <f t="shared" si="579"/>
        <v>45215</v>
      </c>
      <c r="K1837" s="2">
        <f t="shared" si="580"/>
        <v>9</v>
      </c>
      <c r="L1837" s="21">
        <f t="shared" si="581"/>
        <v>10</v>
      </c>
      <c r="M1837" s="14">
        <f t="shared" si="582"/>
        <v>1.0026884739999999</v>
      </c>
      <c r="N1837" s="14">
        <f t="shared" ca="1" si="583"/>
        <v>1.0074391819999999</v>
      </c>
      <c r="O1837" s="21">
        <f t="shared" si="584"/>
        <v>0</v>
      </c>
      <c r="P1837" s="16">
        <f t="shared" ca="1" si="585"/>
        <v>32.977893799999997</v>
      </c>
      <c r="Q1837" s="24">
        <f t="shared" si="571"/>
        <v>0</v>
      </c>
      <c r="R1837" s="16">
        <f t="shared" si="586"/>
        <v>0</v>
      </c>
      <c r="S1837" s="4" t="str">
        <f t="shared" si="587"/>
        <v>A+J=</v>
      </c>
      <c r="T1837" s="34">
        <f t="shared" si="588"/>
        <v>45246</v>
      </c>
      <c r="U1837" s="11"/>
      <c r="V1837" s="11"/>
      <c r="W1837" s="11"/>
      <c r="X1837" s="32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"/>
      <c r="AI1837" s="1"/>
      <c r="AJ1837" s="1"/>
      <c r="AK1837" s="1"/>
      <c r="AL1837" s="1"/>
      <c r="AM1837" s="32"/>
      <c r="AN1837" s="32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42">
        <f t="shared" si="572"/>
        <v>45228</v>
      </c>
      <c r="B1838" s="19">
        <f t="shared" ca="1" si="574"/>
        <v>4465.9778937999999</v>
      </c>
      <c r="C1838" s="16">
        <f t="shared" si="575"/>
        <v>4433</v>
      </c>
      <c r="D1838" s="15">
        <f ca="1">IF(A1838&lt;$B$1,VLOOKUP(A1838,[1]DI!$A$4:$B$15000,2,FALSE),0)</f>
        <v>0</v>
      </c>
      <c r="E1838" s="16">
        <f t="shared" ca="1" si="576"/>
        <v>1</v>
      </c>
      <c r="F1838" s="16">
        <f ca="1">(TRUNC(PRODUCT($E$12:$E1837),16))</f>
        <v>1.43243676403019</v>
      </c>
      <c r="G1838" s="16">
        <f t="shared" ca="1" si="577"/>
        <v>1.42568192362284</v>
      </c>
      <c r="H1838" s="16">
        <f t="shared" ca="1" si="578"/>
        <v>1.0047379700000001</v>
      </c>
      <c r="I1838" s="15">
        <f t="shared" si="573"/>
        <v>7.0000000000000007E-2</v>
      </c>
      <c r="J1838" s="34">
        <f t="shared" si="579"/>
        <v>45215</v>
      </c>
      <c r="K1838" s="2">
        <f t="shared" si="580"/>
        <v>9</v>
      </c>
      <c r="L1838" s="21">
        <f t="shared" si="581"/>
        <v>10</v>
      </c>
      <c r="M1838" s="14">
        <f t="shared" si="582"/>
        <v>1.0026884739999999</v>
      </c>
      <c r="N1838" s="14">
        <f t="shared" ca="1" si="583"/>
        <v>1.0074391819999999</v>
      </c>
      <c r="O1838" s="21">
        <f t="shared" si="584"/>
        <v>0</v>
      </c>
      <c r="P1838" s="16">
        <f t="shared" ca="1" si="585"/>
        <v>32.977893799999997</v>
      </c>
      <c r="Q1838" s="24">
        <f t="shared" si="571"/>
        <v>0</v>
      </c>
      <c r="R1838" s="16">
        <f t="shared" si="586"/>
        <v>0</v>
      </c>
      <c r="S1838" s="4" t="str">
        <f t="shared" si="587"/>
        <v>A+J=</v>
      </c>
      <c r="T1838" s="34">
        <f t="shared" si="588"/>
        <v>45246</v>
      </c>
      <c r="U1838" s="30"/>
      <c r="V1838" s="30"/>
      <c r="W1838" s="30"/>
      <c r="X1838" s="36"/>
      <c r="Y1838" s="25"/>
      <c r="Z1838" s="28"/>
      <c r="AA1838" s="30"/>
      <c r="AB1838" s="25"/>
      <c r="AC1838" s="25"/>
      <c r="AD1838" s="25"/>
      <c r="AE1838" s="30"/>
      <c r="AF1838" s="26"/>
      <c r="AG1838" s="30"/>
      <c r="AH1838" s="28"/>
      <c r="AI1838" s="28"/>
      <c r="AJ1838" s="28"/>
      <c r="AK1838" s="28"/>
      <c r="AL1838" s="28"/>
      <c r="AM1838" s="36"/>
      <c r="AN1838" s="36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  <c r="EK1838" s="28"/>
      <c r="EL1838" s="28"/>
      <c r="EM1838" s="28"/>
      <c r="EN1838" s="28"/>
      <c r="EO1838" s="28"/>
    </row>
    <row r="1839" spans="1:145" x14ac:dyDescent="0.15">
      <c r="A1839" s="42">
        <f t="shared" si="572"/>
        <v>45229</v>
      </c>
      <c r="B1839" s="19">
        <f t="shared" ca="1" si="574"/>
        <v>4465.9778937999999</v>
      </c>
      <c r="C1839" s="16">
        <f t="shared" si="575"/>
        <v>4433</v>
      </c>
      <c r="D1839" s="15">
        <f ca="1">IF(A1839&lt;$B$1,VLOOKUP(A1839,[1]DI!$A$4:$B$15000,2,FALSE),0)</f>
        <v>0.1265</v>
      </c>
      <c r="E1839" s="16">
        <f t="shared" ca="1" si="576"/>
        <v>1.0004727899999999</v>
      </c>
      <c r="F1839" s="16">
        <f ca="1">(TRUNC(PRODUCT($E$12:$E1838),16))</f>
        <v>1.43243676403019</v>
      </c>
      <c r="G1839" s="16">
        <f t="shared" ca="1" si="577"/>
        <v>1.42568192362284</v>
      </c>
      <c r="H1839" s="16">
        <f t="shared" ca="1" si="578"/>
        <v>1.0047379700000001</v>
      </c>
      <c r="I1839" s="15">
        <f t="shared" si="573"/>
        <v>7.0000000000000007E-2</v>
      </c>
      <c r="J1839" s="34">
        <f t="shared" si="579"/>
        <v>45215</v>
      </c>
      <c r="K1839" s="2">
        <f t="shared" si="580"/>
        <v>10</v>
      </c>
      <c r="L1839" s="21">
        <f t="shared" si="581"/>
        <v>10</v>
      </c>
      <c r="M1839" s="14">
        <f t="shared" si="582"/>
        <v>1.0026884739999999</v>
      </c>
      <c r="N1839" s="14">
        <f t="shared" ca="1" si="583"/>
        <v>1.0074391819999999</v>
      </c>
      <c r="O1839" s="21">
        <f t="shared" si="584"/>
        <v>0</v>
      </c>
      <c r="P1839" s="16">
        <f t="shared" ca="1" si="585"/>
        <v>32.977893799999997</v>
      </c>
      <c r="Q1839" s="24">
        <f t="shared" si="571"/>
        <v>0</v>
      </c>
      <c r="R1839" s="16">
        <f t="shared" si="586"/>
        <v>0</v>
      </c>
      <c r="S1839" s="4" t="str">
        <f t="shared" si="587"/>
        <v>A+J=</v>
      </c>
      <c r="T1839" s="34">
        <f t="shared" si="588"/>
        <v>45246</v>
      </c>
      <c r="U1839" s="30"/>
      <c r="V1839" s="30"/>
      <c r="W1839" s="30"/>
      <c r="X1839" s="36"/>
      <c r="Y1839" s="25"/>
      <c r="Z1839" s="28"/>
      <c r="AA1839" s="30"/>
      <c r="AB1839" s="25"/>
      <c r="AC1839" s="25"/>
      <c r="AD1839" s="25"/>
      <c r="AE1839" s="30"/>
      <c r="AF1839" s="26"/>
      <c r="AG1839" s="30"/>
      <c r="AH1839" s="28"/>
      <c r="AI1839" s="28"/>
      <c r="AJ1839" s="28"/>
      <c r="AK1839" s="28"/>
      <c r="AL1839" s="28"/>
      <c r="AM1839" s="36"/>
      <c r="AN1839" s="36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  <c r="EK1839" s="28"/>
      <c r="EL1839" s="28"/>
      <c r="EM1839" s="28"/>
      <c r="EN1839" s="28"/>
      <c r="EO1839" s="28"/>
    </row>
    <row r="1840" spans="1:145" x14ac:dyDescent="0.15">
      <c r="A1840" s="42">
        <f t="shared" si="572"/>
        <v>45230</v>
      </c>
      <c r="B1840" s="19">
        <f t="shared" ca="1" si="574"/>
        <v>4469.2891497500004</v>
      </c>
      <c r="C1840" s="16">
        <f t="shared" si="575"/>
        <v>4433</v>
      </c>
      <c r="D1840" s="15">
        <f ca="1">IF(A1840&lt;$B$1,VLOOKUP(A1840,[1]DI!$A$4:$B$15000,2,FALSE),0)</f>
        <v>0.1265</v>
      </c>
      <c r="E1840" s="16">
        <f t="shared" ca="1" si="576"/>
        <v>1.0004727899999999</v>
      </c>
      <c r="F1840" s="16">
        <f ca="1">(TRUNC(PRODUCT($E$12:$E1839),16))</f>
        <v>1.43311400580785</v>
      </c>
      <c r="G1840" s="16">
        <f t="shared" ca="1" si="577"/>
        <v>1.42568192362284</v>
      </c>
      <c r="H1840" s="16">
        <f t="shared" ca="1" si="578"/>
        <v>1.0052129999999999</v>
      </c>
      <c r="I1840" s="15">
        <f t="shared" si="573"/>
        <v>7.0000000000000007E-2</v>
      </c>
      <c r="J1840" s="34">
        <f t="shared" si="579"/>
        <v>45215</v>
      </c>
      <c r="K1840" s="2">
        <f t="shared" si="580"/>
        <v>11</v>
      </c>
      <c r="L1840" s="21">
        <f t="shared" si="581"/>
        <v>11</v>
      </c>
      <c r="M1840" s="14">
        <f t="shared" si="582"/>
        <v>1.0029577190000001</v>
      </c>
      <c r="N1840" s="14">
        <f t="shared" ca="1" si="583"/>
        <v>1.0081861379999999</v>
      </c>
      <c r="O1840" s="21">
        <f t="shared" si="584"/>
        <v>0</v>
      </c>
      <c r="P1840" s="16">
        <f t="shared" ca="1" si="585"/>
        <v>36.28914975</v>
      </c>
      <c r="Q1840" s="24">
        <f t="shared" si="571"/>
        <v>0</v>
      </c>
      <c r="R1840" s="16">
        <f t="shared" si="586"/>
        <v>0</v>
      </c>
      <c r="S1840" s="4" t="str">
        <f t="shared" si="587"/>
        <v>A+J=</v>
      </c>
      <c r="T1840" s="34">
        <f t="shared" si="588"/>
        <v>45246</v>
      </c>
      <c r="U1840" s="11"/>
      <c r="V1840" s="11"/>
      <c r="W1840" s="11"/>
      <c r="X1840" s="32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"/>
      <c r="AI1840" s="1"/>
      <c r="AJ1840" s="1"/>
      <c r="AK1840" s="1"/>
      <c r="AL1840" s="1"/>
      <c r="AM1840" s="32"/>
      <c r="AN1840" s="32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42">
        <f t="shared" si="572"/>
        <v>45231</v>
      </c>
      <c r="B1841" s="19">
        <f t="shared" ca="1" si="574"/>
        <v>4472.6028793100004</v>
      </c>
      <c r="C1841" s="16">
        <f t="shared" si="575"/>
        <v>4433</v>
      </c>
      <c r="D1841" s="15">
        <f ca="1">IF(A1841&lt;$B$1,VLOOKUP(A1841,[1]DI!$A$4:$B$15000,2,FALSE),0)</f>
        <v>0.1265</v>
      </c>
      <c r="E1841" s="16">
        <f t="shared" ca="1" si="576"/>
        <v>1.0004727899999999</v>
      </c>
      <c r="F1841" s="16">
        <f ca="1">(TRUNC(PRODUCT($E$12:$E1840),16))</f>
        <v>1.4337915677786599</v>
      </c>
      <c r="G1841" s="16">
        <f t="shared" ca="1" si="577"/>
        <v>1.42568192362284</v>
      </c>
      <c r="H1841" s="16">
        <f t="shared" ca="1" si="578"/>
        <v>1.0056882599999999</v>
      </c>
      <c r="I1841" s="15">
        <f t="shared" si="573"/>
        <v>7.0000000000000007E-2</v>
      </c>
      <c r="J1841" s="34">
        <f t="shared" si="579"/>
        <v>45215</v>
      </c>
      <c r="K1841" s="2">
        <f t="shared" si="580"/>
        <v>12</v>
      </c>
      <c r="L1841" s="21">
        <f t="shared" si="581"/>
        <v>12</v>
      </c>
      <c r="M1841" s="14">
        <f t="shared" si="582"/>
        <v>1.003227036</v>
      </c>
      <c r="N1841" s="14">
        <f t="shared" ca="1" si="583"/>
        <v>1.0089336520000001</v>
      </c>
      <c r="O1841" s="21">
        <f t="shared" si="584"/>
        <v>0</v>
      </c>
      <c r="P1841" s="16">
        <f t="shared" ca="1" si="585"/>
        <v>39.602879309999999</v>
      </c>
      <c r="Q1841" s="24">
        <f t="shared" si="571"/>
        <v>0</v>
      </c>
      <c r="R1841" s="16">
        <f t="shared" si="586"/>
        <v>0</v>
      </c>
      <c r="S1841" s="4" t="str">
        <f t="shared" si="587"/>
        <v>A+J=</v>
      </c>
      <c r="T1841" s="34">
        <f t="shared" si="588"/>
        <v>45246</v>
      </c>
      <c r="U1841" s="11"/>
      <c r="V1841" s="11"/>
      <c r="W1841" s="11"/>
      <c r="X1841" s="32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"/>
      <c r="AI1841" s="1"/>
      <c r="AJ1841" s="1"/>
      <c r="AK1841" s="1"/>
      <c r="AL1841" s="1"/>
      <c r="AM1841" s="32"/>
      <c r="AN1841" s="32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42">
        <f t="shared" si="572"/>
        <v>45232</v>
      </c>
      <c r="B1842" s="19">
        <f t="shared" ca="1" si="574"/>
        <v>4475.9190470200001</v>
      </c>
      <c r="C1842" s="16">
        <f t="shared" si="575"/>
        <v>4433</v>
      </c>
      <c r="D1842" s="15">
        <f ca="1">IF(A1842&lt;$B$1,VLOOKUP(A1842,[1]DI!$A$4:$B$15000,2,FALSE),0)</f>
        <v>0</v>
      </c>
      <c r="E1842" s="16">
        <f t="shared" ca="1" si="576"/>
        <v>1</v>
      </c>
      <c r="F1842" s="16">
        <f ca="1">(TRUNC(PRODUCT($E$12:$E1841),16))</f>
        <v>1.4344694500939901</v>
      </c>
      <c r="G1842" s="16">
        <f t="shared" ca="1" si="577"/>
        <v>1.42568192362284</v>
      </c>
      <c r="H1842" s="16">
        <f t="shared" ca="1" si="578"/>
        <v>1.0061637400000001</v>
      </c>
      <c r="I1842" s="15">
        <f t="shared" si="573"/>
        <v>7.0000000000000007E-2</v>
      </c>
      <c r="J1842" s="34">
        <f t="shared" si="579"/>
        <v>45215</v>
      </c>
      <c r="K1842" s="2">
        <f t="shared" si="580"/>
        <v>12</v>
      </c>
      <c r="L1842" s="21">
        <f t="shared" si="581"/>
        <v>13</v>
      </c>
      <c r="M1842" s="14">
        <f t="shared" si="582"/>
        <v>1.003496425</v>
      </c>
      <c r="N1842" s="14">
        <f t="shared" ca="1" si="583"/>
        <v>1.009681716</v>
      </c>
      <c r="O1842" s="21">
        <f t="shared" si="584"/>
        <v>0</v>
      </c>
      <c r="P1842" s="16">
        <f t="shared" ca="1" si="585"/>
        <v>42.919047020000001</v>
      </c>
      <c r="Q1842" s="24">
        <f t="shared" si="571"/>
        <v>0</v>
      </c>
      <c r="R1842" s="16">
        <f t="shared" si="586"/>
        <v>0</v>
      </c>
      <c r="S1842" s="4" t="str">
        <f t="shared" si="587"/>
        <v>A+J=</v>
      </c>
      <c r="T1842" s="34">
        <f t="shared" si="588"/>
        <v>45246</v>
      </c>
      <c r="U1842" s="11"/>
      <c r="V1842" s="11"/>
      <c r="W1842" s="11"/>
      <c r="X1842" s="32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"/>
      <c r="AI1842" s="1"/>
      <c r="AJ1842" s="1"/>
      <c r="AK1842" s="1"/>
      <c r="AL1842" s="1"/>
      <c r="AM1842" s="32"/>
      <c r="AN1842" s="32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42">
        <f t="shared" si="572"/>
        <v>45233</v>
      </c>
      <c r="B1843" s="19">
        <f t="shared" ca="1" si="574"/>
        <v>4475.9190470200001</v>
      </c>
      <c r="C1843" s="16">
        <f t="shared" si="575"/>
        <v>4433</v>
      </c>
      <c r="D1843" s="15">
        <f ca="1">IF(A1843&lt;$B$1,VLOOKUP(A1843,[1]DI!$A$4:$B$15000,2,FALSE),0)</f>
        <v>0.1215</v>
      </c>
      <c r="E1843" s="16">
        <f t="shared" ca="1" si="576"/>
        <v>1.00045513</v>
      </c>
      <c r="F1843" s="16">
        <f ca="1">(TRUNC(PRODUCT($E$12:$E1842),16))</f>
        <v>1.4344694500939901</v>
      </c>
      <c r="G1843" s="16">
        <f t="shared" ca="1" si="577"/>
        <v>1.42568192362284</v>
      </c>
      <c r="H1843" s="16">
        <f t="shared" ca="1" si="578"/>
        <v>1.0061637400000001</v>
      </c>
      <c r="I1843" s="15">
        <f t="shared" si="573"/>
        <v>7.0000000000000007E-2</v>
      </c>
      <c r="J1843" s="34">
        <f t="shared" si="579"/>
        <v>45215</v>
      </c>
      <c r="K1843" s="2">
        <f t="shared" si="580"/>
        <v>13</v>
      </c>
      <c r="L1843" s="21">
        <f t="shared" si="581"/>
        <v>13</v>
      </c>
      <c r="M1843" s="14">
        <f t="shared" si="582"/>
        <v>1.003496425</v>
      </c>
      <c r="N1843" s="14">
        <f t="shared" ca="1" si="583"/>
        <v>1.009681716</v>
      </c>
      <c r="O1843" s="21">
        <f t="shared" si="584"/>
        <v>0</v>
      </c>
      <c r="P1843" s="16">
        <f t="shared" ca="1" si="585"/>
        <v>42.919047020000001</v>
      </c>
      <c r="Q1843" s="24">
        <f t="shared" si="571"/>
        <v>0</v>
      </c>
      <c r="R1843" s="16">
        <f t="shared" si="586"/>
        <v>0</v>
      </c>
      <c r="S1843" s="4" t="str">
        <f t="shared" si="587"/>
        <v>A+J=</v>
      </c>
      <c r="T1843" s="34">
        <f t="shared" si="588"/>
        <v>45246</v>
      </c>
      <c r="U1843" s="11"/>
      <c r="V1843" s="11"/>
      <c r="W1843" s="11"/>
      <c r="X1843" s="32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"/>
      <c r="AI1843" s="1"/>
      <c r="AJ1843" s="1"/>
      <c r="AK1843" s="1"/>
      <c r="AL1843" s="1"/>
      <c r="AM1843" s="32"/>
      <c r="AN1843" s="32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42">
        <f t="shared" si="572"/>
        <v>45234</v>
      </c>
      <c r="B1844" s="19">
        <f t="shared" ca="1" si="574"/>
        <v>4479.1585814600003</v>
      </c>
      <c r="C1844" s="16">
        <f t="shared" si="575"/>
        <v>4433</v>
      </c>
      <c r="D1844" s="15">
        <f ca="1">IF(A1844&lt;$B$1,VLOOKUP(A1844,[1]DI!$A$4:$B$15000,2,FALSE),0)</f>
        <v>0</v>
      </c>
      <c r="E1844" s="16">
        <f t="shared" ca="1" si="576"/>
        <v>1</v>
      </c>
      <c r="F1844" s="16">
        <f ca="1">(TRUNC(PRODUCT($E$12:$E1843),16))</f>
        <v>1.43512232017481</v>
      </c>
      <c r="G1844" s="16">
        <f t="shared" ca="1" si="577"/>
        <v>1.42568192362284</v>
      </c>
      <c r="H1844" s="16">
        <f t="shared" ca="1" si="578"/>
        <v>1.0066216699999999</v>
      </c>
      <c r="I1844" s="15">
        <f t="shared" si="573"/>
        <v>7.0000000000000007E-2</v>
      </c>
      <c r="J1844" s="34">
        <f t="shared" si="579"/>
        <v>45215</v>
      </c>
      <c r="K1844" s="2">
        <f t="shared" si="580"/>
        <v>13</v>
      </c>
      <c r="L1844" s="21">
        <f t="shared" si="581"/>
        <v>14</v>
      </c>
      <c r="M1844" s="14">
        <f t="shared" si="582"/>
        <v>1.0037658869999999</v>
      </c>
      <c r="N1844" s="14">
        <f t="shared" ca="1" si="583"/>
        <v>1.010412493</v>
      </c>
      <c r="O1844" s="21">
        <f t="shared" si="584"/>
        <v>0</v>
      </c>
      <c r="P1844" s="16">
        <f t="shared" ca="1" si="585"/>
        <v>46.158581460000001</v>
      </c>
      <c r="Q1844" s="24">
        <f t="shared" si="571"/>
        <v>0</v>
      </c>
      <c r="R1844" s="16">
        <f t="shared" si="586"/>
        <v>0</v>
      </c>
      <c r="S1844" s="4" t="str">
        <f t="shared" si="587"/>
        <v>A+J=</v>
      </c>
      <c r="T1844" s="34">
        <f t="shared" si="588"/>
        <v>45246</v>
      </c>
      <c r="U1844" s="11"/>
      <c r="V1844" s="11"/>
      <c r="W1844" s="11"/>
      <c r="X1844" s="32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"/>
      <c r="AI1844" s="1"/>
      <c r="AJ1844" s="1"/>
      <c r="AK1844" s="1"/>
      <c r="AL1844" s="1"/>
      <c r="AM1844" s="32"/>
      <c r="AN1844" s="32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42">
        <f t="shared" si="572"/>
        <v>45235</v>
      </c>
      <c r="B1845" s="19">
        <f t="shared" ca="1" si="574"/>
        <v>4479.1585814600003</v>
      </c>
      <c r="C1845" s="16">
        <f t="shared" si="575"/>
        <v>4433</v>
      </c>
      <c r="D1845" s="15">
        <f ca="1">IF(A1845&lt;$B$1,VLOOKUP(A1845,[1]DI!$A$4:$B$15000,2,FALSE),0)</f>
        <v>0</v>
      </c>
      <c r="E1845" s="16">
        <f t="shared" ca="1" si="576"/>
        <v>1</v>
      </c>
      <c r="F1845" s="16">
        <f ca="1">(TRUNC(PRODUCT($E$12:$E1844),16))</f>
        <v>1.43512232017481</v>
      </c>
      <c r="G1845" s="16">
        <f t="shared" ca="1" si="577"/>
        <v>1.42568192362284</v>
      </c>
      <c r="H1845" s="16">
        <f t="shared" ca="1" si="578"/>
        <v>1.0066216699999999</v>
      </c>
      <c r="I1845" s="15">
        <f t="shared" si="573"/>
        <v>7.0000000000000007E-2</v>
      </c>
      <c r="J1845" s="34">
        <f t="shared" si="579"/>
        <v>45215</v>
      </c>
      <c r="K1845" s="2">
        <f t="shared" si="580"/>
        <v>13</v>
      </c>
      <c r="L1845" s="21">
        <f t="shared" si="581"/>
        <v>14</v>
      </c>
      <c r="M1845" s="14">
        <f t="shared" si="582"/>
        <v>1.0037658869999999</v>
      </c>
      <c r="N1845" s="14">
        <f t="shared" ca="1" si="583"/>
        <v>1.010412493</v>
      </c>
      <c r="O1845" s="21">
        <f t="shared" si="584"/>
        <v>0</v>
      </c>
      <c r="P1845" s="16">
        <f t="shared" ca="1" si="585"/>
        <v>46.158581460000001</v>
      </c>
      <c r="Q1845" s="24">
        <f t="shared" si="571"/>
        <v>0</v>
      </c>
      <c r="R1845" s="16">
        <f t="shared" si="586"/>
        <v>0</v>
      </c>
      <c r="S1845" s="4" t="str">
        <f t="shared" si="587"/>
        <v>A+J=</v>
      </c>
      <c r="T1845" s="34">
        <f t="shared" si="588"/>
        <v>45246</v>
      </c>
      <c r="U1845" s="11"/>
      <c r="V1845" s="11"/>
      <c r="W1845" s="11"/>
      <c r="X1845" s="32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"/>
      <c r="AI1845" s="1"/>
      <c r="AJ1845" s="1"/>
      <c r="AK1845" s="1"/>
      <c r="AL1845" s="1"/>
      <c r="AM1845" s="32"/>
      <c r="AN1845" s="32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42">
        <f t="shared" si="572"/>
        <v>45236</v>
      </c>
      <c r="B1846" s="19">
        <f t="shared" ca="1" si="574"/>
        <v>4479.1585814600003</v>
      </c>
      <c r="C1846" s="16">
        <f t="shared" si="575"/>
        <v>4433</v>
      </c>
      <c r="D1846" s="15">
        <f ca="1">IF(A1846&lt;$B$1,VLOOKUP(A1846,[1]DI!$A$4:$B$15000,2,FALSE),0)</f>
        <v>0.1215</v>
      </c>
      <c r="E1846" s="16">
        <f t="shared" ca="1" si="576"/>
        <v>1.00045513</v>
      </c>
      <c r="F1846" s="16">
        <f ca="1">(TRUNC(PRODUCT($E$12:$E1845),16))</f>
        <v>1.43512232017481</v>
      </c>
      <c r="G1846" s="16">
        <f t="shared" ca="1" si="577"/>
        <v>1.42568192362284</v>
      </c>
      <c r="H1846" s="16">
        <f t="shared" ca="1" si="578"/>
        <v>1.0066216699999999</v>
      </c>
      <c r="I1846" s="15">
        <f t="shared" si="573"/>
        <v>7.0000000000000007E-2</v>
      </c>
      <c r="J1846" s="34">
        <f t="shared" si="579"/>
        <v>45215</v>
      </c>
      <c r="K1846" s="2">
        <f t="shared" si="580"/>
        <v>14</v>
      </c>
      <c r="L1846" s="21">
        <f t="shared" si="581"/>
        <v>14</v>
      </c>
      <c r="M1846" s="14">
        <f t="shared" si="582"/>
        <v>1.0037658869999999</v>
      </c>
      <c r="N1846" s="14">
        <f t="shared" ca="1" si="583"/>
        <v>1.010412493</v>
      </c>
      <c r="O1846" s="21">
        <f t="shared" si="584"/>
        <v>0</v>
      </c>
      <c r="P1846" s="16">
        <f t="shared" ca="1" si="585"/>
        <v>46.158581460000001</v>
      </c>
      <c r="Q1846" s="24">
        <f t="shared" si="571"/>
        <v>0</v>
      </c>
      <c r="R1846" s="16">
        <f t="shared" si="586"/>
        <v>0</v>
      </c>
      <c r="S1846" s="4" t="str">
        <f t="shared" si="587"/>
        <v>A+J=</v>
      </c>
      <c r="T1846" s="34">
        <f t="shared" si="588"/>
        <v>45246</v>
      </c>
      <c r="U1846" s="11"/>
      <c r="V1846" s="11"/>
      <c r="W1846" s="11"/>
      <c r="X1846" s="32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"/>
      <c r="AI1846" s="1"/>
      <c r="AJ1846" s="1"/>
      <c r="AK1846" s="1"/>
      <c r="AL1846" s="1"/>
      <c r="AM1846" s="32"/>
      <c r="AN1846" s="32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42">
        <f t="shared" si="572"/>
        <v>45237</v>
      </c>
      <c r="B1847" s="19">
        <f t="shared" ca="1" si="574"/>
        <v>4482.4004698299996</v>
      </c>
      <c r="C1847" s="16">
        <f t="shared" si="575"/>
        <v>4433</v>
      </c>
      <c r="D1847" s="15">
        <f ca="1">IF(A1847&lt;$B$1,VLOOKUP(A1847,[1]DI!$A$4:$B$15000,2,FALSE),0)</f>
        <v>0.1215</v>
      </c>
      <c r="E1847" s="16">
        <f t="shared" ca="1" si="576"/>
        <v>1.00045513</v>
      </c>
      <c r="F1847" s="16">
        <f ca="1">(TRUNC(PRODUCT($E$12:$E1846),16))</f>
        <v>1.4357754873963899</v>
      </c>
      <c r="G1847" s="16">
        <f t="shared" ca="1" si="577"/>
        <v>1.42568192362284</v>
      </c>
      <c r="H1847" s="16">
        <f t="shared" ca="1" si="578"/>
        <v>1.00707981</v>
      </c>
      <c r="I1847" s="15">
        <f t="shared" si="573"/>
        <v>7.0000000000000007E-2</v>
      </c>
      <c r="J1847" s="34">
        <f t="shared" si="579"/>
        <v>45215</v>
      </c>
      <c r="K1847" s="2">
        <f t="shared" si="580"/>
        <v>15</v>
      </c>
      <c r="L1847" s="21">
        <f t="shared" si="581"/>
        <v>15</v>
      </c>
      <c r="M1847" s="14">
        <f t="shared" si="582"/>
        <v>1.004035421</v>
      </c>
      <c r="N1847" s="14">
        <f t="shared" ca="1" si="583"/>
        <v>1.011143801</v>
      </c>
      <c r="O1847" s="21">
        <f t="shared" si="584"/>
        <v>0</v>
      </c>
      <c r="P1847" s="16">
        <f t="shared" ca="1" si="585"/>
        <v>49.400469829999999</v>
      </c>
      <c r="Q1847" s="24">
        <f t="shared" si="571"/>
        <v>0</v>
      </c>
      <c r="R1847" s="16">
        <f t="shared" si="586"/>
        <v>0</v>
      </c>
      <c r="S1847" s="4" t="str">
        <f t="shared" si="587"/>
        <v>A+J=</v>
      </c>
      <c r="T1847" s="34">
        <f t="shared" si="588"/>
        <v>45246</v>
      </c>
      <c r="U1847" s="11"/>
      <c r="V1847" s="11"/>
      <c r="W1847" s="11"/>
      <c r="X1847" s="32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"/>
      <c r="AI1847" s="1"/>
      <c r="AJ1847" s="1"/>
      <c r="AK1847" s="1"/>
      <c r="AL1847" s="1"/>
      <c r="AM1847" s="32"/>
      <c r="AN1847" s="32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42">
        <f t="shared" si="572"/>
        <v>45238</v>
      </c>
      <c r="B1848" s="19">
        <f t="shared" ca="1" si="574"/>
        <v>4485.64475201</v>
      </c>
      <c r="C1848" s="16">
        <f t="shared" si="575"/>
        <v>4433</v>
      </c>
      <c r="D1848" s="15">
        <f ca="1">IF(A1848&lt;$B$1,VLOOKUP(A1848,[1]DI!$A$4:$B$15000,2,FALSE),0)</f>
        <v>0.1215</v>
      </c>
      <c r="E1848" s="16">
        <f t="shared" ca="1" si="576"/>
        <v>1.00045513</v>
      </c>
      <c r="F1848" s="16">
        <f ca="1">(TRUNC(PRODUCT($E$12:$E1847),16))</f>
        <v>1.4364289518939699</v>
      </c>
      <c r="G1848" s="16">
        <f t="shared" ca="1" si="577"/>
        <v>1.42568192362284</v>
      </c>
      <c r="H1848" s="16">
        <f t="shared" ca="1" si="578"/>
        <v>1.0075381699999999</v>
      </c>
      <c r="I1848" s="15">
        <f t="shared" si="573"/>
        <v>7.0000000000000007E-2</v>
      </c>
      <c r="J1848" s="34">
        <f t="shared" si="579"/>
        <v>45215</v>
      </c>
      <c r="K1848" s="2">
        <f t="shared" si="580"/>
        <v>16</v>
      </c>
      <c r="L1848" s="21">
        <f t="shared" si="581"/>
        <v>16</v>
      </c>
      <c r="M1848" s="14">
        <f t="shared" si="582"/>
        <v>1.004305027</v>
      </c>
      <c r="N1848" s="14">
        <f t="shared" ca="1" si="583"/>
        <v>1.011875649</v>
      </c>
      <c r="O1848" s="21">
        <f t="shared" si="584"/>
        <v>0</v>
      </c>
      <c r="P1848" s="16">
        <f t="shared" ca="1" si="585"/>
        <v>52.644752009999998</v>
      </c>
      <c r="Q1848" s="24">
        <f t="shared" si="571"/>
        <v>0</v>
      </c>
      <c r="R1848" s="16">
        <f t="shared" si="586"/>
        <v>0</v>
      </c>
      <c r="S1848" s="4" t="str">
        <f t="shared" si="587"/>
        <v>A+J=</v>
      </c>
      <c r="T1848" s="34">
        <f t="shared" si="588"/>
        <v>45246</v>
      </c>
      <c r="U1848" s="11"/>
      <c r="V1848" s="11"/>
      <c r="W1848" s="11"/>
      <c r="X1848" s="32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"/>
      <c r="AI1848" s="1"/>
      <c r="AJ1848" s="1"/>
      <c r="AK1848" s="1"/>
      <c r="AL1848" s="1"/>
      <c r="AM1848" s="32"/>
      <c r="AN1848" s="32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42">
        <f t="shared" si="572"/>
        <v>45239</v>
      </c>
      <c r="B1849" s="19">
        <f t="shared" ca="1" si="574"/>
        <v>4488.8913482199996</v>
      </c>
      <c r="C1849" s="16">
        <f t="shared" si="575"/>
        <v>4433</v>
      </c>
      <c r="D1849" s="15">
        <f ca="1">IF(A1849&lt;$B$1,VLOOKUP(A1849,[1]DI!$A$4:$B$15000,2,FALSE),0)</f>
        <v>0.1215</v>
      </c>
      <c r="E1849" s="16">
        <f t="shared" ca="1" si="576"/>
        <v>1.00045513</v>
      </c>
      <c r="F1849" s="16">
        <f ca="1">(TRUNC(PRODUCT($E$12:$E1848),16))</f>
        <v>1.4370827138028499</v>
      </c>
      <c r="G1849" s="16">
        <f t="shared" ca="1" si="577"/>
        <v>1.42568192362284</v>
      </c>
      <c r="H1849" s="16">
        <f t="shared" ca="1" si="578"/>
        <v>1.0079967299999999</v>
      </c>
      <c r="I1849" s="15">
        <f t="shared" si="573"/>
        <v>7.0000000000000007E-2</v>
      </c>
      <c r="J1849" s="34">
        <f t="shared" si="579"/>
        <v>45215</v>
      </c>
      <c r="K1849" s="2">
        <f t="shared" si="580"/>
        <v>17</v>
      </c>
      <c r="L1849" s="21">
        <f t="shared" si="581"/>
        <v>17</v>
      </c>
      <c r="M1849" s="14">
        <f t="shared" si="582"/>
        <v>1.0045747060000001</v>
      </c>
      <c r="N1849" s="14">
        <f t="shared" ca="1" si="583"/>
        <v>1.012608019</v>
      </c>
      <c r="O1849" s="21">
        <f t="shared" si="584"/>
        <v>0</v>
      </c>
      <c r="P1849" s="16">
        <f t="shared" ca="1" si="585"/>
        <v>55.891348219999998</v>
      </c>
      <c r="Q1849" s="24">
        <f t="shared" si="571"/>
        <v>0</v>
      </c>
      <c r="R1849" s="16">
        <f t="shared" si="586"/>
        <v>0</v>
      </c>
      <c r="S1849" s="4" t="str">
        <f t="shared" si="587"/>
        <v>A+J=</v>
      </c>
      <c r="T1849" s="34">
        <f t="shared" si="588"/>
        <v>45246</v>
      </c>
      <c r="U1849" s="11"/>
      <c r="V1849" s="11"/>
      <c r="W1849" s="11"/>
      <c r="X1849" s="32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"/>
      <c r="AI1849" s="1"/>
      <c r="AJ1849" s="1"/>
      <c r="AK1849" s="1"/>
      <c r="AL1849" s="1"/>
      <c r="AM1849" s="32"/>
      <c r="AN1849" s="32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42">
        <f t="shared" si="572"/>
        <v>45240</v>
      </c>
      <c r="B1850" s="19">
        <f t="shared" ca="1" si="574"/>
        <v>4492.1402939199997</v>
      </c>
      <c r="C1850" s="16">
        <f t="shared" si="575"/>
        <v>4433</v>
      </c>
      <c r="D1850" s="15">
        <f ca="1">IF(A1850&lt;$B$1,VLOOKUP(A1850,[1]DI!$A$4:$B$15000,2,FALSE),0)</f>
        <v>0.1215</v>
      </c>
      <c r="E1850" s="16">
        <f t="shared" ca="1" si="576"/>
        <v>1.00045513</v>
      </c>
      <c r="F1850" s="16">
        <f ca="1">(TRUNC(PRODUCT($E$12:$E1849),16))</f>
        <v>1.4377367732583799</v>
      </c>
      <c r="G1850" s="16">
        <f t="shared" ca="1" si="577"/>
        <v>1.42568192362284</v>
      </c>
      <c r="H1850" s="16">
        <f t="shared" ca="1" si="578"/>
        <v>1.0084554999999999</v>
      </c>
      <c r="I1850" s="15">
        <f t="shared" si="573"/>
        <v>7.0000000000000007E-2</v>
      </c>
      <c r="J1850" s="34">
        <f t="shared" si="579"/>
        <v>45215</v>
      </c>
      <c r="K1850" s="2">
        <f t="shared" si="580"/>
        <v>18</v>
      </c>
      <c r="L1850" s="21">
        <f t="shared" si="581"/>
        <v>18</v>
      </c>
      <c r="M1850" s="14">
        <f t="shared" si="582"/>
        <v>1.0048444569999999</v>
      </c>
      <c r="N1850" s="14">
        <f t="shared" ca="1" si="583"/>
        <v>1.013340919</v>
      </c>
      <c r="O1850" s="21">
        <f t="shared" si="584"/>
        <v>0</v>
      </c>
      <c r="P1850" s="16">
        <f t="shared" ca="1" si="585"/>
        <v>59.140293919999998</v>
      </c>
      <c r="Q1850" s="24">
        <f t="shared" si="571"/>
        <v>0</v>
      </c>
      <c r="R1850" s="16">
        <f t="shared" si="586"/>
        <v>0</v>
      </c>
      <c r="S1850" s="4" t="str">
        <f t="shared" si="587"/>
        <v>A+J=</v>
      </c>
      <c r="T1850" s="34">
        <f t="shared" si="588"/>
        <v>45246</v>
      </c>
      <c r="U1850" s="11"/>
      <c r="V1850" s="11"/>
      <c r="W1850" s="11"/>
      <c r="X1850" s="32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"/>
      <c r="AI1850" s="1"/>
      <c r="AJ1850" s="1"/>
      <c r="AK1850" s="1"/>
      <c r="AL1850" s="1"/>
      <c r="AM1850" s="32"/>
      <c r="AN1850" s="32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42">
        <f t="shared" si="572"/>
        <v>45241</v>
      </c>
      <c r="B1851" s="19">
        <f t="shared" ca="1" si="574"/>
        <v>4495.3916024099999</v>
      </c>
      <c r="C1851" s="16">
        <f t="shared" si="575"/>
        <v>4433</v>
      </c>
      <c r="D1851" s="15">
        <f ca="1">IF(A1851&lt;$B$1,VLOOKUP(A1851,[1]DI!$A$4:$B$15000,2,FALSE),0)</f>
        <v>0</v>
      </c>
      <c r="E1851" s="16">
        <f t="shared" ca="1" si="576"/>
        <v>1</v>
      </c>
      <c r="F1851" s="16">
        <f ca="1">(TRUNC(PRODUCT($E$12:$E1850),16))</f>
        <v>1.43839113039599</v>
      </c>
      <c r="G1851" s="16">
        <f t="shared" ca="1" si="577"/>
        <v>1.42568192362284</v>
      </c>
      <c r="H1851" s="16">
        <f t="shared" ca="1" si="578"/>
        <v>1.0089144800000001</v>
      </c>
      <c r="I1851" s="15">
        <f t="shared" si="573"/>
        <v>7.0000000000000007E-2</v>
      </c>
      <c r="J1851" s="34">
        <f t="shared" si="579"/>
        <v>45215</v>
      </c>
      <c r="K1851" s="2">
        <f t="shared" si="580"/>
        <v>18</v>
      </c>
      <c r="L1851" s="21">
        <f t="shared" si="581"/>
        <v>19</v>
      </c>
      <c r="M1851" s="14">
        <f t="shared" si="582"/>
        <v>1.005114281</v>
      </c>
      <c r="N1851" s="14">
        <f t="shared" ca="1" si="583"/>
        <v>1.014074352</v>
      </c>
      <c r="O1851" s="21">
        <f t="shared" si="584"/>
        <v>0</v>
      </c>
      <c r="P1851" s="16">
        <f t="shared" ca="1" si="585"/>
        <v>62.391602409999997</v>
      </c>
      <c r="Q1851" s="24">
        <f t="shared" si="571"/>
        <v>0</v>
      </c>
      <c r="R1851" s="16">
        <f t="shared" si="586"/>
        <v>0</v>
      </c>
      <c r="S1851" s="4" t="str">
        <f t="shared" si="587"/>
        <v>A+J=</v>
      </c>
      <c r="T1851" s="34">
        <f t="shared" si="588"/>
        <v>45246</v>
      </c>
      <c r="U1851" s="11"/>
      <c r="V1851" s="11"/>
      <c r="W1851" s="11"/>
      <c r="X1851" s="32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"/>
      <c r="AI1851" s="1"/>
      <c r="AJ1851" s="1"/>
      <c r="AK1851" s="1"/>
      <c r="AL1851" s="1"/>
      <c r="AM1851" s="32"/>
      <c r="AN1851" s="32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42">
        <f t="shared" si="572"/>
        <v>45242</v>
      </c>
      <c r="B1852" s="19">
        <f t="shared" ca="1" si="574"/>
        <v>4495.3916024099999</v>
      </c>
      <c r="C1852" s="16">
        <f t="shared" si="575"/>
        <v>4433</v>
      </c>
      <c r="D1852" s="15">
        <f ca="1">IF(A1852&lt;$B$1,VLOOKUP(A1852,[1]DI!$A$4:$B$15000,2,FALSE),0)</f>
        <v>0</v>
      </c>
      <c r="E1852" s="16">
        <f t="shared" ca="1" si="576"/>
        <v>1</v>
      </c>
      <c r="F1852" s="16">
        <f ca="1">(TRUNC(PRODUCT($E$12:$E1851),16))</f>
        <v>1.43839113039599</v>
      </c>
      <c r="G1852" s="16">
        <f t="shared" ca="1" si="577"/>
        <v>1.42568192362284</v>
      </c>
      <c r="H1852" s="16">
        <f t="shared" ca="1" si="578"/>
        <v>1.0089144800000001</v>
      </c>
      <c r="I1852" s="15">
        <f t="shared" si="573"/>
        <v>7.0000000000000007E-2</v>
      </c>
      <c r="J1852" s="34">
        <f t="shared" si="579"/>
        <v>45215</v>
      </c>
      <c r="K1852" s="2">
        <f t="shared" si="580"/>
        <v>18</v>
      </c>
      <c r="L1852" s="21">
        <f t="shared" si="581"/>
        <v>19</v>
      </c>
      <c r="M1852" s="14">
        <f t="shared" si="582"/>
        <v>1.005114281</v>
      </c>
      <c r="N1852" s="14">
        <f t="shared" ca="1" si="583"/>
        <v>1.014074352</v>
      </c>
      <c r="O1852" s="21">
        <f t="shared" si="584"/>
        <v>0</v>
      </c>
      <c r="P1852" s="16">
        <f t="shared" ca="1" si="585"/>
        <v>62.391602409999997</v>
      </c>
      <c r="Q1852" s="24">
        <f t="shared" si="571"/>
        <v>0</v>
      </c>
      <c r="R1852" s="16">
        <f t="shared" si="586"/>
        <v>0</v>
      </c>
      <c r="S1852" s="4" t="str">
        <f t="shared" si="587"/>
        <v>A+J=</v>
      </c>
      <c r="T1852" s="34">
        <f t="shared" si="588"/>
        <v>45246</v>
      </c>
      <c r="U1852" s="11"/>
      <c r="V1852" s="11"/>
      <c r="W1852" s="11"/>
      <c r="X1852" s="32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"/>
      <c r="AI1852" s="1"/>
      <c r="AJ1852" s="1"/>
      <c r="AK1852" s="1"/>
      <c r="AL1852" s="1"/>
      <c r="AM1852" s="32"/>
      <c r="AN1852" s="32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42">
        <f t="shared" si="572"/>
        <v>45243</v>
      </c>
      <c r="B1853" s="19">
        <f t="shared" ca="1" si="574"/>
        <v>4495.3916024099999</v>
      </c>
      <c r="C1853" s="16">
        <f t="shared" si="575"/>
        <v>4433</v>
      </c>
      <c r="D1853" s="15">
        <f ca="1">IF(A1853&lt;$B$1,VLOOKUP(A1853,[1]DI!$A$4:$B$15000,2,FALSE),0)</f>
        <v>0.1215</v>
      </c>
      <c r="E1853" s="16">
        <f t="shared" ca="1" si="576"/>
        <v>1.00045513</v>
      </c>
      <c r="F1853" s="16">
        <f ca="1">(TRUNC(PRODUCT($E$12:$E1852),16))</f>
        <v>1.43839113039599</v>
      </c>
      <c r="G1853" s="16">
        <f t="shared" ca="1" si="577"/>
        <v>1.42568192362284</v>
      </c>
      <c r="H1853" s="16">
        <f t="shared" ca="1" si="578"/>
        <v>1.0089144800000001</v>
      </c>
      <c r="I1853" s="15">
        <f t="shared" si="573"/>
        <v>7.0000000000000007E-2</v>
      </c>
      <c r="J1853" s="34">
        <f t="shared" si="579"/>
        <v>45215</v>
      </c>
      <c r="K1853" s="2">
        <f t="shared" si="580"/>
        <v>19</v>
      </c>
      <c r="L1853" s="21">
        <f t="shared" si="581"/>
        <v>19</v>
      </c>
      <c r="M1853" s="14">
        <f t="shared" si="582"/>
        <v>1.005114281</v>
      </c>
      <c r="N1853" s="14">
        <f t="shared" ca="1" si="583"/>
        <v>1.014074352</v>
      </c>
      <c r="O1853" s="21">
        <f t="shared" si="584"/>
        <v>0</v>
      </c>
      <c r="P1853" s="16">
        <f t="shared" ca="1" si="585"/>
        <v>62.391602409999997</v>
      </c>
      <c r="Q1853" s="24">
        <f t="shared" si="571"/>
        <v>0</v>
      </c>
      <c r="R1853" s="16">
        <f t="shared" si="586"/>
        <v>0</v>
      </c>
      <c r="S1853" s="4" t="str">
        <f t="shared" si="587"/>
        <v>A+J=</v>
      </c>
      <c r="T1853" s="34">
        <f t="shared" si="588"/>
        <v>45246</v>
      </c>
      <c r="U1853" s="11"/>
      <c r="V1853" s="11"/>
      <c r="W1853" s="11"/>
      <c r="X1853" s="32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"/>
      <c r="AI1853" s="1"/>
      <c r="AJ1853" s="1"/>
      <c r="AK1853" s="1"/>
      <c r="AL1853" s="1"/>
      <c r="AM1853" s="32"/>
      <c r="AN1853" s="32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42">
        <f t="shared" si="572"/>
        <v>45244</v>
      </c>
      <c r="B1854" s="19">
        <f t="shared" ca="1" si="574"/>
        <v>4498.6452204899997</v>
      </c>
      <c r="C1854" s="16">
        <f t="shared" si="575"/>
        <v>4433</v>
      </c>
      <c r="D1854" s="15">
        <f ca="1">IF(A1854&lt;$B$1,VLOOKUP(A1854,[1]DI!$A$4:$B$15000,2,FALSE),0)</f>
        <v>0.1215</v>
      </c>
      <c r="E1854" s="16">
        <f t="shared" ca="1" si="576"/>
        <v>1.00045513</v>
      </c>
      <c r="F1854" s="16">
        <f ca="1">(TRUNC(PRODUCT($E$12:$E1853),16))</f>
        <v>1.43904578535117</v>
      </c>
      <c r="G1854" s="16">
        <f t="shared" ca="1" si="577"/>
        <v>1.42568192362284</v>
      </c>
      <c r="H1854" s="16">
        <f t="shared" ca="1" si="578"/>
        <v>1.0093736600000001</v>
      </c>
      <c r="I1854" s="15">
        <f t="shared" si="573"/>
        <v>7.0000000000000007E-2</v>
      </c>
      <c r="J1854" s="34">
        <f t="shared" si="579"/>
        <v>45215</v>
      </c>
      <c r="K1854" s="2">
        <f t="shared" si="580"/>
        <v>20</v>
      </c>
      <c r="L1854" s="21">
        <f t="shared" si="581"/>
        <v>20</v>
      </c>
      <c r="M1854" s="14">
        <f t="shared" si="582"/>
        <v>1.005384177</v>
      </c>
      <c r="N1854" s="14">
        <f t="shared" ca="1" si="583"/>
        <v>1.0148083059999999</v>
      </c>
      <c r="O1854" s="21">
        <f t="shared" si="584"/>
        <v>0</v>
      </c>
      <c r="P1854" s="16">
        <f t="shared" ca="1" si="585"/>
        <v>65.64522049</v>
      </c>
      <c r="Q1854" s="24">
        <f t="shared" si="571"/>
        <v>0</v>
      </c>
      <c r="R1854" s="16">
        <f t="shared" si="586"/>
        <v>0</v>
      </c>
      <c r="S1854" s="4" t="str">
        <f t="shared" si="587"/>
        <v>A+J=</v>
      </c>
      <c r="T1854" s="34">
        <f t="shared" si="588"/>
        <v>45246</v>
      </c>
      <c r="U1854" s="11"/>
      <c r="V1854" s="11"/>
      <c r="W1854" s="11"/>
      <c r="X1854" s="32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"/>
      <c r="AI1854" s="1"/>
      <c r="AJ1854" s="1"/>
      <c r="AK1854" s="1"/>
      <c r="AL1854" s="1"/>
      <c r="AM1854" s="32"/>
      <c r="AN1854" s="32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42">
        <f t="shared" si="572"/>
        <v>45245</v>
      </c>
      <c r="B1855" s="19">
        <f t="shared" ca="1" si="574"/>
        <v>4501.90124569</v>
      </c>
      <c r="C1855" s="16">
        <f t="shared" si="575"/>
        <v>4433</v>
      </c>
      <c r="D1855" s="15">
        <f ca="1">IF(A1855&lt;$B$1,VLOOKUP(A1855,[1]DI!$A$4:$B$15000,2,FALSE),0)</f>
        <v>0</v>
      </c>
      <c r="E1855" s="16">
        <f t="shared" ca="1" si="576"/>
        <v>1</v>
      </c>
      <c r="F1855" s="16">
        <f ca="1">(TRUNC(PRODUCT($E$12:$E1854),16))</f>
        <v>1.43970073825946</v>
      </c>
      <c r="G1855" s="16">
        <f t="shared" ca="1" si="577"/>
        <v>1.42568192362284</v>
      </c>
      <c r="H1855" s="16">
        <f t="shared" ca="1" si="578"/>
        <v>1.0098330600000001</v>
      </c>
      <c r="I1855" s="15">
        <f t="shared" si="573"/>
        <v>7.0000000000000007E-2</v>
      </c>
      <c r="J1855" s="34">
        <f t="shared" si="579"/>
        <v>45215</v>
      </c>
      <c r="K1855" s="2">
        <f t="shared" si="580"/>
        <v>20</v>
      </c>
      <c r="L1855" s="21">
        <f t="shared" si="581"/>
        <v>21</v>
      </c>
      <c r="M1855" s="14">
        <f t="shared" si="582"/>
        <v>1.0056541450000001</v>
      </c>
      <c r="N1855" s="14">
        <f t="shared" ca="1" si="583"/>
        <v>1.015542803</v>
      </c>
      <c r="O1855" s="21">
        <f t="shared" si="584"/>
        <v>0</v>
      </c>
      <c r="P1855" s="16">
        <f t="shared" ca="1" si="585"/>
        <v>68.901245689999996</v>
      </c>
      <c r="Q1855" s="24">
        <f t="shared" si="571"/>
        <v>0</v>
      </c>
      <c r="R1855" s="16">
        <f t="shared" si="586"/>
        <v>0</v>
      </c>
      <c r="S1855" s="4" t="str">
        <f t="shared" si="587"/>
        <v>A+J=</v>
      </c>
      <c r="T1855" s="34">
        <f t="shared" si="588"/>
        <v>45246</v>
      </c>
      <c r="U1855" s="11"/>
      <c r="V1855" s="11"/>
      <c r="W1855" s="11"/>
      <c r="X1855" s="32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"/>
      <c r="AI1855" s="1"/>
      <c r="AJ1855" s="1"/>
      <c r="AK1855" s="1"/>
      <c r="AL1855" s="1"/>
      <c r="AM1855" s="32"/>
      <c r="AN1855" s="32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42">
        <f t="shared" si="572"/>
        <v>45246</v>
      </c>
      <c r="B1856" s="19">
        <f t="shared" ca="1" si="574"/>
        <v>4501.90124569</v>
      </c>
      <c r="C1856" s="16">
        <f t="shared" si="575"/>
        <v>4433</v>
      </c>
      <c r="D1856" s="15">
        <f ca="1">IF(A1856&lt;$B$1,VLOOKUP(A1856,[1]DI!$A$4:$B$15000,2,FALSE),0)</f>
        <v>0.1215</v>
      </c>
      <c r="E1856" s="16">
        <f t="shared" ca="1" si="576"/>
        <v>1.00045513</v>
      </c>
      <c r="F1856" s="16">
        <f ca="1">(TRUNC(PRODUCT($E$12:$E1855),16))</f>
        <v>1.43970073825946</v>
      </c>
      <c r="G1856" s="16">
        <f t="shared" ca="1" si="577"/>
        <v>1.42568192362284</v>
      </c>
      <c r="H1856" s="16">
        <f t="shared" ca="1" si="578"/>
        <v>1.0098330600000001</v>
      </c>
      <c r="I1856" s="15">
        <f t="shared" si="573"/>
        <v>7.0000000000000007E-2</v>
      </c>
      <c r="J1856" s="34">
        <f t="shared" si="579"/>
        <v>45215</v>
      </c>
      <c r="K1856" s="2">
        <f t="shared" si="580"/>
        <v>21</v>
      </c>
      <c r="L1856" s="21">
        <f t="shared" si="581"/>
        <v>21</v>
      </c>
      <c r="M1856" s="14">
        <f t="shared" si="582"/>
        <v>1.0056541450000001</v>
      </c>
      <c r="N1856" s="14">
        <f t="shared" ca="1" si="583"/>
        <v>1.015542803</v>
      </c>
      <c r="O1856" s="21">
        <f t="shared" si="584"/>
        <v>61</v>
      </c>
      <c r="P1856" s="16">
        <f t="shared" ca="1" si="585"/>
        <v>68.901245689999996</v>
      </c>
      <c r="Q1856" s="24">
        <f t="shared" si="571"/>
        <v>5.0049999999999997E-2</v>
      </c>
      <c r="R1856" s="16">
        <f t="shared" si="586"/>
        <v>500.5</v>
      </c>
      <c r="S1856" s="4" t="str">
        <f t="shared" si="587"/>
        <v>A+J=</v>
      </c>
      <c r="T1856" s="34">
        <f t="shared" si="588"/>
        <v>45246</v>
      </c>
      <c r="U1856" s="11"/>
      <c r="V1856" s="11"/>
      <c r="W1856" s="11"/>
      <c r="X1856" s="32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"/>
      <c r="AI1856" s="1"/>
      <c r="AJ1856" s="1"/>
      <c r="AK1856" s="1"/>
      <c r="AL1856" s="1"/>
      <c r="AM1856" s="32"/>
      <c r="AN1856" s="32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42">
        <f t="shared" si="572"/>
        <v>45247</v>
      </c>
      <c r="B1857" s="19">
        <f t="shared" ca="1" si="574"/>
        <v>3935.3462451800001</v>
      </c>
      <c r="C1857" s="16">
        <f t="shared" si="575"/>
        <v>3932.5</v>
      </c>
      <c r="D1857" s="15">
        <f ca="1">IF(A1857&lt;$B$1,VLOOKUP(A1857,[1]DI!$A$4:$B$15000,2,FALSE),0)</f>
        <v>0.1215</v>
      </c>
      <c r="E1857" s="16">
        <f t="shared" ca="1" si="576"/>
        <v>1.00045513</v>
      </c>
      <c r="F1857" s="16">
        <f ca="1">(TRUNC(PRODUCT($E$12:$E1856),16))</f>
        <v>1.4403559892564599</v>
      </c>
      <c r="G1857" s="16">
        <f t="shared" ca="1" si="577"/>
        <v>1.43970073825946</v>
      </c>
      <c r="H1857" s="16">
        <f t="shared" ca="1" si="578"/>
        <v>1.00045513</v>
      </c>
      <c r="I1857" s="15">
        <f t="shared" si="573"/>
        <v>7.0000000000000007E-2</v>
      </c>
      <c r="J1857" s="34">
        <f t="shared" si="579"/>
        <v>45246</v>
      </c>
      <c r="K1857" s="2">
        <f t="shared" si="580"/>
        <v>1</v>
      </c>
      <c r="L1857" s="21">
        <f t="shared" si="581"/>
        <v>1</v>
      </c>
      <c r="M1857" s="14">
        <f t="shared" si="582"/>
        <v>1.0002685229999999</v>
      </c>
      <c r="N1857" s="14">
        <f t="shared" ca="1" si="583"/>
        <v>1.000723775</v>
      </c>
      <c r="O1857" s="21">
        <f t="shared" si="584"/>
        <v>0</v>
      </c>
      <c r="P1857" s="16">
        <f t="shared" ca="1" si="585"/>
        <v>2.8462451799999999</v>
      </c>
      <c r="Q1857" s="24">
        <f t="shared" si="571"/>
        <v>0</v>
      </c>
      <c r="R1857" s="16">
        <f t="shared" si="586"/>
        <v>0</v>
      </c>
      <c r="S1857" s="4" t="str">
        <f t="shared" si="587"/>
        <v>J=</v>
      </c>
      <c r="T1857" s="34">
        <f t="shared" si="588"/>
        <v>45275</v>
      </c>
      <c r="U1857" s="11"/>
      <c r="V1857" s="11"/>
      <c r="W1857" s="11"/>
      <c r="X1857" s="32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"/>
      <c r="AI1857" s="1"/>
      <c r="AJ1857" s="1"/>
      <c r="AK1857" s="1"/>
      <c r="AL1857" s="1"/>
      <c r="AM1857" s="32"/>
      <c r="AN1857" s="32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42">
        <f t="shared" si="572"/>
        <v>45248</v>
      </c>
      <c r="B1858" s="19">
        <f t="shared" ca="1" si="574"/>
        <v>3937.1373494999998</v>
      </c>
      <c r="C1858" s="16">
        <f t="shared" si="575"/>
        <v>3932.5</v>
      </c>
      <c r="D1858" s="15">
        <f ca="1">IF(A1858&lt;$B$1,VLOOKUP(A1858,[1]DI!$A$4:$B$15000,2,FALSE),0)</f>
        <v>0</v>
      </c>
      <c r="E1858" s="16">
        <f t="shared" ca="1" si="576"/>
        <v>1</v>
      </c>
      <c r="F1858" s="16">
        <f ca="1">(TRUNC(PRODUCT($E$12:$E1857),16))</f>
        <v>1.4410115384778499</v>
      </c>
      <c r="G1858" s="16">
        <f t="shared" ca="1" si="577"/>
        <v>1.43970073825946</v>
      </c>
      <c r="H1858" s="16">
        <f t="shared" ca="1" si="578"/>
        <v>1.00091047</v>
      </c>
      <c r="I1858" s="15">
        <f t="shared" si="573"/>
        <v>7.0000000000000007E-2</v>
      </c>
      <c r="J1858" s="34">
        <f t="shared" si="579"/>
        <v>45246</v>
      </c>
      <c r="K1858" s="2">
        <f t="shared" si="580"/>
        <v>1</v>
      </c>
      <c r="L1858" s="21">
        <f t="shared" si="581"/>
        <v>1</v>
      </c>
      <c r="M1858" s="14">
        <f t="shared" si="582"/>
        <v>1.0002685229999999</v>
      </c>
      <c r="N1858" s="14">
        <f t="shared" ca="1" si="583"/>
        <v>1.0011792370000001</v>
      </c>
      <c r="O1858" s="21">
        <f t="shared" si="584"/>
        <v>0</v>
      </c>
      <c r="P1858" s="16">
        <f t="shared" ca="1" si="585"/>
        <v>4.6373495</v>
      </c>
      <c r="Q1858" s="24">
        <f t="shared" si="571"/>
        <v>0</v>
      </c>
      <c r="R1858" s="16">
        <f t="shared" si="586"/>
        <v>0</v>
      </c>
      <c r="S1858" s="4" t="str">
        <f t="shared" si="587"/>
        <v>J=</v>
      </c>
      <c r="T1858" s="34">
        <f t="shared" si="588"/>
        <v>45275</v>
      </c>
      <c r="U1858" s="11"/>
      <c r="V1858" s="11"/>
      <c r="W1858" s="11"/>
      <c r="X1858" s="32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"/>
      <c r="AI1858" s="1"/>
      <c r="AJ1858" s="1"/>
      <c r="AK1858" s="1"/>
      <c r="AL1858" s="1"/>
      <c r="AM1858" s="32"/>
      <c r="AN1858" s="32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42">
        <f t="shared" si="572"/>
        <v>45249</v>
      </c>
      <c r="B1859" s="19">
        <f t="shared" ca="1" si="574"/>
        <v>3937.1373494999998</v>
      </c>
      <c r="C1859" s="16">
        <f t="shared" si="575"/>
        <v>3932.5</v>
      </c>
      <c r="D1859" s="15">
        <f ca="1">IF(A1859&lt;$B$1,VLOOKUP(A1859,[1]DI!$A$4:$B$15000,2,FALSE),0)</f>
        <v>0</v>
      </c>
      <c r="E1859" s="16">
        <f t="shared" ca="1" si="576"/>
        <v>1</v>
      </c>
      <c r="F1859" s="16">
        <f ca="1">(TRUNC(PRODUCT($E$12:$E1858),16))</f>
        <v>1.4410115384778499</v>
      </c>
      <c r="G1859" s="16">
        <f t="shared" ca="1" si="577"/>
        <v>1.43970073825946</v>
      </c>
      <c r="H1859" s="16">
        <f t="shared" ca="1" si="578"/>
        <v>1.00091047</v>
      </c>
      <c r="I1859" s="15">
        <f t="shared" si="573"/>
        <v>7.0000000000000007E-2</v>
      </c>
      <c r="J1859" s="34">
        <f t="shared" si="579"/>
        <v>45246</v>
      </c>
      <c r="K1859" s="2">
        <f t="shared" si="580"/>
        <v>1</v>
      </c>
      <c r="L1859" s="21">
        <f t="shared" si="581"/>
        <v>1</v>
      </c>
      <c r="M1859" s="14">
        <f t="shared" si="582"/>
        <v>1.0002685229999999</v>
      </c>
      <c r="N1859" s="14">
        <f t="shared" ca="1" si="583"/>
        <v>1.0011792370000001</v>
      </c>
      <c r="O1859" s="21">
        <f t="shared" si="584"/>
        <v>0</v>
      </c>
      <c r="P1859" s="16">
        <f t="shared" ca="1" si="585"/>
        <v>4.6373495</v>
      </c>
      <c r="Q1859" s="24">
        <f t="shared" si="571"/>
        <v>0</v>
      </c>
      <c r="R1859" s="16">
        <f t="shared" si="586"/>
        <v>0</v>
      </c>
      <c r="S1859" s="4" t="str">
        <f t="shared" si="587"/>
        <v>J=</v>
      </c>
      <c r="T1859" s="34">
        <f t="shared" si="588"/>
        <v>45275</v>
      </c>
      <c r="U1859" s="11"/>
      <c r="V1859" s="11"/>
      <c r="W1859" s="11"/>
      <c r="X1859" s="32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"/>
      <c r="AI1859" s="1"/>
      <c r="AJ1859" s="1"/>
      <c r="AK1859" s="1"/>
      <c r="AL1859" s="1"/>
      <c r="AM1859" s="32"/>
      <c r="AN1859" s="32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42">
        <f t="shared" si="572"/>
        <v>45250</v>
      </c>
      <c r="B1860" s="19">
        <f t="shared" ca="1" si="574"/>
        <v>3938.1945627999999</v>
      </c>
      <c r="C1860" s="16">
        <f t="shared" si="575"/>
        <v>3932.5</v>
      </c>
      <c r="D1860" s="15">
        <f ca="1">IF(A1860&lt;$B$1,VLOOKUP(A1860,[1]DI!$A$4:$B$15000,2,FALSE),0)</f>
        <v>0.1215</v>
      </c>
      <c r="E1860" s="16">
        <f t="shared" ca="1" si="576"/>
        <v>1.00045513</v>
      </c>
      <c r="F1860" s="16">
        <f ca="1">(TRUNC(PRODUCT($E$12:$E1859),16))</f>
        <v>1.4410115384778499</v>
      </c>
      <c r="G1860" s="16">
        <f t="shared" ca="1" si="577"/>
        <v>1.43970073825946</v>
      </c>
      <c r="H1860" s="16">
        <f t="shared" ca="1" si="578"/>
        <v>1.00091047</v>
      </c>
      <c r="I1860" s="15">
        <f t="shared" si="573"/>
        <v>7.0000000000000007E-2</v>
      </c>
      <c r="J1860" s="34">
        <f t="shared" si="579"/>
        <v>45246</v>
      </c>
      <c r="K1860" s="2">
        <f t="shared" si="580"/>
        <v>2</v>
      </c>
      <c r="L1860" s="21">
        <f t="shared" si="581"/>
        <v>2</v>
      </c>
      <c r="M1860" s="14">
        <f t="shared" si="582"/>
        <v>1.000537118</v>
      </c>
      <c r="N1860" s="14">
        <f t="shared" ca="1" si="583"/>
        <v>1.001448077</v>
      </c>
      <c r="O1860" s="21">
        <f t="shared" si="584"/>
        <v>0</v>
      </c>
      <c r="P1860" s="16">
        <f t="shared" ca="1" si="585"/>
        <v>5.6945627999999999</v>
      </c>
      <c r="Q1860" s="24">
        <f t="shared" si="571"/>
        <v>0</v>
      </c>
      <c r="R1860" s="16">
        <f t="shared" si="586"/>
        <v>0</v>
      </c>
      <c r="S1860" s="4" t="str">
        <f t="shared" si="587"/>
        <v>J=</v>
      </c>
      <c r="T1860" s="34">
        <f t="shared" si="588"/>
        <v>45275</v>
      </c>
      <c r="U1860" s="11"/>
      <c r="V1860" s="11"/>
      <c r="W1860" s="11"/>
      <c r="X1860" s="32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"/>
      <c r="AI1860" s="1"/>
      <c r="AJ1860" s="1"/>
      <c r="AK1860" s="1"/>
      <c r="AL1860" s="1"/>
      <c r="AM1860" s="32"/>
      <c r="AN1860" s="32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42">
        <f t="shared" si="572"/>
        <v>45251</v>
      </c>
      <c r="B1861" s="19">
        <f t="shared" ca="1" si="574"/>
        <v>3941.0449135200001</v>
      </c>
      <c r="C1861" s="16">
        <f t="shared" si="575"/>
        <v>3932.5</v>
      </c>
      <c r="D1861" s="15">
        <f ca="1">IF(A1861&lt;$B$1,VLOOKUP(A1861,[1]DI!$A$4:$B$15000,2,FALSE),0)</f>
        <v>0.1215</v>
      </c>
      <c r="E1861" s="16">
        <f t="shared" ca="1" si="576"/>
        <v>1.00045513</v>
      </c>
      <c r="F1861" s="16">
        <f ca="1">(TRUNC(PRODUCT($E$12:$E1860),16))</f>
        <v>1.4416673860593601</v>
      </c>
      <c r="G1861" s="16">
        <f t="shared" ca="1" si="577"/>
        <v>1.43970073825946</v>
      </c>
      <c r="H1861" s="16">
        <f t="shared" ca="1" si="578"/>
        <v>1.0013660099999999</v>
      </c>
      <c r="I1861" s="15">
        <f t="shared" si="573"/>
        <v>7.0000000000000007E-2</v>
      </c>
      <c r="J1861" s="34">
        <f t="shared" si="579"/>
        <v>45246</v>
      </c>
      <c r="K1861" s="2">
        <f t="shared" si="580"/>
        <v>3</v>
      </c>
      <c r="L1861" s="21">
        <f t="shared" si="581"/>
        <v>3</v>
      </c>
      <c r="M1861" s="14">
        <f t="shared" si="582"/>
        <v>1.0008057850000001</v>
      </c>
      <c r="N1861" s="14">
        <f t="shared" ca="1" si="583"/>
        <v>1.002172896</v>
      </c>
      <c r="O1861" s="21">
        <f t="shared" si="584"/>
        <v>0</v>
      </c>
      <c r="P1861" s="16">
        <f t="shared" ca="1" si="585"/>
        <v>8.5449135199999997</v>
      </c>
      <c r="Q1861" s="24">
        <f t="shared" si="571"/>
        <v>0</v>
      </c>
      <c r="R1861" s="16">
        <f t="shared" si="586"/>
        <v>0</v>
      </c>
      <c r="S1861" s="4" t="str">
        <f t="shared" si="587"/>
        <v>J=</v>
      </c>
      <c r="T1861" s="34">
        <f t="shared" si="588"/>
        <v>45275</v>
      </c>
      <c r="U1861" s="11"/>
      <c r="V1861" s="11"/>
      <c r="W1861" s="11"/>
      <c r="X1861" s="32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"/>
      <c r="AI1861" s="1"/>
      <c r="AJ1861" s="1"/>
      <c r="AK1861" s="1"/>
      <c r="AL1861" s="1"/>
      <c r="AM1861" s="32"/>
      <c r="AN1861" s="32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42">
        <f t="shared" si="572"/>
        <v>45252</v>
      </c>
      <c r="B1862" s="19">
        <f t="shared" ca="1" si="574"/>
        <v>3943.8973366599998</v>
      </c>
      <c r="C1862" s="16">
        <f t="shared" si="575"/>
        <v>3932.5</v>
      </c>
      <c r="D1862" s="15">
        <f ca="1">IF(A1862&lt;$B$1,VLOOKUP(A1862,[1]DI!$A$4:$B$15000,2,FALSE),0)</f>
        <v>0.1215</v>
      </c>
      <c r="E1862" s="16">
        <f t="shared" ca="1" si="576"/>
        <v>1.00045513</v>
      </c>
      <c r="F1862" s="16">
        <f ca="1">(TRUNC(PRODUCT($E$12:$E1861),16))</f>
        <v>1.44232353213677</v>
      </c>
      <c r="G1862" s="16">
        <f t="shared" ca="1" si="577"/>
        <v>1.43970073825946</v>
      </c>
      <c r="H1862" s="16">
        <f t="shared" ca="1" si="578"/>
        <v>1.0018217599999999</v>
      </c>
      <c r="I1862" s="15">
        <f t="shared" si="573"/>
        <v>7.0000000000000007E-2</v>
      </c>
      <c r="J1862" s="34">
        <f t="shared" si="579"/>
        <v>45246</v>
      </c>
      <c r="K1862" s="2">
        <f t="shared" si="580"/>
        <v>4</v>
      </c>
      <c r="L1862" s="21">
        <f t="shared" si="581"/>
        <v>4</v>
      </c>
      <c r="M1862" s="14">
        <f t="shared" si="582"/>
        <v>1.0010745240000001</v>
      </c>
      <c r="N1862" s="14">
        <f t="shared" ca="1" si="583"/>
        <v>1.0028982420000001</v>
      </c>
      <c r="O1862" s="21">
        <f t="shared" si="584"/>
        <v>0</v>
      </c>
      <c r="P1862" s="16">
        <f t="shared" ca="1" si="585"/>
        <v>11.397336660000001</v>
      </c>
      <c r="Q1862" s="24">
        <f t="shared" si="571"/>
        <v>0</v>
      </c>
      <c r="R1862" s="16">
        <f t="shared" si="586"/>
        <v>0</v>
      </c>
      <c r="S1862" s="4" t="str">
        <f t="shared" si="587"/>
        <v>J=</v>
      </c>
      <c r="T1862" s="34">
        <f t="shared" si="588"/>
        <v>45275</v>
      </c>
      <c r="U1862" s="11"/>
      <c r="V1862" s="11"/>
      <c r="W1862" s="11"/>
      <c r="X1862" s="32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"/>
      <c r="AI1862" s="1"/>
      <c r="AJ1862" s="1"/>
      <c r="AK1862" s="1"/>
      <c r="AL1862" s="1"/>
      <c r="AM1862" s="32"/>
      <c r="AN1862" s="32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42">
        <f t="shared" si="572"/>
        <v>45253</v>
      </c>
      <c r="B1863" s="19">
        <f t="shared" ca="1" si="574"/>
        <v>3946.7518322300002</v>
      </c>
      <c r="C1863" s="16">
        <f t="shared" si="575"/>
        <v>3932.5</v>
      </c>
      <c r="D1863" s="15">
        <f ca="1">IF(A1863&lt;$B$1,VLOOKUP(A1863,[1]DI!$A$4:$B$15000,2,FALSE),0)</f>
        <v>0.1215</v>
      </c>
      <c r="E1863" s="16">
        <f t="shared" ca="1" si="576"/>
        <v>1.00045513</v>
      </c>
      <c r="F1863" s="16">
        <f ca="1">(TRUNC(PRODUCT($E$12:$E1862),16))</f>
        <v>1.4429799768459599</v>
      </c>
      <c r="G1863" s="16">
        <f t="shared" ca="1" si="577"/>
        <v>1.43970073825946</v>
      </c>
      <c r="H1863" s="16">
        <f t="shared" ca="1" si="578"/>
        <v>1.0022777199999999</v>
      </c>
      <c r="I1863" s="15">
        <f t="shared" si="573"/>
        <v>7.0000000000000007E-2</v>
      </c>
      <c r="J1863" s="34">
        <f t="shared" si="579"/>
        <v>45246</v>
      </c>
      <c r="K1863" s="2">
        <f t="shared" si="580"/>
        <v>5</v>
      </c>
      <c r="L1863" s="21">
        <f t="shared" si="581"/>
        <v>5</v>
      </c>
      <c r="M1863" s="14">
        <f t="shared" si="582"/>
        <v>1.0013433350000001</v>
      </c>
      <c r="N1863" s="14">
        <f t="shared" ca="1" si="583"/>
        <v>1.003624115</v>
      </c>
      <c r="O1863" s="21">
        <f t="shared" si="584"/>
        <v>0</v>
      </c>
      <c r="P1863" s="16">
        <f t="shared" ca="1" si="585"/>
        <v>14.25183223</v>
      </c>
      <c r="Q1863" s="24">
        <f t="shared" si="571"/>
        <v>0</v>
      </c>
      <c r="R1863" s="16">
        <f t="shared" si="586"/>
        <v>0</v>
      </c>
      <c r="S1863" s="4" t="str">
        <f t="shared" si="587"/>
        <v>J=</v>
      </c>
      <c r="T1863" s="34">
        <f t="shared" si="588"/>
        <v>45275</v>
      </c>
      <c r="U1863" s="11"/>
      <c r="V1863" s="11"/>
      <c r="W1863" s="11"/>
      <c r="X1863" s="32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"/>
      <c r="AI1863" s="1"/>
      <c r="AJ1863" s="1"/>
      <c r="AK1863" s="1"/>
      <c r="AL1863" s="1"/>
      <c r="AM1863" s="32"/>
      <c r="AN1863" s="32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42">
        <f t="shared" si="572"/>
        <v>45254</v>
      </c>
      <c r="B1864" s="19">
        <f t="shared" ca="1" si="574"/>
        <v>3949.6084041600002</v>
      </c>
      <c r="C1864" s="16">
        <f t="shared" si="575"/>
        <v>3932.5</v>
      </c>
      <c r="D1864" s="15">
        <f ca="1">IF(A1864&lt;$B$1,VLOOKUP(A1864,[1]DI!$A$4:$B$15000,2,FALSE),0)</f>
        <v>0.1215</v>
      </c>
      <c r="E1864" s="16">
        <f t="shared" ca="1" si="576"/>
        <v>1.00045513</v>
      </c>
      <c r="F1864" s="16">
        <f ca="1">(TRUNC(PRODUCT($E$12:$E1863),16))</f>
        <v>1.44363672032282</v>
      </c>
      <c r="G1864" s="16">
        <f t="shared" ca="1" si="577"/>
        <v>1.43970073825946</v>
      </c>
      <c r="H1864" s="16">
        <f t="shared" ca="1" si="578"/>
        <v>1.00273389</v>
      </c>
      <c r="I1864" s="15">
        <f t="shared" si="573"/>
        <v>7.0000000000000007E-2</v>
      </c>
      <c r="J1864" s="34">
        <f t="shared" si="579"/>
        <v>45246</v>
      </c>
      <c r="K1864" s="2">
        <f t="shared" si="580"/>
        <v>6</v>
      </c>
      <c r="L1864" s="21">
        <f t="shared" si="581"/>
        <v>6</v>
      </c>
      <c r="M1864" s="14">
        <f t="shared" si="582"/>
        <v>1.001612218</v>
      </c>
      <c r="N1864" s="14">
        <f t="shared" ca="1" si="583"/>
        <v>1.0043505159999999</v>
      </c>
      <c r="O1864" s="21">
        <f t="shared" si="584"/>
        <v>0</v>
      </c>
      <c r="P1864" s="16">
        <f t="shared" ca="1" si="585"/>
        <v>17.108404159999999</v>
      </c>
      <c r="Q1864" s="24">
        <f t="shared" si="571"/>
        <v>0</v>
      </c>
      <c r="R1864" s="16">
        <f t="shared" si="586"/>
        <v>0</v>
      </c>
      <c r="S1864" s="4" t="str">
        <f t="shared" si="587"/>
        <v>J=</v>
      </c>
      <c r="T1864" s="34">
        <f t="shared" si="588"/>
        <v>45275</v>
      </c>
      <c r="U1864" s="11"/>
      <c r="V1864" s="11"/>
      <c r="W1864" s="11"/>
      <c r="X1864" s="32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"/>
      <c r="AI1864" s="1"/>
      <c r="AJ1864" s="1"/>
      <c r="AK1864" s="1"/>
      <c r="AL1864" s="1"/>
      <c r="AM1864" s="32"/>
      <c r="AN1864" s="32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42">
        <f t="shared" si="572"/>
        <v>45255</v>
      </c>
      <c r="B1865" s="19">
        <f t="shared" ca="1" si="574"/>
        <v>3952.4670131299999</v>
      </c>
      <c r="C1865" s="16">
        <f t="shared" si="575"/>
        <v>3932.5</v>
      </c>
      <c r="D1865" s="15">
        <f ca="1">IF(A1865&lt;$B$1,VLOOKUP(A1865,[1]DI!$A$4:$B$15000,2,FALSE),0)</f>
        <v>0</v>
      </c>
      <c r="E1865" s="16">
        <f t="shared" ca="1" si="576"/>
        <v>1</v>
      </c>
      <c r="F1865" s="16">
        <f ca="1">(TRUNC(PRODUCT($E$12:$E1864),16))</f>
        <v>1.4442937627033401</v>
      </c>
      <c r="G1865" s="16">
        <f t="shared" ca="1" si="577"/>
        <v>1.43970073825946</v>
      </c>
      <c r="H1865" s="16">
        <f t="shared" ca="1" si="578"/>
        <v>1.00319026</v>
      </c>
      <c r="I1865" s="15">
        <f t="shared" si="573"/>
        <v>7.0000000000000007E-2</v>
      </c>
      <c r="J1865" s="34">
        <f t="shared" si="579"/>
        <v>45246</v>
      </c>
      <c r="K1865" s="2">
        <f t="shared" si="580"/>
        <v>6</v>
      </c>
      <c r="L1865" s="21">
        <f t="shared" si="581"/>
        <v>7</v>
      </c>
      <c r="M1865" s="14">
        <f t="shared" si="582"/>
        <v>1.001881174</v>
      </c>
      <c r="N1865" s="14">
        <f t="shared" ca="1" si="583"/>
        <v>1.005077435</v>
      </c>
      <c r="O1865" s="21">
        <f t="shared" si="584"/>
        <v>0</v>
      </c>
      <c r="P1865" s="16">
        <f t="shared" ca="1" si="585"/>
        <v>19.967013130000002</v>
      </c>
      <c r="Q1865" s="24">
        <f t="shared" si="571"/>
        <v>0</v>
      </c>
      <c r="R1865" s="16">
        <f t="shared" si="586"/>
        <v>0</v>
      </c>
      <c r="S1865" s="4" t="str">
        <f t="shared" si="587"/>
        <v>J=</v>
      </c>
      <c r="T1865" s="34">
        <f t="shared" si="588"/>
        <v>45275</v>
      </c>
      <c r="U1865" s="11"/>
      <c r="V1865" s="11"/>
      <c r="W1865" s="11"/>
      <c r="X1865" s="32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"/>
      <c r="AI1865" s="1"/>
      <c r="AJ1865" s="1"/>
      <c r="AK1865" s="1"/>
      <c r="AL1865" s="1"/>
      <c r="AM1865" s="32"/>
      <c r="AN1865" s="32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42">
        <f t="shared" si="572"/>
        <v>45256</v>
      </c>
      <c r="B1866" s="19">
        <f t="shared" ca="1" si="574"/>
        <v>3952.4670131299999</v>
      </c>
      <c r="C1866" s="16">
        <f t="shared" si="575"/>
        <v>3932.5</v>
      </c>
      <c r="D1866" s="15">
        <f ca="1">IF(A1866&lt;$B$1,VLOOKUP(A1866,[1]DI!$A$4:$B$15000,2,FALSE),0)</f>
        <v>0</v>
      </c>
      <c r="E1866" s="16">
        <f t="shared" ca="1" si="576"/>
        <v>1</v>
      </c>
      <c r="F1866" s="16">
        <f ca="1">(TRUNC(PRODUCT($E$12:$E1865),16))</f>
        <v>1.4442937627033401</v>
      </c>
      <c r="G1866" s="16">
        <f t="shared" ca="1" si="577"/>
        <v>1.43970073825946</v>
      </c>
      <c r="H1866" s="16">
        <f t="shared" ca="1" si="578"/>
        <v>1.00319026</v>
      </c>
      <c r="I1866" s="15">
        <f t="shared" si="573"/>
        <v>7.0000000000000007E-2</v>
      </c>
      <c r="J1866" s="34">
        <f t="shared" si="579"/>
        <v>45246</v>
      </c>
      <c r="K1866" s="2">
        <f t="shared" si="580"/>
        <v>6</v>
      </c>
      <c r="L1866" s="21">
        <f t="shared" si="581"/>
        <v>7</v>
      </c>
      <c r="M1866" s="14">
        <f t="shared" si="582"/>
        <v>1.001881174</v>
      </c>
      <c r="N1866" s="14">
        <f t="shared" ca="1" si="583"/>
        <v>1.005077435</v>
      </c>
      <c r="O1866" s="21">
        <f t="shared" si="584"/>
        <v>0</v>
      </c>
      <c r="P1866" s="16">
        <f t="shared" ca="1" si="585"/>
        <v>19.967013130000002</v>
      </c>
      <c r="Q1866" s="24">
        <f t="shared" si="571"/>
        <v>0</v>
      </c>
      <c r="R1866" s="16">
        <f t="shared" si="586"/>
        <v>0</v>
      </c>
      <c r="S1866" s="4" t="str">
        <f t="shared" si="587"/>
        <v>J=</v>
      </c>
      <c r="T1866" s="34">
        <f t="shared" si="588"/>
        <v>45275</v>
      </c>
      <c r="U1866" s="11"/>
      <c r="V1866" s="11"/>
      <c r="W1866" s="11"/>
      <c r="X1866" s="32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"/>
      <c r="AI1866" s="1"/>
      <c r="AJ1866" s="1"/>
      <c r="AK1866" s="1"/>
      <c r="AL1866" s="1"/>
      <c r="AM1866" s="32"/>
      <c r="AN1866" s="32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42">
        <f t="shared" si="572"/>
        <v>45257</v>
      </c>
      <c r="B1867" s="19">
        <f t="shared" ca="1" si="574"/>
        <v>3952.4670131299999</v>
      </c>
      <c r="C1867" s="16">
        <f t="shared" si="575"/>
        <v>3932.5</v>
      </c>
      <c r="D1867" s="15">
        <f ca="1">IF(A1867&lt;$B$1,VLOOKUP(A1867,[1]DI!$A$4:$B$15000,2,FALSE),0)</f>
        <v>0.1215</v>
      </c>
      <c r="E1867" s="16">
        <f t="shared" ca="1" si="576"/>
        <v>1.00045513</v>
      </c>
      <c r="F1867" s="16">
        <f ca="1">(TRUNC(PRODUCT($E$12:$E1866),16))</f>
        <v>1.4442937627033401</v>
      </c>
      <c r="G1867" s="16">
        <f t="shared" ca="1" si="577"/>
        <v>1.43970073825946</v>
      </c>
      <c r="H1867" s="16">
        <f t="shared" ca="1" si="578"/>
        <v>1.00319026</v>
      </c>
      <c r="I1867" s="15">
        <f t="shared" si="573"/>
        <v>7.0000000000000007E-2</v>
      </c>
      <c r="J1867" s="34">
        <f t="shared" si="579"/>
        <v>45246</v>
      </c>
      <c r="K1867" s="2">
        <f t="shared" si="580"/>
        <v>7</v>
      </c>
      <c r="L1867" s="21">
        <f t="shared" si="581"/>
        <v>7</v>
      </c>
      <c r="M1867" s="14">
        <f t="shared" si="582"/>
        <v>1.001881174</v>
      </c>
      <c r="N1867" s="14">
        <f t="shared" ca="1" si="583"/>
        <v>1.005077435</v>
      </c>
      <c r="O1867" s="21">
        <f t="shared" si="584"/>
        <v>0</v>
      </c>
      <c r="P1867" s="16">
        <f t="shared" ca="1" si="585"/>
        <v>19.967013130000002</v>
      </c>
      <c r="Q1867" s="24">
        <f t="shared" si="571"/>
        <v>0</v>
      </c>
      <c r="R1867" s="16">
        <f t="shared" si="586"/>
        <v>0</v>
      </c>
      <c r="S1867" s="4" t="str">
        <f t="shared" si="587"/>
        <v>J=</v>
      </c>
      <c r="T1867" s="34">
        <f t="shared" si="588"/>
        <v>45275</v>
      </c>
      <c r="U1867" s="11"/>
      <c r="V1867" s="11"/>
      <c r="W1867" s="11"/>
      <c r="X1867" s="32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"/>
      <c r="AI1867" s="1"/>
      <c r="AJ1867" s="1"/>
      <c r="AK1867" s="1"/>
      <c r="AL1867" s="1"/>
      <c r="AM1867" s="32"/>
      <c r="AN1867" s="32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42">
        <f t="shared" si="572"/>
        <v>45258</v>
      </c>
      <c r="B1868" s="19">
        <f t="shared" ca="1" si="574"/>
        <v>3955.3277417200002</v>
      </c>
      <c r="C1868" s="16">
        <f t="shared" si="575"/>
        <v>3932.5</v>
      </c>
      <c r="D1868" s="15">
        <f ca="1">IF(A1868&lt;$B$1,VLOOKUP(A1868,[1]DI!$A$4:$B$15000,2,FALSE),0)</f>
        <v>0.1215</v>
      </c>
      <c r="E1868" s="16">
        <f t="shared" ca="1" si="576"/>
        <v>1.00045513</v>
      </c>
      <c r="F1868" s="16">
        <f ca="1">(TRUNC(PRODUCT($E$12:$E1867),16))</f>
        <v>1.4449511041235601</v>
      </c>
      <c r="G1868" s="16">
        <f t="shared" ca="1" si="577"/>
        <v>1.43970073825946</v>
      </c>
      <c r="H1868" s="16">
        <f t="shared" ca="1" si="578"/>
        <v>1.00364685</v>
      </c>
      <c r="I1868" s="15">
        <f t="shared" si="573"/>
        <v>7.0000000000000007E-2</v>
      </c>
      <c r="J1868" s="34">
        <f t="shared" si="579"/>
        <v>45246</v>
      </c>
      <c r="K1868" s="2">
        <f t="shared" si="580"/>
        <v>8</v>
      </c>
      <c r="L1868" s="21">
        <f t="shared" si="581"/>
        <v>8</v>
      </c>
      <c r="M1868" s="14">
        <f t="shared" si="582"/>
        <v>1.0021502019999999</v>
      </c>
      <c r="N1868" s="14">
        <f t="shared" ca="1" si="583"/>
        <v>1.0058048930000001</v>
      </c>
      <c r="O1868" s="21">
        <f t="shared" si="584"/>
        <v>0</v>
      </c>
      <c r="P1868" s="16">
        <f t="shared" ca="1" si="585"/>
        <v>22.827741719999999</v>
      </c>
      <c r="Q1868" s="24">
        <f t="shared" ref="Q1868:Q1931" si="589">IF($O1868&gt;0,VLOOKUP($O1868,$W$12:$AC$150,7),0)</f>
        <v>0</v>
      </c>
      <c r="R1868" s="16">
        <f t="shared" si="586"/>
        <v>0</v>
      </c>
      <c r="S1868" s="4" t="str">
        <f t="shared" si="587"/>
        <v>J=</v>
      </c>
      <c r="T1868" s="34">
        <f t="shared" si="588"/>
        <v>45275</v>
      </c>
      <c r="U1868" s="11"/>
      <c r="V1868" s="11"/>
      <c r="W1868" s="11"/>
      <c r="X1868" s="32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"/>
      <c r="AI1868" s="1"/>
      <c r="AJ1868" s="1"/>
      <c r="AK1868" s="1"/>
      <c r="AL1868" s="1"/>
      <c r="AM1868" s="32"/>
      <c r="AN1868" s="32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42">
        <f t="shared" ref="A1869:A1932" si="590">(A1868+1)</f>
        <v>45259</v>
      </c>
      <c r="B1869" s="19">
        <f t="shared" ca="1" si="574"/>
        <v>3958.1905112700001</v>
      </c>
      <c r="C1869" s="16">
        <f t="shared" si="575"/>
        <v>3932.5</v>
      </c>
      <c r="D1869" s="15">
        <f ca="1">IF(A1869&lt;$B$1,VLOOKUP(A1869,[1]DI!$A$4:$B$15000,2,FALSE),0)</f>
        <v>0.1215</v>
      </c>
      <c r="E1869" s="16">
        <f t="shared" ca="1" si="576"/>
        <v>1.00045513</v>
      </c>
      <c r="F1869" s="16">
        <f ca="1">(TRUNC(PRODUCT($E$12:$E1868),16))</f>
        <v>1.44560874471958</v>
      </c>
      <c r="G1869" s="16">
        <f t="shared" ca="1" si="577"/>
        <v>1.43970073825946</v>
      </c>
      <c r="H1869" s="16">
        <f t="shared" ca="1" si="578"/>
        <v>1.0041036400000001</v>
      </c>
      <c r="I1869" s="15">
        <f t="shared" ref="I1869:I1932" si="591">I1868</f>
        <v>7.0000000000000007E-2</v>
      </c>
      <c r="J1869" s="34">
        <f t="shared" si="579"/>
        <v>45246</v>
      </c>
      <c r="K1869" s="2">
        <f t="shared" si="580"/>
        <v>9</v>
      </c>
      <c r="L1869" s="21">
        <f t="shared" si="581"/>
        <v>9</v>
      </c>
      <c r="M1869" s="14">
        <f t="shared" si="582"/>
        <v>1.0024193020000001</v>
      </c>
      <c r="N1869" s="14">
        <f t="shared" ca="1" si="583"/>
        <v>1.00653287</v>
      </c>
      <c r="O1869" s="21">
        <f t="shared" si="584"/>
        <v>0</v>
      </c>
      <c r="P1869" s="16">
        <f t="shared" ca="1" si="585"/>
        <v>25.690511269999998</v>
      </c>
      <c r="Q1869" s="24">
        <f t="shared" si="589"/>
        <v>0</v>
      </c>
      <c r="R1869" s="16">
        <f t="shared" si="586"/>
        <v>0</v>
      </c>
      <c r="S1869" s="4" t="str">
        <f t="shared" si="587"/>
        <v>J=</v>
      </c>
      <c r="T1869" s="34">
        <f t="shared" si="588"/>
        <v>45275</v>
      </c>
      <c r="U1869" s="11"/>
      <c r="V1869" s="11"/>
      <c r="W1869" s="11"/>
      <c r="X1869" s="32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"/>
      <c r="AI1869" s="1"/>
      <c r="AJ1869" s="1"/>
      <c r="AK1869" s="1"/>
      <c r="AL1869" s="1"/>
      <c r="AM1869" s="32"/>
      <c r="AN1869" s="32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42">
        <f t="shared" si="590"/>
        <v>45260</v>
      </c>
      <c r="B1870" s="19">
        <f t="shared" ca="1" si="574"/>
        <v>3961.0553178599998</v>
      </c>
      <c r="C1870" s="16">
        <f t="shared" si="575"/>
        <v>3932.5</v>
      </c>
      <c r="D1870" s="15">
        <f ca="1">IF(A1870&lt;$B$1,VLOOKUP(A1870,[1]DI!$A$4:$B$15000,2,FALSE),0)</f>
        <v>0.1215</v>
      </c>
      <c r="E1870" s="16">
        <f t="shared" ca="1" si="576"/>
        <v>1.00045513</v>
      </c>
      <c r="F1870" s="16">
        <f ca="1">(TRUNC(PRODUCT($E$12:$E1869),16))</f>
        <v>1.44626668462756</v>
      </c>
      <c r="G1870" s="16">
        <f t="shared" ca="1" si="577"/>
        <v>1.43970073825946</v>
      </c>
      <c r="H1870" s="16">
        <f t="shared" ca="1" si="578"/>
        <v>1.0045606300000001</v>
      </c>
      <c r="I1870" s="15">
        <f t="shared" si="591"/>
        <v>7.0000000000000007E-2</v>
      </c>
      <c r="J1870" s="34">
        <f t="shared" si="579"/>
        <v>45246</v>
      </c>
      <c r="K1870" s="2">
        <f t="shared" si="580"/>
        <v>10</v>
      </c>
      <c r="L1870" s="21">
        <f t="shared" si="581"/>
        <v>10</v>
      </c>
      <c r="M1870" s="14">
        <f t="shared" si="582"/>
        <v>1.0026884739999999</v>
      </c>
      <c r="N1870" s="14">
        <f t="shared" ca="1" si="583"/>
        <v>1.007261365</v>
      </c>
      <c r="O1870" s="21">
        <f t="shared" si="584"/>
        <v>0</v>
      </c>
      <c r="P1870" s="16">
        <f t="shared" ca="1" si="585"/>
        <v>28.555317859999999</v>
      </c>
      <c r="Q1870" s="24">
        <f t="shared" si="589"/>
        <v>0</v>
      </c>
      <c r="R1870" s="16">
        <f t="shared" si="586"/>
        <v>0</v>
      </c>
      <c r="S1870" s="4" t="str">
        <f t="shared" si="587"/>
        <v>J=</v>
      </c>
      <c r="T1870" s="34">
        <f t="shared" si="588"/>
        <v>45275</v>
      </c>
      <c r="U1870" s="11"/>
      <c r="V1870" s="11"/>
      <c r="W1870" s="11"/>
      <c r="X1870" s="32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"/>
      <c r="AI1870" s="1"/>
      <c r="AJ1870" s="1"/>
      <c r="AK1870" s="1"/>
      <c r="AL1870" s="1"/>
      <c r="AM1870" s="32"/>
      <c r="AN1870" s="32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42">
        <f t="shared" si="590"/>
        <v>45261</v>
      </c>
      <c r="B1871" s="19">
        <f t="shared" ca="1" si="574"/>
        <v>3963.92224799</v>
      </c>
      <c r="C1871" s="16">
        <f t="shared" si="575"/>
        <v>3932.5</v>
      </c>
      <c r="D1871" s="15">
        <f ca="1">IF(A1871&lt;$B$1,VLOOKUP(A1871,[1]DI!$A$4:$B$15000,2,FALSE),0)</f>
        <v>0.1215</v>
      </c>
      <c r="E1871" s="16">
        <f t="shared" ca="1" si="576"/>
        <v>1.00045513</v>
      </c>
      <c r="F1871" s="16">
        <f ca="1">(TRUNC(PRODUCT($E$12:$E1870),16))</f>
        <v>1.4469249239837401</v>
      </c>
      <c r="G1871" s="16">
        <f t="shared" ca="1" si="577"/>
        <v>1.43970073825946</v>
      </c>
      <c r="H1871" s="16">
        <f t="shared" ca="1" si="578"/>
        <v>1.0050178400000001</v>
      </c>
      <c r="I1871" s="15">
        <f t="shared" si="591"/>
        <v>7.0000000000000007E-2</v>
      </c>
      <c r="J1871" s="34">
        <f t="shared" si="579"/>
        <v>45246</v>
      </c>
      <c r="K1871" s="2">
        <f t="shared" si="580"/>
        <v>11</v>
      </c>
      <c r="L1871" s="21">
        <f t="shared" si="581"/>
        <v>11</v>
      </c>
      <c r="M1871" s="14">
        <f t="shared" si="582"/>
        <v>1.0029577190000001</v>
      </c>
      <c r="N1871" s="14">
        <f t="shared" ca="1" si="583"/>
        <v>1.0079904</v>
      </c>
      <c r="O1871" s="21">
        <f t="shared" si="584"/>
        <v>0</v>
      </c>
      <c r="P1871" s="16">
        <f t="shared" ca="1" si="585"/>
        <v>31.422247989999999</v>
      </c>
      <c r="Q1871" s="24">
        <f t="shared" si="589"/>
        <v>0</v>
      </c>
      <c r="R1871" s="16">
        <f t="shared" si="586"/>
        <v>0</v>
      </c>
      <c r="S1871" s="4" t="str">
        <f t="shared" si="587"/>
        <v>J=</v>
      </c>
      <c r="T1871" s="34">
        <f t="shared" si="588"/>
        <v>45275</v>
      </c>
      <c r="U1871" s="11"/>
      <c r="V1871" s="11"/>
      <c r="W1871" s="11"/>
      <c r="X1871" s="32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"/>
      <c r="AI1871" s="1"/>
      <c r="AJ1871" s="1"/>
      <c r="AK1871" s="1"/>
      <c r="AL1871" s="1"/>
      <c r="AM1871" s="32"/>
      <c r="AN1871" s="32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42">
        <f t="shared" si="590"/>
        <v>45262</v>
      </c>
      <c r="B1872" s="19">
        <f t="shared" ca="1" si="574"/>
        <v>3966.7912230299999</v>
      </c>
      <c r="C1872" s="16">
        <f t="shared" si="575"/>
        <v>3932.5</v>
      </c>
      <c r="D1872" s="15">
        <f ca="1">IF(A1872&lt;$B$1,VLOOKUP(A1872,[1]DI!$A$4:$B$15000,2,FALSE),0)</f>
        <v>0</v>
      </c>
      <c r="E1872" s="16">
        <f t="shared" ca="1" si="576"/>
        <v>1</v>
      </c>
      <c r="F1872" s="16">
        <f ca="1">(TRUNC(PRODUCT($E$12:$E1871),16))</f>
        <v>1.44758346292439</v>
      </c>
      <c r="G1872" s="16">
        <f t="shared" ca="1" si="577"/>
        <v>1.43970073825946</v>
      </c>
      <c r="H1872" s="16">
        <f t="shared" ca="1" si="578"/>
        <v>1.0054752499999999</v>
      </c>
      <c r="I1872" s="15">
        <f t="shared" si="591"/>
        <v>7.0000000000000007E-2</v>
      </c>
      <c r="J1872" s="34">
        <f t="shared" si="579"/>
        <v>45246</v>
      </c>
      <c r="K1872" s="2">
        <f t="shared" si="580"/>
        <v>11</v>
      </c>
      <c r="L1872" s="21">
        <f t="shared" si="581"/>
        <v>12</v>
      </c>
      <c r="M1872" s="14">
        <f t="shared" si="582"/>
        <v>1.003227036</v>
      </c>
      <c r="N1872" s="14">
        <f t="shared" ca="1" si="583"/>
        <v>1.0087199549999999</v>
      </c>
      <c r="O1872" s="21">
        <f t="shared" si="584"/>
        <v>0</v>
      </c>
      <c r="P1872" s="16">
        <f t="shared" ca="1" si="585"/>
        <v>34.291223029999998</v>
      </c>
      <c r="Q1872" s="24">
        <f t="shared" si="589"/>
        <v>0</v>
      </c>
      <c r="R1872" s="16">
        <f t="shared" si="586"/>
        <v>0</v>
      </c>
      <c r="S1872" s="4" t="str">
        <f t="shared" si="587"/>
        <v>J=</v>
      </c>
      <c r="T1872" s="34">
        <f t="shared" si="588"/>
        <v>45275</v>
      </c>
      <c r="U1872" s="11"/>
      <c r="V1872" s="11"/>
      <c r="W1872" s="11"/>
      <c r="X1872" s="32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"/>
      <c r="AI1872" s="1"/>
      <c r="AJ1872" s="1"/>
      <c r="AK1872" s="1"/>
      <c r="AL1872" s="1"/>
      <c r="AM1872" s="32"/>
      <c r="AN1872" s="32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42">
        <f t="shared" si="590"/>
        <v>45263</v>
      </c>
      <c r="B1873" s="19">
        <f t="shared" ca="1" si="574"/>
        <v>3966.7912230299999</v>
      </c>
      <c r="C1873" s="16">
        <f t="shared" si="575"/>
        <v>3932.5</v>
      </c>
      <c r="D1873" s="15">
        <f ca="1">IF(A1873&lt;$B$1,VLOOKUP(A1873,[1]DI!$A$4:$B$15000,2,FALSE),0)</f>
        <v>0</v>
      </c>
      <c r="E1873" s="16">
        <f t="shared" ca="1" si="576"/>
        <v>1</v>
      </c>
      <c r="F1873" s="16">
        <f ca="1">(TRUNC(PRODUCT($E$12:$E1872),16))</f>
        <v>1.44758346292439</v>
      </c>
      <c r="G1873" s="16">
        <f t="shared" ca="1" si="577"/>
        <v>1.43970073825946</v>
      </c>
      <c r="H1873" s="16">
        <f t="shared" ca="1" si="578"/>
        <v>1.0054752499999999</v>
      </c>
      <c r="I1873" s="15">
        <f t="shared" si="591"/>
        <v>7.0000000000000007E-2</v>
      </c>
      <c r="J1873" s="34">
        <f t="shared" si="579"/>
        <v>45246</v>
      </c>
      <c r="K1873" s="2">
        <f t="shared" si="580"/>
        <v>11</v>
      </c>
      <c r="L1873" s="21">
        <f t="shared" si="581"/>
        <v>12</v>
      </c>
      <c r="M1873" s="14">
        <f t="shared" si="582"/>
        <v>1.003227036</v>
      </c>
      <c r="N1873" s="14">
        <f t="shared" ca="1" si="583"/>
        <v>1.0087199549999999</v>
      </c>
      <c r="O1873" s="21">
        <f t="shared" si="584"/>
        <v>0</v>
      </c>
      <c r="P1873" s="16">
        <f t="shared" ca="1" si="585"/>
        <v>34.291223029999998</v>
      </c>
      <c r="Q1873" s="24">
        <f t="shared" si="589"/>
        <v>0</v>
      </c>
      <c r="R1873" s="16">
        <f t="shared" si="586"/>
        <v>0</v>
      </c>
      <c r="S1873" s="4" t="str">
        <f t="shared" si="587"/>
        <v>J=</v>
      </c>
      <c r="T1873" s="34">
        <f t="shared" si="588"/>
        <v>45275</v>
      </c>
      <c r="U1873" s="11"/>
      <c r="V1873" s="11"/>
      <c r="W1873" s="11"/>
      <c r="X1873" s="32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"/>
      <c r="AI1873" s="1"/>
      <c r="AJ1873" s="1"/>
      <c r="AK1873" s="1"/>
      <c r="AL1873" s="1"/>
      <c r="AM1873" s="32"/>
      <c r="AN1873" s="32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42">
        <f t="shared" si="590"/>
        <v>45264</v>
      </c>
      <c r="B1874" s="19">
        <f t="shared" ref="B1874:B1937" ca="1" si="592">IF(A1874&lt;=TODAY(),C1874+P1874,IF(AND(A1874&gt;TODAY(),A1874&lt;=$B$1),IF(VLOOKUP(TODAY(),$A$10:$D$5000,4,FALSE)=0,"n.d",C1874+P1874),"n.d"))</f>
        <v>3966.7912230299999</v>
      </c>
      <c r="C1874" s="16">
        <f t="shared" ref="C1874:C1937" si="593">(C1873-R1873)</f>
        <v>3932.5</v>
      </c>
      <c r="D1874" s="15">
        <f ca="1">IF(A1874&lt;$B$1,VLOOKUP(A1874,[1]DI!$A$4:$B$15000,2,FALSE),0)</f>
        <v>0.1215</v>
      </c>
      <c r="E1874" s="16">
        <f t="shared" ref="E1874:E1937" ca="1" si="594">ROUND(((1+D1874)^(1/252)),8)</f>
        <v>1.00045513</v>
      </c>
      <c r="F1874" s="16">
        <f ca="1">(TRUNC(PRODUCT($E$12:$E1873),16))</f>
        <v>1.44758346292439</v>
      </c>
      <c r="G1874" s="16">
        <f t="shared" ref="G1874:G1937" ca="1" si="595">IF(O1873&gt;0,F1873,G1873)</f>
        <v>1.43970073825946</v>
      </c>
      <c r="H1874" s="16">
        <f t="shared" ref="H1874:H1937" ca="1" si="596">ROUND(F1874/G1874,8)</f>
        <v>1.0054752499999999</v>
      </c>
      <c r="I1874" s="15">
        <f t="shared" si="591"/>
        <v>7.0000000000000007E-2</v>
      </c>
      <c r="J1874" s="34">
        <f t="shared" ref="J1874:J1937" si="597">IF(O1873&gt;0,VLOOKUP(O1873,W$12:AG$150,2),J1873)</f>
        <v>45246</v>
      </c>
      <c r="K1874" s="2">
        <f t="shared" ref="K1874:K1937" si="598">IF(A1874&gt;J1874,IF(NETWORKDAYS(J1874,A1874,$W$160:$W$544)-1=0,1,NETWORKDAYS(J1874,A1874,$W$160:$W$544)-1),0)</f>
        <v>12</v>
      </c>
      <c r="L1874" s="21">
        <f t="shared" ref="L1874:L1937" si="599">IF(AND(K1874=1,K1873=1),1,IF(K1874&gt;0,IF(K1874=K1873,K1874+1,K1874),0))</f>
        <v>12</v>
      </c>
      <c r="M1874" s="14">
        <f t="shared" ref="M1874:M1937" si="600">ROUND((I1874+1)^(L1874/252),9)</f>
        <v>1.003227036</v>
      </c>
      <c r="N1874" s="14">
        <f t="shared" ref="N1874:N1937" ca="1" si="601">ROUND(H1874*M1874,9)</f>
        <v>1.0087199549999999</v>
      </c>
      <c r="O1874" s="21">
        <f t="shared" ref="O1874:O1937" si="602">IF(VLOOKUP(A1874,X$12:AE$150,8)=VLOOKUP(A1873,X$12:AE$150,8),0,VLOOKUP(A1874,X$12:AE$150,8))</f>
        <v>0</v>
      </c>
      <c r="P1874" s="16">
        <f t="shared" ref="P1874:P1937" ca="1" si="603">TRUNC(((N1874-1)*C1874),8)</f>
        <v>34.291223029999998</v>
      </c>
      <c r="Q1874" s="24">
        <f t="shared" si="589"/>
        <v>0</v>
      </c>
      <c r="R1874" s="16">
        <f t="shared" ref="R1874:R1937" si="604">IF(Q1874&gt;0,TRUNC(Q1874*C$12,8),0)</f>
        <v>0</v>
      </c>
      <c r="S1874" s="4" t="str">
        <f t="shared" ref="S1874:S1937" si="605">IF(O1873&gt;0,VLOOKUP(O1873,W$12:AG$150,10),S1873)</f>
        <v>J=</v>
      </c>
      <c r="T1874" s="34">
        <f t="shared" ref="T1874:T1937" si="606">IF(O1873&gt;0,VLOOKUP(O1873,W$12:AG$150,11),T1873)</f>
        <v>45275</v>
      </c>
      <c r="U1874" s="11"/>
      <c r="V1874" s="11"/>
      <c r="W1874" s="11"/>
      <c r="X1874" s="32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"/>
      <c r="AI1874" s="1"/>
      <c r="AJ1874" s="1"/>
      <c r="AK1874" s="1"/>
      <c r="AL1874" s="1"/>
      <c r="AM1874" s="32"/>
      <c r="AN1874" s="32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42">
        <f t="shared" si="590"/>
        <v>45265</v>
      </c>
      <c r="B1875" s="19">
        <f t="shared" ca="1" si="592"/>
        <v>3969.6622783600001</v>
      </c>
      <c r="C1875" s="16">
        <f t="shared" si="593"/>
        <v>3932.5</v>
      </c>
      <c r="D1875" s="15">
        <f ca="1">IF(A1875&lt;$B$1,VLOOKUP(A1875,[1]DI!$A$4:$B$15000,2,FALSE),0)</f>
        <v>0.1215</v>
      </c>
      <c r="E1875" s="16">
        <f t="shared" ca="1" si="594"/>
        <v>1.00045513</v>
      </c>
      <c r="F1875" s="16">
        <f ca="1">(TRUNC(PRODUCT($E$12:$E1874),16))</f>
        <v>1.4482423015858701</v>
      </c>
      <c r="G1875" s="16">
        <f t="shared" ca="1" si="595"/>
        <v>1.43970073825946</v>
      </c>
      <c r="H1875" s="16">
        <f t="shared" ca="1" si="596"/>
        <v>1.0059328700000001</v>
      </c>
      <c r="I1875" s="15">
        <f t="shared" si="591"/>
        <v>7.0000000000000007E-2</v>
      </c>
      <c r="J1875" s="34">
        <f t="shared" si="597"/>
        <v>45246</v>
      </c>
      <c r="K1875" s="2">
        <f t="shared" si="598"/>
        <v>13</v>
      </c>
      <c r="L1875" s="21">
        <f t="shared" si="599"/>
        <v>13</v>
      </c>
      <c r="M1875" s="14">
        <f t="shared" si="600"/>
        <v>1.003496425</v>
      </c>
      <c r="N1875" s="14">
        <f t="shared" ca="1" si="601"/>
        <v>1.0094500390000001</v>
      </c>
      <c r="O1875" s="21">
        <f t="shared" si="602"/>
        <v>0</v>
      </c>
      <c r="P1875" s="16">
        <f t="shared" ca="1" si="603"/>
        <v>37.162278360000002</v>
      </c>
      <c r="Q1875" s="24">
        <f t="shared" si="589"/>
        <v>0</v>
      </c>
      <c r="R1875" s="16">
        <f t="shared" si="604"/>
        <v>0</v>
      </c>
      <c r="S1875" s="4" t="str">
        <f t="shared" si="605"/>
        <v>J=</v>
      </c>
      <c r="T1875" s="34">
        <f t="shared" si="606"/>
        <v>45275</v>
      </c>
      <c r="U1875" s="11"/>
      <c r="V1875" s="11"/>
      <c r="W1875" s="11"/>
      <c r="X1875" s="32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"/>
      <c r="AI1875" s="1"/>
      <c r="AJ1875" s="1"/>
      <c r="AK1875" s="1"/>
      <c r="AL1875" s="1"/>
      <c r="AM1875" s="32"/>
      <c r="AN1875" s="32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42">
        <f t="shared" si="590"/>
        <v>45266</v>
      </c>
      <c r="B1876" s="19">
        <f t="shared" ca="1" si="592"/>
        <v>3972.5354218500001</v>
      </c>
      <c r="C1876" s="16">
        <f t="shared" si="593"/>
        <v>3932.5</v>
      </c>
      <c r="D1876" s="15">
        <f ca="1">IF(A1876&lt;$B$1,VLOOKUP(A1876,[1]DI!$A$4:$B$15000,2,FALSE),0)</f>
        <v>0.1215</v>
      </c>
      <c r="E1876" s="16">
        <f t="shared" ca="1" si="594"/>
        <v>1.00045513</v>
      </c>
      <c r="F1876" s="16">
        <f ca="1">(TRUNC(PRODUCT($E$12:$E1875),16))</f>
        <v>1.4489014401045901</v>
      </c>
      <c r="G1876" s="16">
        <f t="shared" ca="1" si="595"/>
        <v>1.43970073825946</v>
      </c>
      <c r="H1876" s="16">
        <f t="shared" ca="1" si="596"/>
        <v>1.0063907000000001</v>
      </c>
      <c r="I1876" s="15">
        <f t="shared" si="591"/>
        <v>7.0000000000000007E-2</v>
      </c>
      <c r="J1876" s="34">
        <f t="shared" si="597"/>
        <v>45246</v>
      </c>
      <c r="K1876" s="2">
        <f t="shared" si="598"/>
        <v>14</v>
      </c>
      <c r="L1876" s="21">
        <f t="shared" si="599"/>
        <v>14</v>
      </c>
      <c r="M1876" s="14">
        <f t="shared" si="600"/>
        <v>1.0037658869999999</v>
      </c>
      <c r="N1876" s="14">
        <f t="shared" ca="1" si="601"/>
        <v>1.010180654</v>
      </c>
      <c r="O1876" s="21">
        <f t="shared" si="602"/>
        <v>0</v>
      </c>
      <c r="P1876" s="16">
        <f t="shared" ca="1" si="603"/>
        <v>40.035421849999999</v>
      </c>
      <c r="Q1876" s="24">
        <f t="shared" si="589"/>
        <v>0</v>
      </c>
      <c r="R1876" s="16">
        <f t="shared" si="604"/>
        <v>0</v>
      </c>
      <c r="S1876" s="4" t="str">
        <f t="shared" si="605"/>
        <v>J=</v>
      </c>
      <c r="T1876" s="34">
        <f t="shared" si="606"/>
        <v>45275</v>
      </c>
      <c r="U1876" s="11"/>
      <c r="V1876" s="11"/>
      <c r="W1876" s="11"/>
      <c r="X1876" s="32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"/>
      <c r="AI1876" s="1"/>
      <c r="AJ1876" s="1"/>
      <c r="AK1876" s="1"/>
      <c r="AL1876" s="1"/>
      <c r="AM1876" s="32"/>
      <c r="AN1876" s="32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42">
        <f t="shared" si="590"/>
        <v>45267</v>
      </c>
      <c r="B1877" s="19">
        <f t="shared" ca="1" si="592"/>
        <v>3975.4106495599999</v>
      </c>
      <c r="C1877" s="16">
        <f t="shared" si="593"/>
        <v>3932.5</v>
      </c>
      <c r="D1877" s="15">
        <f ca="1">IF(A1877&lt;$B$1,VLOOKUP(A1877,[1]DI!$A$4:$B$15000,2,FALSE),0)</f>
        <v>0.1215</v>
      </c>
      <c r="E1877" s="16">
        <f t="shared" ca="1" si="594"/>
        <v>1.00045513</v>
      </c>
      <c r="F1877" s="16">
        <f ca="1">(TRUNC(PRODUCT($E$12:$E1876),16))</f>
        <v>1.44956087861702</v>
      </c>
      <c r="G1877" s="16">
        <f t="shared" ca="1" si="595"/>
        <v>1.43970073825946</v>
      </c>
      <c r="H1877" s="16">
        <f t="shared" ca="1" si="596"/>
        <v>1.0068487399999999</v>
      </c>
      <c r="I1877" s="15">
        <f t="shared" si="591"/>
        <v>7.0000000000000007E-2</v>
      </c>
      <c r="J1877" s="34">
        <f t="shared" si="597"/>
        <v>45246</v>
      </c>
      <c r="K1877" s="2">
        <f t="shared" si="598"/>
        <v>15</v>
      </c>
      <c r="L1877" s="21">
        <f t="shared" si="599"/>
        <v>15</v>
      </c>
      <c r="M1877" s="14">
        <f t="shared" si="600"/>
        <v>1.004035421</v>
      </c>
      <c r="N1877" s="14">
        <f t="shared" ca="1" si="601"/>
        <v>1.0109117990000001</v>
      </c>
      <c r="O1877" s="21">
        <f t="shared" si="602"/>
        <v>0</v>
      </c>
      <c r="P1877" s="16">
        <f t="shared" ca="1" si="603"/>
        <v>42.910649560000003</v>
      </c>
      <c r="Q1877" s="24">
        <f t="shared" si="589"/>
        <v>0</v>
      </c>
      <c r="R1877" s="16">
        <f t="shared" si="604"/>
        <v>0</v>
      </c>
      <c r="S1877" s="4" t="str">
        <f t="shared" si="605"/>
        <v>J=</v>
      </c>
      <c r="T1877" s="34">
        <f t="shared" si="606"/>
        <v>45275</v>
      </c>
      <c r="U1877" s="11"/>
      <c r="V1877" s="11"/>
      <c r="W1877" s="11"/>
      <c r="X1877" s="32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"/>
      <c r="AI1877" s="1"/>
      <c r="AJ1877" s="1"/>
      <c r="AK1877" s="1"/>
      <c r="AL1877" s="1"/>
      <c r="AM1877" s="32"/>
      <c r="AN1877" s="32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42">
        <f t="shared" si="590"/>
        <v>45268</v>
      </c>
      <c r="B1878" s="19">
        <f t="shared" ca="1" si="592"/>
        <v>3978.2879615000002</v>
      </c>
      <c r="C1878" s="16">
        <f t="shared" si="593"/>
        <v>3932.5</v>
      </c>
      <c r="D1878" s="15">
        <f ca="1">IF(A1878&lt;$B$1,VLOOKUP(A1878,[1]DI!$A$4:$B$15000,2,FALSE),0)</f>
        <v>0.1215</v>
      </c>
      <c r="E1878" s="16">
        <f t="shared" ca="1" si="594"/>
        <v>1.00045513</v>
      </c>
      <c r="F1878" s="16">
        <f ca="1">(TRUNC(PRODUCT($E$12:$E1877),16))</f>
        <v>1.4502206172597101</v>
      </c>
      <c r="G1878" s="16">
        <f t="shared" ca="1" si="595"/>
        <v>1.43970073825946</v>
      </c>
      <c r="H1878" s="16">
        <f t="shared" ca="1" si="596"/>
        <v>1.00730699</v>
      </c>
      <c r="I1878" s="15">
        <f t="shared" si="591"/>
        <v>7.0000000000000007E-2</v>
      </c>
      <c r="J1878" s="34">
        <f t="shared" si="597"/>
        <v>45246</v>
      </c>
      <c r="K1878" s="2">
        <f t="shared" si="598"/>
        <v>16</v>
      </c>
      <c r="L1878" s="21">
        <f t="shared" si="599"/>
        <v>16</v>
      </c>
      <c r="M1878" s="14">
        <f t="shared" si="600"/>
        <v>1.004305027</v>
      </c>
      <c r="N1878" s="14">
        <f t="shared" ca="1" si="601"/>
        <v>1.011643474</v>
      </c>
      <c r="O1878" s="21">
        <f t="shared" si="602"/>
        <v>0</v>
      </c>
      <c r="P1878" s="16">
        <f t="shared" ca="1" si="603"/>
        <v>45.787961500000002</v>
      </c>
      <c r="Q1878" s="24">
        <f t="shared" si="589"/>
        <v>0</v>
      </c>
      <c r="R1878" s="16">
        <f t="shared" si="604"/>
        <v>0</v>
      </c>
      <c r="S1878" s="4" t="str">
        <f t="shared" si="605"/>
        <v>J=</v>
      </c>
      <c r="T1878" s="34">
        <f t="shared" si="606"/>
        <v>45275</v>
      </c>
      <c r="U1878" s="11"/>
      <c r="V1878" s="11"/>
      <c r="W1878" s="11"/>
      <c r="X1878" s="32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"/>
      <c r="AI1878" s="1"/>
      <c r="AJ1878" s="1"/>
      <c r="AK1878" s="1"/>
      <c r="AL1878" s="1"/>
      <c r="AM1878" s="32"/>
      <c r="AN1878" s="32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42">
        <f t="shared" si="590"/>
        <v>45269</v>
      </c>
      <c r="B1879" s="19">
        <f t="shared" ca="1" si="592"/>
        <v>3981.1673655300001</v>
      </c>
      <c r="C1879" s="16">
        <f t="shared" si="593"/>
        <v>3932.5</v>
      </c>
      <c r="D1879" s="15">
        <f ca="1">IF(A1879&lt;$B$1,VLOOKUP(A1879,[1]DI!$A$4:$B$15000,2,FALSE),0)</f>
        <v>0</v>
      </c>
      <c r="E1879" s="16">
        <f t="shared" ca="1" si="594"/>
        <v>1</v>
      </c>
      <c r="F1879" s="16">
        <f ca="1">(TRUNC(PRODUCT($E$12:$E1878),16))</f>
        <v>1.45088065616924</v>
      </c>
      <c r="G1879" s="16">
        <f t="shared" ca="1" si="595"/>
        <v>1.43970073825946</v>
      </c>
      <c r="H1879" s="16">
        <f t="shared" ca="1" si="596"/>
        <v>1.00776545</v>
      </c>
      <c r="I1879" s="15">
        <f t="shared" si="591"/>
        <v>7.0000000000000007E-2</v>
      </c>
      <c r="J1879" s="34">
        <f t="shared" si="597"/>
        <v>45246</v>
      </c>
      <c r="K1879" s="2">
        <f t="shared" si="598"/>
        <v>16</v>
      </c>
      <c r="L1879" s="21">
        <f t="shared" si="599"/>
        <v>17</v>
      </c>
      <c r="M1879" s="14">
        <f t="shared" si="600"/>
        <v>1.0045747060000001</v>
      </c>
      <c r="N1879" s="14">
        <f t="shared" ca="1" si="601"/>
        <v>1.012375681</v>
      </c>
      <c r="O1879" s="21">
        <f t="shared" si="602"/>
        <v>0</v>
      </c>
      <c r="P1879" s="16">
        <f t="shared" ca="1" si="603"/>
        <v>48.667365529999998</v>
      </c>
      <c r="Q1879" s="24">
        <f t="shared" si="589"/>
        <v>0</v>
      </c>
      <c r="R1879" s="16">
        <f t="shared" si="604"/>
        <v>0</v>
      </c>
      <c r="S1879" s="4" t="str">
        <f t="shared" si="605"/>
        <v>J=</v>
      </c>
      <c r="T1879" s="34">
        <f t="shared" si="606"/>
        <v>45275</v>
      </c>
      <c r="U1879" s="11"/>
      <c r="V1879" s="11"/>
      <c r="W1879" s="11"/>
      <c r="X1879" s="32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"/>
      <c r="AI1879" s="1"/>
      <c r="AJ1879" s="1"/>
      <c r="AK1879" s="1"/>
      <c r="AL1879" s="1"/>
      <c r="AM1879" s="32"/>
      <c r="AN1879" s="32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42">
        <f t="shared" si="590"/>
        <v>45270</v>
      </c>
      <c r="B1880" s="19">
        <f t="shared" ca="1" si="592"/>
        <v>3981.1673655300001</v>
      </c>
      <c r="C1880" s="16">
        <f t="shared" si="593"/>
        <v>3932.5</v>
      </c>
      <c r="D1880" s="15">
        <f ca="1">IF(A1880&lt;$B$1,VLOOKUP(A1880,[1]DI!$A$4:$B$15000,2,FALSE),0)</f>
        <v>0</v>
      </c>
      <c r="E1880" s="16">
        <f t="shared" ca="1" si="594"/>
        <v>1</v>
      </c>
      <c r="F1880" s="16">
        <f ca="1">(TRUNC(PRODUCT($E$12:$E1879),16))</f>
        <v>1.45088065616924</v>
      </c>
      <c r="G1880" s="16">
        <f t="shared" ca="1" si="595"/>
        <v>1.43970073825946</v>
      </c>
      <c r="H1880" s="16">
        <f t="shared" ca="1" si="596"/>
        <v>1.00776545</v>
      </c>
      <c r="I1880" s="15">
        <f t="shared" si="591"/>
        <v>7.0000000000000007E-2</v>
      </c>
      <c r="J1880" s="34">
        <f t="shared" si="597"/>
        <v>45246</v>
      </c>
      <c r="K1880" s="2">
        <f t="shared" si="598"/>
        <v>16</v>
      </c>
      <c r="L1880" s="21">
        <f t="shared" si="599"/>
        <v>17</v>
      </c>
      <c r="M1880" s="14">
        <f t="shared" si="600"/>
        <v>1.0045747060000001</v>
      </c>
      <c r="N1880" s="14">
        <f t="shared" ca="1" si="601"/>
        <v>1.012375681</v>
      </c>
      <c r="O1880" s="21">
        <f t="shared" si="602"/>
        <v>0</v>
      </c>
      <c r="P1880" s="16">
        <f t="shared" ca="1" si="603"/>
        <v>48.667365529999998</v>
      </c>
      <c r="Q1880" s="24">
        <f t="shared" si="589"/>
        <v>0</v>
      </c>
      <c r="R1880" s="16">
        <f t="shared" si="604"/>
        <v>0</v>
      </c>
      <c r="S1880" s="4" t="str">
        <f t="shared" si="605"/>
        <v>J=</v>
      </c>
      <c r="T1880" s="34">
        <f t="shared" si="606"/>
        <v>45275</v>
      </c>
      <c r="U1880" s="11"/>
      <c r="V1880" s="11"/>
      <c r="W1880" s="11"/>
      <c r="X1880" s="32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"/>
      <c r="AI1880" s="1"/>
      <c r="AJ1880" s="1"/>
      <c r="AK1880" s="1"/>
      <c r="AL1880" s="1"/>
      <c r="AM1880" s="32"/>
      <c r="AN1880" s="32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42">
        <f t="shared" si="590"/>
        <v>45271</v>
      </c>
      <c r="B1881" s="19">
        <f t="shared" ca="1" si="592"/>
        <v>3981.1673655300001</v>
      </c>
      <c r="C1881" s="16">
        <f t="shared" si="593"/>
        <v>3932.5</v>
      </c>
      <c r="D1881" s="15">
        <f ca="1">IF(A1881&lt;$B$1,VLOOKUP(A1881,[1]DI!$A$4:$B$15000,2,FALSE),0)</f>
        <v>0.1215</v>
      </c>
      <c r="E1881" s="16">
        <f t="shared" ca="1" si="594"/>
        <v>1.00045513</v>
      </c>
      <c r="F1881" s="16">
        <f ca="1">(TRUNC(PRODUCT($E$12:$E1880),16))</f>
        <v>1.45088065616924</v>
      </c>
      <c r="G1881" s="16">
        <f t="shared" ca="1" si="595"/>
        <v>1.43970073825946</v>
      </c>
      <c r="H1881" s="16">
        <f t="shared" ca="1" si="596"/>
        <v>1.00776545</v>
      </c>
      <c r="I1881" s="15">
        <f t="shared" si="591"/>
        <v>7.0000000000000007E-2</v>
      </c>
      <c r="J1881" s="34">
        <f t="shared" si="597"/>
        <v>45246</v>
      </c>
      <c r="K1881" s="2">
        <f t="shared" si="598"/>
        <v>17</v>
      </c>
      <c r="L1881" s="21">
        <f t="shared" si="599"/>
        <v>17</v>
      </c>
      <c r="M1881" s="14">
        <f t="shared" si="600"/>
        <v>1.0045747060000001</v>
      </c>
      <c r="N1881" s="14">
        <f t="shared" ca="1" si="601"/>
        <v>1.012375681</v>
      </c>
      <c r="O1881" s="21">
        <f t="shared" si="602"/>
        <v>0</v>
      </c>
      <c r="P1881" s="16">
        <f t="shared" ca="1" si="603"/>
        <v>48.667365529999998</v>
      </c>
      <c r="Q1881" s="24">
        <f t="shared" si="589"/>
        <v>0</v>
      </c>
      <c r="R1881" s="16">
        <f t="shared" si="604"/>
        <v>0</v>
      </c>
      <c r="S1881" s="4" t="str">
        <f t="shared" si="605"/>
        <v>J=</v>
      </c>
      <c r="T1881" s="34">
        <f t="shared" si="606"/>
        <v>45275</v>
      </c>
      <c r="U1881" s="11"/>
      <c r="V1881" s="11"/>
      <c r="W1881" s="11"/>
      <c r="X1881" s="32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"/>
      <c r="AI1881" s="1"/>
      <c r="AJ1881" s="1"/>
      <c r="AK1881" s="1"/>
      <c r="AL1881" s="1"/>
      <c r="AM1881" s="32"/>
      <c r="AN1881" s="32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42">
        <f t="shared" si="590"/>
        <v>45272</v>
      </c>
      <c r="B1882" s="19">
        <f t="shared" ca="1" si="592"/>
        <v>3984.04881445</v>
      </c>
      <c r="C1882" s="16">
        <f t="shared" si="593"/>
        <v>3932.5</v>
      </c>
      <c r="D1882" s="15">
        <f ca="1">IF(A1882&lt;$B$1,VLOOKUP(A1882,[1]DI!$A$4:$B$15000,2,FALSE),0)</f>
        <v>0.1215</v>
      </c>
      <c r="E1882" s="16">
        <f t="shared" ca="1" si="594"/>
        <v>1.00045513</v>
      </c>
      <c r="F1882" s="16">
        <f ca="1">(TRUNC(PRODUCT($E$12:$E1881),16))</f>
        <v>1.45154099548229</v>
      </c>
      <c r="G1882" s="16">
        <f t="shared" ca="1" si="595"/>
        <v>1.43970073825946</v>
      </c>
      <c r="H1882" s="16">
        <f t="shared" ca="1" si="596"/>
        <v>1.00822411</v>
      </c>
      <c r="I1882" s="15">
        <f t="shared" si="591"/>
        <v>7.0000000000000007E-2</v>
      </c>
      <c r="J1882" s="34">
        <f t="shared" si="597"/>
        <v>45246</v>
      </c>
      <c r="K1882" s="2">
        <f t="shared" si="598"/>
        <v>18</v>
      </c>
      <c r="L1882" s="21">
        <f t="shared" si="599"/>
        <v>18</v>
      </c>
      <c r="M1882" s="14">
        <f t="shared" si="600"/>
        <v>1.0048444569999999</v>
      </c>
      <c r="N1882" s="14">
        <f t="shared" ca="1" si="601"/>
        <v>1.0131084079999999</v>
      </c>
      <c r="O1882" s="21">
        <f t="shared" si="602"/>
        <v>0</v>
      </c>
      <c r="P1882" s="16">
        <f t="shared" ca="1" si="603"/>
        <v>51.548814450000002</v>
      </c>
      <c r="Q1882" s="24">
        <f t="shared" si="589"/>
        <v>0</v>
      </c>
      <c r="R1882" s="16">
        <f t="shared" si="604"/>
        <v>0</v>
      </c>
      <c r="S1882" s="4" t="str">
        <f t="shared" si="605"/>
        <v>J=</v>
      </c>
      <c r="T1882" s="34">
        <f t="shared" si="606"/>
        <v>45275</v>
      </c>
      <c r="U1882" s="11"/>
      <c r="V1882" s="11"/>
      <c r="W1882" s="11"/>
      <c r="X1882" s="32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"/>
      <c r="AI1882" s="1"/>
      <c r="AJ1882" s="1"/>
      <c r="AK1882" s="1"/>
      <c r="AL1882" s="1"/>
      <c r="AM1882" s="32"/>
      <c r="AN1882" s="32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42">
        <f t="shared" si="590"/>
        <v>45273</v>
      </c>
      <c r="B1883" s="19">
        <f t="shared" ca="1" si="592"/>
        <v>3986.9323594000002</v>
      </c>
      <c r="C1883" s="16">
        <f t="shared" si="593"/>
        <v>3932.5</v>
      </c>
      <c r="D1883" s="15">
        <f ca="1">IF(A1883&lt;$B$1,VLOOKUP(A1883,[1]DI!$A$4:$B$15000,2,FALSE),0)</f>
        <v>0.1215</v>
      </c>
      <c r="E1883" s="16">
        <f t="shared" ca="1" si="594"/>
        <v>1.00045513</v>
      </c>
      <c r="F1883" s="16">
        <f ca="1">(TRUNC(PRODUCT($E$12:$E1882),16))</f>
        <v>1.45220163533556</v>
      </c>
      <c r="G1883" s="16">
        <f t="shared" ca="1" si="595"/>
        <v>1.43970073825946</v>
      </c>
      <c r="H1883" s="16">
        <f t="shared" ca="1" si="596"/>
        <v>1.0086829799999999</v>
      </c>
      <c r="I1883" s="15">
        <f t="shared" si="591"/>
        <v>7.0000000000000007E-2</v>
      </c>
      <c r="J1883" s="34">
        <f t="shared" si="597"/>
        <v>45246</v>
      </c>
      <c r="K1883" s="2">
        <f t="shared" si="598"/>
        <v>19</v>
      </c>
      <c r="L1883" s="21">
        <f t="shared" si="599"/>
        <v>19</v>
      </c>
      <c r="M1883" s="14">
        <f t="shared" si="600"/>
        <v>1.005114281</v>
      </c>
      <c r="N1883" s="14">
        <f t="shared" ca="1" si="601"/>
        <v>1.013841668</v>
      </c>
      <c r="O1883" s="21">
        <f t="shared" si="602"/>
        <v>0</v>
      </c>
      <c r="P1883" s="16">
        <f t="shared" ca="1" si="603"/>
        <v>54.432359400000003</v>
      </c>
      <c r="Q1883" s="24">
        <f t="shared" si="589"/>
        <v>0</v>
      </c>
      <c r="R1883" s="16">
        <f t="shared" si="604"/>
        <v>0</v>
      </c>
      <c r="S1883" s="4" t="str">
        <f t="shared" si="605"/>
        <v>J=</v>
      </c>
      <c r="T1883" s="34">
        <f t="shared" si="606"/>
        <v>45275</v>
      </c>
      <c r="U1883" s="11"/>
      <c r="V1883" s="11"/>
      <c r="W1883" s="11"/>
      <c r="X1883" s="32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"/>
      <c r="AI1883" s="1"/>
      <c r="AJ1883" s="1"/>
      <c r="AK1883" s="1"/>
      <c r="AL1883" s="1"/>
      <c r="AM1883" s="32"/>
      <c r="AN1883" s="32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42">
        <f t="shared" si="590"/>
        <v>45274</v>
      </c>
      <c r="B1884" s="19">
        <f t="shared" ca="1" si="592"/>
        <v>3989.8179925099998</v>
      </c>
      <c r="C1884" s="16">
        <f t="shared" si="593"/>
        <v>3932.5</v>
      </c>
      <c r="D1884" s="15">
        <f ca="1">IF(A1884&lt;$B$1,VLOOKUP(A1884,[1]DI!$A$4:$B$15000,2,FALSE),0)</f>
        <v>0.11650000000000001</v>
      </c>
      <c r="E1884" s="16">
        <f t="shared" ca="1" si="594"/>
        <v>1.0004373900000001</v>
      </c>
      <c r="F1884" s="16">
        <f ca="1">(TRUNC(PRODUCT($E$12:$E1883),16))</f>
        <v>1.45286257586585</v>
      </c>
      <c r="G1884" s="16">
        <f t="shared" ca="1" si="595"/>
        <v>1.43970073825946</v>
      </c>
      <c r="H1884" s="16">
        <f t="shared" ca="1" si="596"/>
        <v>1.0091420600000001</v>
      </c>
      <c r="I1884" s="15">
        <f t="shared" si="591"/>
        <v>7.0000000000000007E-2</v>
      </c>
      <c r="J1884" s="34">
        <f t="shared" si="597"/>
        <v>45246</v>
      </c>
      <c r="K1884" s="2">
        <f t="shared" si="598"/>
        <v>20</v>
      </c>
      <c r="L1884" s="21">
        <f t="shared" si="599"/>
        <v>20</v>
      </c>
      <c r="M1884" s="14">
        <f t="shared" si="600"/>
        <v>1.005384177</v>
      </c>
      <c r="N1884" s="14">
        <f t="shared" ca="1" si="601"/>
        <v>1.014575459</v>
      </c>
      <c r="O1884" s="21">
        <f t="shared" si="602"/>
        <v>0</v>
      </c>
      <c r="P1884" s="16">
        <f t="shared" ca="1" si="603"/>
        <v>57.317992510000003</v>
      </c>
      <c r="Q1884" s="24">
        <f t="shared" si="589"/>
        <v>0</v>
      </c>
      <c r="R1884" s="16">
        <f t="shared" si="604"/>
        <v>0</v>
      </c>
      <c r="S1884" s="4" t="str">
        <f t="shared" si="605"/>
        <v>J=</v>
      </c>
      <c r="T1884" s="34">
        <f t="shared" si="606"/>
        <v>45275</v>
      </c>
      <c r="U1884" s="11"/>
      <c r="V1884" s="11"/>
      <c r="W1884" s="11"/>
      <c r="X1884" s="32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"/>
      <c r="AI1884" s="1"/>
      <c r="AJ1884" s="1"/>
      <c r="AK1884" s="1"/>
      <c r="AL1884" s="1"/>
      <c r="AM1884" s="32"/>
      <c r="AN1884" s="32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42">
        <f t="shared" si="590"/>
        <v>45275</v>
      </c>
      <c r="B1885" s="19">
        <f t="shared" ca="1" si="592"/>
        <v>3992.6349287799999</v>
      </c>
      <c r="C1885" s="16">
        <f t="shared" si="593"/>
        <v>3932.5</v>
      </c>
      <c r="D1885" s="15">
        <f ca="1">IF(A1885&lt;$B$1,VLOOKUP(A1885,[1]DI!$A$4:$B$15000,2,FALSE),0)</f>
        <v>0.11650000000000001</v>
      </c>
      <c r="E1885" s="16">
        <f t="shared" ca="1" si="594"/>
        <v>1.0004373900000001</v>
      </c>
      <c r="F1885" s="16">
        <f ca="1">(TRUNC(PRODUCT($E$12:$E1884),16))</f>
        <v>1.4534980434279099</v>
      </c>
      <c r="G1885" s="16">
        <f t="shared" ca="1" si="595"/>
        <v>1.43970073825946</v>
      </c>
      <c r="H1885" s="16">
        <f t="shared" ca="1" si="596"/>
        <v>1.00958345</v>
      </c>
      <c r="I1885" s="15">
        <f t="shared" si="591"/>
        <v>7.0000000000000007E-2</v>
      </c>
      <c r="J1885" s="34">
        <f t="shared" si="597"/>
        <v>45246</v>
      </c>
      <c r="K1885" s="2">
        <f t="shared" si="598"/>
        <v>21</v>
      </c>
      <c r="L1885" s="21">
        <f t="shared" si="599"/>
        <v>21</v>
      </c>
      <c r="M1885" s="14">
        <f t="shared" si="600"/>
        <v>1.0056541450000001</v>
      </c>
      <c r="N1885" s="14">
        <f t="shared" ca="1" si="601"/>
        <v>1.0152917809999999</v>
      </c>
      <c r="O1885" s="21">
        <f t="shared" si="602"/>
        <v>62</v>
      </c>
      <c r="P1885" s="16">
        <f t="shared" ca="1" si="603"/>
        <v>60.134928780000003</v>
      </c>
      <c r="Q1885" s="24">
        <f t="shared" si="589"/>
        <v>0</v>
      </c>
      <c r="R1885" s="16">
        <f t="shared" si="604"/>
        <v>0</v>
      </c>
      <c r="S1885" s="4" t="str">
        <f t="shared" si="605"/>
        <v>J=</v>
      </c>
      <c r="T1885" s="34">
        <f t="shared" si="606"/>
        <v>45275</v>
      </c>
      <c r="U1885" s="11"/>
      <c r="V1885" s="11"/>
      <c r="W1885" s="11"/>
      <c r="X1885" s="32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"/>
      <c r="AI1885" s="1"/>
      <c r="AJ1885" s="1"/>
      <c r="AK1885" s="1"/>
      <c r="AL1885" s="1"/>
      <c r="AM1885" s="32"/>
      <c r="AN1885" s="32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42">
        <f t="shared" si="590"/>
        <v>45276</v>
      </c>
      <c r="B1886" s="19">
        <f t="shared" ca="1" si="592"/>
        <v>3935.27646297</v>
      </c>
      <c r="C1886" s="16">
        <f t="shared" si="593"/>
        <v>3932.5</v>
      </c>
      <c r="D1886" s="15">
        <f ca="1">IF(A1886&lt;$B$1,VLOOKUP(A1886,[1]DI!$A$4:$B$15000,2,FALSE),0)</f>
        <v>0</v>
      </c>
      <c r="E1886" s="16">
        <f t="shared" ca="1" si="594"/>
        <v>1</v>
      </c>
      <c r="F1886" s="16">
        <f ca="1">(TRUNC(PRODUCT($E$12:$E1885),16))</f>
        <v>1.45413378893712</v>
      </c>
      <c r="G1886" s="16">
        <f t="shared" ca="1" si="595"/>
        <v>1.4534980434279099</v>
      </c>
      <c r="H1886" s="16">
        <f t="shared" ca="1" si="596"/>
        <v>1.0004373900000001</v>
      </c>
      <c r="I1886" s="15">
        <f t="shared" si="591"/>
        <v>7.0000000000000007E-2</v>
      </c>
      <c r="J1886" s="34">
        <f t="shared" si="597"/>
        <v>45275</v>
      </c>
      <c r="K1886" s="2">
        <f t="shared" si="598"/>
        <v>1</v>
      </c>
      <c r="L1886" s="21">
        <f t="shared" si="599"/>
        <v>1</v>
      </c>
      <c r="M1886" s="14">
        <f t="shared" si="600"/>
        <v>1.0002685229999999</v>
      </c>
      <c r="N1886" s="14">
        <f t="shared" ca="1" si="601"/>
        <v>1.0007060299999999</v>
      </c>
      <c r="O1886" s="21">
        <f t="shared" si="602"/>
        <v>0</v>
      </c>
      <c r="P1886" s="16">
        <f t="shared" ca="1" si="603"/>
        <v>2.7764629699999999</v>
      </c>
      <c r="Q1886" s="24">
        <f t="shared" si="589"/>
        <v>0</v>
      </c>
      <c r="R1886" s="16">
        <f t="shared" si="604"/>
        <v>0</v>
      </c>
      <c r="S1886" s="4" t="str">
        <f t="shared" si="605"/>
        <v>J=</v>
      </c>
      <c r="T1886" s="34">
        <f t="shared" si="606"/>
        <v>45306</v>
      </c>
      <c r="U1886" s="11"/>
      <c r="V1886" s="11"/>
      <c r="W1886" s="11"/>
      <c r="X1886" s="32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"/>
      <c r="AI1886" s="1"/>
      <c r="AJ1886" s="1"/>
      <c r="AK1886" s="1"/>
      <c r="AL1886" s="1"/>
      <c r="AM1886" s="32"/>
      <c r="AN1886" s="32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42">
        <f t="shared" si="590"/>
        <v>45277</v>
      </c>
      <c r="B1887" s="19">
        <f t="shared" ca="1" si="592"/>
        <v>3935.27646297</v>
      </c>
      <c r="C1887" s="16">
        <f t="shared" si="593"/>
        <v>3932.5</v>
      </c>
      <c r="D1887" s="15">
        <f ca="1">IF(A1887&lt;$B$1,VLOOKUP(A1887,[1]DI!$A$4:$B$15000,2,FALSE),0)</f>
        <v>0</v>
      </c>
      <c r="E1887" s="16">
        <f t="shared" ca="1" si="594"/>
        <v>1</v>
      </c>
      <c r="F1887" s="16">
        <f ca="1">(TRUNC(PRODUCT($E$12:$E1886),16))</f>
        <v>1.45413378893712</v>
      </c>
      <c r="G1887" s="16">
        <f t="shared" ca="1" si="595"/>
        <v>1.4534980434279099</v>
      </c>
      <c r="H1887" s="16">
        <f t="shared" ca="1" si="596"/>
        <v>1.0004373900000001</v>
      </c>
      <c r="I1887" s="15">
        <f t="shared" si="591"/>
        <v>7.0000000000000007E-2</v>
      </c>
      <c r="J1887" s="34">
        <f t="shared" si="597"/>
        <v>45275</v>
      </c>
      <c r="K1887" s="2">
        <f t="shared" si="598"/>
        <v>1</v>
      </c>
      <c r="L1887" s="21">
        <f t="shared" si="599"/>
        <v>1</v>
      </c>
      <c r="M1887" s="14">
        <f t="shared" si="600"/>
        <v>1.0002685229999999</v>
      </c>
      <c r="N1887" s="14">
        <f t="shared" ca="1" si="601"/>
        <v>1.0007060299999999</v>
      </c>
      <c r="O1887" s="21">
        <f t="shared" si="602"/>
        <v>0</v>
      </c>
      <c r="P1887" s="16">
        <f t="shared" ca="1" si="603"/>
        <v>2.7764629699999999</v>
      </c>
      <c r="Q1887" s="24">
        <f t="shared" si="589"/>
        <v>0</v>
      </c>
      <c r="R1887" s="16">
        <f t="shared" si="604"/>
        <v>0</v>
      </c>
      <c r="S1887" s="4" t="str">
        <f t="shared" si="605"/>
        <v>J=</v>
      </c>
      <c r="T1887" s="34">
        <f t="shared" si="606"/>
        <v>45306</v>
      </c>
      <c r="U1887" s="11"/>
      <c r="V1887" s="11"/>
      <c r="W1887" s="11"/>
      <c r="X1887" s="32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"/>
      <c r="AI1887" s="1"/>
      <c r="AJ1887" s="1"/>
      <c r="AK1887" s="1"/>
      <c r="AL1887" s="1"/>
      <c r="AM1887" s="32"/>
      <c r="AN1887" s="32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42">
        <f t="shared" si="590"/>
        <v>45278</v>
      </c>
      <c r="B1888" s="19">
        <f t="shared" ca="1" si="592"/>
        <v>3935.27646297</v>
      </c>
      <c r="C1888" s="16">
        <f t="shared" si="593"/>
        <v>3932.5</v>
      </c>
      <c r="D1888" s="15">
        <f ca="1">IF(A1888&lt;$B$1,VLOOKUP(A1888,[1]DI!$A$4:$B$15000,2,FALSE),0)</f>
        <v>0.11650000000000001</v>
      </c>
      <c r="E1888" s="16">
        <f t="shared" ca="1" si="594"/>
        <v>1.0004373900000001</v>
      </c>
      <c r="F1888" s="16">
        <f ca="1">(TRUNC(PRODUCT($E$12:$E1887),16))</f>
        <v>1.45413378893712</v>
      </c>
      <c r="G1888" s="16">
        <f t="shared" ca="1" si="595"/>
        <v>1.4534980434279099</v>
      </c>
      <c r="H1888" s="16">
        <f t="shared" ca="1" si="596"/>
        <v>1.0004373900000001</v>
      </c>
      <c r="I1888" s="15">
        <f t="shared" si="591"/>
        <v>7.0000000000000007E-2</v>
      </c>
      <c r="J1888" s="34">
        <f t="shared" si="597"/>
        <v>45275</v>
      </c>
      <c r="K1888" s="2">
        <f t="shared" si="598"/>
        <v>1</v>
      </c>
      <c r="L1888" s="21">
        <f t="shared" si="599"/>
        <v>1</v>
      </c>
      <c r="M1888" s="14">
        <f t="shared" si="600"/>
        <v>1.0002685229999999</v>
      </c>
      <c r="N1888" s="14">
        <f t="shared" ca="1" si="601"/>
        <v>1.0007060299999999</v>
      </c>
      <c r="O1888" s="21">
        <f t="shared" si="602"/>
        <v>0</v>
      </c>
      <c r="P1888" s="16">
        <f t="shared" ca="1" si="603"/>
        <v>2.7764629699999999</v>
      </c>
      <c r="Q1888" s="24">
        <f t="shared" si="589"/>
        <v>0</v>
      </c>
      <c r="R1888" s="16">
        <f t="shared" si="604"/>
        <v>0</v>
      </c>
      <c r="S1888" s="4" t="str">
        <f t="shared" si="605"/>
        <v>J=</v>
      </c>
      <c r="T1888" s="34">
        <f t="shared" si="606"/>
        <v>45306</v>
      </c>
      <c r="U1888" s="11"/>
      <c r="V1888" s="11"/>
      <c r="W1888" s="11"/>
      <c r="X1888" s="32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"/>
      <c r="AI1888" s="1"/>
      <c r="AJ1888" s="1"/>
      <c r="AK1888" s="1"/>
      <c r="AL1888" s="1"/>
      <c r="AM1888" s="32"/>
      <c r="AN1888" s="32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42">
        <f t="shared" si="590"/>
        <v>45279</v>
      </c>
      <c r="B1889" s="19">
        <f t="shared" ca="1" si="592"/>
        <v>3938.0548843299998</v>
      </c>
      <c r="C1889" s="16">
        <f t="shared" si="593"/>
        <v>3932.5</v>
      </c>
      <c r="D1889" s="15">
        <f ca="1">IF(A1889&lt;$B$1,VLOOKUP(A1889,[1]DI!$A$4:$B$15000,2,FALSE),0)</f>
        <v>0.11650000000000001</v>
      </c>
      <c r="E1889" s="16">
        <f t="shared" ca="1" si="594"/>
        <v>1.0004373900000001</v>
      </c>
      <c r="F1889" s="16">
        <f ca="1">(TRUNC(PRODUCT($E$12:$E1888),16))</f>
        <v>1.4547698125150701</v>
      </c>
      <c r="G1889" s="16">
        <f t="shared" ca="1" si="595"/>
        <v>1.4534980434279099</v>
      </c>
      <c r="H1889" s="16">
        <f t="shared" ca="1" si="596"/>
        <v>1.0008749699999999</v>
      </c>
      <c r="I1889" s="15">
        <f t="shared" si="591"/>
        <v>7.0000000000000007E-2</v>
      </c>
      <c r="J1889" s="34">
        <f t="shared" si="597"/>
        <v>45275</v>
      </c>
      <c r="K1889" s="2">
        <f t="shared" si="598"/>
        <v>2</v>
      </c>
      <c r="L1889" s="21">
        <f t="shared" si="599"/>
        <v>2</v>
      </c>
      <c r="M1889" s="14">
        <f t="shared" si="600"/>
        <v>1.000537118</v>
      </c>
      <c r="N1889" s="14">
        <f t="shared" ca="1" si="601"/>
        <v>1.001412558</v>
      </c>
      <c r="O1889" s="21">
        <f t="shared" si="602"/>
        <v>0</v>
      </c>
      <c r="P1889" s="16">
        <f t="shared" ca="1" si="603"/>
        <v>5.5548843300000001</v>
      </c>
      <c r="Q1889" s="24">
        <f t="shared" si="589"/>
        <v>0</v>
      </c>
      <c r="R1889" s="16">
        <f t="shared" si="604"/>
        <v>0</v>
      </c>
      <c r="S1889" s="4" t="str">
        <f t="shared" si="605"/>
        <v>J=</v>
      </c>
      <c r="T1889" s="34">
        <f t="shared" si="606"/>
        <v>45306</v>
      </c>
      <c r="U1889" s="11"/>
      <c r="V1889" s="11"/>
      <c r="W1889" s="11"/>
      <c r="X1889" s="32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"/>
      <c r="AI1889" s="1"/>
      <c r="AJ1889" s="1"/>
      <c r="AK1889" s="1"/>
      <c r="AL1889" s="1"/>
      <c r="AM1889" s="32"/>
      <c r="AN1889" s="32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42">
        <f t="shared" si="590"/>
        <v>45280</v>
      </c>
      <c r="B1890" s="19">
        <f t="shared" ca="1" si="592"/>
        <v>3940.8352601400002</v>
      </c>
      <c r="C1890" s="16">
        <f t="shared" si="593"/>
        <v>3932.5</v>
      </c>
      <c r="D1890" s="15">
        <f ca="1">IF(A1890&lt;$B$1,VLOOKUP(A1890,[1]DI!$A$4:$B$15000,2,FALSE),0)</f>
        <v>0.11650000000000001</v>
      </c>
      <c r="E1890" s="16">
        <f t="shared" ca="1" si="594"/>
        <v>1.0004373900000001</v>
      </c>
      <c r="F1890" s="16">
        <f ca="1">(TRUNC(PRODUCT($E$12:$E1889),16))</f>
        <v>1.4554061142833601</v>
      </c>
      <c r="G1890" s="16">
        <f t="shared" ca="1" si="595"/>
        <v>1.4534980434279099</v>
      </c>
      <c r="H1890" s="16">
        <f t="shared" ca="1" si="596"/>
        <v>1.0013127399999999</v>
      </c>
      <c r="I1890" s="15">
        <f t="shared" si="591"/>
        <v>7.0000000000000007E-2</v>
      </c>
      <c r="J1890" s="34">
        <f t="shared" si="597"/>
        <v>45275</v>
      </c>
      <c r="K1890" s="2">
        <f t="shared" si="598"/>
        <v>3</v>
      </c>
      <c r="L1890" s="21">
        <f t="shared" si="599"/>
        <v>3</v>
      </c>
      <c r="M1890" s="14">
        <f t="shared" si="600"/>
        <v>1.0008057850000001</v>
      </c>
      <c r="N1890" s="14">
        <f t="shared" ca="1" si="601"/>
        <v>1.002119583</v>
      </c>
      <c r="O1890" s="21">
        <f t="shared" si="602"/>
        <v>0</v>
      </c>
      <c r="P1890" s="16">
        <f t="shared" ca="1" si="603"/>
        <v>8.3352601400000008</v>
      </c>
      <c r="Q1890" s="24">
        <f t="shared" si="589"/>
        <v>0</v>
      </c>
      <c r="R1890" s="16">
        <f t="shared" si="604"/>
        <v>0</v>
      </c>
      <c r="S1890" s="4" t="str">
        <f t="shared" si="605"/>
        <v>J=</v>
      </c>
      <c r="T1890" s="34">
        <f t="shared" si="606"/>
        <v>45306</v>
      </c>
      <c r="U1890" s="11"/>
      <c r="V1890" s="11"/>
      <c r="W1890" s="11"/>
      <c r="X1890" s="32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"/>
      <c r="AI1890" s="1"/>
      <c r="AJ1890" s="1"/>
      <c r="AK1890" s="1"/>
      <c r="AL1890" s="1"/>
      <c r="AM1890" s="32"/>
      <c r="AN1890" s="32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42">
        <f t="shared" si="590"/>
        <v>45281</v>
      </c>
      <c r="B1891" s="19">
        <f t="shared" ca="1" si="592"/>
        <v>3943.6176297299999</v>
      </c>
      <c r="C1891" s="16">
        <f t="shared" si="593"/>
        <v>3932.5</v>
      </c>
      <c r="D1891" s="15">
        <f ca="1">IF(A1891&lt;$B$1,VLOOKUP(A1891,[1]DI!$A$4:$B$15000,2,FALSE),0)</f>
        <v>0.11650000000000001</v>
      </c>
      <c r="E1891" s="16">
        <f t="shared" ca="1" si="594"/>
        <v>1.0004373900000001</v>
      </c>
      <c r="F1891" s="16">
        <f ca="1">(TRUNC(PRODUCT($E$12:$E1890),16))</f>
        <v>1.4560426943636899</v>
      </c>
      <c r="G1891" s="16">
        <f t="shared" ca="1" si="595"/>
        <v>1.4534980434279099</v>
      </c>
      <c r="H1891" s="16">
        <f t="shared" ca="1" si="596"/>
        <v>1.00175071</v>
      </c>
      <c r="I1891" s="15">
        <f t="shared" si="591"/>
        <v>7.0000000000000007E-2</v>
      </c>
      <c r="J1891" s="34">
        <f t="shared" si="597"/>
        <v>45275</v>
      </c>
      <c r="K1891" s="2">
        <f t="shared" si="598"/>
        <v>4</v>
      </c>
      <c r="L1891" s="21">
        <f t="shared" si="599"/>
        <v>4</v>
      </c>
      <c r="M1891" s="14">
        <f t="shared" si="600"/>
        <v>1.0010745240000001</v>
      </c>
      <c r="N1891" s="14">
        <f t="shared" ca="1" si="601"/>
        <v>1.0028271150000001</v>
      </c>
      <c r="O1891" s="21">
        <f t="shared" si="602"/>
        <v>0</v>
      </c>
      <c r="P1891" s="16">
        <f t="shared" ca="1" si="603"/>
        <v>11.117629730000001</v>
      </c>
      <c r="Q1891" s="24">
        <f t="shared" si="589"/>
        <v>0</v>
      </c>
      <c r="R1891" s="16">
        <f t="shared" si="604"/>
        <v>0</v>
      </c>
      <c r="S1891" s="4" t="str">
        <f t="shared" si="605"/>
        <v>J=</v>
      </c>
      <c r="T1891" s="34">
        <f t="shared" si="606"/>
        <v>45306</v>
      </c>
      <c r="U1891" s="11"/>
      <c r="V1891" s="11"/>
      <c r="W1891" s="11"/>
      <c r="X1891" s="32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"/>
      <c r="AI1891" s="1"/>
      <c r="AJ1891" s="1"/>
      <c r="AK1891" s="1"/>
      <c r="AL1891" s="1"/>
      <c r="AM1891" s="32"/>
      <c r="AN1891" s="32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42">
        <f t="shared" si="590"/>
        <v>45282</v>
      </c>
      <c r="B1892" s="19">
        <f t="shared" ca="1" si="592"/>
        <v>3946.4019183800001</v>
      </c>
      <c r="C1892" s="16">
        <f t="shared" si="593"/>
        <v>3932.5</v>
      </c>
      <c r="D1892" s="15">
        <f ca="1">IF(A1892&lt;$B$1,VLOOKUP(A1892,[1]DI!$A$4:$B$15000,2,FALSE),0)</f>
        <v>0.11650000000000001</v>
      </c>
      <c r="E1892" s="16">
        <f t="shared" ca="1" si="594"/>
        <v>1.0004373900000001</v>
      </c>
      <c r="F1892" s="16">
        <f ca="1">(TRUNC(PRODUCT($E$12:$E1891),16))</f>
        <v>1.4566795528777801</v>
      </c>
      <c r="G1892" s="16">
        <f t="shared" ca="1" si="595"/>
        <v>1.4534980434279099</v>
      </c>
      <c r="H1892" s="16">
        <f t="shared" ca="1" si="596"/>
        <v>1.00218886</v>
      </c>
      <c r="I1892" s="15">
        <f t="shared" si="591"/>
        <v>7.0000000000000007E-2</v>
      </c>
      <c r="J1892" s="34">
        <f t="shared" si="597"/>
        <v>45275</v>
      </c>
      <c r="K1892" s="2">
        <f t="shared" si="598"/>
        <v>5</v>
      </c>
      <c r="L1892" s="21">
        <f t="shared" si="599"/>
        <v>5</v>
      </c>
      <c r="M1892" s="14">
        <f t="shared" si="600"/>
        <v>1.0013433350000001</v>
      </c>
      <c r="N1892" s="14">
        <f t="shared" ca="1" si="601"/>
        <v>1.0035351349999999</v>
      </c>
      <c r="O1892" s="21">
        <f t="shared" si="602"/>
        <v>0</v>
      </c>
      <c r="P1892" s="16">
        <f t="shared" ca="1" si="603"/>
        <v>13.90191838</v>
      </c>
      <c r="Q1892" s="24">
        <f t="shared" si="589"/>
        <v>0</v>
      </c>
      <c r="R1892" s="16">
        <f t="shared" si="604"/>
        <v>0</v>
      </c>
      <c r="S1892" s="4" t="str">
        <f t="shared" si="605"/>
        <v>J=</v>
      </c>
      <c r="T1892" s="34">
        <f t="shared" si="606"/>
        <v>45306</v>
      </c>
      <c r="U1892" s="11"/>
      <c r="V1892" s="11"/>
      <c r="W1892" s="11"/>
      <c r="X1892" s="32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"/>
      <c r="AI1892" s="1"/>
      <c r="AJ1892" s="1"/>
      <c r="AK1892" s="1"/>
      <c r="AL1892" s="1"/>
      <c r="AM1892" s="32"/>
      <c r="AN1892" s="32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42">
        <f t="shared" si="590"/>
        <v>45283</v>
      </c>
      <c r="B1893" s="19">
        <f t="shared" ca="1" si="592"/>
        <v>3949.1882086800001</v>
      </c>
      <c r="C1893" s="16">
        <f t="shared" si="593"/>
        <v>3932.5</v>
      </c>
      <c r="D1893" s="15">
        <f ca="1">IF(A1893&lt;$B$1,VLOOKUP(A1893,[1]DI!$A$4:$B$15000,2,FALSE),0)</f>
        <v>0</v>
      </c>
      <c r="E1893" s="16">
        <f t="shared" ca="1" si="594"/>
        <v>1</v>
      </c>
      <c r="F1893" s="16">
        <f ca="1">(TRUNC(PRODUCT($E$12:$E1892),16))</f>
        <v>1.4573166899474099</v>
      </c>
      <c r="G1893" s="16">
        <f t="shared" ca="1" si="595"/>
        <v>1.4534980434279099</v>
      </c>
      <c r="H1893" s="16">
        <f t="shared" ca="1" si="596"/>
        <v>1.00262721</v>
      </c>
      <c r="I1893" s="15">
        <f t="shared" si="591"/>
        <v>7.0000000000000007E-2</v>
      </c>
      <c r="J1893" s="34">
        <f t="shared" si="597"/>
        <v>45275</v>
      </c>
      <c r="K1893" s="2">
        <f t="shared" si="598"/>
        <v>5</v>
      </c>
      <c r="L1893" s="21">
        <f t="shared" si="599"/>
        <v>6</v>
      </c>
      <c r="M1893" s="14">
        <f t="shared" si="600"/>
        <v>1.001612218</v>
      </c>
      <c r="N1893" s="14">
        <f t="shared" ca="1" si="601"/>
        <v>1.0042436640000001</v>
      </c>
      <c r="O1893" s="21">
        <f t="shared" si="602"/>
        <v>0</v>
      </c>
      <c r="P1893" s="16">
        <f t="shared" ca="1" si="603"/>
        <v>16.688208679999999</v>
      </c>
      <c r="Q1893" s="24">
        <f t="shared" si="589"/>
        <v>0</v>
      </c>
      <c r="R1893" s="16">
        <f t="shared" si="604"/>
        <v>0</v>
      </c>
      <c r="S1893" s="4" t="str">
        <f t="shared" si="605"/>
        <v>J=</v>
      </c>
      <c r="T1893" s="34">
        <f t="shared" si="606"/>
        <v>45306</v>
      </c>
      <c r="U1893" s="11"/>
      <c r="V1893" s="11"/>
      <c r="W1893" s="11"/>
      <c r="X1893" s="32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"/>
      <c r="AI1893" s="1"/>
      <c r="AJ1893" s="1"/>
      <c r="AK1893" s="1"/>
      <c r="AL1893" s="1"/>
      <c r="AM1893" s="32"/>
      <c r="AN1893" s="32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42">
        <f t="shared" si="590"/>
        <v>45284</v>
      </c>
      <c r="B1894" s="19">
        <f t="shared" ca="1" si="592"/>
        <v>3949.1882086800001</v>
      </c>
      <c r="C1894" s="16">
        <f t="shared" si="593"/>
        <v>3932.5</v>
      </c>
      <c r="D1894" s="15">
        <f ca="1">IF(A1894&lt;$B$1,VLOOKUP(A1894,[1]DI!$A$4:$B$15000,2,FALSE),0)</f>
        <v>0</v>
      </c>
      <c r="E1894" s="16">
        <f t="shared" ca="1" si="594"/>
        <v>1</v>
      </c>
      <c r="F1894" s="16">
        <f ca="1">(TRUNC(PRODUCT($E$12:$E1893),16))</f>
        <v>1.4573166899474099</v>
      </c>
      <c r="G1894" s="16">
        <f t="shared" ca="1" si="595"/>
        <v>1.4534980434279099</v>
      </c>
      <c r="H1894" s="16">
        <f t="shared" ca="1" si="596"/>
        <v>1.00262721</v>
      </c>
      <c r="I1894" s="15">
        <f t="shared" si="591"/>
        <v>7.0000000000000007E-2</v>
      </c>
      <c r="J1894" s="34">
        <f t="shared" si="597"/>
        <v>45275</v>
      </c>
      <c r="K1894" s="2">
        <f t="shared" si="598"/>
        <v>5</v>
      </c>
      <c r="L1894" s="21">
        <f t="shared" si="599"/>
        <v>6</v>
      </c>
      <c r="M1894" s="14">
        <f t="shared" si="600"/>
        <v>1.001612218</v>
      </c>
      <c r="N1894" s="14">
        <f t="shared" ca="1" si="601"/>
        <v>1.0042436640000001</v>
      </c>
      <c r="O1894" s="21">
        <f t="shared" si="602"/>
        <v>0</v>
      </c>
      <c r="P1894" s="16">
        <f t="shared" ca="1" si="603"/>
        <v>16.688208679999999</v>
      </c>
      <c r="Q1894" s="24">
        <f t="shared" si="589"/>
        <v>0</v>
      </c>
      <c r="R1894" s="16">
        <f t="shared" si="604"/>
        <v>0</v>
      </c>
      <c r="S1894" s="4" t="str">
        <f t="shared" si="605"/>
        <v>J=</v>
      </c>
      <c r="T1894" s="34">
        <f t="shared" si="606"/>
        <v>45306</v>
      </c>
      <c r="U1894" s="11"/>
      <c r="V1894" s="11"/>
      <c r="W1894" s="11"/>
      <c r="X1894" s="32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"/>
      <c r="AI1894" s="1"/>
      <c r="AJ1894" s="1"/>
      <c r="AK1894" s="1"/>
      <c r="AL1894" s="1"/>
      <c r="AM1894" s="32"/>
      <c r="AN1894" s="32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42">
        <f t="shared" si="590"/>
        <v>45285</v>
      </c>
      <c r="B1895" s="19">
        <f t="shared" ca="1" si="592"/>
        <v>3949.1882086800001</v>
      </c>
      <c r="C1895" s="16">
        <f t="shared" si="593"/>
        <v>3932.5</v>
      </c>
      <c r="D1895" s="15">
        <f ca="1">IF(A1895&lt;$B$1,VLOOKUP(A1895,[1]DI!$A$4:$B$15000,2,FALSE),0)</f>
        <v>0</v>
      </c>
      <c r="E1895" s="16">
        <f t="shared" ca="1" si="594"/>
        <v>1</v>
      </c>
      <c r="F1895" s="16">
        <f ca="1">(TRUNC(PRODUCT($E$12:$E1894),16))</f>
        <v>1.4573166899474099</v>
      </c>
      <c r="G1895" s="16">
        <f t="shared" ca="1" si="595"/>
        <v>1.4534980434279099</v>
      </c>
      <c r="H1895" s="16">
        <f t="shared" ca="1" si="596"/>
        <v>1.00262721</v>
      </c>
      <c r="I1895" s="15">
        <f t="shared" si="591"/>
        <v>7.0000000000000007E-2</v>
      </c>
      <c r="J1895" s="34">
        <f t="shared" si="597"/>
        <v>45275</v>
      </c>
      <c r="K1895" s="2">
        <f t="shared" si="598"/>
        <v>5</v>
      </c>
      <c r="L1895" s="21">
        <f t="shared" si="599"/>
        <v>6</v>
      </c>
      <c r="M1895" s="14">
        <f t="shared" si="600"/>
        <v>1.001612218</v>
      </c>
      <c r="N1895" s="14">
        <f t="shared" ca="1" si="601"/>
        <v>1.0042436640000001</v>
      </c>
      <c r="O1895" s="21">
        <f t="shared" si="602"/>
        <v>0</v>
      </c>
      <c r="P1895" s="16">
        <f t="shared" ca="1" si="603"/>
        <v>16.688208679999999</v>
      </c>
      <c r="Q1895" s="24">
        <f t="shared" si="589"/>
        <v>0</v>
      </c>
      <c r="R1895" s="16">
        <f t="shared" si="604"/>
        <v>0</v>
      </c>
      <c r="S1895" s="4" t="str">
        <f t="shared" si="605"/>
        <v>J=</v>
      </c>
      <c r="T1895" s="34">
        <f t="shared" si="606"/>
        <v>45306</v>
      </c>
      <c r="U1895" s="11"/>
      <c r="V1895" s="11"/>
      <c r="W1895" s="11"/>
      <c r="X1895" s="32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"/>
      <c r="AI1895" s="1"/>
      <c r="AJ1895" s="1"/>
      <c r="AK1895" s="1"/>
      <c r="AL1895" s="1"/>
      <c r="AM1895" s="32"/>
      <c r="AN1895" s="32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42">
        <f t="shared" si="590"/>
        <v>45286</v>
      </c>
      <c r="B1896" s="19">
        <f t="shared" ca="1" si="592"/>
        <v>3949.1882086800001</v>
      </c>
      <c r="C1896" s="16">
        <f t="shared" si="593"/>
        <v>3932.5</v>
      </c>
      <c r="D1896" s="15">
        <f ca="1">IF(A1896&lt;$B$1,VLOOKUP(A1896,[1]DI!$A$4:$B$15000,2,FALSE),0)</f>
        <v>0.11650000000000001</v>
      </c>
      <c r="E1896" s="16">
        <f t="shared" ca="1" si="594"/>
        <v>1.0004373900000001</v>
      </c>
      <c r="F1896" s="16">
        <f ca="1">(TRUNC(PRODUCT($E$12:$E1895),16))</f>
        <v>1.4573166899474099</v>
      </c>
      <c r="G1896" s="16">
        <f t="shared" ca="1" si="595"/>
        <v>1.4534980434279099</v>
      </c>
      <c r="H1896" s="16">
        <f t="shared" ca="1" si="596"/>
        <v>1.00262721</v>
      </c>
      <c r="I1896" s="15">
        <f t="shared" si="591"/>
        <v>7.0000000000000007E-2</v>
      </c>
      <c r="J1896" s="34">
        <f t="shared" si="597"/>
        <v>45275</v>
      </c>
      <c r="K1896" s="2">
        <f t="shared" si="598"/>
        <v>6</v>
      </c>
      <c r="L1896" s="21">
        <f t="shared" si="599"/>
        <v>6</v>
      </c>
      <c r="M1896" s="14">
        <f t="shared" si="600"/>
        <v>1.001612218</v>
      </c>
      <c r="N1896" s="14">
        <f t="shared" ca="1" si="601"/>
        <v>1.0042436640000001</v>
      </c>
      <c r="O1896" s="21">
        <f t="shared" si="602"/>
        <v>0</v>
      </c>
      <c r="P1896" s="16">
        <f t="shared" ca="1" si="603"/>
        <v>16.688208679999999</v>
      </c>
      <c r="Q1896" s="24">
        <f t="shared" si="589"/>
        <v>0</v>
      </c>
      <c r="R1896" s="16">
        <f t="shared" si="604"/>
        <v>0</v>
      </c>
      <c r="S1896" s="4" t="str">
        <f t="shared" si="605"/>
        <v>J=</v>
      </c>
      <c r="T1896" s="34">
        <f t="shared" si="606"/>
        <v>45306</v>
      </c>
      <c r="U1896" s="11"/>
      <c r="V1896" s="11"/>
      <c r="W1896" s="11"/>
      <c r="X1896" s="32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"/>
      <c r="AI1896" s="1"/>
      <c r="AJ1896" s="1"/>
      <c r="AK1896" s="1"/>
      <c r="AL1896" s="1"/>
      <c r="AM1896" s="32"/>
      <c r="AN1896" s="32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42">
        <f t="shared" si="590"/>
        <v>45287</v>
      </c>
      <c r="B1897" s="19">
        <f t="shared" ca="1" si="592"/>
        <v>3951.9764573500001</v>
      </c>
      <c r="C1897" s="16">
        <f t="shared" si="593"/>
        <v>3932.5</v>
      </c>
      <c r="D1897" s="15">
        <f ca="1">IF(A1897&lt;$B$1,VLOOKUP(A1897,[1]DI!$A$4:$B$15000,2,FALSE),0)</f>
        <v>0.11650000000000001</v>
      </c>
      <c r="E1897" s="16">
        <f t="shared" ca="1" si="594"/>
        <v>1.0004373900000001</v>
      </c>
      <c r="F1897" s="16">
        <f ca="1">(TRUNC(PRODUCT($E$12:$E1896),16))</f>
        <v>1.4579541056944301</v>
      </c>
      <c r="G1897" s="16">
        <f t="shared" ca="1" si="595"/>
        <v>1.4534980434279099</v>
      </c>
      <c r="H1897" s="16">
        <f t="shared" ca="1" si="596"/>
        <v>1.00306575</v>
      </c>
      <c r="I1897" s="15">
        <f t="shared" si="591"/>
        <v>7.0000000000000007E-2</v>
      </c>
      <c r="J1897" s="34">
        <f t="shared" si="597"/>
        <v>45275</v>
      </c>
      <c r="K1897" s="2">
        <f t="shared" si="598"/>
        <v>7</v>
      </c>
      <c r="L1897" s="21">
        <f t="shared" si="599"/>
        <v>7</v>
      </c>
      <c r="M1897" s="14">
        <f t="shared" si="600"/>
        <v>1.001881174</v>
      </c>
      <c r="N1897" s="14">
        <f t="shared" ca="1" si="601"/>
        <v>1.004952691</v>
      </c>
      <c r="O1897" s="21">
        <f t="shared" si="602"/>
        <v>0</v>
      </c>
      <c r="P1897" s="16">
        <f t="shared" ca="1" si="603"/>
        <v>19.47645735</v>
      </c>
      <c r="Q1897" s="24">
        <f t="shared" si="589"/>
        <v>0</v>
      </c>
      <c r="R1897" s="16">
        <f t="shared" si="604"/>
        <v>0</v>
      </c>
      <c r="S1897" s="4" t="str">
        <f t="shared" si="605"/>
        <v>J=</v>
      </c>
      <c r="T1897" s="34">
        <f t="shared" si="606"/>
        <v>45306</v>
      </c>
      <c r="U1897" s="11"/>
      <c r="V1897" s="11"/>
      <c r="W1897" s="11"/>
      <c r="X1897" s="32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"/>
      <c r="AI1897" s="1"/>
      <c r="AJ1897" s="1"/>
      <c r="AK1897" s="1"/>
      <c r="AL1897" s="1"/>
      <c r="AM1897" s="32"/>
      <c r="AN1897" s="32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42">
        <f t="shared" si="590"/>
        <v>45288</v>
      </c>
      <c r="B1898" s="19">
        <f t="shared" ca="1" si="592"/>
        <v>3954.7666683500001</v>
      </c>
      <c r="C1898" s="16">
        <f t="shared" si="593"/>
        <v>3932.5</v>
      </c>
      <c r="D1898" s="15">
        <f ca="1">IF(A1898&lt;$B$1,VLOOKUP(A1898,[1]DI!$A$4:$B$15000,2,FALSE),0)</f>
        <v>0.11650000000000001</v>
      </c>
      <c r="E1898" s="16">
        <f t="shared" ca="1" si="594"/>
        <v>1.0004373900000001</v>
      </c>
      <c r="F1898" s="16">
        <f ca="1">(TRUNC(PRODUCT($E$12:$E1897),16))</f>
        <v>1.4585918002407201</v>
      </c>
      <c r="G1898" s="16">
        <f t="shared" ca="1" si="595"/>
        <v>1.4534980434279099</v>
      </c>
      <c r="H1898" s="16">
        <f t="shared" ca="1" si="596"/>
        <v>1.0035044799999999</v>
      </c>
      <c r="I1898" s="15">
        <f t="shared" si="591"/>
        <v>7.0000000000000007E-2</v>
      </c>
      <c r="J1898" s="34">
        <f t="shared" si="597"/>
        <v>45275</v>
      </c>
      <c r="K1898" s="2">
        <f t="shared" si="598"/>
        <v>8</v>
      </c>
      <c r="L1898" s="21">
        <f t="shared" si="599"/>
        <v>8</v>
      </c>
      <c r="M1898" s="14">
        <f t="shared" si="600"/>
        <v>1.0021502019999999</v>
      </c>
      <c r="N1898" s="14">
        <f t="shared" ca="1" si="601"/>
        <v>1.005662217</v>
      </c>
      <c r="O1898" s="21">
        <f t="shared" si="602"/>
        <v>0</v>
      </c>
      <c r="P1898" s="16">
        <f t="shared" ca="1" si="603"/>
        <v>22.26666835</v>
      </c>
      <c r="Q1898" s="24">
        <f t="shared" si="589"/>
        <v>0</v>
      </c>
      <c r="R1898" s="16">
        <f t="shared" si="604"/>
        <v>0</v>
      </c>
      <c r="S1898" s="4" t="str">
        <f t="shared" si="605"/>
        <v>J=</v>
      </c>
      <c r="T1898" s="34">
        <f t="shared" si="606"/>
        <v>45306</v>
      </c>
      <c r="U1898" s="11"/>
      <c r="V1898" s="11"/>
      <c r="W1898" s="11"/>
      <c r="X1898" s="32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"/>
      <c r="AI1898" s="1"/>
      <c r="AJ1898" s="1"/>
      <c r="AK1898" s="1"/>
      <c r="AL1898" s="1"/>
      <c r="AM1898" s="32"/>
      <c r="AN1898" s="32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42">
        <f t="shared" si="590"/>
        <v>45289</v>
      </c>
      <c r="B1899" s="19">
        <f t="shared" ca="1" si="592"/>
        <v>3957.5588416599999</v>
      </c>
      <c r="C1899" s="16">
        <f t="shared" si="593"/>
        <v>3932.5</v>
      </c>
      <c r="D1899" s="15">
        <f ca="1">IF(A1899&lt;$B$1,VLOOKUP(A1899,[1]DI!$A$4:$B$15000,2,FALSE),0)</f>
        <v>0.11650000000000001</v>
      </c>
      <c r="E1899" s="16">
        <f t="shared" ca="1" si="594"/>
        <v>1.0004373900000001</v>
      </c>
      <c r="F1899" s="16">
        <f ca="1">(TRUNC(PRODUCT($E$12:$E1898),16))</f>
        <v>1.45922977370822</v>
      </c>
      <c r="G1899" s="16">
        <f t="shared" ca="1" si="595"/>
        <v>1.4534980434279099</v>
      </c>
      <c r="H1899" s="16">
        <f t="shared" ca="1" si="596"/>
        <v>1.0039434</v>
      </c>
      <c r="I1899" s="15">
        <f t="shared" si="591"/>
        <v>7.0000000000000007E-2</v>
      </c>
      <c r="J1899" s="34">
        <f t="shared" si="597"/>
        <v>45275</v>
      </c>
      <c r="K1899" s="2">
        <f t="shared" si="598"/>
        <v>9</v>
      </c>
      <c r="L1899" s="21">
        <f t="shared" si="599"/>
        <v>9</v>
      </c>
      <c r="M1899" s="14">
        <f t="shared" si="600"/>
        <v>1.0024193020000001</v>
      </c>
      <c r="N1899" s="14">
        <f t="shared" ca="1" si="601"/>
        <v>1.0063722420000001</v>
      </c>
      <c r="O1899" s="21">
        <f t="shared" si="602"/>
        <v>0</v>
      </c>
      <c r="P1899" s="16">
        <f t="shared" ca="1" si="603"/>
        <v>25.058841659999999</v>
      </c>
      <c r="Q1899" s="24">
        <f t="shared" si="589"/>
        <v>0</v>
      </c>
      <c r="R1899" s="16">
        <f t="shared" si="604"/>
        <v>0</v>
      </c>
      <c r="S1899" s="4" t="str">
        <f t="shared" si="605"/>
        <v>J=</v>
      </c>
      <c r="T1899" s="34">
        <f t="shared" si="606"/>
        <v>45306</v>
      </c>
      <c r="U1899" s="11"/>
      <c r="V1899" s="11"/>
      <c r="W1899" s="11"/>
      <c r="X1899" s="32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"/>
      <c r="AI1899" s="1"/>
      <c r="AJ1899" s="1"/>
      <c r="AK1899" s="1"/>
      <c r="AL1899" s="1"/>
      <c r="AM1899" s="32"/>
      <c r="AN1899" s="32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42">
        <f t="shared" si="590"/>
        <v>45290</v>
      </c>
      <c r="B1900" s="19">
        <f t="shared" ca="1" si="592"/>
        <v>3960.3530166199998</v>
      </c>
      <c r="C1900" s="16">
        <f t="shared" si="593"/>
        <v>3932.5</v>
      </c>
      <c r="D1900" s="15">
        <f ca="1">IF(A1900&lt;$B$1,VLOOKUP(A1900,[1]DI!$A$4:$B$15000,2,FALSE),0)</f>
        <v>0</v>
      </c>
      <c r="E1900" s="16">
        <f t="shared" ca="1" si="594"/>
        <v>1</v>
      </c>
      <c r="F1900" s="16">
        <f ca="1">(TRUNC(PRODUCT($E$12:$E1899),16))</f>
        <v>1.4598680262189501</v>
      </c>
      <c r="G1900" s="16">
        <f t="shared" ca="1" si="595"/>
        <v>1.4534980434279099</v>
      </c>
      <c r="H1900" s="16">
        <f t="shared" ca="1" si="596"/>
        <v>1.0043825200000001</v>
      </c>
      <c r="I1900" s="15">
        <f t="shared" si="591"/>
        <v>7.0000000000000007E-2</v>
      </c>
      <c r="J1900" s="34">
        <f t="shared" si="597"/>
        <v>45275</v>
      </c>
      <c r="K1900" s="2">
        <f t="shared" si="598"/>
        <v>9</v>
      </c>
      <c r="L1900" s="21">
        <f t="shared" si="599"/>
        <v>10</v>
      </c>
      <c r="M1900" s="14">
        <f t="shared" si="600"/>
        <v>1.0026884739999999</v>
      </c>
      <c r="N1900" s="14">
        <f t="shared" ca="1" si="601"/>
        <v>1.0070827760000001</v>
      </c>
      <c r="O1900" s="21">
        <f t="shared" si="602"/>
        <v>0</v>
      </c>
      <c r="P1900" s="16">
        <f t="shared" ca="1" si="603"/>
        <v>27.853016619999998</v>
      </c>
      <c r="Q1900" s="24">
        <f t="shared" si="589"/>
        <v>0</v>
      </c>
      <c r="R1900" s="16">
        <f t="shared" si="604"/>
        <v>0</v>
      </c>
      <c r="S1900" s="4" t="str">
        <f t="shared" si="605"/>
        <v>J=</v>
      </c>
      <c r="T1900" s="34">
        <f t="shared" si="606"/>
        <v>45306</v>
      </c>
      <c r="U1900" s="11"/>
      <c r="V1900" s="11"/>
      <c r="W1900" s="11"/>
      <c r="X1900" s="32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"/>
      <c r="AI1900" s="1"/>
      <c r="AJ1900" s="1"/>
      <c r="AK1900" s="1"/>
      <c r="AL1900" s="1"/>
      <c r="AM1900" s="32"/>
      <c r="AN1900" s="32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42">
        <f t="shared" si="590"/>
        <v>45291</v>
      </c>
      <c r="B1901" s="19">
        <f t="shared" ca="1" si="592"/>
        <v>3960.3530166199998</v>
      </c>
      <c r="C1901" s="16">
        <f t="shared" si="593"/>
        <v>3932.5</v>
      </c>
      <c r="D1901" s="15">
        <f ca="1">IF(A1901&lt;$B$1,VLOOKUP(A1901,[1]DI!$A$4:$B$15000,2,FALSE),0)</f>
        <v>0</v>
      </c>
      <c r="E1901" s="16">
        <f t="shared" ca="1" si="594"/>
        <v>1</v>
      </c>
      <c r="F1901" s="16">
        <f ca="1">(TRUNC(PRODUCT($E$12:$E1900),16))</f>
        <v>1.4598680262189501</v>
      </c>
      <c r="G1901" s="16">
        <f t="shared" ca="1" si="595"/>
        <v>1.4534980434279099</v>
      </c>
      <c r="H1901" s="16">
        <f t="shared" ca="1" si="596"/>
        <v>1.0043825200000001</v>
      </c>
      <c r="I1901" s="15">
        <f t="shared" si="591"/>
        <v>7.0000000000000007E-2</v>
      </c>
      <c r="J1901" s="34">
        <f t="shared" si="597"/>
        <v>45275</v>
      </c>
      <c r="K1901" s="2">
        <f t="shared" si="598"/>
        <v>9</v>
      </c>
      <c r="L1901" s="21">
        <f t="shared" si="599"/>
        <v>10</v>
      </c>
      <c r="M1901" s="14">
        <f t="shared" si="600"/>
        <v>1.0026884739999999</v>
      </c>
      <c r="N1901" s="14">
        <f t="shared" ca="1" si="601"/>
        <v>1.0070827760000001</v>
      </c>
      <c r="O1901" s="21">
        <f t="shared" si="602"/>
        <v>0</v>
      </c>
      <c r="P1901" s="16">
        <f t="shared" ca="1" si="603"/>
        <v>27.853016619999998</v>
      </c>
      <c r="Q1901" s="24">
        <f t="shared" si="589"/>
        <v>0</v>
      </c>
      <c r="R1901" s="16">
        <f t="shared" si="604"/>
        <v>0</v>
      </c>
      <c r="S1901" s="4" t="str">
        <f t="shared" si="605"/>
        <v>J=</v>
      </c>
      <c r="T1901" s="34">
        <f t="shared" si="606"/>
        <v>45306</v>
      </c>
      <c r="U1901" s="11"/>
      <c r="V1901" s="11"/>
      <c r="W1901" s="11"/>
      <c r="X1901" s="32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"/>
      <c r="AI1901" s="1"/>
      <c r="AJ1901" s="1"/>
      <c r="AK1901" s="1"/>
      <c r="AL1901" s="1"/>
      <c r="AM1901" s="32"/>
      <c r="AN1901" s="32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42">
        <f t="shared" si="590"/>
        <v>45292</v>
      </c>
      <c r="B1902" s="19">
        <f t="shared" ca="1" si="592"/>
        <v>3960.3530166199998</v>
      </c>
      <c r="C1902" s="16">
        <f t="shared" si="593"/>
        <v>3932.5</v>
      </c>
      <c r="D1902" s="15">
        <f ca="1">IF(A1902&lt;$B$1,VLOOKUP(A1902,[1]DI!$A$4:$B$15000,2,FALSE),0)</f>
        <v>0</v>
      </c>
      <c r="E1902" s="16">
        <f t="shared" ca="1" si="594"/>
        <v>1</v>
      </c>
      <c r="F1902" s="16">
        <f ca="1">(TRUNC(PRODUCT($E$12:$E1901),16))</f>
        <v>1.4598680262189501</v>
      </c>
      <c r="G1902" s="16">
        <f t="shared" ca="1" si="595"/>
        <v>1.4534980434279099</v>
      </c>
      <c r="H1902" s="16">
        <f t="shared" ca="1" si="596"/>
        <v>1.0043825200000001</v>
      </c>
      <c r="I1902" s="15">
        <f t="shared" si="591"/>
        <v>7.0000000000000007E-2</v>
      </c>
      <c r="J1902" s="34">
        <f t="shared" si="597"/>
        <v>45275</v>
      </c>
      <c r="K1902" s="2">
        <f t="shared" si="598"/>
        <v>9</v>
      </c>
      <c r="L1902" s="21">
        <f t="shared" si="599"/>
        <v>10</v>
      </c>
      <c r="M1902" s="14">
        <f t="shared" si="600"/>
        <v>1.0026884739999999</v>
      </c>
      <c r="N1902" s="14">
        <f t="shared" ca="1" si="601"/>
        <v>1.0070827760000001</v>
      </c>
      <c r="O1902" s="21">
        <f t="shared" si="602"/>
        <v>0</v>
      </c>
      <c r="P1902" s="16">
        <f t="shared" ca="1" si="603"/>
        <v>27.853016619999998</v>
      </c>
      <c r="Q1902" s="24">
        <f t="shared" si="589"/>
        <v>0</v>
      </c>
      <c r="R1902" s="16">
        <f t="shared" si="604"/>
        <v>0</v>
      </c>
      <c r="S1902" s="4" t="str">
        <f t="shared" si="605"/>
        <v>J=</v>
      </c>
      <c r="T1902" s="34">
        <f t="shared" si="606"/>
        <v>45306</v>
      </c>
      <c r="U1902" s="11"/>
      <c r="V1902" s="11"/>
      <c r="W1902" s="11"/>
      <c r="X1902" s="32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"/>
      <c r="AI1902" s="1"/>
      <c r="AJ1902" s="1"/>
      <c r="AK1902" s="1"/>
      <c r="AL1902" s="1"/>
      <c r="AM1902" s="32"/>
      <c r="AN1902" s="32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42">
        <f t="shared" si="590"/>
        <v>45293</v>
      </c>
      <c r="B1903" s="19">
        <f t="shared" ca="1" si="592"/>
        <v>3960.3530166199998</v>
      </c>
      <c r="C1903" s="16">
        <f t="shared" si="593"/>
        <v>3932.5</v>
      </c>
      <c r="D1903" s="15">
        <f ca="1">IF(A1903&lt;$B$1,VLOOKUP(A1903,[1]DI!$A$4:$B$15000,2,FALSE),0)</f>
        <v>0.11650000000000001</v>
      </c>
      <c r="E1903" s="16">
        <f t="shared" ca="1" si="594"/>
        <v>1.0004373900000001</v>
      </c>
      <c r="F1903" s="16">
        <f ca="1">(TRUNC(PRODUCT($E$12:$E1902),16))</f>
        <v>1.4598680262189501</v>
      </c>
      <c r="G1903" s="16">
        <f t="shared" ca="1" si="595"/>
        <v>1.4534980434279099</v>
      </c>
      <c r="H1903" s="16">
        <f t="shared" ca="1" si="596"/>
        <v>1.0043825200000001</v>
      </c>
      <c r="I1903" s="15">
        <f t="shared" si="591"/>
        <v>7.0000000000000007E-2</v>
      </c>
      <c r="J1903" s="34">
        <f t="shared" si="597"/>
        <v>45275</v>
      </c>
      <c r="K1903" s="2">
        <f t="shared" si="598"/>
        <v>10</v>
      </c>
      <c r="L1903" s="21">
        <f t="shared" si="599"/>
        <v>10</v>
      </c>
      <c r="M1903" s="14">
        <f t="shared" si="600"/>
        <v>1.0026884739999999</v>
      </c>
      <c r="N1903" s="14">
        <f t="shared" ca="1" si="601"/>
        <v>1.0070827760000001</v>
      </c>
      <c r="O1903" s="21">
        <f t="shared" si="602"/>
        <v>0</v>
      </c>
      <c r="P1903" s="16">
        <f t="shared" ca="1" si="603"/>
        <v>27.853016619999998</v>
      </c>
      <c r="Q1903" s="24">
        <f t="shared" si="589"/>
        <v>0</v>
      </c>
      <c r="R1903" s="16">
        <f t="shared" si="604"/>
        <v>0</v>
      </c>
      <c r="S1903" s="4" t="str">
        <f t="shared" si="605"/>
        <v>J=</v>
      </c>
      <c r="T1903" s="34">
        <f t="shared" si="606"/>
        <v>45306</v>
      </c>
      <c r="U1903" s="11"/>
      <c r="V1903" s="11"/>
      <c r="W1903" s="11"/>
      <c r="X1903" s="32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"/>
      <c r="AI1903" s="1"/>
      <c r="AJ1903" s="1"/>
      <c r="AK1903" s="1"/>
      <c r="AL1903" s="1"/>
      <c r="AM1903" s="32"/>
      <c r="AN1903" s="32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42">
        <f t="shared" si="590"/>
        <v>45294</v>
      </c>
      <c r="B1904" s="19">
        <f t="shared" ca="1" si="592"/>
        <v>3963.1491617500001</v>
      </c>
      <c r="C1904" s="16">
        <f t="shared" si="593"/>
        <v>3932.5</v>
      </c>
      <c r="D1904" s="15">
        <f ca="1">IF(A1904&lt;$B$1,VLOOKUP(A1904,[1]DI!$A$4:$B$15000,2,FALSE),0)</f>
        <v>0.11650000000000001</v>
      </c>
      <c r="E1904" s="16">
        <f t="shared" ca="1" si="594"/>
        <v>1.0004373900000001</v>
      </c>
      <c r="F1904" s="16">
        <f ca="1">(TRUNC(PRODUCT($E$12:$E1903),16))</f>
        <v>1.4605065578949299</v>
      </c>
      <c r="G1904" s="16">
        <f t="shared" ca="1" si="595"/>
        <v>1.4534980434279099</v>
      </c>
      <c r="H1904" s="16">
        <f t="shared" ca="1" si="596"/>
        <v>1.00482183</v>
      </c>
      <c r="I1904" s="15">
        <f t="shared" si="591"/>
        <v>7.0000000000000007E-2</v>
      </c>
      <c r="J1904" s="34">
        <f t="shared" si="597"/>
        <v>45275</v>
      </c>
      <c r="K1904" s="2">
        <f t="shared" si="598"/>
        <v>11</v>
      </c>
      <c r="L1904" s="21">
        <f t="shared" si="599"/>
        <v>11</v>
      </c>
      <c r="M1904" s="14">
        <f t="shared" si="600"/>
        <v>1.0029577190000001</v>
      </c>
      <c r="N1904" s="14">
        <f t="shared" ca="1" si="601"/>
        <v>1.007793811</v>
      </c>
      <c r="O1904" s="21">
        <f t="shared" si="602"/>
        <v>0</v>
      </c>
      <c r="P1904" s="16">
        <f t="shared" ca="1" si="603"/>
        <v>30.649161750000001</v>
      </c>
      <c r="Q1904" s="24">
        <f t="shared" si="589"/>
        <v>0</v>
      </c>
      <c r="R1904" s="16">
        <f t="shared" si="604"/>
        <v>0</v>
      </c>
      <c r="S1904" s="4" t="str">
        <f t="shared" si="605"/>
        <v>J=</v>
      </c>
      <c r="T1904" s="34">
        <f t="shared" si="606"/>
        <v>45306</v>
      </c>
      <c r="U1904" s="11"/>
      <c r="V1904" s="11"/>
      <c r="W1904" s="11"/>
      <c r="X1904" s="32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"/>
      <c r="AI1904" s="1"/>
      <c r="AJ1904" s="1"/>
      <c r="AK1904" s="1"/>
      <c r="AL1904" s="1"/>
      <c r="AM1904" s="32"/>
      <c r="AN1904" s="32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42">
        <f t="shared" si="590"/>
        <v>45295</v>
      </c>
      <c r="B1905" s="19">
        <f t="shared" ca="1" si="592"/>
        <v>3965.9472259499998</v>
      </c>
      <c r="C1905" s="16">
        <f t="shared" si="593"/>
        <v>3932.5</v>
      </c>
      <c r="D1905" s="15">
        <f ca="1">IF(A1905&lt;$B$1,VLOOKUP(A1905,[1]DI!$A$4:$B$15000,2,FALSE),0)</f>
        <v>0.11650000000000001</v>
      </c>
      <c r="E1905" s="16">
        <f t="shared" ca="1" si="594"/>
        <v>1.0004373900000001</v>
      </c>
      <c r="F1905" s="16">
        <f ca="1">(TRUNC(PRODUCT($E$12:$E1904),16))</f>
        <v>1.4611453688582901</v>
      </c>
      <c r="G1905" s="16">
        <f t="shared" ca="1" si="595"/>
        <v>1.4534980434279099</v>
      </c>
      <c r="H1905" s="16">
        <f t="shared" ca="1" si="596"/>
        <v>1.00526132</v>
      </c>
      <c r="I1905" s="15">
        <f t="shared" si="591"/>
        <v>7.0000000000000007E-2</v>
      </c>
      <c r="J1905" s="34">
        <f t="shared" si="597"/>
        <v>45275</v>
      </c>
      <c r="K1905" s="2">
        <f t="shared" si="598"/>
        <v>12</v>
      </c>
      <c r="L1905" s="21">
        <f t="shared" si="599"/>
        <v>12</v>
      </c>
      <c r="M1905" s="14">
        <f t="shared" si="600"/>
        <v>1.003227036</v>
      </c>
      <c r="N1905" s="14">
        <f t="shared" ca="1" si="601"/>
        <v>1.0085053340000001</v>
      </c>
      <c r="O1905" s="21">
        <f t="shared" si="602"/>
        <v>0</v>
      </c>
      <c r="P1905" s="16">
        <f t="shared" ca="1" si="603"/>
        <v>33.447225950000004</v>
      </c>
      <c r="Q1905" s="24">
        <f t="shared" si="589"/>
        <v>0</v>
      </c>
      <c r="R1905" s="16">
        <f t="shared" si="604"/>
        <v>0</v>
      </c>
      <c r="S1905" s="4" t="str">
        <f t="shared" si="605"/>
        <v>J=</v>
      </c>
      <c r="T1905" s="34">
        <f t="shared" si="606"/>
        <v>45306</v>
      </c>
      <c r="U1905" s="11"/>
      <c r="V1905" s="11"/>
      <c r="W1905" s="11"/>
      <c r="X1905" s="32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"/>
      <c r="AI1905" s="1"/>
      <c r="AJ1905" s="1"/>
      <c r="AK1905" s="1"/>
      <c r="AL1905" s="1"/>
      <c r="AM1905" s="32"/>
      <c r="AN1905" s="32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42">
        <f t="shared" si="590"/>
        <v>45296</v>
      </c>
      <c r="B1906" s="19">
        <f t="shared" ca="1" si="592"/>
        <v>3968.7473389800002</v>
      </c>
      <c r="C1906" s="16">
        <f t="shared" si="593"/>
        <v>3932.5</v>
      </c>
      <c r="D1906" s="15">
        <f ca="1">IF(A1906&lt;$B$1,VLOOKUP(A1906,[1]DI!$A$4:$B$15000,2,FALSE),0)</f>
        <v>0.11650000000000001</v>
      </c>
      <c r="E1906" s="16">
        <f t="shared" ca="1" si="594"/>
        <v>1.0004373900000001</v>
      </c>
      <c r="F1906" s="16">
        <f ca="1">(TRUNC(PRODUCT($E$12:$E1905),16))</f>
        <v>1.4617844592311799</v>
      </c>
      <c r="G1906" s="16">
        <f t="shared" ca="1" si="595"/>
        <v>1.4534980434279099</v>
      </c>
      <c r="H1906" s="16">
        <f t="shared" ca="1" si="596"/>
        <v>1.0057010200000001</v>
      </c>
      <c r="I1906" s="15">
        <f t="shared" si="591"/>
        <v>7.0000000000000007E-2</v>
      </c>
      <c r="J1906" s="34">
        <f t="shared" si="597"/>
        <v>45275</v>
      </c>
      <c r="K1906" s="2">
        <f t="shared" si="598"/>
        <v>13</v>
      </c>
      <c r="L1906" s="21">
        <f t="shared" si="599"/>
        <v>13</v>
      </c>
      <c r="M1906" s="14">
        <f t="shared" si="600"/>
        <v>1.003496425</v>
      </c>
      <c r="N1906" s="14">
        <f t="shared" ca="1" si="601"/>
        <v>1.009217378</v>
      </c>
      <c r="O1906" s="21">
        <f t="shared" si="602"/>
        <v>0</v>
      </c>
      <c r="P1906" s="16">
        <f t="shared" ca="1" si="603"/>
        <v>36.247338980000002</v>
      </c>
      <c r="Q1906" s="24">
        <f t="shared" si="589"/>
        <v>0</v>
      </c>
      <c r="R1906" s="16">
        <f t="shared" si="604"/>
        <v>0</v>
      </c>
      <c r="S1906" s="4" t="str">
        <f t="shared" si="605"/>
        <v>J=</v>
      </c>
      <c r="T1906" s="34">
        <f t="shared" si="606"/>
        <v>45306</v>
      </c>
      <c r="U1906" s="11"/>
      <c r="V1906" s="11"/>
      <c r="W1906" s="11"/>
      <c r="X1906" s="32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"/>
      <c r="AI1906" s="1"/>
      <c r="AJ1906" s="1"/>
      <c r="AK1906" s="1"/>
      <c r="AL1906" s="1"/>
      <c r="AM1906" s="32"/>
      <c r="AN1906" s="32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42">
        <f t="shared" si="590"/>
        <v>45297</v>
      </c>
      <c r="B1907" s="19">
        <f t="shared" ca="1" si="592"/>
        <v>3971.54938287</v>
      </c>
      <c r="C1907" s="16">
        <f t="shared" si="593"/>
        <v>3932.5</v>
      </c>
      <c r="D1907" s="15">
        <f ca="1">IF(A1907&lt;$B$1,VLOOKUP(A1907,[1]DI!$A$4:$B$15000,2,FALSE),0)</f>
        <v>0</v>
      </c>
      <c r="E1907" s="16">
        <f t="shared" ca="1" si="594"/>
        <v>1</v>
      </c>
      <c r="F1907" s="16">
        <f ca="1">(TRUNC(PRODUCT($E$12:$E1906),16))</f>
        <v>1.4624238291358</v>
      </c>
      <c r="G1907" s="16">
        <f t="shared" ca="1" si="595"/>
        <v>1.4534980434279099</v>
      </c>
      <c r="H1907" s="16">
        <f t="shared" ca="1" si="596"/>
        <v>1.0061408999999999</v>
      </c>
      <c r="I1907" s="15">
        <f t="shared" si="591"/>
        <v>7.0000000000000007E-2</v>
      </c>
      <c r="J1907" s="34">
        <f t="shared" si="597"/>
        <v>45275</v>
      </c>
      <c r="K1907" s="2">
        <f t="shared" si="598"/>
        <v>13</v>
      </c>
      <c r="L1907" s="21">
        <f t="shared" si="599"/>
        <v>14</v>
      </c>
      <c r="M1907" s="14">
        <f t="shared" si="600"/>
        <v>1.0037658869999999</v>
      </c>
      <c r="N1907" s="14">
        <f t="shared" ca="1" si="601"/>
        <v>1.0099299129999999</v>
      </c>
      <c r="O1907" s="21">
        <f t="shared" si="602"/>
        <v>0</v>
      </c>
      <c r="P1907" s="16">
        <f t="shared" ca="1" si="603"/>
        <v>39.049382870000002</v>
      </c>
      <c r="Q1907" s="24">
        <f t="shared" si="589"/>
        <v>0</v>
      </c>
      <c r="R1907" s="16">
        <f t="shared" si="604"/>
        <v>0</v>
      </c>
      <c r="S1907" s="4" t="str">
        <f t="shared" si="605"/>
        <v>J=</v>
      </c>
      <c r="T1907" s="34">
        <f t="shared" si="606"/>
        <v>45306</v>
      </c>
      <c r="U1907" s="11"/>
      <c r="V1907" s="11"/>
      <c r="W1907" s="11"/>
      <c r="X1907" s="32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"/>
      <c r="AI1907" s="1"/>
      <c r="AJ1907" s="1"/>
      <c r="AK1907" s="1"/>
      <c r="AL1907" s="1"/>
      <c r="AM1907" s="32"/>
      <c r="AN1907" s="32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42">
        <f t="shared" si="590"/>
        <v>45298</v>
      </c>
      <c r="B1908" s="19">
        <f t="shared" ca="1" si="592"/>
        <v>3971.54938287</v>
      </c>
      <c r="C1908" s="16">
        <f t="shared" si="593"/>
        <v>3932.5</v>
      </c>
      <c r="D1908" s="15">
        <f ca="1">IF(A1908&lt;$B$1,VLOOKUP(A1908,[1]DI!$A$4:$B$15000,2,FALSE),0)</f>
        <v>0</v>
      </c>
      <c r="E1908" s="16">
        <f t="shared" ca="1" si="594"/>
        <v>1</v>
      </c>
      <c r="F1908" s="16">
        <f ca="1">(TRUNC(PRODUCT($E$12:$E1907),16))</f>
        <v>1.4624238291358</v>
      </c>
      <c r="G1908" s="16">
        <f t="shared" ca="1" si="595"/>
        <v>1.4534980434279099</v>
      </c>
      <c r="H1908" s="16">
        <f t="shared" ca="1" si="596"/>
        <v>1.0061408999999999</v>
      </c>
      <c r="I1908" s="15">
        <f t="shared" si="591"/>
        <v>7.0000000000000007E-2</v>
      </c>
      <c r="J1908" s="34">
        <f t="shared" si="597"/>
        <v>45275</v>
      </c>
      <c r="K1908" s="2">
        <f t="shared" si="598"/>
        <v>13</v>
      </c>
      <c r="L1908" s="21">
        <f t="shared" si="599"/>
        <v>14</v>
      </c>
      <c r="M1908" s="14">
        <f t="shared" si="600"/>
        <v>1.0037658869999999</v>
      </c>
      <c r="N1908" s="14">
        <f t="shared" ca="1" si="601"/>
        <v>1.0099299129999999</v>
      </c>
      <c r="O1908" s="21">
        <f t="shared" si="602"/>
        <v>0</v>
      </c>
      <c r="P1908" s="16">
        <f t="shared" ca="1" si="603"/>
        <v>39.049382870000002</v>
      </c>
      <c r="Q1908" s="24">
        <f t="shared" si="589"/>
        <v>0</v>
      </c>
      <c r="R1908" s="16">
        <f t="shared" si="604"/>
        <v>0</v>
      </c>
      <c r="S1908" s="4" t="str">
        <f t="shared" si="605"/>
        <v>J=</v>
      </c>
      <c r="T1908" s="34">
        <f t="shared" si="606"/>
        <v>45306</v>
      </c>
      <c r="U1908" s="11"/>
      <c r="V1908" s="11"/>
      <c r="W1908" s="11"/>
      <c r="X1908" s="32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"/>
      <c r="AI1908" s="1"/>
      <c r="AJ1908" s="1"/>
      <c r="AK1908" s="1"/>
      <c r="AL1908" s="1"/>
      <c r="AM1908" s="32"/>
      <c r="AN1908" s="32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42">
        <f t="shared" si="590"/>
        <v>45299</v>
      </c>
      <c r="B1909" s="19">
        <f t="shared" ca="1" si="592"/>
        <v>3971.54938287</v>
      </c>
      <c r="C1909" s="16">
        <f t="shared" si="593"/>
        <v>3932.5</v>
      </c>
      <c r="D1909" s="15">
        <f ca="1">IF(A1909&lt;$B$1,VLOOKUP(A1909,[1]DI!$A$4:$B$15000,2,FALSE),0)</f>
        <v>0.11650000000000001</v>
      </c>
      <c r="E1909" s="16">
        <f t="shared" ca="1" si="594"/>
        <v>1.0004373900000001</v>
      </c>
      <c r="F1909" s="16">
        <f ca="1">(TRUNC(PRODUCT($E$12:$E1908),16))</f>
        <v>1.4624238291358</v>
      </c>
      <c r="G1909" s="16">
        <f t="shared" ca="1" si="595"/>
        <v>1.4534980434279099</v>
      </c>
      <c r="H1909" s="16">
        <f t="shared" ca="1" si="596"/>
        <v>1.0061408999999999</v>
      </c>
      <c r="I1909" s="15">
        <f t="shared" si="591"/>
        <v>7.0000000000000007E-2</v>
      </c>
      <c r="J1909" s="34">
        <f t="shared" si="597"/>
        <v>45275</v>
      </c>
      <c r="K1909" s="2">
        <f t="shared" si="598"/>
        <v>14</v>
      </c>
      <c r="L1909" s="21">
        <f t="shared" si="599"/>
        <v>14</v>
      </c>
      <c r="M1909" s="14">
        <f t="shared" si="600"/>
        <v>1.0037658869999999</v>
      </c>
      <c r="N1909" s="14">
        <f t="shared" ca="1" si="601"/>
        <v>1.0099299129999999</v>
      </c>
      <c r="O1909" s="21">
        <f t="shared" si="602"/>
        <v>0</v>
      </c>
      <c r="P1909" s="16">
        <f t="shared" ca="1" si="603"/>
        <v>39.049382870000002</v>
      </c>
      <c r="Q1909" s="24">
        <f t="shared" si="589"/>
        <v>0</v>
      </c>
      <c r="R1909" s="16">
        <f t="shared" si="604"/>
        <v>0</v>
      </c>
      <c r="S1909" s="4" t="str">
        <f t="shared" si="605"/>
        <v>J=</v>
      </c>
      <c r="T1909" s="34">
        <f t="shared" si="606"/>
        <v>45306</v>
      </c>
      <c r="U1909" s="11"/>
      <c r="V1909" s="11"/>
      <c r="W1909" s="11"/>
      <c r="X1909" s="32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"/>
      <c r="AI1909" s="1"/>
      <c r="AJ1909" s="1"/>
      <c r="AK1909" s="1"/>
      <c r="AL1909" s="1"/>
      <c r="AM1909" s="32"/>
      <c r="AN1909" s="32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42">
        <f t="shared" si="590"/>
        <v>45300</v>
      </c>
      <c r="B1910" s="19">
        <f t="shared" ca="1" si="592"/>
        <v>3974.35343233</v>
      </c>
      <c r="C1910" s="16">
        <f t="shared" si="593"/>
        <v>3932.5</v>
      </c>
      <c r="D1910" s="15">
        <f ca="1">IF(A1910&lt;$B$1,VLOOKUP(A1910,[1]DI!$A$4:$B$15000,2,FALSE),0)</f>
        <v>0.11650000000000001</v>
      </c>
      <c r="E1910" s="16">
        <f t="shared" ca="1" si="594"/>
        <v>1.0004373900000001</v>
      </c>
      <c r="F1910" s="16">
        <f ca="1">(TRUNC(PRODUCT($E$12:$E1909),16))</f>
        <v>1.4630634786944301</v>
      </c>
      <c r="G1910" s="16">
        <f t="shared" ca="1" si="595"/>
        <v>1.4534980434279099</v>
      </c>
      <c r="H1910" s="16">
        <f t="shared" ca="1" si="596"/>
        <v>1.0065809800000001</v>
      </c>
      <c r="I1910" s="15">
        <f t="shared" si="591"/>
        <v>7.0000000000000007E-2</v>
      </c>
      <c r="J1910" s="34">
        <f t="shared" si="597"/>
        <v>45275</v>
      </c>
      <c r="K1910" s="2">
        <f t="shared" si="598"/>
        <v>15</v>
      </c>
      <c r="L1910" s="21">
        <f t="shared" si="599"/>
        <v>15</v>
      </c>
      <c r="M1910" s="14">
        <f t="shared" si="600"/>
        <v>1.004035421</v>
      </c>
      <c r="N1910" s="14">
        <f t="shared" ca="1" si="601"/>
        <v>1.010642958</v>
      </c>
      <c r="O1910" s="21">
        <f t="shared" si="602"/>
        <v>0</v>
      </c>
      <c r="P1910" s="16">
        <f t="shared" ca="1" si="603"/>
        <v>41.853432329999997</v>
      </c>
      <c r="Q1910" s="24">
        <f t="shared" si="589"/>
        <v>0</v>
      </c>
      <c r="R1910" s="16">
        <f t="shared" si="604"/>
        <v>0</v>
      </c>
      <c r="S1910" s="4" t="str">
        <f t="shared" si="605"/>
        <v>J=</v>
      </c>
      <c r="T1910" s="34">
        <f t="shared" si="606"/>
        <v>45306</v>
      </c>
      <c r="U1910" s="11"/>
      <c r="V1910" s="11"/>
      <c r="W1910" s="11"/>
      <c r="X1910" s="32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"/>
      <c r="AI1910" s="1"/>
      <c r="AJ1910" s="1"/>
      <c r="AK1910" s="1"/>
      <c r="AL1910" s="1"/>
      <c r="AM1910" s="32"/>
      <c r="AN1910" s="32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42">
        <f t="shared" si="590"/>
        <v>45301</v>
      </c>
      <c r="B1911" s="19">
        <f t="shared" ca="1" si="592"/>
        <v>3977.1594126499999</v>
      </c>
      <c r="C1911" s="16">
        <f t="shared" si="593"/>
        <v>3932.5</v>
      </c>
      <c r="D1911" s="15">
        <f ca="1">IF(A1911&lt;$B$1,VLOOKUP(A1911,[1]DI!$A$4:$B$15000,2,FALSE),0)</f>
        <v>0.11650000000000001</v>
      </c>
      <c r="E1911" s="16">
        <f t="shared" ca="1" si="594"/>
        <v>1.0004373900000001</v>
      </c>
      <c r="F1911" s="16">
        <f ca="1">(TRUNC(PRODUCT($E$12:$E1910),16))</f>
        <v>1.46370340802937</v>
      </c>
      <c r="G1911" s="16">
        <f t="shared" ca="1" si="595"/>
        <v>1.4534980434279099</v>
      </c>
      <c r="H1911" s="16">
        <f t="shared" ca="1" si="596"/>
        <v>1.00702124</v>
      </c>
      <c r="I1911" s="15">
        <f t="shared" si="591"/>
        <v>7.0000000000000007E-2</v>
      </c>
      <c r="J1911" s="34">
        <f t="shared" si="597"/>
        <v>45275</v>
      </c>
      <c r="K1911" s="2">
        <f t="shared" si="598"/>
        <v>16</v>
      </c>
      <c r="L1911" s="21">
        <f t="shared" si="599"/>
        <v>16</v>
      </c>
      <c r="M1911" s="14">
        <f t="shared" si="600"/>
        <v>1.004305027</v>
      </c>
      <c r="N1911" s="14">
        <f t="shared" ca="1" si="601"/>
        <v>1.0113564939999999</v>
      </c>
      <c r="O1911" s="21">
        <f t="shared" si="602"/>
        <v>0</v>
      </c>
      <c r="P1911" s="16">
        <f t="shared" ca="1" si="603"/>
        <v>44.65941265</v>
      </c>
      <c r="Q1911" s="24">
        <f t="shared" si="589"/>
        <v>0</v>
      </c>
      <c r="R1911" s="16">
        <f t="shared" si="604"/>
        <v>0</v>
      </c>
      <c r="S1911" s="4" t="str">
        <f t="shared" si="605"/>
        <v>J=</v>
      </c>
      <c r="T1911" s="34">
        <f t="shared" si="606"/>
        <v>45306</v>
      </c>
      <c r="U1911" s="11"/>
      <c r="V1911" s="11"/>
      <c r="W1911" s="11"/>
      <c r="X1911" s="32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"/>
      <c r="AI1911" s="1"/>
      <c r="AJ1911" s="1"/>
      <c r="AK1911" s="1"/>
      <c r="AL1911" s="1"/>
      <c r="AM1911" s="32"/>
      <c r="AN1911" s="32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42">
        <f t="shared" si="590"/>
        <v>45302</v>
      </c>
      <c r="B1912" s="19">
        <f t="shared" ca="1" si="592"/>
        <v>3979.9674418</v>
      </c>
      <c r="C1912" s="16">
        <f t="shared" si="593"/>
        <v>3932.5</v>
      </c>
      <c r="D1912" s="15">
        <f ca="1">IF(A1912&lt;$B$1,VLOOKUP(A1912,[1]DI!$A$4:$B$15000,2,FALSE),0)</f>
        <v>0.11650000000000001</v>
      </c>
      <c r="E1912" s="16">
        <f t="shared" ca="1" si="594"/>
        <v>1.0004373900000001</v>
      </c>
      <c r="F1912" s="16">
        <f ca="1">(TRUNC(PRODUCT($E$12:$E1911),16))</f>
        <v>1.46434361726301</v>
      </c>
      <c r="G1912" s="16">
        <f t="shared" ca="1" si="595"/>
        <v>1.4534980434279099</v>
      </c>
      <c r="H1912" s="16">
        <f t="shared" ca="1" si="596"/>
        <v>1.0074617100000001</v>
      </c>
      <c r="I1912" s="15">
        <f t="shared" si="591"/>
        <v>7.0000000000000007E-2</v>
      </c>
      <c r="J1912" s="34">
        <f t="shared" si="597"/>
        <v>45275</v>
      </c>
      <c r="K1912" s="2">
        <f t="shared" si="598"/>
        <v>17</v>
      </c>
      <c r="L1912" s="21">
        <f t="shared" si="599"/>
        <v>17</v>
      </c>
      <c r="M1912" s="14">
        <f t="shared" si="600"/>
        <v>1.0045747060000001</v>
      </c>
      <c r="N1912" s="14">
        <f t="shared" ca="1" si="601"/>
        <v>1.0120705510000001</v>
      </c>
      <c r="O1912" s="21">
        <f t="shared" si="602"/>
        <v>0</v>
      </c>
      <c r="P1912" s="16">
        <f t="shared" ca="1" si="603"/>
        <v>47.467441800000003</v>
      </c>
      <c r="Q1912" s="24">
        <f t="shared" si="589"/>
        <v>0</v>
      </c>
      <c r="R1912" s="16">
        <f t="shared" si="604"/>
        <v>0</v>
      </c>
      <c r="S1912" s="4" t="str">
        <f t="shared" si="605"/>
        <v>J=</v>
      </c>
      <c r="T1912" s="34">
        <f t="shared" si="606"/>
        <v>45306</v>
      </c>
      <c r="U1912" s="11"/>
      <c r="V1912" s="11"/>
      <c r="W1912" s="11"/>
      <c r="X1912" s="32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"/>
      <c r="AI1912" s="1"/>
      <c r="AJ1912" s="1"/>
      <c r="AK1912" s="1"/>
      <c r="AL1912" s="1"/>
      <c r="AM1912" s="32"/>
      <c r="AN1912" s="32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42">
        <f t="shared" si="590"/>
        <v>45303</v>
      </c>
      <c r="B1913" s="19">
        <f t="shared" ca="1" si="592"/>
        <v>3982.7774057500001</v>
      </c>
      <c r="C1913" s="16">
        <f t="shared" si="593"/>
        <v>3932.5</v>
      </c>
      <c r="D1913" s="15">
        <f ca="1">IF(A1913&lt;$B$1,VLOOKUP(A1913,[1]DI!$A$4:$B$15000,2,FALSE),0)</f>
        <v>0.11650000000000001</v>
      </c>
      <c r="E1913" s="16">
        <f t="shared" ca="1" si="594"/>
        <v>1.0004373900000001</v>
      </c>
      <c r="F1913" s="16">
        <f ca="1">(TRUNC(PRODUCT($E$12:$E1912),16))</f>
        <v>1.46498410651777</v>
      </c>
      <c r="G1913" s="16">
        <f t="shared" ca="1" si="595"/>
        <v>1.4534980434279099</v>
      </c>
      <c r="H1913" s="16">
        <f t="shared" ca="1" si="596"/>
        <v>1.0079023600000001</v>
      </c>
      <c r="I1913" s="15">
        <f t="shared" si="591"/>
        <v>7.0000000000000007E-2</v>
      </c>
      <c r="J1913" s="34">
        <f t="shared" si="597"/>
        <v>45275</v>
      </c>
      <c r="K1913" s="2">
        <f t="shared" si="598"/>
        <v>18</v>
      </c>
      <c r="L1913" s="21">
        <f t="shared" si="599"/>
        <v>18</v>
      </c>
      <c r="M1913" s="14">
        <f t="shared" si="600"/>
        <v>1.0048444569999999</v>
      </c>
      <c r="N1913" s="14">
        <f t="shared" ca="1" si="601"/>
        <v>1.0127851000000001</v>
      </c>
      <c r="O1913" s="21">
        <f t="shared" si="602"/>
        <v>0</v>
      </c>
      <c r="P1913" s="16">
        <f t="shared" ca="1" si="603"/>
        <v>50.27740575</v>
      </c>
      <c r="Q1913" s="24">
        <f t="shared" si="589"/>
        <v>0</v>
      </c>
      <c r="R1913" s="16">
        <f t="shared" si="604"/>
        <v>0</v>
      </c>
      <c r="S1913" s="4" t="str">
        <f t="shared" si="605"/>
        <v>J=</v>
      </c>
      <c r="T1913" s="34">
        <f t="shared" si="606"/>
        <v>45306</v>
      </c>
      <c r="U1913" s="11"/>
      <c r="V1913" s="11"/>
      <c r="W1913" s="11"/>
      <c r="X1913" s="32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"/>
      <c r="AI1913" s="1"/>
      <c r="AJ1913" s="1"/>
      <c r="AK1913" s="1"/>
      <c r="AL1913" s="1"/>
      <c r="AM1913" s="32"/>
      <c r="AN1913" s="32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42">
        <f t="shared" si="590"/>
        <v>45304</v>
      </c>
      <c r="B1914" s="19">
        <f t="shared" ca="1" si="592"/>
        <v>3985.58938313</v>
      </c>
      <c r="C1914" s="16">
        <f t="shared" si="593"/>
        <v>3932.5</v>
      </c>
      <c r="D1914" s="15">
        <f ca="1">IF(A1914&lt;$B$1,VLOOKUP(A1914,[1]DI!$A$4:$B$15000,2,FALSE),0)</f>
        <v>0</v>
      </c>
      <c r="E1914" s="16">
        <f t="shared" ca="1" si="594"/>
        <v>1</v>
      </c>
      <c r="F1914" s="16">
        <f ca="1">(TRUNC(PRODUCT($E$12:$E1913),16))</f>
        <v>1.4656248759161199</v>
      </c>
      <c r="G1914" s="16">
        <f t="shared" ca="1" si="595"/>
        <v>1.4534980434279099</v>
      </c>
      <c r="H1914" s="16">
        <f t="shared" ca="1" si="596"/>
        <v>1.00834321</v>
      </c>
      <c r="I1914" s="15">
        <f t="shared" si="591"/>
        <v>7.0000000000000007E-2</v>
      </c>
      <c r="J1914" s="34">
        <f t="shared" si="597"/>
        <v>45275</v>
      </c>
      <c r="K1914" s="2">
        <f t="shared" si="598"/>
        <v>18</v>
      </c>
      <c r="L1914" s="21">
        <f t="shared" si="599"/>
        <v>19</v>
      </c>
      <c r="M1914" s="14">
        <f t="shared" si="600"/>
        <v>1.005114281</v>
      </c>
      <c r="N1914" s="14">
        <f t="shared" ca="1" si="601"/>
        <v>1.0135001610000001</v>
      </c>
      <c r="O1914" s="21">
        <f t="shared" si="602"/>
        <v>0</v>
      </c>
      <c r="P1914" s="16">
        <f t="shared" ca="1" si="603"/>
        <v>53.089383130000002</v>
      </c>
      <c r="Q1914" s="24">
        <f t="shared" si="589"/>
        <v>0</v>
      </c>
      <c r="R1914" s="16">
        <f t="shared" si="604"/>
        <v>0</v>
      </c>
      <c r="S1914" s="4" t="str">
        <f t="shared" si="605"/>
        <v>J=</v>
      </c>
      <c r="T1914" s="34">
        <f t="shared" si="606"/>
        <v>45306</v>
      </c>
      <c r="U1914" s="11"/>
      <c r="V1914" s="11"/>
      <c r="W1914" s="11"/>
      <c r="X1914" s="32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"/>
      <c r="AI1914" s="1"/>
      <c r="AJ1914" s="1"/>
      <c r="AK1914" s="1"/>
      <c r="AL1914" s="1"/>
      <c r="AM1914" s="32"/>
      <c r="AN1914" s="32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42">
        <f t="shared" si="590"/>
        <v>45305</v>
      </c>
      <c r="B1915" s="19">
        <f t="shared" ca="1" si="592"/>
        <v>3985.58938313</v>
      </c>
      <c r="C1915" s="16">
        <f t="shared" si="593"/>
        <v>3932.5</v>
      </c>
      <c r="D1915" s="15">
        <f ca="1">IF(A1915&lt;$B$1,VLOOKUP(A1915,[1]DI!$A$4:$B$15000,2,FALSE),0)</f>
        <v>0</v>
      </c>
      <c r="E1915" s="16">
        <f t="shared" ca="1" si="594"/>
        <v>1</v>
      </c>
      <c r="F1915" s="16">
        <f ca="1">(TRUNC(PRODUCT($E$12:$E1914),16))</f>
        <v>1.4656248759161199</v>
      </c>
      <c r="G1915" s="16">
        <f t="shared" ca="1" si="595"/>
        <v>1.4534980434279099</v>
      </c>
      <c r="H1915" s="16">
        <f t="shared" ca="1" si="596"/>
        <v>1.00834321</v>
      </c>
      <c r="I1915" s="15">
        <f t="shared" si="591"/>
        <v>7.0000000000000007E-2</v>
      </c>
      <c r="J1915" s="34">
        <f t="shared" si="597"/>
        <v>45275</v>
      </c>
      <c r="K1915" s="2">
        <f t="shared" si="598"/>
        <v>18</v>
      </c>
      <c r="L1915" s="21">
        <f t="shared" si="599"/>
        <v>19</v>
      </c>
      <c r="M1915" s="14">
        <f t="shared" si="600"/>
        <v>1.005114281</v>
      </c>
      <c r="N1915" s="14">
        <f t="shared" ca="1" si="601"/>
        <v>1.0135001610000001</v>
      </c>
      <c r="O1915" s="21">
        <f t="shared" si="602"/>
        <v>0</v>
      </c>
      <c r="P1915" s="16">
        <f t="shared" ca="1" si="603"/>
        <v>53.089383130000002</v>
      </c>
      <c r="Q1915" s="24">
        <f t="shared" si="589"/>
        <v>0</v>
      </c>
      <c r="R1915" s="16">
        <f t="shared" si="604"/>
        <v>0</v>
      </c>
      <c r="S1915" s="4" t="str">
        <f t="shared" si="605"/>
        <v>J=</v>
      </c>
      <c r="T1915" s="34">
        <f t="shared" si="606"/>
        <v>45306</v>
      </c>
      <c r="U1915" s="11"/>
      <c r="V1915" s="11"/>
      <c r="W1915" s="11"/>
      <c r="X1915" s="32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"/>
      <c r="AI1915" s="1"/>
      <c r="AJ1915" s="1"/>
      <c r="AK1915" s="1"/>
      <c r="AL1915" s="1"/>
      <c r="AM1915" s="32"/>
      <c r="AN1915" s="32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42">
        <f t="shared" si="590"/>
        <v>45306</v>
      </c>
      <c r="B1916" s="19">
        <f t="shared" ca="1" si="592"/>
        <v>3985.58938313</v>
      </c>
      <c r="C1916" s="16">
        <f t="shared" si="593"/>
        <v>3932.5</v>
      </c>
      <c r="D1916" s="15">
        <f ca="1">IF(A1916&lt;$B$1,VLOOKUP(A1916,[1]DI!$A$4:$B$15000,2,FALSE),0)</f>
        <v>0.11650000000000001</v>
      </c>
      <c r="E1916" s="16">
        <f t="shared" ca="1" si="594"/>
        <v>1.0004373900000001</v>
      </c>
      <c r="F1916" s="16">
        <f ca="1">(TRUNC(PRODUCT($E$12:$E1915),16))</f>
        <v>1.4656248759161199</v>
      </c>
      <c r="G1916" s="16">
        <f t="shared" ca="1" si="595"/>
        <v>1.4534980434279099</v>
      </c>
      <c r="H1916" s="16">
        <f t="shared" ca="1" si="596"/>
        <v>1.00834321</v>
      </c>
      <c r="I1916" s="15">
        <f t="shared" si="591"/>
        <v>7.0000000000000007E-2</v>
      </c>
      <c r="J1916" s="34">
        <f t="shared" si="597"/>
        <v>45275</v>
      </c>
      <c r="K1916" s="2">
        <f t="shared" si="598"/>
        <v>19</v>
      </c>
      <c r="L1916" s="21">
        <f t="shared" si="599"/>
        <v>19</v>
      </c>
      <c r="M1916" s="14">
        <f t="shared" si="600"/>
        <v>1.005114281</v>
      </c>
      <c r="N1916" s="14">
        <f t="shared" ca="1" si="601"/>
        <v>1.0135001610000001</v>
      </c>
      <c r="O1916" s="21">
        <f t="shared" si="602"/>
        <v>63</v>
      </c>
      <c r="P1916" s="16">
        <f t="shared" ca="1" si="603"/>
        <v>53.089383130000002</v>
      </c>
      <c r="Q1916" s="24">
        <f t="shared" si="589"/>
        <v>0</v>
      </c>
      <c r="R1916" s="16">
        <f t="shared" si="604"/>
        <v>0</v>
      </c>
      <c r="S1916" s="4" t="str">
        <f t="shared" si="605"/>
        <v>J=</v>
      </c>
      <c r="T1916" s="34">
        <f t="shared" si="606"/>
        <v>45306</v>
      </c>
      <c r="U1916" s="11"/>
      <c r="V1916" s="11"/>
      <c r="W1916" s="11"/>
      <c r="X1916" s="32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"/>
      <c r="AI1916" s="1"/>
      <c r="AJ1916" s="1"/>
      <c r="AK1916" s="1"/>
      <c r="AL1916" s="1"/>
      <c r="AM1916" s="32"/>
      <c r="AN1916" s="32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42">
        <f t="shared" si="590"/>
        <v>45307</v>
      </c>
      <c r="B1917" s="19">
        <f t="shared" ca="1" si="592"/>
        <v>3935.27646297</v>
      </c>
      <c r="C1917" s="16">
        <f t="shared" si="593"/>
        <v>3932.5</v>
      </c>
      <c r="D1917" s="15">
        <f ca="1">IF(A1917&lt;$B$1,VLOOKUP(A1917,[1]DI!$A$4:$B$15000,2,FALSE),0)</f>
        <v>0.11650000000000001</v>
      </c>
      <c r="E1917" s="16">
        <f t="shared" ca="1" si="594"/>
        <v>1.0004373900000001</v>
      </c>
      <c r="F1917" s="16">
        <f ca="1">(TRUNC(PRODUCT($E$12:$E1916),16))</f>
        <v>1.4662659255805901</v>
      </c>
      <c r="G1917" s="16">
        <f t="shared" ca="1" si="595"/>
        <v>1.4656248759161199</v>
      </c>
      <c r="H1917" s="16">
        <f t="shared" ca="1" si="596"/>
        <v>1.0004373900000001</v>
      </c>
      <c r="I1917" s="15">
        <f t="shared" si="591"/>
        <v>7.0000000000000007E-2</v>
      </c>
      <c r="J1917" s="34">
        <f t="shared" si="597"/>
        <v>45306</v>
      </c>
      <c r="K1917" s="2">
        <f t="shared" si="598"/>
        <v>1</v>
      </c>
      <c r="L1917" s="21">
        <f t="shared" si="599"/>
        <v>1</v>
      </c>
      <c r="M1917" s="14">
        <f t="shared" si="600"/>
        <v>1.0002685229999999</v>
      </c>
      <c r="N1917" s="14">
        <f t="shared" ca="1" si="601"/>
        <v>1.0007060299999999</v>
      </c>
      <c r="O1917" s="21">
        <f t="shared" si="602"/>
        <v>0</v>
      </c>
      <c r="P1917" s="16">
        <f t="shared" ca="1" si="603"/>
        <v>2.7764629699999999</v>
      </c>
      <c r="Q1917" s="24">
        <f t="shared" si="589"/>
        <v>0</v>
      </c>
      <c r="R1917" s="16">
        <f t="shared" si="604"/>
        <v>0</v>
      </c>
      <c r="S1917" s="4" t="str">
        <f t="shared" si="605"/>
        <v>J=</v>
      </c>
      <c r="T1917" s="34">
        <f t="shared" si="606"/>
        <v>45337</v>
      </c>
      <c r="U1917" s="11"/>
      <c r="V1917" s="11"/>
      <c r="W1917" s="11"/>
      <c r="X1917" s="32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"/>
      <c r="AI1917" s="1"/>
      <c r="AJ1917" s="1"/>
      <c r="AK1917" s="1"/>
      <c r="AL1917" s="1"/>
      <c r="AM1917" s="32"/>
      <c r="AN1917" s="32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42">
        <f t="shared" si="590"/>
        <v>45308</v>
      </c>
      <c r="B1918" s="19">
        <f t="shared" ca="1" si="592"/>
        <v>3938.0548843299998</v>
      </c>
      <c r="C1918" s="16">
        <f t="shared" si="593"/>
        <v>3932.5</v>
      </c>
      <c r="D1918" s="15">
        <f ca="1">IF(A1918&lt;$B$1,VLOOKUP(A1918,[1]DI!$A$4:$B$15000,2,FALSE),0)</f>
        <v>0.11650000000000001</v>
      </c>
      <c r="E1918" s="16">
        <f t="shared" ca="1" si="594"/>
        <v>1.0004373900000001</v>
      </c>
      <c r="F1918" s="16">
        <f ca="1">(TRUNC(PRODUCT($E$12:$E1917),16))</f>
        <v>1.4669072556337801</v>
      </c>
      <c r="G1918" s="16">
        <f t="shared" ca="1" si="595"/>
        <v>1.4656248759161199</v>
      </c>
      <c r="H1918" s="16">
        <f t="shared" ca="1" si="596"/>
        <v>1.0008749699999999</v>
      </c>
      <c r="I1918" s="15">
        <f t="shared" si="591"/>
        <v>7.0000000000000007E-2</v>
      </c>
      <c r="J1918" s="34">
        <f t="shared" si="597"/>
        <v>45306</v>
      </c>
      <c r="K1918" s="2">
        <f t="shared" si="598"/>
        <v>2</v>
      </c>
      <c r="L1918" s="21">
        <f t="shared" si="599"/>
        <v>2</v>
      </c>
      <c r="M1918" s="14">
        <f t="shared" si="600"/>
        <v>1.000537118</v>
      </c>
      <c r="N1918" s="14">
        <f t="shared" ca="1" si="601"/>
        <v>1.001412558</v>
      </c>
      <c r="O1918" s="21">
        <f t="shared" si="602"/>
        <v>0</v>
      </c>
      <c r="P1918" s="16">
        <f t="shared" ca="1" si="603"/>
        <v>5.5548843300000001</v>
      </c>
      <c r="Q1918" s="24">
        <f t="shared" si="589"/>
        <v>0</v>
      </c>
      <c r="R1918" s="16">
        <f t="shared" si="604"/>
        <v>0</v>
      </c>
      <c r="S1918" s="4" t="str">
        <f t="shared" si="605"/>
        <v>J=</v>
      </c>
      <c r="T1918" s="34">
        <f t="shared" si="606"/>
        <v>45337</v>
      </c>
      <c r="U1918" s="11"/>
      <c r="V1918" s="11"/>
      <c r="W1918" s="11"/>
      <c r="X1918" s="32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"/>
      <c r="AI1918" s="1"/>
      <c r="AJ1918" s="1"/>
      <c r="AK1918" s="1"/>
      <c r="AL1918" s="1"/>
      <c r="AM1918" s="32"/>
      <c r="AN1918" s="32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42">
        <f t="shared" si="590"/>
        <v>45309</v>
      </c>
      <c r="B1919" s="19">
        <f t="shared" ca="1" si="592"/>
        <v>3940.8352601400002</v>
      </c>
      <c r="C1919" s="16">
        <f t="shared" si="593"/>
        <v>3932.5</v>
      </c>
      <c r="D1919" s="15">
        <f ca="1">IF(A1919&lt;$B$1,VLOOKUP(A1919,[1]DI!$A$4:$B$15000,2,FALSE),0)</f>
        <v>0.11650000000000001</v>
      </c>
      <c r="E1919" s="16">
        <f t="shared" ca="1" si="594"/>
        <v>1.0004373900000001</v>
      </c>
      <c r="F1919" s="16">
        <f ca="1">(TRUNC(PRODUCT($E$12:$E1918),16))</f>
        <v>1.46754886619832</v>
      </c>
      <c r="G1919" s="16">
        <f t="shared" ca="1" si="595"/>
        <v>1.4656248759161199</v>
      </c>
      <c r="H1919" s="16">
        <f t="shared" ca="1" si="596"/>
        <v>1.0013127399999999</v>
      </c>
      <c r="I1919" s="15">
        <f t="shared" si="591"/>
        <v>7.0000000000000007E-2</v>
      </c>
      <c r="J1919" s="34">
        <f t="shared" si="597"/>
        <v>45306</v>
      </c>
      <c r="K1919" s="2">
        <f t="shared" si="598"/>
        <v>3</v>
      </c>
      <c r="L1919" s="21">
        <f t="shared" si="599"/>
        <v>3</v>
      </c>
      <c r="M1919" s="14">
        <f t="shared" si="600"/>
        <v>1.0008057850000001</v>
      </c>
      <c r="N1919" s="14">
        <f t="shared" ca="1" si="601"/>
        <v>1.002119583</v>
      </c>
      <c r="O1919" s="21">
        <f t="shared" si="602"/>
        <v>0</v>
      </c>
      <c r="P1919" s="16">
        <f t="shared" ca="1" si="603"/>
        <v>8.3352601400000008</v>
      </c>
      <c r="Q1919" s="24">
        <f t="shared" si="589"/>
        <v>0</v>
      </c>
      <c r="R1919" s="16">
        <f t="shared" si="604"/>
        <v>0</v>
      </c>
      <c r="S1919" s="4" t="str">
        <f t="shared" si="605"/>
        <v>J=</v>
      </c>
      <c r="T1919" s="34">
        <f t="shared" si="606"/>
        <v>45337</v>
      </c>
      <c r="U1919" s="11"/>
      <c r="V1919" s="11"/>
      <c r="W1919" s="11"/>
      <c r="X1919" s="32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"/>
      <c r="AI1919" s="1"/>
      <c r="AJ1919" s="1"/>
      <c r="AK1919" s="1"/>
      <c r="AL1919" s="1"/>
      <c r="AM1919" s="32"/>
      <c r="AN1919" s="32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42">
        <f t="shared" si="590"/>
        <v>45310</v>
      </c>
      <c r="B1920" s="19">
        <f t="shared" ca="1" si="592"/>
        <v>3943.6176297299999</v>
      </c>
      <c r="C1920" s="16">
        <f t="shared" si="593"/>
        <v>3932.5</v>
      </c>
      <c r="D1920" s="15">
        <f ca="1">IF(A1920&lt;$B$1,VLOOKUP(A1920,[1]DI!$A$4:$B$15000,2,FALSE),0)</f>
        <v>0.11650000000000001</v>
      </c>
      <c r="E1920" s="16">
        <f t="shared" ca="1" si="594"/>
        <v>1.0004373900000001</v>
      </c>
      <c r="F1920" s="16">
        <f ca="1">(TRUNC(PRODUCT($E$12:$E1919),16))</f>
        <v>1.46819075739691</v>
      </c>
      <c r="G1920" s="16">
        <f t="shared" ca="1" si="595"/>
        <v>1.4656248759161199</v>
      </c>
      <c r="H1920" s="16">
        <f t="shared" ca="1" si="596"/>
        <v>1.00175071</v>
      </c>
      <c r="I1920" s="15">
        <f t="shared" si="591"/>
        <v>7.0000000000000007E-2</v>
      </c>
      <c r="J1920" s="34">
        <f t="shared" si="597"/>
        <v>45306</v>
      </c>
      <c r="K1920" s="2">
        <f t="shared" si="598"/>
        <v>4</v>
      </c>
      <c r="L1920" s="21">
        <f t="shared" si="599"/>
        <v>4</v>
      </c>
      <c r="M1920" s="14">
        <f t="shared" si="600"/>
        <v>1.0010745240000001</v>
      </c>
      <c r="N1920" s="14">
        <f t="shared" ca="1" si="601"/>
        <v>1.0028271150000001</v>
      </c>
      <c r="O1920" s="21">
        <f t="shared" si="602"/>
        <v>0</v>
      </c>
      <c r="P1920" s="16">
        <f t="shared" ca="1" si="603"/>
        <v>11.117629730000001</v>
      </c>
      <c r="Q1920" s="24">
        <f t="shared" si="589"/>
        <v>0</v>
      </c>
      <c r="R1920" s="16">
        <f t="shared" si="604"/>
        <v>0</v>
      </c>
      <c r="S1920" s="4" t="str">
        <f t="shared" si="605"/>
        <v>J=</v>
      </c>
      <c r="T1920" s="34">
        <f t="shared" si="606"/>
        <v>45337</v>
      </c>
      <c r="U1920" s="11"/>
      <c r="V1920" s="11"/>
      <c r="W1920" s="11"/>
      <c r="X1920" s="32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"/>
      <c r="AI1920" s="1"/>
      <c r="AJ1920" s="1"/>
      <c r="AK1920" s="1"/>
      <c r="AL1920" s="1"/>
      <c r="AM1920" s="32"/>
      <c r="AN1920" s="32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42">
        <f t="shared" si="590"/>
        <v>45311</v>
      </c>
      <c r="B1921" s="19">
        <f t="shared" ca="1" si="592"/>
        <v>3946.4019183800001</v>
      </c>
      <c r="C1921" s="16">
        <f t="shared" si="593"/>
        <v>3932.5</v>
      </c>
      <c r="D1921" s="15">
        <f ca="1">IF(A1921&lt;$B$1,VLOOKUP(A1921,[1]DI!$A$4:$B$15000,2,FALSE),0)</f>
        <v>0</v>
      </c>
      <c r="E1921" s="16">
        <f t="shared" ca="1" si="594"/>
        <v>1</v>
      </c>
      <c r="F1921" s="16">
        <f ca="1">(TRUNC(PRODUCT($E$12:$E1920),16))</f>
        <v>1.4688329293522899</v>
      </c>
      <c r="G1921" s="16">
        <f t="shared" ca="1" si="595"/>
        <v>1.4656248759161199</v>
      </c>
      <c r="H1921" s="16">
        <f t="shared" ca="1" si="596"/>
        <v>1.00218886</v>
      </c>
      <c r="I1921" s="15">
        <f t="shared" si="591"/>
        <v>7.0000000000000007E-2</v>
      </c>
      <c r="J1921" s="34">
        <f t="shared" si="597"/>
        <v>45306</v>
      </c>
      <c r="K1921" s="2">
        <f t="shared" si="598"/>
        <v>4</v>
      </c>
      <c r="L1921" s="21">
        <f t="shared" si="599"/>
        <v>5</v>
      </c>
      <c r="M1921" s="14">
        <f t="shared" si="600"/>
        <v>1.0013433350000001</v>
      </c>
      <c r="N1921" s="14">
        <f t="shared" ca="1" si="601"/>
        <v>1.0035351349999999</v>
      </c>
      <c r="O1921" s="21">
        <f t="shared" si="602"/>
        <v>0</v>
      </c>
      <c r="P1921" s="16">
        <f t="shared" ca="1" si="603"/>
        <v>13.90191838</v>
      </c>
      <c r="Q1921" s="24">
        <f t="shared" si="589"/>
        <v>0</v>
      </c>
      <c r="R1921" s="16">
        <f t="shared" si="604"/>
        <v>0</v>
      </c>
      <c r="S1921" s="4" t="str">
        <f t="shared" si="605"/>
        <v>J=</v>
      </c>
      <c r="T1921" s="34">
        <f t="shared" si="606"/>
        <v>45337</v>
      </c>
      <c r="U1921" s="11"/>
      <c r="V1921" s="11"/>
      <c r="W1921" s="11"/>
      <c r="X1921" s="32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"/>
      <c r="AI1921" s="1"/>
      <c r="AJ1921" s="1"/>
      <c r="AK1921" s="1"/>
      <c r="AL1921" s="1"/>
      <c r="AM1921" s="32"/>
      <c r="AN1921" s="32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42">
        <f t="shared" si="590"/>
        <v>45312</v>
      </c>
      <c r="B1922" s="19">
        <f t="shared" ca="1" si="592"/>
        <v>3946.4019183800001</v>
      </c>
      <c r="C1922" s="16">
        <f t="shared" si="593"/>
        <v>3932.5</v>
      </c>
      <c r="D1922" s="15">
        <f ca="1">IF(A1922&lt;$B$1,VLOOKUP(A1922,[1]DI!$A$4:$B$15000,2,FALSE),0)</f>
        <v>0</v>
      </c>
      <c r="E1922" s="16">
        <f t="shared" ca="1" si="594"/>
        <v>1</v>
      </c>
      <c r="F1922" s="16">
        <f ca="1">(TRUNC(PRODUCT($E$12:$E1921),16))</f>
        <v>1.4688329293522899</v>
      </c>
      <c r="G1922" s="16">
        <f t="shared" ca="1" si="595"/>
        <v>1.4656248759161199</v>
      </c>
      <c r="H1922" s="16">
        <f t="shared" ca="1" si="596"/>
        <v>1.00218886</v>
      </c>
      <c r="I1922" s="15">
        <f t="shared" si="591"/>
        <v>7.0000000000000007E-2</v>
      </c>
      <c r="J1922" s="34">
        <f t="shared" si="597"/>
        <v>45306</v>
      </c>
      <c r="K1922" s="2">
        <f t="shared" si="598"/>
        <v>4</v>
      </c>
      <c r="L1922" s="21">
        <f t="shared" si="599"/>
        <v>5</v>
      </c>
      <c r="M1922" s="14">
        <f t="shared" si="600"/>
        <v>1.0013433350000001</v>
      </c>
      <c r="N1922" s="14">
        <f t="shared" ca="1" si="601"/>
        <v>1.0035351349999999</v>
      </c>
      <c r="O1922" s="21">
        <f t="shared" si="602"/>
        <v>0</v>
      </c>
      <c r="P1922" s="16">
        <f t="shared" ca="1" si="603"/>
        <v>13.90191838</v>
      </c>
      <c r="Q1922" s="24">
        <f t="shared" si="589"/>
        <v>0</v>
      </c>
      <c r="R1922" s="16">
        <f t="shared" si="604"/>
        <v>0</v>
      </c>
      <c r="S1922" s="4" t="str">
        <f t="shared" si="605"/>
        <v>J=</v>
      </c>
      <c r="T1922" s="34">
        <f t="shared" si="606"/>
        <v>45337</v>
      </c>
      <c r="U1922" s="11"/>
      <c r="V1922" s="11"/>
      <c r="W1922" s="11"/>
      <c r="X1922" s="32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"/>
      <c r="AI1922" s="1"/>
      <c r="AJ1922" s="1"/>
      <c r="AK1922" s="1"/>
      <c r="AL1922" s="1"/>
      <c r="AM1922" s="32"/>
      <c r="AN1922" s="32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42">
        <f t="shared" si="590"/>
        <v>45313</v>
      </c>
      <c r="B1923" s="19">
        <f t="shared" ca="1" si="592"/>
        <v>3946.4019183800001</v>
      </c>
      <c r="C1923" s="16">
        <f t="shared" si="593"/>
        <v>3932.5</v>
      </c>
      <c r="D1923" s="15">
        <f ca="1">IF(A1923&lt;$B$1,VLOOKUP(A1923,[1]DI!$A$4:$B$15000,2,FALSE),0)</f>
        <v>0.11650000000000001</v>
      </c>
      <c r="E1923" s="16">
        <f t="shared" ca="1" si="594"/>
        <v>1.0004373900000001</v>
      </c>
      <c r="F1923" s="16">
        <f ca="1">(TRUNC(PRODUCT($E$12:$E1922),16))</f>
        <v>1.4688329293522899</v>
      </c>
      <c r="G1923" s="16">
        <f t="shared" ca="1" si="595"/>
        <v>1.4656248759161199</v>
      </c>
      <c r="H1923" s="16">
        <f t="shared" ca="1" si="596"/>
        <v>1.00218886</v>
      </c>
      <c r="I1923" s="15">
        <f t="shared" si="591"/>
        <v>7.0000000000000007E-2</v>
      </c>
      <c r="J1923" s="34">
        <f t="shared" si="597"/>
        <v>45306</v>
      </c>
      <c r="K1923" s="2">
        <f t="shared" si="598"/>
        <v>5</v>
      </c>
      <c r="L1923" s="21">
        <f t="shared" si="599"/>
        <v>5</v>
      </c>
      <c r="M1923" s="14">
        <f t="shared" si="600"/>
        <v>1.0013433350000001</v>
      </c>
      <c r="N1923" s="14">
        <f t="shared" ca="1" si="601"/>
        <v>1.0035351349999999</v>
      </c>
      <c r="O1923" s="21">
        <f t="shared" si="602"/>
        <v>0</v>
      </c>
      <c r="P1923" s="16">
        <f t="shared" ca="1" si="603"/>
        <v>13.90191838</v>
      </c>
      <c r="Q1923" s="24">
        <f t="shared" si="589"/>
        <v>0</v>
      </c>
      <c r="R1923" s="16">
        <f t="shared" si="604"/>
        <v>0</v>
      </c>
      <c r="S1923" s="4" t="str">
        <f t="shared" si="605"/>
        <v>J=</v>
      </c>
      <c r="T1923" s="34">
        <f t="shared" si="606"/>
        <v>45337</v>
      </c>
      <c r="U1923" s="11"/>
      <c r="V1923" s="11"/>
      <c r="W1923" s="11"/>
      <c r="X1923" s="32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"/>
      <c r="AI1923" s="1"/>
      <c r="AJ1923" s="1"/>
      <c r="AK1923" s="1"/>
      <c r="AL1923" s="1"/>
      <c r="AM1923" s="32"/>
      <c r="AN1923" s="32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42">
        <f t="shared" si="590"/>
        <v>45314</v>
      </c>
      <c r="B1924" s="19">
        <f t="shared" ca="1" si="592"/>
        <v>3949.1882086800001</v>
      </c>
      <c r="C1924" s="16">
        <f t="shared" si="593"/>
        <v>3932.5</v>
      </c>
      <c r="D1924" s="15">
        <f ca="1">IF(A1924&lt;$B$1,VLOOKUP(A1924,[1]DI!$A$4:$B$15000,2,FALSE),0)</f>
        <v>0.11650000000000001</v>
      </c>
      <c r="E1924" s="16">
        <f t="shared" ca="1" si="594"/>
        <v>1.0004373900000001</v>
      </c>
      <c r="F1924" s="16">
        <f ca="1">(TRUNC(PRODUCT($E$12:$E1923),16))</f>
        <v>1.4694753821872599</v>
      </c>
      <c r="G1924" s="16">
        <f t="shared" ca="1" si="595"/>
        <v>1.4656248759161199</v>
      </c>
      <c r="H1924" s="16">
        <f t="shared" ca="1" si="596"/>
        <v>1.00262721</v>
      </c>
      <c r="I1924" s="15">
        <f t="shared" si="591"/>
        <v>7.0000000000000007E-2</v>
      </c>
      <c r="J1924" s="34">
        <f t="shared" si="597"/>
        <v>45306</v>
      </c>
      <c r="K1924" s="2">
        <f t="shared" si="598"/>
        <v>6</v>
      </c>
      <c r="L1924" s="21">
        <f t="shared" si="599"/>
        <v>6</v>
      </c>
      <c r="M1924" s="14">
        <f t="shared" si="600"/>
        <v>1.001612218</v>
      </c>
      <c r="N1924" s="14">
        <f t="shared" ca="1" si="601"/>
        <v>1.0042436640000001</v>
      </c>
      <c r="O1924" s="21">
        <f t="shared" si="602"/>
        <v>0</v>
      </c>
      <c r="P1924" s="16">
        <f t="shared" ca="1" si="603"/>
        <v>16.688208679999999</v>
      </c>
      <c r="Q1924" s="24">
        <f t="shared" si="589"/>
        <v>0</v>
      </c>
      <c r="R1924" s="16">
        <f t="shared" si="604"/>
        <v>0</v>
      </c>
      <c r="S1924" s="4" t="str">
        <f t="shared" si="605"/>
        <v>J=</v>
      </c>
      <c r="T1924" s="34">
        <f t="shared" si="606"/>
        <v>45337</v>
      </c>
      <c r="U1924" s="11"/>
      <c r="V1924" s="11"/>
      <c r="W1924" s="11"/>
      <c r="X1924" s="32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"/>
      <c r="AI1924" s="1"/>
      <c r="AJ1924" s="1"/>
      <c r="AK1924" s="1"/>
      <c r="AL1924" s="1"/>
      <c r="AM1924" s="32"/>
      <c r="AN1924" s="32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42">
        <f t="shared" si="590"/>
        <v>45315</v>
      </c>
      <c r="B1925" s="19">
        <f t="shared" ca="1" si="592"/>
        <v>3951.9764573500001</v>
      </c>
      <c r="C1925" s="16">
        <f t="shared" si="593"/>
        <v>3932.5</v>
      </c>
      <c r="D1925" s="15">
        <f ca="1">IF(A1925&lt;$B$1,VLOOKUP(A1925,[1]DI!$A$4:$B$15000,2,FALSE),0)</f>
        <v>0.11650000000000001</v>
      </c>
      <c r="E1925" s="16">
        <f t="shared" ca="1" si="594"/>
        <v>1.0004373900000001</v>
      </c>
      <c r="F1925" s="16">
        <f ca="1">(TRUNC(PRODUCT($E$12:$E1924),16))</f>
        <v>1.4701181160246699</v>
      </c>
      <c r="G1925" s="16">
        <f t="shared" ca="1" si="595"/>
        <v>1.4656248759161199</v>
      </c>
      <c r="H1925" s="16">
        <f t="shared" ca="1" si="596"/>
        <v>1.00306575</v>
      </c>
      <c r="I1925" s="15">
        <f t="shared" si="591"/>
        <v>7.0000000000000007E-2</v>
      </c>
      <c r="J1925" s="34">
        <f t="shared" si="597"/>
        <v>45306</v>
      </c>
      <c r="K1925" s="2">
        <f t="shared" si="598"/>
        <v>7</v>
      </c>
      <c r="L1925" s="21">
        <f t="shared" si="599"/>
        <v>7</v>
      </c>
      <c r="M1925" s="14">
        <f t="shared" si="600"/>
        <v>1.001881174</v>
      </c>
      <c r="N1925" s="14">
        <f t="shared" ca="1" si="601"/>
        <v>1.004952691</v>
      </c>
      <c r="O1925" s="21">
        <f t="shared" si="602"/>
        <v>0</v>
      </c>
      <c r="P1925" s="16">
        <f t="shared" ca="1" si="603"/>
        <v>19.47645735</v>
      </c>
      <c r="Q1925" s="24">
        <f t="shared" si="589"/>
        <v>0</v>
      </c>
      <c r="R1925" s="16">
        <f t="shared" si="604"/>
        <v>0</v>
      </c>
      <c r="S1925" s="4" t="str">
        <f t="shared" si="605"/>
        <v>J=</v>
      </c>
      <c r="T1925" s="34">
        <f t="shared" si="606"/>
        <v>45337</v>
      </c>
      <c r="U1925" s="11"/>
      <c r="V1925" s="11"/>
      <c r="W1925" s="11"/>
      <c r="X1925" s="32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"/>
      <c r="AI1925" s="1"/>
      <c r="AJ1925" s="1"/>
      <c r="AK1925" s="1"/>
      <c r="AL1925" s="1"/>
      <c r="AM1925" s="32"/>
      <c r="AN1925" s="32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42">
        <f t="shared" si="590"/>
        <v>45316</v>
      </c>
      <c r="B1926" s="19">
        <f t="shared" ca="1" si="592"/>
        <v>3954.7666683500001</v>
      </c>
      <c r="C1926" s="16">
        <f t="shared" si="593"/>
        <v>3932.5</v>
      </c>
      <c r="D1926" s="15">
        <f ca="1">IF(A1926&lt;$B$1,VLOOKUP(A1926,[1]DI!$A$4:$B$15000,2,FALSE),0)</f>
        <v>0.11650000000000001</v>
      </c>
      <c r="E1926" s="16">
        <f t="shared" ca="1" si="594"/>
        <v>1.0004373900000001</v>
      </c>
      <c r="F1926" s="16">
        <f ca="1">(TRUNC(PRODUCT($E$12:$E1925),16))</f>
        <v>1.47076113098744</v>
      </c>
      <c r="G1926" s="16">
        <f t="shared" ca="1" si="595"/>
        <v>1.4656248759161199</v>
      </c>
      <c r="H1926" s="16">
        <f t="shared" ca="1" si="596"/>
        <v>1.0035044799999999</v>
      </c>
      <c r="I1926" s="15">
        <f t="shared" si="591"/>
        <v>7.0000000000000007E-2</v>
      </c>
      <c r="J1926" s="34">
        <f t="shared" si="597"/>
        <v>45306</v>
      </c>
      <c r="K1926" s="2">
        <f t="shared" si="598"/>
        <v>8</v>
      </c>
      <c r="L1926" s="21">
        <f t="shared" si="599"/>
        <v>8</v>
      </c>
      <c r="M1926" s="14">
        <f t="shared" si="600"/>
        <v>1.0021502019999999</v>
      </c>
      <c r="N1926" s="14">
        <f t="shared" ca="1" si="601"/>
        <v>1.005662217</v>
      </c>
      <c r="O1926" s="21">
        <f t="shared" si="602"/>
        <v>0</v>
      </c>
      <c r="P1926" s="16">
        <f t="shared" ca="1" si="603"/>
        <v>22.26666835</v>
      </c>
      <c r="Q1926" s="24">
        <f t="shared" si="589"/>
        <v>0</v>
      </c>
      <c r="R1926" s="16">
        <f t="shared" si="604"/>
        <v>0</v>
      </c>
      <c r="S1926" s="4" t="str">
        <f t="shared" si="605"/>
        <v>J=</v>
      </c>
      <c r="T1926" s="34">
        <f t="shared" si="606"/>
        <v>45337</v>
      </c>
      <c r="U1926" s="11"/>
      <c r="V1926" s="11"/>
      <c r="W1926" s="11"/>
      <c r="X1926" s="32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"/>
      <c r="AI1926" s="1"/>
      <c r="AJ1926" s="1"/>
      <c r="AK1926" s="1"/>
      <c r="AL1926" s="1"/>
      <c r="AM1926" s="32"/>
      <c r="AN1926" s="32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42">
        <f t="shared" si="590"/>
        <v>45317</v>
      </c>
      <c r="B1927" s="19">
        <f t="shared" ca="1" si="592"/>
        <v>3957.5588416599999</v>
      </c>
      <c r="C1927" s="16">
        <f t="shared" si="593"/>
        <v>3932.5</v>
      </c>
      <c r="D1927" s="15">
        <f ca="1">IF(A1927&lt;$B$1,VLOOKUP(A1927,[1]DI!$A$4:$B$15000,2,FALSE),0)</f>
        <v>0.11650000000000001</v>
      </c>
      <c r="E1927" s="16">
        <f t="shared" ca="1" si="594"/>
        <v>1.0004373900000001</v>
      </c>
      <c r="F1927" s="16">
        <f ca="1">(TRUNC(PRODUCT($E$12:$E1926),16))</f>
        <v>1.47140442719852</v>
      </c>
      <c r="G1927" s="16">
        <f t="shared" ca="1" si="595"/>
        <v>1.4656248759161199</v>
      </c>
      <c r="H1927" s="16">
        <f t="shared" ca="1" si="596"/>
        <v>1.0039434</v>
      </c>
      <c r="I1927" s="15">
        <f t="shared" si="591"/>
        <v>7.0000000000000007E-2</v>
      </c>
      <c r="J1927" s="34">
        <f t="shared" si="597"/>
        <v>45306</v>
      </c>
      <c r="K1927" s="2">
        <f t="shared" si="598"/>
        <v>9</v>
      </c>
      <c r="L1927" s="21">
        <f t="shared" si="599"/>
        <v>9</v>
      </c>
      <c r="M1927" s="14">
        <f t="shared" si="600"/>
        <v>1.0024193020000001</v>
      </c>
      <c r="N1927" s="14">
        <f t="shared" ca="1" si="601"/>
        <v>1.0063722420000001</v>
      </c>
      <c r="O1927" s="21">
        <f t="shared" si="602"/>
        <v>0</v>
      </c>
      <c r="P1927" s="16">
        <f t="shared" ca="1" si="603"/>
        <v>25.058841659999999</v>
      </c>
      <c r="Q1927" s="24">
        <f t="shared" si="589"/>
        <v>0</v>
      </c>
      <c r="R1927" s="16">
        <f t="shared" si="604"/>
        <v>0</v>
      </c>
      <c r="S1927" s="4" t="str">
        <f t="shared" si="605"/>
        <v>J=</v>
      </c>
      <c r="T1927" s="34">
        <f t="shared" si="606"/>
        <v>45337</v>
      </c>
      <c r="U1927" s="11"/>
      <c r="V1927" s="11"/>
      <c r="W1927" s="11"/>
      <c r="X1927" s="32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"/>
      <c r="AI1927" s="1"/>
      <c r="AJ1927" s="1"/>
      <c r="AK1927" s="1"/>
      <c r="AL1927" s="1"/>
      <c r="AM1927" s="32"/>
      <c r="AN1927" s="32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42">
        <f t="shared" si="590"/>
        <v>45318</v>
      </c>
      <c r="B1928" s="19">
        <f t="shared" ca="1" si="592"/>
        <v>3960.3530166199998</v>
      </c>
      <c r="C1928" s="16">
        <f t="shared" si="593"/>
        <v>3932.5</v>
      </c>
      <c r="D1928" s="15">
        <f ca="1">IF(A1928&lt;$B$1,VLOOKUP(A1928,[1]DI!$A$4:$B$15000,2,FALSE),0)</f>
        <v>0</v>
      </c>
      <c r="E1928" s="16">
        <f t="shared" ca="1" si="594"/>
        <v>1</v>
      </c>
      <c r="F1928" s="16">
        <f ca="1">(TRUNC(PRODUCT($E$12:$E1927),16))</f>
        <v>1.4720480047809399</v>
      </c>
      <c r="G1928" s="16">
        <f t="shared" ca="1" si="595"/>
        <v>1.4656248759161199</v>
      </c>
      <c r="H1928" s="16">
        <f t="shared" ca="1" si="596"/>
        <v>1.0043825200000001</v>
      </c>
      <c r="I1928" s="15">
        <f t="shared" si="591"/>
        <v>7.0000000000000007E-2</v>
      </c>
      <c r="J1928" s="34">
        <f t="shared" si="597"/>
        <v>45306</v>
      </c>
      <c r="K1928" s="2">
        <f t="shared" si="598"/>
        <v>9</v>
      </c>
      <c r="L1928" s="21">
        <f t="shared" si="599"/>
        <v>10</v>
      </c>
      <c r="M1928" s="14">
        <f t="shared" si="600"/>
        <v>1.0026884739999999</v>
      </c>
      <c r="N1928" s="14">
        <f t="shared" ca="1" si="601"/>
        <v>1.0070827760000001</v>
      </c>
      <c r="O1928" s="21">
        <f t="shared" si="602"/>
        <v>0</v>
      </c>
      <c r="P1928" s="16">
        <f t="shared" ca="1" si="603"/>
        <v>27.853016619999998</v>
      </c>
      <c r="Q1928" s="24">
        <f t="shared" si="589"/>
        <v>0</v>
      </c>
      <c r="R1928" s="16">
        <f t="shared" si="604"/>
        <v>0</v>
      </c>
      <c r="S1928" s="4" t="str">
        <f t="shared" si="605"/>
        <v>J=</v>
      </c>
      <c r="T1928" s="34">
        <f t="shared" si="606"/>
        <v>45337</v>
      </c>
      <c r="U1928" s="11"/>
      <c r="V1928" s="11"/>
      <c r="W1928" s="11"/>
      <c r="X1928" s="32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"/>
      <c r="AI1928" s="1"/>
      <c r="AJ1928" s="1"/>
      <c r="AK1928" s="1"/>
      <c r="AL1928" s="1"/>
      <c r="AM1928" s="32"/>
      <c r="AN1928" s="32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42">
        <f t="shared" si="590"/>
        <v>45319</v>
      </c>
      <c r="B1929" s="19">
        <f t="shared" ca="1" si="592"/>
        <v>3960.3530166199998</v>
      </c>
      <c r="C1929" s="16">
        <f t="shared" si="593"/>
        <v>3932.5</v>
      </c>
      <c r="D1929" s="15">
        <f ca="1">IF(A1929&lt;$B$1,VLOOKUP(A1929,[1]DI!$A$4:$B$15000,2,FALSE),0)</f>
        <v>0</v>
      </c>
      <c r="E1929" s="16">
        <f t="shared" ca="1" si="594"/>
        <v>1</v>
      </c>
      <c r="F1929" s="16">
        <f ca="1">(TRUNC(PRODUCT($E$12:$E1928),16))</f>
        <v>1.4720480047809399</v>
      </c>
      <c r="G1929" s="16">
        <f t="shared" ca="1" si="595"/>
        <v>1.4656248759161199</v>
      </c>
      <c r="H1929" s="16">
        <f t="shared" ca="1" si="596"/>
        <v>1.0043825200000001</v>
      </c>
      <c r="I1929" s="15">
        <f t="shared" si="591"/>
        <v>7.0000000000000007E-2</v>
      </c>
      <c r="J1929" s="34">
        <f t="shared" si="597"/>
        <v>45306</v>
      </c>
      <c r="K1929" s="2">
        <f t="shared" si="598"/>
        <v>9</v>
      </c>
      <c r="L1929" s="21">
        <f t="shared" si="599"/>
        <v>10</v>
      </c>
      <c r="M1929" s="14">
        <f t="shared" si="600"/>
        <v>1.0026884739999999</v>
      </c>
      <c r="N1929" s="14">
        <f t="shared" ca="1" si="601"/>
        <v>1.0070827760000001</v>
      </c>
      <c r="O1929" s="21">
        <f t="shared" si="602"/>
        <v>0</v>
      </c>
      <c r="P1929" s="16">
        <f t="shared" ca="1" si="603"/>
        <v>27.853016619999998</v>
      </c>
      <c r="Q1929" s="24">
        <f t="shared" si="589"/>
        <v>0</v>
      </c>
      <c r="R1929" s="16">
        <f t="shared" si="604"/>
        <v>0</v>
      </c>
      <c r="S1929" s="4" t="str">
        <f t="shared" si="605"/>
        <v>J=</v>
      </c>
      <c r="T1929" s="34">
        <f t="shared" si="606"/>
        <v>45337</v>
      </c>
      <c r="U1929" s="11"/>
      <c r="V1929" s="11"/>
      <c r="W1929" s="11"/>
      <c r="X1929" s="32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"/>
      <c r="AI1929" s="1"/>
      <c r="AJ1929" s="1"/>
      <c r="AK1929" s="1"/>
      <c r="AL1929" s="1"/>
      <c r="AM1929" s="32"/>
      <c r="AN1929" s="32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42">
        <f t="shared" si="590"/>
        <v>45320</v>
      </c>
      <c r="B1930" s="19">
        <f t="shared" ca="1" si="592"/>
        <v>3960.3530166199998</v>
      </c>
      <c r="C1930" s="16">
        <f t="shared" si="593"/>
        <v>3932.5</v>
      </c>
      <c r="D1930" s="15">
        <f ca="1">IF(A1930&lt;$B$1,VLOOKUP(A1930,[1]DI!$A$4:$B$15000,2,FALSE),0)</f>
        <v>0.11650000000000001</v>
      </c>
      <c r="E1930" s="16">
        <f t="shared" ca="1" si="594"/>
        <v>1.0004373900000001</v>
      </c>
      <c r="F1930" s="16">
        <f ca="1">(TRUNC(PRODUCT($E$12:$E1929),16))</f>
        <v>1.4720480047809399</v>
      </c>
      <c r="G1930" s="16">
        <f t="shared" ca="1" si="595"/>
        <v>1.4656248759161199</v>
      </c>
      <c r="H1930" s="16">
        <f t="shared" ca="1" si="596"/>
        <v>1.0043825200000001</v>
      </c>
      <c r="I1930" s="15">
        <f t="shared" si="591"/>
        <v>7.0000000000000007E-2</v>
      </c>
      <c r="J1930" s="34">
        <f t="shared" si="597"/>
        <v>45306</v>
      </c>
      <c r="K1930" s="2">
        <f t="shared" si="598"/>
        <v>10</v>
      </c>
      <c r="L1930" s="21">
        <f t="shared" si="599"/>
        <v>10</v>
      </c>
      <c r="M1930" s="14">
        <f t="shared" si="600"/>
        <v>1.0026884739999999</v>
      </c>
      <c r="N1930" s="14">
        <f t="shared" ca="1" si="601"/>
        <v>1.0070827760000001</v>
      </c>
      <c r="O1930" s="21">
        <f t="shared" si="602"/>
        <v>0</v>
      </c>
      <c r="P1930" s="16">
        <f t="shared" ca="1" si="603"/>
        <v>27.853016619999998</v>
      </c>
      <c r="Q1930" s="24">
        <f t="shared" si="589"/>
        <v>0</v>
      </c>
      <c r="R1930" s="16">
        <f t="shared" si="604"/>
        <v>0</v>
      </c>
      <c r="S1930" s="4" t="str">
        <f t="shared" si="605"/>
        <v>J=</v>
      </c>
      <c r="T1930" s="34">
        <f t="shared" si="606"/>
        <v>45337</v>
      </c>
      <c r="U1930" s="11"/>
      <c r="V1930" s="11"/>
      <c r="W1930" s="11"/>
      <c r="X1930" s="32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"/>
      <c r="AI1930" s="1"/>
      <c r="AJ1930" s="1"/>
      <c r="AK1930" s="1"/>
      <c r="AL1930" s="1"/>
      <c r="AM1930" s="32"/>
      <c r="AN1930" s="32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42">
        <f t="shared" si="590"/>
        <v>45321</v>
      </c>
      <c r="B1931" s="19">
        <f t="shared" ca="1" si="592"/>
        <v>3963.1491617500001</v>
      </c>
      <c r="C1931" s="16">
        <f t="shared" si="593"/>
        <v>3932.5</v>
      </c>
      <c r="D1931" s="15">
        <f ca="1">IF(A1931&lt;$B$1,VLOOKUP(A1931,[1]DI!$A$4:$B$15000,2,FALSE),0)</f>
        <v>0.11650000000000001</v>
      </c>
      <c r="E1931" s="16">
        <f t="shared" ca="1" si="594"/>
        <v>1.0004373900000001</v>
      </c>
      <c r="F1931" s="16">
        <f ca="1">(TRUNC(PRODUCT($E$12:$E1930),16))</f>
        <v>1.47269186385775</v>
      </c>
      <c r="G1931" s="16">
        <f t="shared" ca="1" si="595"/>
        <v>1.4656248759161199</v>
      </c>
      <c r="H1931" s="16">
        <f t="shared" ca="1" si="596"/>
        <v>1.00482183</v>
      </c>
      <c r="I1931" s="15">
        <f t="shared" si="591"/>
        <v>7.0000000000000007E-2</v>
      </c>
      <c r="J1931" s="34">
        <f t="shared" si="597"/>
        <v>45306</v>
      </c>
      <c r="K1931" s="2">
        <f t="shared" si="598"/>
        <v>11</v>
      </c>
      <c r="L1931" s="21">
        <f t="shared" si="599"/>
        <v>11</v>
      </c>
      <c r="M1931" s="14">
        <f t="shared" si="600"/>
        <v>1.0029577190000001</v>
      </c>
      <c r="N1931" s="14">
        <f t="shared" ca="1" si="601"/>
        <v>1.007793811</v>
      </c>
      <c r="O1931" s="21">
        <f t="shared" si="602"/>
        <v>0</v>
      </c>
      <c r="P1931" s="16">
        <f t="shared" ca="1" si="603"/>
        <v>30.649161750000001</v>
      </c>
      <c r="Q1931" s="24">
        <f t="shared" si="589"/>
        <v>0</v>
      </c>
      <c r="R1931" s="16">
        <f t="shared" si="604"/>
        <v>0</v>
      </c>
      <c r="S1931" s="4" t="str">
        <f t="shared" si="605"/>
        <v>J=</v>
      </c>
      <c r="T1931" s="34">
        <f t="shared" si="606"/>
        <v>45337</v>
      </c>
      <c r="U1931" s="11"/>
      <c r="V1931" s="11"/>
      <c r="W1931" s="11"/>
      <c r="X1931" s="32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"/>
      <c r="AI1931" s="1"/>
      <c r="AJ1931" s="1"/>
      <c r="AK1931" s="1"/>
      <c r="AL1931" s="1"/>
      <c r="AM1931" s="32"/>
      <c r="AN1931" s="32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42">
        <f t="shared" si="590"/>
        <v>45322</v>
      </c>
      <c r="B1932" s="19">
        <f t="shared" ca="1" si="592"/>
        <v>3965.9472259499998</v>
      </c>
      <c r="C1932" s="16">
        <f t="shared" si="593"/>
        <v>3932.5</v>
      </c>
      <c r="D1932" s="15">
        <f ca="1">IF(A1932&lt;$B$1,VLOOKUP(A1932,[1]DI!$A$4:$B$15000,2,FALSE),0)</f>
        <v>0.11650000000000001</v>
      </c>
      <c r="E1932" s="16">
        <f t="shared" ca="1" si="594"/>
        <v>1.0004373900000001</v>
      </c>
      <c r="F1932" s="16">
        <f ca="1">(TRUNC(PRODUCT($E$12:$E1931),16))</f>
        <v>1.47333600455208</v>
      </c>
      <c r="G1932" s="16">
        <f t="shared" ca="1" si="595"/>
        <v>1.4656248759161199</v>
      </c>
      <c r="H1932" s="16">
        <f t="shared" ca="1" si="596"/>
        <v>1.00526132</v>
      </c>
      <c r="I1932" s="15">
        <f t="shared" si="591"/>
        <v>7.0000000000000007E-2</v>
      </c>
      <c r="J1932" s="34">
        <f t="shared" si="597"/>
        <v>45306</v>
      </c>
      <c r="K1932" s="2">
        <f t="shared" si="598"/>
        <v>12</v>
      </c>
      <c r="L1932" s="21">
        <f t="shared" si="599"/>
        <v>12</v>
      </c>
      <c r="M1932" s="14">
        <f t="shared" si="600"/>
        <v>1.003227036</v>
      </c>
      <c r="N1932" s="14">
        <f t="shared" ca="1" si="601"/>
        <v>1.0085053340000001</v>
      </c>
      <c r="O1932" s="21">
        <f t="shared" si="602"/>
        <v>0</v>
      </c>
      <c r="P1932" s="16">
        <f t="shared" ca="1" si="603"/>
        <v>33.447225950000004</v>
      </c>
      <c r="Q1932" s="24">
        <f t="shared" ref="Q1932:Q1995" si="607">IF($O1932&gt;0,VLOOKUP($O1932,$W$12:$AC$150,7),0)</f>
        <v>0</v>
      </c>
      <c r="R1932" s="16">
        <f t="shared" si="604"/>
        <v>0</v>
      </c>
      <c r="S1932" s="4" t="str">
        <f t="shared" si="605"/>
        <v>J=</v>
      </c>
      <c r="T1932" s="34">
        <f t="shared" si="606"/>
        <v>45337</v>
      </c>
      <c r="U1932" s="11"/>
      <c r="V1932" s="11"/>
      <c r="W1932" s="11"/>
      <c r="X1932" s="32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"/>
      <c r="AI1932" s="1"/>
      <c r="AJ1932" s="1"/>
      <c r="AK1932" s="1"/>
      <c r="AL1932" s="1"/>
      <c r="AM1932" s="32"/>
      <c r="AN1932" s="32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42">
        <f t="shared" ref="A1933:A1996" si="608">(A1932+1)</f>
        <v>45323</v>
      </c>
      <c r="B1933" s="19">
        <f t="shared" ca="1" si="592"/>
        <v>3968.7473389800002</v>
      </c>
      <c r="C1933" s="16">
        <f t="shared" si="593"/>
        <v>3932.5</v>
      </c>
      <c r="D1933" s="15">
        <f ca="1">IF(A1933&lt;$B$1,VLOOKUP(A1933,[1]DI!$A$4:$B$15000,2,FALSE),0)</f>
        <v>0.1115</v>
      </c>
      <c r="E1933" s="16">
        <f t="shared" ca="1" si="594"/>
        <v>1.00041957</v>
      </c>
      <c r="F1933" s="16">
        <f ca="1">(TRUNC(PRODUCT($E$12:$E1932),16))</f>
        <v>1.47398042698711</v>
      </c>
      <c r="G1933" s="16">
        <f t="shared" ca="1" si="595"/>
        <v>1.4656248759161199</v>
      </c>
      <c r="H1933" s="16">
        <f t="shared" ca="1" si="596"/>
        <v>1.0057010200000001</v>
      </c>
      <c r="I1933" s="15">
        <f t="shared" ref="I1933:I1996" si="609">I1932</f>
        <v>7.0000000000000007E-2</v>
      </c>
      <c r="J1933" s="34">
        <f t="shared" si="597"/>
        <v>45306</v>
      </c>
      <c r="K1933" s="2">
        <f t="shared" si="598"/>
        <v>13</v>
      </c>
      <c r="L1933" s="21">
        <f t="shared" si="599"/>
        <v>13</v>
      </c>
      <c r="M1933" s="14">
        <f t="shared" si="600"/>
        <v>1.003496425</v>
      </c>
      <c r="N1933" s="14">
        <f t="shared" ca="1" si="601"/>
        <v>1.009217378</v>
      </c>
      <c r="O1933" s="21">
        <f t="shared" si="602"/>
        <v>0</v>
      </c>
      <c r="P1933" s="16">
        <f t="shared" ca="1" si="603"/>
        <v>36.247338980000002</v>
      </c>
      <c r="Q1933" s="24">
        <f t="shared" si="607"/>
        <v>0</v>
      </c>
      <c r="R1933" s="16">
        <f t="shared" si="604"/>
        <v>0</v>
      </c>
      <c r="S1933" s="4" t="str">
        <f t="shared" si="605"/>
        <v>J=</v>
      </c>
      <c r="T1933" s="34">
        <f t="shared" si="606"/>
        <v>45337</v>
      </c>
      <c r="U1933" s="11"/>
      <c r="V1933" s="11"/>
      <c r="W1933" s="11"/>
      <c r="X1933" s="32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"/>
      <c r="AI1933" s="1"/>
      <c r="AJ1933" s="1"/>
      <c r="AK1933" s="1"/>
      <c r="AL1933" s="1"/>
      <c r="AM1933" s="32"/>
      <c r="AN1933" s="32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42">
        <f t="shared" si="608"/>
        <v>45324</v>
      </c>
      <c r="B1934" s="19">
        <f t="shared" ca="1" si="592"/>
        <v>3971.47864506</v>
      </c>
      <c r="C1934" s="16">
        <f t="shared" si="593"/>
        <v>3932.5</v>
      </c>
      <c r="D1934" s="15">
        <f ca="1">IF(A1934&lt;$B$1,VLOOKUP(A1934,[1]DI!$A$4:$B$15000,2,FALSE),0)</f>
        <v>0.1115</v>
      </c>
      <c r="E1934" s="16">
        <f t="shared" ca="1" si="594"/>
        <v>1.00041957</v>
      </c>
      <c r="F1934" s="16">
        <f ca="1">(TRUNC(PRODUCT($E$12:$E1933),16))</f>
        <v>1.47459886495486</v>
      </c>
      <c r="G1934" s="16">
        <f t="shared" ca="1" si="595"/>
        <v>1.4656248759161199</v>
      </c>
      <c r="H1934" s="16">
        <f t="shared" ca="1" si="596"/>
        <v>1.00612298</v>
      </c>
      <c r="I1934" s="15">
        <f t="shared" si="609"/>
        <v>7.0000000000000007E-2</v>
      </c>
      <c r="J1934" s="34">
        <f t="shared" si="597"/>
        <v>45306</v>
      </c>
      <c r="K1934" s="2">
        <f t="shared" si="598"/>
        <v>14</v>
      </c>
      <c r="L1934" s="21">
        <f t="shared" si="599"/>
        <v>14</v>
      </c>
      <c r="M1934" s="14">
        <f t="shared" si="600"/>
        <v>1.0037658869999999</v>
      </c>
      <c r="N1934" s="14">
        <f t="shared" ca="1" si="601"/>
        <v>1.0099119249999999</v>
      </c>
      <c r="O1934" s="21">
        <f t="shared" si="602"/>
        <v>0</v>
      </c>
      <c r="P1934" s="16">
        <f t="shared" ca="1" si="603"/>
        <v>38.978645059999998</v>
      </c>
      <c r="Q1934" s="24">
        <f t="shared" si="607"/>
        <v>0</v>
      </c>
      <c r="R1934" s="16">
        <f t="shared" si="604"/>
        <v>0</v>
      </c>
      <c r="S1934" s="4" t="str">
        <f t="shared" si="605"/>
        <v>J=</v>
      </c>
      <c r="T1934" s="34">
        <f t="shared" si="606"/>
        <v>45337</v>
      </c>
      <c r="U1934" s="11"/>
      <c r="V1934" s="11"/>
      <c r="W1934" s="11"/>
      <c r="X1934" s="32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"/>
      <c r="AI1934" s="1"/>
      <c r="AJ1934" s="1"/>
      <c r="AK1934" s="1"/>
      <c r="AL1934" s="1"/>
      <c r="AM1934" s="32"/>
      <c r="AN1934" s="32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42">
        <f t="shared" si="608"/>
        <v>45325</v>
      </c>
      <c r="B1935" s="19">
        <f t="shared" ca="1" si="592"/>
        <v>3974.2118426699999</v>
      </c>
      <c r="C1935" s="16">
        <f t="shared" si="593"/>
        <v>3932.5</v>
      </c>
      <c r="D1935" s="15">
        <f ca="1">IF(A1935&lt;$B$1,VLOOKUP(A1935,[1]DI!$A$4:$B$15000,2,FALSE),0)</f>
        <v>0</v>
      </c>
      <c r="E1935" s="16">
        <f t="shared" ca="1" si="594"/>
        <v>1</v>
      </c>
      <c r="F1935" s="16">
        <f ca="1">(TRUNC(PRODUCT($E$12:$E1934),16))</f>
        <v>1.4752175624006301</v>
      </c>
      <c r="G1935" s="16">
        <f t="shared" ca="1" si="595"/>
        <v>1.4656248759161199</v>
      </c>
      <c r="H1935" s="16">
        <f t="shared" ca="1" si="596"/>
        <v>1.00654512</v>
      </c>
      <c r="I1935" s="15">
        <f t="shared" si="609"/>
        <v>7.0000000000000007E-2</v>
      </c>
      <c r="J1935" s="34">
        <f t="shared" si="597"/>
        <v>45306</v>
      </c>
      <c r="K1935" s="2">
        <f t="shared" si="598"/>
        <v>14</v>
      </c>
      <c r="L1935" s="21">
        <f t="shared" si="599"/>
        <v>15</v>
      </c>
      <c r="M1935" s="14">
        <f t="shared" si="600"/>
        <v>1.004035421</v>
      </c>
      <c r="N1935" s="14">
        <f t="shared" ca="1" si="601"/>
        <v>1.0106069529999999</v>
      </c>
      <c r="O1935" s="21">
        <f t="shared" si="602"/>
        <v>0</v>
      </c>
      <c r="P1935" s="16">
        <f t="shared" ca="1" si="603"/>
        <v>41.711842670000003</v>
      </c>
      <c r="Q1935" s="24">
        <f t="shared" si="607"/>
        <v>0</v>
      </c>
      <c r="R1935" s="16">
        <f t="shared" si="604"/>
        <v>0</v>
      </c>
      <c r="S1935" s="4" t="str">
        <f t="shared" si="605"/>
        <v>J=</v>
      </c>
      <c r="T1935" s="34">
        <f t="shared" si="606"/>
        <v>45337</v>
      </c>
      <c r="U1935" s="11"/>
      <c r="V1935" s="11"/>
      <c r="W1935" s="11"/>
      <c r="X1935" s="32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"/>
      <c r="AI1935" s="1"/>
      <c r="AJ1935" s="1"/>
      <c r="AK1935" s="1"/>
      <c r="AL1935" s="1"/>
      <c r="AM1935" s="32"/>
      <c r="AN1935" s="32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42">
        <f t="shared" si="608"/>
        <v>45326</v>
      </c>
      <c r="B1936" s="19">
        <f t="shared" ca="1" si="592"/>
        <v>3974.2118426699999</v>
      </c>
      <c r="C1936" s="16">
        <f t="shared" si="593"/>
        <v>3932.5</v>
      </c>
      <c r="D1936" s="15">
        <f ca="1">IF(A1936&lt;$B$1,VLOOKUP(A1936,[1]DI!$A$4:$B$15000,2,FALSE),0)</f>
        <v>0</v>
      </c>
      <c r="E1936" s="16">
        <f t="shared" ca="1" si="594"/>
        <v>1</v>
      </c>
      <c r="F1936" s="16">
        <f ca="1">(TRUNC(PRODUCT($E$12:$E1935),16))</f>
        <v>1.4752175624006301</v>
      </c>
      <c r="G1936" s="16">
        <f t="shared" ca="1" si="595"/>
        <v>1.4656248759161199</v>
      </c>
      <c r="H1936" s="16">
        <f t="shared" ca="1" si="596"/>
        <v>1.00654512</v>
      </c>
      <c r="I1936" s="15">
        <f t="shared" si="609"/>
        <v>7.0000000000000007E-2</v>
      </c>
      <c r="J1936" s="34">
        <f t="shared" si="597"/>
        <v>45306</v>
      </c>
      <c r="K1936" s="2">
        <f t="shared" si="598"/>
        <v>14</v>
      </c>
      <c r="L1936" s="21">
        <f t="shared" si="599"/>
        <v>15</v>
      </c>
      <c r="M1936" s="14">
        <f t="shared" si="600"/>
        <v>1.004035421</v>
      </c>
      <c r="N1936" s="14">
        <f t="shared" ca="1" si="601"/>
        <v>1.0106069529999999</v>
      </c>
      <c r="O1936" s="21">
        <f t="shared" si="602"/>
        <v>0</v>
      </c>
      <c r="P1936" s="16">
        <f t="shared" ca="1" si="603"/>
        <v>41.711842670000003</v>
      </c>
      <c r="Q1936" s="24">
        <f t="shared" si="607"/>
        <v>0</v>
      </c>
      <c r="R1936" s="16">
        <f t="shared" si="604"/>
        <v>0</v>
      </c>
      <c r="S1936" s="4" t="str">
        <f t="shared" si="605"/>
        <v>J=</v>
      </c>
      <c r="T1936" s="34">
        <f t="shared" si="606"/>
        <v>45337</v>
      </c>
      <c r="U1936" s="11"/>
      <c r="V1936" s="11"/>
      <c r="W1936" s="11"/>
      <c r="X1936" s="32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"/>
      <c r="AI1936" s="1"/>
      <c r="AJ1936" s="1"/>
      <c r="AK1936" s="1"/>
      <c r="AL1936" s="1"/>
      <c r="AM1936" s="32"/>
      <c r="AN1936" s="32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42">
        <f t="shared" si="608"/>
        <v>45327</v>
      </c>
      <c r="B1937" s="19">
        <f t="shared" ca="1" si="592"/>
        <v>3974.2118426699999</v>
      </c>
      <c r="C1937" s="16">
        <f t="shared" si="593"/>
        <v>3932.5</v>
      </c>
      <c r="D1937" s="15">
        <f ca="1">IF(A1937&lt;$B$1,VLOOKUP(A1937,[1]DI!$A$4:$B$15000,2,FALSE),0)</f>
        <v>0.1115</v>
      </c>
      <c r="E1937" s="16">
        <f t="shared" ca="1" si="594"/>
        <v>1.00041957</v>
      </c>
      <c r="F1937" s="16">
        <f ca="1">(TRUNC(PRODUCT($E$12:$E1936),16))</f>
        <v>1.4752175624006301</v>
      </c>
      <c r="G1937" s="16">
        <f t="shared" ca="1" si="595"/>
        <v>1.4656248759161199</v>
      </c>
      <c r="H1937" s="16">
        <f t="shared" ca="1" si="596"/>
        <v>1.00654512</v>
      </c>
      <c r="I1937" s="15">
        <f t="shared" si="609"/>
        <v>7.0000000000000007E-2</v>
      </c>
      <c r="J1937" s="34">
        <f t="shared" si="597"/>
        <v>45306</v>
      </c>
      <c r="K1937" s="2">
        <f t="shared" si="598"/>
        <v>15</v>
      </c>
      <c r="L1937" s="21">
        <f t="shared" si="599"/>
        <v>15</v>
      </c>
      <c r="M1937" s="14">
        <f t="shared" si="600"/>
        <v>1.004035421</v>
      </c>
      <c r="N1937" s="14">
        <f t="shared" ca="1" si="601"/>
        <v>1.0106069529999999</v>
      </c>
      <c r="O1937" s="21">
        <f t="shared" si="602"/>
        <v>0</v>
      </c>
      <c r="P1937" s="16">
        <f t="shared" ca="1" si="603"/>
        <v>41.711842670000003</v>
      </c>
      <c r="Q1937" s="24">
        <f t="shared" si="607"/>
        <v>0</v>
      </c>
      <c r="R1937" s="16">
        <f t="shared" si="604"/>
        <v>0</v>
      </c>
      <c r="S1937" s="4" t="str">
        <f t="shared" si="605"/>
        <v>J=</v>
      </c>
      <c r="T1937" s="34">
        <f t="shared" si="606"/>
        <v>45337</v>
      </c>
      <c r="U1937" s="11"/>
      <c r="V1937" s="11"/>
      <c r="W1937" s="11"/>
      <c r="X1937" s="32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"/>
      <c r="AI1937" s="1"/>
      <c r="AJ1937" s="1"/>
      <c r="AK1937" s="1"/>
      <c r="AL1937" s="1"/>
      <c r="AM1937" s="32"/>
      <c r="AN1937" s="32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42">
        <f t="shared" si="608"/>
        <v>45328</v>
      </c>
      <c r="B1938" s="19">
        <f t="shared" ref="B1938:B2001" ca="1" si="610">IF(A1938&lt;=TODAY(),C1938+P1938,IF(AND(A1938&gt;TODAY(),A1938&lt;=$B$1),IF(VLOOKUP(TODAY(),$A$10:$D$5000,4,FALSE)=0,"n.d",C1938+P1938),"n.d"))</f>
        <v>3976.9468924900002</v>
      </c>
      <c r="C1938" s="16">
        <f t="shared" ref="C1938:C2001" si="611">(C1937-R1937)</f>
        <v>3932.5</v>
      </c>
      <c r="D1938" s="15">
        <f ca="1">IF(A1938&lt;$B$1,VLOOKUP(A1938,[1]DI!$A$4:$B$15000,2,FALSE),0)</f>
        <v>0.1115</v>
      </c>
      <c r="E1938" s="16">
        <f t="shared" ref="E1938:E2001" ca="1" si="612">ROUND(((1+D1938)^(1/252)),8)</f>
        <v>1.00041957</v>
      </c>
      <c r="F1938" s="16">
        <f ca="1">(TRUNC(PRODUCT($E$12:$E1937),16))</f>
        <v>1.4758365194332901</v>
      </c>
      <c r="G1938" s="16">
        <f t="shared" ref="G1938:G2001" ca="1" si="613">IF(O1937&gt;0,F1937,G1937)</f>
        <v>1.4656248759161199</v>
      </c>
      <c r="H1938" s="16">
        <f t="shared" ref="H1938:H2001" ca="1" si="614">ROUND(F1938/G1938,8)</f>
        <v>1.00696743</v>
      </c>
      <c r="I1938" s="15">
        <f t="shared" si="609"/>
        <v>7.0000000000000007E-2</v>
      </c>
      <c r="J1938" s="34">
        <f t="shared" ref="J1938:J2001" si="615">IF(O1937&gt;0,VLOOKUP(O1937,W$12:AG$150,2),J1937)</f>
        <v>45306</v>
      </c>
      <c r="K1938" s="2">
        <f t="shared" ref="K1938:K2001" si="616">IF(A1938&gt;J1938,IF(NETWORKDAYS(J1938,A1938,$W$160:$W$544)-1=0,1,NETWORKDAYS(J1938,A1938,$W$160:$W$544)-1),0)</f>
        <v>16</v>
      </c>
      <c r="L1938" s="21">
        <f t="shared" ref="L1938:L2001" si="617">IF(AND(K1938=1,K1937=1),1,IF(K1938&gt;0,IF(K1938=K1937,K1938+1,K1938),0))</f>
        <v>16</v>
      </c>
      <c r="M1938" s="14">
        <f t="shared" ref="M1938:M2001" si="618">ROUND((I1938+1)^(L1938/252),9)</f>
        <v>1.004305027</v>
      </c>
      <c r="N1938" s="14">
        <f t="shared" ref="N1938:N2001" ca="1" si="619">ROUND(H1938*M1938,9)</f>
        <v>1.011302452</v>
      </c>
      <c r="O1938" s="21">
        <f t="shared" ref="O1938:O2001" si="620">IF(VLOOKUP(A1938,X$12:AE$150,8)=VLOOKUP(A1937,X$12:AE$150,8),0,VLOOKUP(A1938,X$12:AE$150,8))</f>
        <v>0</v>
      </c>
      <c r="P1938" s="16">
        <f t="shared" ref="P1938:P2001" ca="1" si="621">TRUNC(((N1938-1)*C1938),8)</f>
        <v>44.446892490000003</v>
      </c>
      <c r="Q1938" s="24">
        <f t="shared" si="607"/>
        <v>0</v>
      </c>
      <c r="R1938" s="16">
        <f t="shared" ref="R1938:R2001" si="622">IF(Q1938&gt;0,TRUNC(Q1938*C$12,8),0)</f>
        <v>0</v>
      </c>
      <c r="S1938" s="4" t="str">
        <f t="shared" ref="S1938:S2001" si="623">IF(O1937&gt;0,VLOOKUP(O1937,W$12:AG$150,10),S1937)</f>
        <v>J=</v>
      </c>
      <c r="T1938" s="34">
        <f t="shared" ref="T1938:T2001" si="624">IF(O1937&gt;0,VLOOKUP(O1937,W$12:AG$150,11),T1937)</f>
        <v>45337</v>
      </c>
      <c r="U1938" s="11"/>
      <c r="V1938" s="11"/>
      <c r="W1938" s="11"/>
      <c r="X1938" s="32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"/>
      <c r="AI1938" s="1"/>
      <c r="AJ1938" s="1"/>
      <c r="AK1938" s="1"/>
      <c r="AL1938" s="1"/>
      <c r="AM1938" s="32"/>
      <c r="AN1938" s="32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42">
        <f t="shared" si="608"/>
        <v>45329</v>
      </c>
      <c r="B1939" s="19">
        <f t="shared" ca="1" si="610"/>
        <v>3979.6838770899999</v>
      </c>
      <c r="C1939" s="16">
        <f t="shared" si="611"/>
        <v>3932.5</v>
      </c>
      <c r="D1939" s="15">
        <f ca="1">IF(A1939&lt;$B$1,VLOOKUP(A1939,[1]DI!$A$4:$B$15000,2,FALSE),0)</f>
        <v>0.1115</v>
      </c>
      <c r="E1939" s="16">
        <f t="shared" ca="1" si="612"/>
        <v>1.00041957</v>
      </c>
      <c r="F1939" s="16">
        <f ca="1">(TRUNC(PRODUCT($E$12:$E1938),16))</f>
        <v>1.4764557361617501</v>
      </c>
      <c r="G1939" s="16">
        <f t="shared" ca="1" si="613"/>
        <v>1.4656248759161199</v>
      </c>
      <c r="H1939" s="16">
        <f t="shared" ca="1" si="614"/>
        <v>1.00738993</v>
      </c>
      <c r="I1939" s="15">
        <f t="shared" si="609"/>
        <v>7.0000000000000007E-2</v>
      </c>
      <c r="J1939" s="34">
        <f t="shared" si="615"/>
        <v>45306</v>
      </c>
      <c r="K1939" s="2">
        <f t="shared" si="616"/>
        <v>17</v>
      </c>
      <c r="L1939" s="21">
        <f t="shared" si="617"/>
        <v>17</v>
      </c>
      <c r="M1939" s="14">
        <f t="shared" si="618"/>
        <v>1.0045747060000001</v>
      </c>
      <c r="N1939" s="14">
        <f t="shared" ca="1" si="619"/>
        <v>1.011998443</v>
      </c>
      <c r="O1939" s="21">
        <f t="shared" si="620"/>
        <v>0</v>
      </c>
      <c r="P1939" s="16">
        <f t="shared" ca="1" si="621"/>
        <v>47.183877090000003</v>
      </c>
      <c r="Q1939" s="24">
        <f t="shared" si="607"/>
        <v>0</v>
      </c>
      <c r="R1939" s="16">
        <f t="shared" si="622"/>
        <v>0</v>
      </c>
      <c r="S1939" s="4" t="str">
        <f t="shared" si="623"/>
        <v>J=</v>
      </c>
      <c r="T1939" s="34">
        <f t="shared" si="624"/>
        <v>45337</v>
      </c>
      <c r="U1939" s="11"/>
      <c r="V1939" s="11"/>
      <c r="W1939" s="11"/>
      <c r="X1939" s="32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"/>
      <c r="AI1939" s="1"/>
      <c r="AJ1939" s="1"/>
      <c r="AK1939" s="1"/>
      <c r="AL1939" s="1"/>
      <c r="AM1939" s="32"/>
      <c r="AN1939" s="32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42">
        <f t="shared" si="608"/>
        <v>45330</v>
      </c>
      <c r="B1940" s="19">
        <f t="shared" ca="1" si="610"/>
        <v>3982.4227139099999</v>
      </c>
      <c r="C1940" s="16">
        <f t="shared" si="611"/>
        <v>3932.5</v>
      </c>
      <c r="D1940" s="15">
        <f ca="1">IF(A1940&lt;$B$1,VLOOKUP(A1940,[1]DI!$A$4:$B$15000,2,FALSE),0)</f>
        <v>0.1115</v>
      </c>
      <c r="E1940" s="16">
        <f t="shared" ca="1" si="612"/>
        <v>1.00041957</v>
      </c>
      <c r="F1940" s="16">
        <f ca="1">(TRUNC(PRODUCT($E$12:$E1939),16))</f>
        <v>1.47707521269497</v>
      </c>
      <c r="G1940" s="16">
        <f t="shared" ca="1" si="613"/>
        <v>1.4656248759161199</v>
      </c>
      <c r="H1940" s="16">
        <f t="shared" ca="1" si="614"/>
        <v>1.0078126000000001</v>
      </c>
      <c r="I1940" s="15">
        <f t="shared" si="609"/>
        <v>7.0000000000000007E-2</v>
      </c>
      <c r="J1940" s="34">
        <f t="shared" si="615"/>
        <v>45306</v>
      </c>
      <c r="K1940" s="2">
        <f t="shared" si="616"/>
        <v>18</v>
      </c>
      <c r="L1940" s="21">
        <f t="shared" si="617"/>
        <v>18</v>
      </c>
      <c r="M1940" s="14">
        <f t="shared" si="618"/>
        <v>1.0048444569999999</v>
      </c>
      <c r="N1940" s="14">
        <f t="shared" ca="1" si="619"/>
        <v>1.012694905</v>
      </c>
      <c r="O1940" s="21">
        <f t="shared" si="620"/>
        <v>0</v>
      </c>
      <c r="P1940" s="16">
        <f t="shared" ca="1" si="621"/>
        <v>49.922713909999999</v>
      </c>
      <c r="Q1940" s="24">
        <f t="shared" si="607"/>
        <v>0</v>
      </c>
      <c r="R1940" s="16">
        <f t="shared" si="622"/>
        <v>0</v>
      </c>
      <c r="S1940" s="4" t="str">
        <f t="shared" si="623"/>
        <v>J=</v>
      </c>
      <c r="T1940" s="34">
        <f t="shared" si="624"/>
        <v>45337</v>
      </c>
      <c r="U1940" s="11"/>
      <c r="V1940" s="11"/>
      <c r="W1940" s="11"/>
      <c r="X1940" s="32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"/>
      <c r="AI1940" s="1"/>
      <c r="AJ1940" s="1"/>
      <c r="AK1940" s="1"/>
      <c r="AL1940" s="1"/>
      <c r="AM1940" s="32"/>
      <c r="AN1940" s="32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42">
        <f t="shared" si="608"/>
        <v>45331</v>
      </c>
      <c r="B1941" s="19">
        <f t="shared" ca="1" si="610"/>
        <v>3985.1634461899998</v>
      </c>
      <c r="C1941" s="16">
        <f t="shared" si="611"/>
        <v>3932.5</v>
      </c>
      <c r="D1941" s="15">
        <f ca="1">IF(A1941&lt;$B$1,VLOOKUP(A1941,[1]DI!$A$4:$B$15000,2,FALSE),0)</f>
        <v>0.1115</v>
      </c>
      <c r="E1941" s="16">
        <f t="shared" ca="1" si="612"/>
        <v>1.00041957</v>
      </c>
      <c r="F1941" s="16">
        <f ca="1">(TRUNC(PRODUCT($E$12:$E1940),16))</f>
        <v>1.47769494914196</v>
      </c>
      <c r="G1941" s="16">
        <f t="shared" ca="1" si="613"/>
        <v>1.4656248759161199</v>
      </c>
      <c r="H1941" s="16">
        <f t="shared" ca="1" si="614"/>
        <v>1.0082354499999999</v>
      </c>
      <c r="I1941" s="15">
        <f t="shared" si="609"/>
        <v>7.0000000000000007E-2</v>
      </c>
      <c r="J1941" s="34">
        <f t="shared" si="615"/>
        <v>45306</v>
      </c>
      <c r="K1941" s="2">
        <f t="shared" si="616"/>
        <v>19</v>
      </c>
      <c r="L1941" s="21">
        <f t="shared" si="617"/>
        <v>19</v>
      </c>
      <c r="M1941" s="14">
        <f t="shared" si="618"/>
        <v>1.005114281</v>
      </c>
      <c r="N1941" s="14">
        <f t="shared" ca="1" si="619"/>
        <v>1.013391849</v>
      </c>
      <c r="O1941" s="21">
        <f t="shared" si="620"/>
        <v>0</v>
      </c>
      <c r="P1941" s="16">
        <f t="shared" ca="1" si="621"/>
        <v>52.663446190000002</v>
      </c>
      <c r="Q1941" s="24">
        <f t="shared" si="607"/>
        <v>0</v>
      </c>
      <c r="R1941" s="16">
        <f t="shared" si="622"/>
        <v>0</v>
      </c>
      <c r="S1941" s="4" t="str">
        <f t="shared" si="623"/>
        <v>J=</v>
      </c>
      <c r="T1941" s="34">
        <f t="shared" si="624"/>
        <v>45337</v>
      </c>
      <c r="U1941" s="11"/>
      <c r="V1941" s="11"/>
      <c r="W1941" s="11"/>
      <c r="X1941" s="32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"/>
      <c r="AI1941" s="1"/>
      <c r="AJ1941" s="1"/>
      <c r="AK1941" s="1"/>
      <c r="AL1941" s="1"/>
      <c r="AM1941" s="32"/>
      <c r="AN1941" s="32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42">
        <f t="shared" si="608"/>
        <v>45332</v>
      </c>
      <c r="B1942" s="19">
        <f t="shared" ca="1" si="610"/>
        <v>3987.9060385399998</v>
      </c>
      <c r="C1942" s="16">
        <f t="shared" si="611"/>
        <v>3932.5</v>
      </c>
      <c r="D1942" s="15">
        <f ca="1">IF(A1942&lt;$B$1,VLOOKUP(A1942,[1]DI!$A$4:$B$15000,2,FALSE),0)</f>
        <v>0</v>
      </c>
      <c r="E1942" s="16">
        <f t="shared" ca="1" si="612"/>
        <v>1</v>
      </c>
      <c r="F1942" s="16">
        <f ca="1">(TRUNC(PRODUCT($E$12:$E1941),16))</f>
        <v>1.4783149456117699</v>
      </c>
      <c r="G1942" s="16">
        <f t="shared" ca="1" si="613"/>
        <v>1.4656248759161199</v>
      </c>
      <c r="H1942" s="16">
        <f t="shared" ca="1" si="614"/>
        <v>1.0086584700000001</v>
      </c>
      <c r="I1942" s="15">
        <f t="shared" si="609"/>
        <v>7.0000000000000007E-2</v>
      </c>
      <c r="J1942" s="34">
        <f t="shared" si="615"/>
        <v>45306</v>
      </c>
      <c r="K1942" s="2">
        <f t="shared" si="616"/>
        <v>19</v>
      </c>
      <c r="L1942" s="21">
        <f t="shared" si="617"/>
        <v>20</v>
      </c>
      <c r="M1942" s="14">
        <f t="shared" si="618"/>
        <v>1.005384177</v>
      </c>
      <c r="N1942" s="14">
        <f t="shared" ca="1" si="619"/>
        <v>1.014089266</v>
      </c>
      <c r="O1942" s="21">
        <f t="shared" si="620"/>
        <v>0</v>
      </c>
      <c r="P1942" s="16">
        <f t="shared" ca="1" si="621"/>
        <v>55.406038539999997</v>
      </c>
      <c r="Q1942" s="24">
        <f t="shared" si="607"/>
        <v>0</v>
      </c>
      <c r="R1942" s="16">
        <f t="shared" si="622"/>
        <v>0</v>
      </c>
      <c r="S1942" s="4" t="str">
        <f t="shared" si="623"/>
        <v>J=</v>
      </c>
      <c r="T1942" s="34">
        <f t="shared" si="624"/>
        <v>45337</v>
      </c>
      <c r="U1942" s="11"/>
      <c r="V1942" s="11"/>
      <c r="W1942" s="11"/>
      <c r="X1942" s="32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"/>
      <c r="AI1942" s="1"/>
      <c r="AJ1942" s="1"/>
      <c r="AK1942" s="1"/>
      <c r="AL1942" s="1"/>
      <c r="AM1942" s="32"/>
      <c r="AN1942" s="32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42">
        <f t="shared" si="608"/>
        <v>45333</v>
      </c>
      <c r="B1943" s="19">
        <f t="shared" ca="1" si="610"/>
        <v>3987.9060385399998</v>
      </c>
      <c r="C1943" s="16">
        <f t="shared" si="611"/>
        <v>3932.5</v>
      </c>
      <c r="D1943" s="15">
        <f ca="1">IF(A1943&lt;$B$1,VLOOKUP(A1943,[1]DI!$A$4:$B$15000,2,FALSE),0)</f>
        <v>0</v>
      </c>
      <c r="E1943" s="16">
        <f t="shared" ca="1" si="612"/>
        <v>1</v>
      </c>
      <c r="F1943" s="16">
        <f ca="1">(TRUNC(PRODUCT($E$12:$E1942),16))</f>
        <v>1.4783149456117699</v>
      </c>
      <c r="G1943" s="16">
        <f t="shared" ca="1" si="613"/>
        <v>1.4656248759161199</v>
      </c>
      <c r="H1943" s="16">
        <f t="shared" ca="1" si="614"/>
        <v>1.0086584700000001</v>
      </c>
      <c r="I1943" s="15">
        <f t="shared" si="609"/>
        <v>7.0000000000000007E-2</v>
      </c>
      <c r="J1943" s="34">
        <f t="shared" si="615"/>
        <v>45306</v>
      </c>
      <c r="K1943" s="2">
        <f t="shared" si="616"/>
        <v>19</v>
      </c>
      <c r="L1943" s="21">
        <f t="shared" si="617"/>
        <v>20</v>
      </c>
      <c r="M1943" s="14">
        <f t="shared" si="618"/>
        <v>1.005384177</v>
      </c>
      <c r="N1943" s="14">
        <f t="shared" ca="1" si="619"/>
        <v>1.014089266</v>
      </c>
      <c r="O1943" s="21">
        <f t="shared" si="620"/>
        <v>0</v>
      </c>
      <c r="P1943" s="16">
        <f t="shared" ca="1" si="621"/>
        <v>55.406038539999997</v>
      </c>
      <c r="Q1943" s="24">
        <f t="shared" si="607"/>
        <v>0</v>
      </c>
      <c r="R1943" s="16">
        <f t="shared" si="622"/>
        <v>0</v>
      </c>
      <c r="S1943" s="4" t="str">
        <f t="shared" si="623"/>
        <v>J=</v>
      </c>
      <c r="T1943" s="34">
        <f t="shared" si="624"/>
        <v>45337</v>
      </c>
      <c r="U1943" s="11"/>
      <c r="V1943" s="11"/>
      <c r="W1943" s="11"/>
      <c r="X1943" s="32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"/>
      <c r="AI1943" s="1"/>
      <c r="AJ1943" s="1"/>
      <c r="AK1943" s="1"/>
      <c r="AL1943" s="1"/>
      <c r="AM1943" s="32"/>
      <c r="AN1943" s="32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42">
        <f t="shared" si="608"/>
        <v>45334</v>
      </c>
      <c r="B1944" s="19">
        <f t="shared" ca="1" si="610"/>
        <v>3987.9060385399998</v>
      </c>
      <c r="C1944" s="16">
        <f t="shared" si="611"/>
        <v>3932.5</v>
      </c>
      <c r="D1944" s="15">
        <f ca="1">IF(A1944&lt;$B$1,VLOOKUP(A1944,[1]DI!$A$4:$B$15000,2,FALSE),0)</f>
        <v>0</v>
      </c>
      <c r="E1944" s="16">
        <f t="shared" ca="1" si="612"/>
        <v>1</v>
      </c>
      <c r="F1944" s="16">
        <f ca="1">(TRUNC(PRODUCT($E$12:$E1943),16))</f>
        <v>1.4783149456117699</v>
      </c>
      <c r="G1944" s="16">
        <f t="shared" ca="1" si="613"/>
        <v>1.4656248759161199</v>
      </c>
      <c r="H1944" s="16">
        <f t="shared" ca="1" si="614"/>
        <v>1.0086584700000001</v>
      </c>
      <c r="I1944" s="15">
        <f t="shared" si="609"/>
        <v>7.0000000000000007E-2</v>
      </c>
      <c r="J1944" s="34">
        <f t="shared" si="615"/>
        <v>45306</v>
      </c>
      <c r="K1944" s="2">
        <f t="shared" si="616"/>
        <v>19</v>
      </c>
      <c r="L1944" s="21">
        <f t="shared" si="617"/>
        <v>20</v>
      </c>
      <c r="M1944" s="14">
        <f t="shared" si="618"/>
        <v>1.005384177</v>
      </c>
      <c r="N1944" s="14">
        <f t="shared" ca="1" si="619"/>
        <v>1.014089266</v>
      </c>
      <c r="O1944" s="21">
        <f t="shared" si="620"/>
        <v>0</v>
      </c>
      <c r="P1944" s="16">
        <f t="shared" ca="1" si="621"/>
        <v>55.406038539999997</v>
      </c>
      <c r="Q1944" s="24">
        <f t="shared" si="607"/>
        <v>0</v>
      </c>
      <c r="R1944" s="16">
        <f t="shared" si="622"/>
        <v>0</v>
      </c>
      <c r="S1944" s="4" t="str">
        <f t="shared" si="623"/>
        <v>J=</v>
      </c>
      <c r="T1944" s="34">
        <f t="shared" si="624"/>
        <v>45337</v>
      </c>
      <c r="U1944" s="11"/>
      <c r="V1944" s="11"/>
      <c r="W1944" s="11"/>
      <c r="X1944" s="32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"/>
      <c r="AI1944" s="1"/>
      <c r="AJ1944" s="1"/>
      <c r="AK1944" s="1"/>
      <c r="AL1944" s="1"/>
      <c r="AM1944" s="32"/>
      <c r="AN1944" s="32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42">
        <f t="shared" si="608"/>
        <v>45335</v>
      </c>
      <c r="B1945" s="19">
        <f t="shared" ca="1" si="610"/>
        <v>3987.9060385399998</v>
      </c>
      <c r="C1945" s="16">
        <f t="shared" si="611"/>
        <v>3932.5</v>
      </c>
      <c r="D1945" s="15">
        <f ca="1">IF(A1945&lt;$B$1,VLOOKUP(A1945,[1]DI!$A$4:$B$15000,2,FALSE),0)</f>
        <v>0</v>
      </c>
      <c r="E1945" s="16">
        <f t="shared" ca="1" si="612"/>
        <v>1</v>
      </c>
      <c r="F1945" s="16">
        <f ca="1">(TRUNC(PRODUCT($E$12:$E1944),16))</f>
        <v>1.4783149456117699</v>
      </c>
      <c r="G1945" s="16">
        <f t="shared" ca="1" si="613"/>
        <v>1.4656248759161199</v>
      </c>
      <c r="H1945" s="16">
        <f t="shared" ca="1" si="614"/>
        <v>1.0086584700000001</v>
      </c>
      <c r="I1945" s="15">
        <f t="shared" si="609"/>
        <v>7.0000000000000007E-2</v>
      </c>
      <c r="J1945" s="34">
        <f t="shared" si="615"/>
        <v>45306</v>
      </c>
      <c r="K1945" s="2">
        <f t="shared" si="616"/>
        <v>19</v>
      </c>
      <c r="L1945" s="21">
        <f t="shared" si="617"/>
        <v>20</v>
      </c>
      <c r="M1945" s="14">
        <f t="shared" si="618"/>
        <v>1.005384177</v>
      </c>
      <c r="N1945" s="14">
        <f t="shared" ca="1" si="619"/>
        <v>1.014089266</v>
      </c>
      <c r="O1945" s="21">
        <f t="shared" si="620"/>
        <v>0</v>
      </c>
      <c r="P1945" s="16">
        <f t="shared" ca="1" si="621"/>
        <v>55.406038539999997</v>
      </c>
      <c r="Q1945" s="24">
        <f t="shared" si="607"/>
        <v>0</v>
      </c>
      <c r="R1945" s="16">
        <f t="shared" si="622"/>
        <v>0</v>
      </c>
      <c r="S1945" s="4" t="str">
        <f t="shared" si="623"/>
        <v>J=</v>
      </c>
      <c r="T1945" s="34">
        <f t="shared" si="624"/>
        <v>45337</v>
      </c>
      <c r="U1945" s="11"/>
      <c r="V1945" s="11"/>
      <c r="W1945" s="11"/>
      <c r="X1945" s="32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"/>
      <c r="AI1945" s="1"/>
      <c r="AJ1945" s="1"/>
      <c r="AK1945" s="1"/>
      <c r="AL1945" s="1"/>
      <c r="AM1945" s="32"/>
      <c r="AN1945" s="32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42">
        <f t="shared" si="608"/>
        <v>45336</v>
      </c>
      <c r="B1946" s="19">
        <f t="shared" ca="1" si="610"/>
        <v>3987.9060385399998</v>
      </c>
      <c r="C1946" s="16">
        <f t="shared" si="611"/>
        <v>3932.5</v>
      </c>
      <c r="D1946" s="15">
        <f ca="1">IF(A1946&lt;$B$1,VLOOKUP(A1946,[1]DI!$A$4:$B$15000,2,FALSE),0)</f>
        <v>0.1115</v>
      </c>
      <c r="E1946" s="16">
        <f t="shared" ca="1" si="612"/>
        <v>1.00041957</v>
      </c>
      <c r="F1946" s="16">
        <f ca="1">(TRUNC(PRODUCT($E$12:$E1945),16))</f>
        <v>1.4783149456117699</v>
      </c>
      <c r="G1946" s="16">
        <f t="shared" ca="1" si="613"/>
        <v>1.4656248759161199</v>
      </c>
      <c r="H1946" s="16">
        <f t="shared" ca="1" si="614"/>
        <v>1.0086584700000001</v>
      </c>
      <c r="I1946" s="15">
        <f t="shared" si="609"/>
        <v>7.0000000000000007E-2</v>
      </c>
      <c r="J1946" s="34">
        <f t="shared" si="615"/>
        <v>45306</v>
      </c>
      <c r="K1946" s="2">
        <f t="shared" si="616"/>
        <v>20</v>
      </c>
      <c r="L1946" s="21">
        <f t="shared" si="617"/>
        <v>20</v>
      </c>
      <c r="M1946" s="14">
        <f t="shared" si="618"/>
        <v>1.005384177</v>
      </c>
      <c r="N1946" s="14">
        <f t="shared" ca="1" si="619"/>
        <v>1.014089266</v>
      </c>
      <c r="O1946" s="21">
        <f t="shared" si="620"/>
        <v>0</v>
      </c>
      <c r="P1946" s="16">
        <f t="shared" ca="1" si="621"/>
        <v>55.406038539999997</v>
      </c>
      <c r="Q1946" s="24">
        <f t="shared" si="607"/>
        <v>0</v>
      </c>
      <c r="R1946" s="16">
        <f t="shared" si="622"/>
        <v>0</v>
      </c>
      <c r="S1946" s="4" t="str">
        <f t="shared" si="623"/>
        <v>J=</v>
      </c>
      <c r="T1946" s="34">
        <f t="shared" si="624"/>
        <v>45337</v>
      </c>
      <c r="U1946" s="11"/>
      <c r="V1946" s="11"/>
      <c r="W1946" s="11"/>
      <c r="X1946" s="32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"/>
      <c r="AI1946" s="1"/>
      <c r="AJ1946" s="1"/>
      <c r="AK1946" s="1"/>
      <c r="AL1946" s="1"/>
      <c r="AM1946" s="32"/>
      <c r="AN1946" s="32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42">
        <f t="shared" si="608"/>
        <v>45337</v>
      </c>
      <c r="B1947" s="19">
        <f t="shared" ca="1" si="610"/>
        <v>3990.65052242</v>
      </c>
      <c r="C1947" s="16">
        <f t="shared" si="611"/>
        <v>3932.5</v>
      </c>
      <c r="D1947" s="15">
        <f ca="1">IF(A1947&lt;$B$1,VLOOKUP(A1947,[1]DI!$A$4:$B$15000,2,FALSE),0)</f>
        <v>0.1115</v>
      </c>
      <c r="E1947" s="16">
        <f t="shared" ca="1" si="612"/>
        <v>1.00041957</v>
      </c>
      <c r="F1947" s="16">
        <f ca="1">(TRUNC(PRODUCT($E$12:$E1946),16))</f>
        <v>1.4789352022135001</v>
      </c>
      <c r="G1947" s="16">
        <f t="shared" ca="1" si="613"/>
        <v>1.4656248759161199</v>
      </c>
      <c r="H1947" s="16">
        <f t="shared" ca="1" si="614"/>
        <v>1.00908167</v>
      </c>
      <c r="I1947" s="15">
        <f t="shared" si="609"/>
        <v>7.0000000000000007E-2</v>
      </c>
      <c r="J1947" s="34">
        <f t="shared" si="615"/>
        <v>45306</v>
      </c>
      <c r="K1947" s="2">
        <f t="shared" si="616"/>
        <v>21</v>
      </c>
      <c r="L1947" s="21">
        <f t="shared" si="617"/>
        <v>21</v>
      </c>
      <c r="M1947" s="14">
        <f t="shared" si="618"/>
        <v>1.0056541450000001</v>
      </c>
      <c r="N1947" s="14">
        <f t="shared" ca="1" si="619"/>
        <v>1.0147871639999999</v>
      </c>
      <c r="O1947" s="21">
        <f t="shared" si="620"/>
        <v>64</v>
      </c>
      <c r="P1947" s="16">
        <f t="shared" ca="1" si="621"/>
        <v>58.150522420000001</v>
      </c>
      <c r="Q1947" s="24">
        <f t="shared" si="607"/>
        <v>0</v>
      </c>
      <c r="R1947" s="16">
        <f t="shared" si="622"/>
        <v>0</v>
      </c>
      <c r="S1947" s="4" t="str">
        <f t="shared" si="623"/>
        <v>J=</v>
      </c>
      <c r="T1947" s="34">
        <f t="shared" si="624"/>
        <v>45337</v>
      </c>
      <c r="U1947" s="11"/>
      <c r="V1947" s="11"/>
      <c r="W1947" s="11"/>
      <c r="X1947" s="32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"/>
      <c r="AI1947" s="1"/>
      <c r="AJ1947" s="1"/>
      <c r="AK1947" s="1"/>
      <c r="AL1947" s="1"/>
      <c r="AM1947" s="32"/>
      <c r="AN1947" s="32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42">
        <f t="shared" si="608"/>
        <v>45338</v>
      </c>
      <c r="B1948" s="19">
        <f t="shared" ca="1" si="610"/>
        <v>3935.2063700899998</v>
      </c>
      <c r="C1948" s="16">
        <f t="shared" si="611"/>
        <v>3932.5</v>
      </c>
      <c r="D1948" s="15">
        <f ca="1">IF(A1948&lt;$B$1,VLOOKUP(A1948,[1]DI!$A$4:$B$15000,2,FALSE),0)</f>
        <v>0.1115</v>
      </c>
      <c r="E1948" s="16">
        <f t="shared" ca="1" si="612"/>
        <v>1.00041957</v>
      </c>
      <c r="F1948" s="16">
        <f ca="1">(TRUNC(PRODUCT($E$12:$E1947),16))</f>
        <v>1.47955571905629</v>
      </c>
      <c r="G1948" s="16">
        <f t="shared" ca="1" si="613"/>
        <v>1.4789352022135001</v>
      </c>
      <c r="H1948" s="16">
        <f t="shared" ca="1" si="614"/>
        <v>1.00041957</v>
      </c>
      <c r="I1948" s="15">
        <f t="shared" si="609"/>
        <v>7.0000000000000007E-2</v>
      </c>
      <c r="J1948" s="34">
        <f t="shared" si="615"/>
        <v>45337</v>
      </c>
      <c r="K1948" s="2">
        <f t="shared" si="616"/>
        <v>1</v>
      </c>
      <c r="L1948" s="21">
        <f t="shared" si="617"/>
        <v>1</v>
      </c>
      <c r="M1948" s="14">
        <f t="shared" si="618"/>
        <v>1.0002685229999999</v>
      </c>
      <c r="N1948" s="14">
        <f t="shared" ca="1" si="619"/>
        <v>1.000688206</v>
      </c>
      <c r="O1948" s="21">
        <f t="shared" si="620"/>
        <v>0</v>
      </c>
      <c r="P1948" s="16">
        <f t="shared" ca="1" si="621"/>
        <v>2.7063700900000001</v>
      </c>
      <c r="Q1948" s="24">
        <f t="shared" si="607"/>
        <v>0</v>
      </c>
      <c r="R1948" s="16">
        <f t="shared" si="622"/>
        <v>0</v>
      </c>
      <c r="S1948" s="4" t="str">
        <f t="shared" si="623"/>
        <v>J=</v>
      </c>
      <c r="T1948" s="34">
        <f t="shared" si="624"/>
        <v>45366</v>
      </c>
      <c r="U1948" s="11"/>
      <c r="V1948" s="11"/>
      <c r="W1948" s="11"/>
      <c r="X1948" s="32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"/>
      <c r="AI1948" s="1"/>
      <c r="AJ1948" s="1"/>
      <c r="AK1948" s="1"/>
      <c r="AL1948" s="1"/>
      <c r="AM1948" s="32"/>
      <c r="AN1948" s="32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42">
        <f t="shared" si="608"/>
        <v>45339</v>
      </c>
      <c r="B1949" s="19">
        <f t="shared" ca="1" si="610"/>
        <v>3936.8574773999999</v>
      </c>
      <c r="C1949" s="16">
        <f t="shared" si="611"/>
        <v>3932.5</v>
      </c>
      <c r="D1949" s="15">
        <f ca="1">IF(A1949&lt;$B$1,VLOOKUP(A1949,[1]DI!$A$4:$B$15000,2,FALSE),0)</f>
        <v>0</v>
      </c>
      <c r="E1949" s="16">
        <f t="shared" ca="1" si="612"/>
        <v>1</v>
      </c>
      <c r="F1949" s="16">
        <f ca="1">(TRUNC(PRODUCT($E$12:$E1948),16))</f>
        <v>1.48017649624934</v>
      </c>
      <c r="G1949" s="16">
        <f t="shared" ca="1" si="613"/>
        <v>1.4789352022135001</v>
      </c>
      <c r="H1949" s="16">
        <f t="shared" ca="1" si="614"/>
        <v>1.0008393200000001</v>
      </c>
      <c r="I1949" s="15">
        <f t="shared" si="609"/>
        <v>7.0000000000000007E-2</v>
      </c>
      <c r="J1949" s="34">
        <f t="shared" si="615"/>
        <v>45337</v>
      </c>
      <c r="K1949" s="2">
        <f t="shared" si="616"/>
        <v>1</v>
      </c>
      <c r="L1949" s="21">
        <f t="shared" si="617"/>
        <v>1</v>
      </c>
      <c r="M1949" s="14">
        <f t="shared" si="618"/>
        <v>1.0002685229999999</v>
      </c>
      <c r="N1949" s="14">
        <f t="shared" ca="1" si="619"/>
        <v>1.001108068</v>
      </c>
      <c r="O1949" s="21">
        <f t="shared" si="620"/>
        <v>0</v>
      </c>
      <c r="P1949" s="16">
        <f t="shared" ca="1" si="621"/>
        <v>4.3574773999999996</v>
      </c>
      <c r="Q1949" s="24">
        <f t="shared" si="607"/>
        <v>0</v>
      </c>
      <c r="R1949" s="16">
        <f t="shared" si="622"/>
        <v>0</v>
      </c>
      <c r="S1949" s="4" t="str">
        <f t="shared" si="623"/>
        <v>J=</v>
      </c>
      <c r="T1949" s="34">
        <f t="shared" si="624"/>
        <v>45366</v>
      </c>
      <c r="U1949" s="11"/>
      <c r="V1949" s="11"/>
      <c r="W1949" s="11"/>
      <c r="X1949" s="32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"/>
      <c r="AI1949" s="1"/>
      <c r="AJ1949" s="1"/>
      <c r="AK1949" s="1"/>
      <c r="AL1949" s="1"/>
      <c r="AM1949" s="32"/>
      <c r="AN1949" s="32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42">
        <f t="shared" si="608"/>
        <v>45340</v>
      </c>
      <c r="B1950" s="19">
        <f t="shared" ca="1" si="610"/>
        <v>3936.8574773999999</v>
      </c>
      <c r="C1950" s="16">
        <f t="shared" si="611"/>
        <v>3932.5</v>
      </c>
      <c r="D1950" s="15">
        <f ca="1">IF(A1950&lt;$B$1,VLOOKUP(A1950,[1]DI!$A$4:$B$15000,2,FALSE),0)</f>
        <v>0</v>
      </c>
      <c r="E1950" s="16">
        <f t="shared" ca="1" si="612"/>
        <v>1</v>
      </c>
      <c r="F1950" s="16">
        <f ca="1">(TRUNC(PRODUCT($E$12:$E1949),16))</f>
        <v>1.48017649624934</v>
      </c>
      <c r="G1950" s="16">
        <f t="shared" ca="1" si="613"/>
        <v>1.4789352022135001</v>
      </c>
      <c r="H1950" s="16">
        <f t="shared" ca="1" si="614"/>
        <v>1.0008393200000001</v>
      </c>
      <c r="I1950" s="15">
        <f t="shared" si="609"/>
        <v>7.0000000000000007E-2</v>
      </c>
      <c r="J1950" s="34">
        <f t="shared" si="615"/>
        <v>45337</v>
      </c>
      <c r="K1950" s="2">
        <f t="shared" si="616"/>
        <v>1</v>
      </c>
      <c r="L1950" s="21">
        <f t="shared" si="617"/>
        <v>1</v>
      </c>
      <c r="M1950" s="14">
        <f t="shared" si="618"/>
        <v>1.0002685229999999</v>
      </c>
      <c r="N1950" s="14">
        <f t="shared" ca="1" si="619"/>
        <v>1.001108068</v>
      </c>
      <c r="O1950" s="21">
        <f t="shared" si="620"/>
        <v>0</v>
      </c>
      <c r="P1950" s="16">
        <f t="shared" ca="1" si="621"/>
        <v>4.3574773999999996</v>
      </c>
      <c r="Q1950" s="24">
        <f t="shared" si="607"/>
        <v>0</v>
      </c>
      <c r="R1950" s="16">
        <f t="shared" si="622"/>
        <v>0</v>
      </c>
      <c r="S1950" s="4" t="str">
        <f t="shared" si="623"/>
        <v>J=</v>
      </c>
      <c r="T1950" s="34">
        <f t="shared" si="624"/>
        <v>45366</v>
      </c>
      <c r="U1950" s="11"/>
      <c r="V1950" s="11"/>
      <c r="W1950" s="11"/>
      <c r="X1950" s="32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"/>
      <c r="AI1950" s="1"/>
      <c r="AJ1950" s="1"/>
      <c r="AK1950" s="1"/>
      <c r="AL1950" s="1"/>
      <c r="AM1950" s="32"/>
      <c r="AN1950" s="32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42">
        <f t="shared" si="608"/>
        <v>45341</v>
      </c>
      <c r="B1951" s="19">
        <f t="shared" ca="1" si="610"/>
        <v>3937.9146159900001</v>
      </c>
      <c r="C1951" s="16">
        <f t="shared" si="611"/>
        <v>3932.5</v>
      </c>
      <c r="D1951" s="15">
        <f ca="1">IF(A1951&lt;$B$1,VLOOKUP(A1951,[1]DI!$A$4:$B$15000,2,FALSE),0)</f>
        <v>0.1115</v>
      </c>
      <c r="E1951" s="16">
        <f t="shared" ca="1" si="612"/>
        <v>1.00041957</v>
      </c>
      <c r="F1951" s="16">
        <f ca="1">(TRUNC(PRODUCT($E$12:$E1950),16))</f>
        <v>1.48017649624934</v>
      </c>
      <c r="G1951" s="16">
        <f t="shared" ca="1" si="613"/>
        <v>1.4789352022135001</v>
      </c>
      <c r="H1951" s="16">
        <f t="shared" ca="1" si="614"/>
        <v>1.0008393200000001</v>
      </c>
      <c r="I1951" s="15">
        <f t="shared" si="609"/>
        <v>7.0000000000000007E-2</v>
      </c>
      <c r="J1951" s="34">
        <f t="shared" si="615"/>
        <v>45337</v>
      </c>
      <c r="K1951" s="2">
        <f t="shared" si="616"/>
        <v>2</v>
      </c>
      <c r="L1951" s="21">
        <f t="shared" si="617"/>
        <v>2</v>
      </c>
      <c r="M1951" s="14">
        <f t="shared" si="618"/>
        <v>1.000537118</v>
      </c>
      <c r="N1951" s="14">
        <f t="shared" ca="1" si="619"/>
        <v>1.0013768890000001</v>
      </c>
      <c r="O1951" s="21">
        <f t="shared" si="620"/>
        <v>0</v>
      </c>
      <c r="P1951" s="16">
        <f t="shared" ca="1" si="621"/>
        <v>5.4146159899999997</v>
      </c>
      <c r="Q1951" s="24">
        <f t="shared" si="607"/>
        <v>0</v>
      </c>
      <c r="R1951" s="16">
        <f t="shared" si="622"/>
        <v>0</v>
      </c>
      <c r="S1951" s="4" t="str">
        <f t="shared" si="623"/>
        <v>J=</v>
      </c>
      <c r="T1951" s="34">
        <f t="shared" si="624"/>
        <v>45366</v>
      </c>
      <c r="U1951" s="11"/>
      <c r="V1951" s="11"/>
      <c r="W1951" s="11"/>
      <c r="X1951" s="32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"/>
      <c r="AI1951" s="1"/>
      <c r="AJ1951" s="1"/>
      <c r="AK1951" s="1"/>
      <c r="AL1951" s="1"/>
      <c r="AM1951" s="32"/>
      <c r="AN1951" s="32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42">
        <f t="shared" si="608"/>
        <v>45342</v>
      </c>
      <c r="B1952" s="19">
        <f t="shared" ca="1" si="610"/>
        <v>3940.6247023000001</v>
      </c>
      <c r="C1952" s="16">
        <f t="shared" si="611"/>
        <v>3932.5</v>
      </c>
      <c r="D1952" s="15">
        <f ca="1">IF(A1952&lt;$B$1,VLOOKUP(A1952,[1]DI!$A$4:$B$15000,2,FALSE),0)</f>
        <v>0.1115</v>
      </c>
      <c r="E1952" s="16">
        <f t="shared" ca="1" si="612"/>
        <v>1.00041957</v>
      </c>
      <c r="F1952" s="16">
        <f ca="1">(TRUNC(PRODUCT($E$12:$E1951),16))</f>
        <v>1.48079753390187</v>
      </c>
      <c r="G1952" s="16">
        <f t="shared" ca="1" si="613"/>
        <v>1.4789352022135001</v>
      </c>
      <c r="H1952" s="16">
        <f t="shared" ca="1" si="614"/>
        <v>1.00125924</v>
      </c>
      <c r="I1952" s="15">
        <f t="shared" si="609"/>
        <v>7.0000000000000007E-2</v>
      </c>
      <c r="J1952" s="34">
        <f t="shared" si="615"/>
        <v>45337</v>
      </c>
      <c r="K1952" s="2">
        <f t="shared" si="616"/>
        <v>3</v>
      </c>
      <c r="L1952" s="21">
        <f t="shared" si="617"/>
        <v>3</v>
      </c>
      <c r="M1952" s="14">
        <f t="shared" si="618"/>
        <v>1.0008057850000001</v>
      </c>
      <c r="N1952" s="14">
        <f t="shared" ca="1" si="619"/>
        <v>1.0020660400000001</v>
      </c>
      <c r="O1952" s="21">
        <f t="shared" si="620"/>
        <v>0</v>
      </c>
      <c r="P1952" s="16">
        <f t="shared" ca="1" si="621"/>
        <v>8.1247022999999992</v>
      </c>
      <c r="Q1952" s="24">
        <f t="shared" si="607"/>
        <v>0</v>
      </c>
      <c r="R1952" s="16">
        <f t="shared" si="622"/>
        <v>0</v>
      </c>
      <c r="S1952" s="4" t="str">
        <f t="shared" si="623"/>
        <v>J=</v>
      </c>
      <c r="T1952" s="34">
        <f t="shared" si="624"/>
        <v>45366</v>
      </c>
      <c r="U1952" s="11"/>
      <c r="V1952" s="11"/>
      <c r="W1952" s="11"/>
      <c r="X1952" s="32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"/>
      <c r="AI1952" s="1"/>
      <c r="AJ1952" s="1"/>
      <c r="AK1952" s="1"/>
      <c r="AL1952" s="1"/>
      <c r="AM1952" s="32"/>
      <c r="AN1952" s="32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42">
        <f t="shared" si="608"/>
        <v>45343</v>
      </c>
      <c r="B1953" s="19">
        <f t="shared" ca="1" si="610"/>
        <v>3943.3366644100001</v>
      </c>
      <c r="C1953" s="16">
        <f t="shared" si="611"/>
        <v>3932.5</v>
      </c>
      <c r="D1953" s="15">
        <f ca="1">IF(A1953&lt;$B$1,VLOOKUP(A1953,[1]DI!$A$4:$B$15000,2,FALSE),0)</f>
        <v>0.1115</v>
      </c>
      <c r="E1953" s="16">
        <f t="shared" ca="1" si="612"/>
        <v>1.00041957</v>
      </c>
      <c r="F1953" s="16">
        <f ca="1">(TRUNC(PRODUCT($E$12:$E1952),16))</f>
        <v>1.48141883212317</v>
      </c>
      <c r="G1953" s="16">
        <f t="shared" ca="1" si="613"/>
        <v>1.4789352022135001</v>
      </c>
      <c r="H1953" s="16">
        <f t="shared" ca="1" si="614"/>
        <v>1.0016793399999999</v>
      </c>
      <c r="I1953" s="15">
        <f t="shared" si="609"/>
        <v>7.0000000000000007E-2</v>
      </c>
      <c r="J1953" s="34">
        <f t="shared" si="615"/>
        <v>45337</v>
      </c>
      <c r="K1953" s="2">
        <f t="shared" si="616"/>
        <v>4</v>
      </c>
      <c r="L1953" s="21">
        <f t="shared" si="617"/>
        <v>4</v>
      </c>
      <c r="M1953" s="14">
        <f t="shared" si="618"/>
        <v>1.0010745240000001</v>
      </c>
      <c r="N1953" s="14">
        <f t="shared" ca="1" si="619"/>
        <v>1.002755668</v>
      </c>
      <c r="O1953" s="21">
        <f t="shared" si="620"/>
        <v>0</v>
      </c>
      <c r="P1953" s="16">
        <f t="shared" ca="1" si="621"/>
        <v>10.836664409999999</v>
      </c>
      <c r="Q1953" s="24">
        <f t="shared" si="607"/>
        <v>0</v>
      </c>
      <c r="R1953" s="16">
        <f t="shared" si="622"/>
        <v>0</v>
      </c>
      <c r="S1953" s="4" t="str">
        <f t="shared" si="623"/>
        <v>J=</v>
      </c>
      <c r="T1953" s="34">
        <f t="shared" si="624"/>
        <v>45366</v>
      </c>
      <c r="U1953" s="11"/>
      <c r="V1953" s="11"/>
      <c r="W1953" s="11"/>
      <c r="X1953" s="32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"/>
      <c r="AI1953" s="1"/>
      <c r="AJ1953" s="1"/>
      <c r="AK1953" s="1"/>
      <c r="AL1953" s="1"/>
      <c r="AM1953" s="32"/>
      <c r="AN1953" s="32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42">
        <f t="shared" si="608"/>
        <v>45344</v>
      </c>
      <c r="B1954" s="19">
        <f t="shared" ca="1" si="610"/>
        <v>3946.0504708600001</v>
      </c>
      <c r="C1954" s="16">
        <f t="shared" si="611"/>
        <v>3932.5</v>
      </c>
      <c r="D1954" s="15">
        <f ca="1">IF(A1954&lt;$B$1,VLOOKUP(A1954,[1]DI!$A$4:$B$15000,2,FALSE),0)</f>
        <v>0.1115</v>
      </c>
      <c r="E1954" s="16">
        <f t="shared" ca="1" si="612"/>
        <v>1.00041957</v>
      </c>
      <c r="F1954" s="16">
        <f ca="1">(TRUNC(PRODUCT($E$12:$E1953),16))</f>
        <v>1.4820403910225599</v>
      </c>
      <c r="G1954" s="16">
        <f t="shared" ca="1" si="613"/>
        <v>1.4789352022135001</v>
      </c>
      <c r="H1954" s="16">
        <f t="shared" ca="1" si="614"/>
        <v>1.0020996099999999</v>
      </c>
      <c r="I1954" s="15">
        <f t="shared" si="609"/>
        <v>7.0000000000000007E-2</v>
      </c>
      <c r="J1954" s="34">
        <f t="shared" si="615"/>
        <v>45337</v>
      </c>
      <c r="K1954" s="2">
        <f t="shared" si="616"/>
        <v>5</v>
      </c>
      <c r="L1954" s="21">
        <f t="shared" si="617"/>
        <v>5</v>
      </c>
      <c r="M1954" s="14">
        <f t="shared" si="618"/>
        <v>1.0013433350000001</v>
      </c>
      <c r="N1954" s="14">
        <f t="shared" ca="1" si="619"/>
        <v>1.0034457649999999</v>
      </c>
      <c r="O1954" s="21">
        <f t="shared" si="620"/>
        <v>0</v>
      </c>
      <c r="P1954" s="16">
        <f t="shared" ca="1" si="621"/>
        <v>13.550470860000001</v>
      </c>
      <c r="Q1954" s="24">
        <f t="shared" si="607"/>
        <v>0</v>
      </c>
      <c r="R1954" s="16">
        <f t="shared" si="622"/>
        <v>0</v>
      </c>
      <c r="S1954" s="4" t="str">
        <f t="shared" si="623"/>
        <v>J=</v>
      </c>
      <c r="T1954" s="34">
        <f t="shared" si="624"/>
        <v>45366</v>
      </c>
      <c r="U1954" s="11"/>
      <c r="V1954" s="11"/>
      <c r="W1954" s="11"/>
      <c r="X1954" s="32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"/>
      <c r="AI1954" s="1"/>
      <c r="AJ1954" s="1"/>
      <c r="AK1954" s="1"/>
      <c r="AL1954" s="1"/>
      <c r="AM1954" s="32"/>
      <c r="AN1954" s="32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42">
        <f t="shared" si="608"/>
        <v>45345</v>
      </c>
      <c r="B1955" s="19">
        <f t="shared" ca="1" si="610"/>
        <v>3948.7661609800002</v>
      </c>
      <c r="C1955" s="16">
        <f t="shared" si="611"/>
        <v>3932.5</v>
      </c>
      <c r="D1955" s="15">
        <f ca="1">IF(A1955&lt;$B$1,VLOOKUP(A1955,[1]DI!$A$4:$B$15000,2,FALSE),0)</f>
        <v>0.1115</v>
      </c>
      <c r="E1955" s="16">
        <f t="shared" ca="1" si="612"/>
        <v>1.00041957</v>
      </c>
      <c r="F1955" s="16">
        <f ca="1">(TRUNC(PRODUCT($E$12:$E1954),16))</f>
        <v>1.4826622107094201</v>
      </c>
      <c r="G1955" s="16">
        <f t="shared" ca="1" si="613"/>
        <v>1.4789352022135001</v>
      </c>
      <c r="H1955" s="16">
        <f t="shared" ca="1" si="614"/>
        <v>1.0025200599999999</v>
      </c>
      <c r="I1955" s="15">
        <f t="shared" si="609"/>
        <v>7.0000000000000007E-2</v>
      </c>
      <c r="J1955" s="34">
        <f t="shared" si="615"/>
        <v>45337</v>
      </c>
      <c r="K1955" s="2">
        <f t="shared" si="616"/>
        <v>6</v>
      </c>
      <c r="L1955" s="21">
        <f t="shared" si="617"/>
        <v>6</v>
      </c>
      <c r="M1955" s="14">
        <f t="shared" si="618"/>
        <v>1.001612218</v>
      </c>
      <c r="N1955" s="14">
        <f t="shared" ca="1" si="619"/>
        <v>1.0041363409999999</v>
      </c>
      <c r="O1955" s="21">
        <f t="shared" si="620"/>
        <v>0</v>
      </c>
      <c r="P1955" s="16">
        <f t="shared" ca="1" si="621"/>
        <v>16.266160979999999</v>
      </c>
      <c r="Q1955" s="24">
        <f t="shared" si="607"/>
        <v>0</v>
      </c>
      <c r="R1955" s="16">
        <f t="shared" si="622"/>
        <v>0</v>
      </c>
      <c r="S1955" s="4" t="str">
        <f t="shared" si="623"/>
        <v>J=</v>
      </c>
      <c r="T1955" s="34">
        <f t="shared" si="624"/>
        <v>45366</v>
      </c>
      <c r="U1955" s="11"/>
      <c r="V1955" s="11"/>
      <c r="W1955" s="11"/>
      <c r="X1955" s="32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"/>
      <c r="AI1955" s="1"/>
      <c r="AJ1955" s="1"/>
      <c r="AK1955" s="1"/>
      <c r="AL1955" s="1"/>
      <c r="AM1955" s="32"/>
      <c r="AN1955" s="32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42">
        <f t="shared" si="608"/>
        <v>45346</v>
      </c>
      <c r="B1956" s="19">
        <f t="shared" ca="1" si="610"/>
        <v>3951.48373477</v>
      </c>
      <c r="C1956" s="16">
        <f t="shared" si="611"/>
        <v>3932.5</v>
      </c>
      <c r="D1956" s="15">
        <f ca="1">IF(A1956&lt;$B$1,VLOOKUP(A1956,[1]DI!$A$4:$B$15000,2,FALSE),0)</f>
        <v>0</v>
      </c>
      <c r="E1956" s="16">
        <f t="shared" ca="1" si="612"/>
        <v>1</v>
      </c>
      <c r="F1956" s="16">
        <f ca="1">(TRUNC(PRODUCT($E$12:$E1955),16))</f>
        <v>1.4832842912931701</v>
      </c>
      <c r="G1956" s="16">
        <f t="shared" ca="1" si="613"/>
        <v>1.4789352022135001</v>
      </c>
      <c r="H1956" s="16">
        <f t="shared" ca="1" si="614"/>
        <v>1.00294069</v>
      </c>
      <c r="I1956" s="15">
        <f t="shared" si="609"/>
        <v>7.0000000000000007E-2</v>
      </c>
      <c r="J1956" s="34">
        <f t="shared" si="615"/>
        <v>45337</v>
      </c>
      <c r="K1956" s="2">
        <f t="shared" si="616"/>
        <v>6</v>
      </c>
      <c r="L1956" s="21">
        <f t="shared" si="617"/>
        <v>7</v>
      </c>
      <c r="M1956" s="14">
        <f t="shared" si="618"/>
        <v>1.001881174</v>
      </c>
      <c r="N1956" s="14">
        <f t="shared" ca="1" si="619"/>
        <v>1.004827396</v>
      </c>
      <c r="O1956" s="21">
        <f t="shared" si="620"/>
        <v>0</v>
      </c>
      <c r="P1956" s="16">
        <f t="shared" ca="1" si="621"/>
        <v>18.983734770000002</v>
      </c>
      <c r="Q1956" s="24">
        <f t="shared" si="607"/>
        <v>0</v>
      </c>
      <c r="R1956" s="16">
        <f t="shared" si="622"/>
        <v>0</v>
      </c>
      <c r="S1956" s="4" t="str">
        <f t="shared" si="623"/>
        <v>J=</v>
      </c>
      <c r="T1956" s="34">
        <f t="shared" si="624"/>
        <v>45366</v>
      </c>
      <c r="U1956" s="11"/>
      <c r="V1956" s="11"/>
      <c r="W1956" s="11"/>
      <c r="X1956" s="32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"/>
      <c r="AI1956" s="1"/>
      <c r="AJ1956" s="1"/>
      <c r="AK1956" s="1"/>
      <c r="AL1956" s="1"/>
      <c r="AM1956" s="32"/>
      <c r="AN1956" s="32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42">
        <f t="shared" si="608"/>
        <v>45347</v>
      </c>
      <c r="B1957" s="19">
        <f t="shared" ca="1" si="610"/>
        <v>3951.48373477</v>
      </c>
      <c r="C1957" s="16">
        <f t="shared" si="611"/>
        <v>3932.5</v>
      </c>
      <c r="D1957" s="15">
        <f ca="1">IF(A1957&lt;$B$1,VLOOKUP(A1957,[1]DI!$A$4:$B$15000,2,FALSE),0)</f>
        <v>0</v>
      </c>
      <c r="E1957" s="16">
        <f t="shared" ca="1" si="612"/>
        <v>1</v>
      </c>
      <c r="F1957" s="16">
        <f ca="1">(TRUNC(PRODUCT($E$12:$E1956),16))</f>
        <v>1.4832842912931701</v>
      </c>
      <c r="G1957" s="16">
        <f t="shared" ca="1" si="613"/>
        <v>1.4789352022135001</v>
      </c>
      <c r="H1957" s="16">
        <f t="shared" ca="1" si="614"/>
        <v>1.00294069</v>
      </c>
      <c r="I1957" s="15">
        <f t="shared" si="609"/>
        <v>7.0000000000000007E-2</v>
      </c>
      <c r="J1957" s="34">
        <f t="shared" si="615"/>
        <v>45337</v>
      </c>
      <c r="K1957" s="2">
        <f t="shared" si="616"/>
        <v>6</v>
      </c>
      <c r="L1957" s="21">
        <f t="shared" si="617"/>
        <v>7</v>
      </c>
      <c r="M1957" s="14">
        <f t="shared" si="618"/>
        <v>1.001881174</v>
      </c>
      <c r="N1957" s="14">
        <f t="shared" ca="1" si="619"/>
        <v>1.004827396</v>
      </c>
      <c r="O1957" s="21">
        <f t="shared" si="620"/>
        <v>0</v>
      </c>
      <c r="P1957" s="16">
        <f t="shared" ca="1" si="621"/>
        <v>18.983734770000002</v>
      </c>
      <c r="Q1957" s="24">
        <f t="shared" si="607"/>
        <v>0</v>
      </c>
      <c r="R1957" s="16">
        <f t="shared" si="622"/>
        <v>0</v>
      </c>
      <c r="S1957" s="4" t="str">
        <f t="shared" si="623"/>
        <v>J=</v>
      </c>
      <c r="T1957" s="34">
        <f t="shared" si="624"/>
        <v>45366</v>
      </c>
      <c r="U1957" s="11"/>
      <c r="V1957" s="11"/>
      <c r="W1957" s="11"/>
      <c r="X1957" s="32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"/>
      <c r="AI1957" s="1"/>
      <c r="AJ1957" s="1"/>
      <c r="AK1957" s="1"/>
      <c r="AL1957" s="1"/>
      <c r="AM1957" s="32"/>
      <c r="AN1957" s="32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42">
        <f t="shared" si="608"/>
        <v>45348</v>
      </c>
      <c r="B1958" s="19">
        <f t="shared" ca="1" si="610"/>
        <v>3951.48373477</v>
      </c>
      <c r="C1958" s="16">
        <f t="shared" si="611"/>
        <v>3932.5</v>
      </c>
      <c r="D1958" s="15">
        <f ca="1">IF(A1958&lt;$B$1,VLOOKUP(A1958,[1]DI!$A$4:$B$15000,2,FALSE),0)</f>
        <v>0.1115</v>
      </c>
      <c r="E1958" s="16">
        <f t="shared" ca="1" si="612"/>
        <v>1.00041957</v>
      </c>
      <c r="F1958" s="16">
        <f ca="1">(TRUNC(PRODUCT($E$12:$E1957),16))</f>
        <v>1.4832842912931701</v>
      </c>
      <c r="G1958" s="16">
        <f t="shared" ca="1" si="613"/>
        <v>1.4789352022135001</v>
      </c>
      <c r="H1958" s="16">
        <f t="shared" ca="1" si="614"/>
        <v>1.00294069</v>
      </c>
      <c r="I1958" s="15">
        <f t="shared" si="609"/>
        <v>7.0000000000000007E-2</v>
      </c>
      <c r="J1958" s="34">
        <f t="shared" si="615"/>
        <v>45337</v>
      </c>
      <c r="K1958" s="2">
        <f t="shared" si="616"/>
        <v>7</v>
      </c>
      <c r="L1958" s="21">
        <f t="shared" si="617"/>
        <v>7</v>
      </c>
      <c r="M1958" s="14">
        <f t="shared" si="618"/>
        <v>1.001881174</v>
      </c>
      <c r="N1958" s="14">
        <f t="shared" ca="1" si="619"/>
        <v>1.004827396</v>
      </c>
      <c r="O1958" s="21">
        <f t="shared" si="620"/>
        <v>0</v>
      </c>
      <c r="P1958" s="16">
        <f t="shared" ca="1" si="621"/>
        <v>18.983734770000002</v>
      </c>
      <c r="Q1958" s="24">
        <f t="shared" si="607"/>
        <v>0</v>
      </c>
      <c r="R1958" s="16">
        <f t="shared" si="622"/>
        <v>0</v>
      </c>
      <c r="S1958" s="4" t="str">
        <f t="shared" si="623"/>
        <v>J=</v>
      </c>
      <c r="T1958" s="34">
        <f t="shared" si="624"/>
        <v>45366</v>
      </c>
      <c r="U1958" s="11"/>
      <c r="V1958" s="11"/>
      <c r="W1958" s="11"/>
      <c r="X1958" s="32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"/>
      <c r="AI1958" s="1"/>
      <c r="AJ1958" s="1"/>
      <c r="AK1958" s="1"/>
      <c r="AL1958" s="1"/>
      <c r="AM1958" s="32"/>
      <c r="AN1958" s="32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42">
        <f t="shared" si="608"/>
        <v>45349</v>
      </c>
      <c r="B1959" s="19">
        <f t="shared" ca="1" si="610"/>
        <v>3954.2031529000001</v>
      </c>
      <c r="C1959" s="16">
        <f t="shared" si="611"/>
        <v>3932.5</v>
      </c>
      <c r="D1959" s="15">
        <f ca="1">IF(A1959&lt;$B$1,VLOOKUP(A1959,[1]DI!$A$4:$B$15000,2,FALSE),0)</f>
        <v>0.1115</v>
      </c>
      <c r="E1959" s="16">
        <f t="shared" ca="1" si="612"/>
        <v>1.00041957</v>
      </c>
      <c r="F1959" s="16">
        <f ca="1">(TRUNC(PRODUCT($E$12:$E1958),16))</f>
        <v>1.48390663288327</v>
      </c>
      <c r="G1959" s="16">
        <f t="shared" ca="1" si="613"/>
        <v>1.4789352022135001</v>
      </c>
      <c r="H1959" s="16">
        <f t="shared" ca="1" si="614"/>
        <v>1.0033614900000001</v>
      </c>
      <c r="I1959" s="15">
        <f t="shared" si="609"/>
        <v>7.0000000000000007E-2</v>
      </c>
      <c r="J1959" s="34">
        <f t="shared" si="615"/>
        <v>45337</v>
      </c>
      <c r="K1959" s="2">
        <f t="shared" si="616"/>
        <v>8</v>
      </c>
      <c r="L1959" s="21">
        <f t="shared" si="617"/>
        <v>8</v>
      </c>
      <c r="M1959" s="14">
        <f t="shared" si="618"/>
        <v>1.0021502019999999</v>
      </c>
      <c r="N1959" s="14">
        <f t="shared" ca="1" si="619"/>
        <v>1.0055189200000001</v>
      </c>
      <c r="O1959" s="21">
        <f t="shared" si="620"/>
        <v>0</v>
      </c>
      <c r="P1959" s="16">
        <f t="shared" ca="1" si="621"/>
        <v>21.703152899999999</v>
      </c>
      <c r="Q1959" s="24">
        <f t="shared" si="607"/>
        <v>0</v>
      </c>
      <c r="R1959" s="16">
        <f t="shared" si="622"/>
        <v>0</v>
      </c>
      <c r="S1959" s="4" t="str">
        <f t="shared" si="623"/>
        <v>J=</v>
      </c>
      <c r="T1959" s="34">
        <f t="shared" si="624"/>
        <v>45366</v>
      </c>
      <c r="U1959" s="11"/>
      <c r="V1959" s="11"/>
      <c r="W1959" s="11"/>
      <c r="X1959" s="32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"/>
      <c r="AI1959" s="1"/>
      <c r="AJ1959" s="1"/>
      <c r="AK1959" s="1"/>
      <c r="AL1959" s="1"/>
      <c r="AM1959" s="32"/>
      <c r="AN1959" s="32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42">
        <f t="shared" si="608"/>
        <v>45350</v>
      </c>
      <c r="B1960" s="19">
        <f t="shared" ca="1" si="610"/>
        <v>3956.9244546899999</v>
      </c>
      <c r="C1960" s="16">
        <f t="shared" si="611"/>
        <v>3932.5</v>
      </c>
      <c r="D1960" s="15">
        <f ca="1">IF(A1960&lt;$B$1,VLOOKUP(A1960,[1]DI!$A$4:$B$15000,2,FALSE),0)</f>
        <v>0.1115</v>
      </c>
      <c r="E1960" s="16">
        <f t="shared" ca="1" si="612"/>
        <v>1.00041957</v>
      </c>
      <c r="F1960" s="16">
        <f ca="1">(TRUNC(PRODUCT($E$12:$E1959),16))</f>
        <v>1.4845292355892299</v>
      </c>
      <c r="G1960" s="16">
        <f t="shared" ca="1" si="613"/>
        <v>1.4789352022135001</v>
      </c>
      <c r="H1960" s="16">
        <f t="shared" ca="1" si="614"/>
        <v>1.00378247</v>
      </c>
      <c r="I1960" s="15">
        <f t="shared" si="609"/>
        <v>7.0000000000000007E-2</v>
      </c>
      <c r="J1960" s="34">
        <f t="shared" si="615"/>
        <v>45337</v>
      </c>
      <c r="K1960" s="2">
        <f t="shared" si="616"/>
        <v>9</v>
      </c>
      <c r="L1960" s="21">
        <f t="shared" si="617"/>
        <v>9</v>
      </c>
      <c r="M1960" s="14">
        <f t="shared" si="618"/>
        <v>1.0024193020000001</v>
      </c>
      <c r="N1960" s="14">
        <f t="shared" ca="1" si="619"/>
        <v>1.006210923</v>
      </c>
      <c r="O1960" s="21">
        <f t="shared" si="620"/>
        <v>0</v>
      </c>
      <c r="P1960" s="16">
        <f t="shared" ca="1" si="621"/>
        <v>24.424454690000001</v>
      </c>
      <c r="Q1960" s="24">
        <f t="shared" si="607"/>
        <v>0</v>
      </c>
      <c r="R1960" s="16">
        <f t="shared" si="622"/>
        <v>0</v>
      </c>
      <c r="S1960" s="4" t="str">
        <f t="shared" si="623"/>
        <v>J=</v>
      </c>
      <c r="T1960" s="34">
        <f t="shared" si="624"/>
        <v>45366</v>
      </c>
      <c r="U1960" s="11"/>
      <c r="V1960" s="11"/>
      <c r="W1960" s="11"/>
      <c r="X1960" s="32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"/>
      <c r="AI1960" s="1"/>
      <c r="AJ1960" s="1"/>
      <c r="AK1960" s="1"/>
      <c r="AL1960" s="1"/>
      <c r="AM1960" s="32"/>
      <c r="AN1960" s="32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42">
        <f t="shared" si="608"/>
        <v>45351</v>
      </c>
      <c r="B1961" s="19">
        <f t="shared" ca="1" si="610"/>
        <v>3959.6476401599998</v>
      </c>
      <c r="C1961" s="16">
        <f t="shared" si="611"/>
        <v>3932.5</v>
      </c>
      <c r="D1961" s="15">
        <f ca="1">IF(A1961&lt;$B$1,VLOOKUP(A1961,[1]DI!$A$4:$B$15000,2,FALSE),0)</f>
        <v>0.1115</v>
      </c>
      <c r="E1961" s="16">
        <f t="shared" ca="1" si="612"/>
        <v>1.00041957</v>
      </c>
      <c r="F1961" s="16">
        <f ca="1">(TRUNC(PRODUCT($E$12:$E1960),16))</f>
        <v>1.4851520995206</v>
      </c>
      <c r="G1961" s="16">
        <f t="shared" ca="1" si="613"/>
        <v>1.4789352022135001</v>
      </c>
      <c r="H1961" s="16">
        <f t="shared" ca="1" si="614"/>
        <v>1.0042036299999999</v>
      </c>
      <c r="I1961" s="15">
        <f t="shared" si="609"/>
        <v>7.0000000000000007E-2</v>
      </c>
      <c r="J1961" s="34">
        <f t="shared" si="615"/>
        <v>45337</v>
      </c>
      <c r="K1961" s="2">
        <f t="shared" si="616"/>
        <v>10</v>
      </c>
      <c r="L1961" s="21">
        <f t="shared" si="617"/>
        <v>10</v>
      </c>
      <c r="M1961" s="14">
        <f t="shared" si="618"/>
        <v>1.0026884739999999</v>
      </c>
      <c r="N1961" s="14">
        <f t="shared" ca="1" si="619"/>
        <v>1.0069034050000001</v>
      </c>
      <c r="O1961" s="21">
        <f t="shared" si="620"/>
        <v>0</v>
      </c>
      <c r="P1961" s="16">
        <f t="shared" ca="1" si="621"/>
        <v>27.147640160000002</v>
      </c>
      <c r="Q1961" s="24">
        <f t="shared" si="607"/>
        <v>0</v>
      </c>
      <c r="R1961" s="16">
        <f t="shared" si="622"/>
        <v>0</v>
      </c>
      <c r="S1961" s="4" t="str">
        <f t="shared" si="623"/>
        <v>J=</v>
      </c>
      <c r="T1961" s="34">
        <f t="shared" si="624"/>
        <v>45366</v>
      </c>
      <c r="U1961" s="11"/>
      <c r="V1961" s="11"/>
      <c r="W1961" s="11"/>
      <c r="X1961" s="32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"/>
      <c r="AI1961" s="1"/>
      <c r="AJ1961" s="1"/>
      <c r="AK1961" s="1"/>
      <c r="AL1961" s="1"/>
      <c r="AM1961" s="32"/>
      <c r="AN1961" s="32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42">
        <f t="shared" si="608"/>
        <v>45352</v>
      </c>
      <c r="B1962" s="19">
        <f t="shared" ca="1" si="610"/>
        <v>3962.3726778300002</v>
      </c>
      <c r="C1962" s="16">
        <f t="shared" si="611"/>
        <v>3932.5</v>
      </c>
      <c r="D1962" s="15">
        <f ca="1">IF(A1962&lt;$B$1,VLOOKUP(A1962,[1]DI!$A$4:$B$15000,2,FALSE),0)</f>
        <v>0.1115</v>
      </c>
      <c r="E1962" s="16">
        <f t="shared" ca="1" si="612"/>
        <v>1.00041957</v>
      </c>
      <c r="F1962" s="16">
        <f ca="1">(TRUNC(PRODUCT($E$12:$E1961),16))</f>
        <v>1.485775224787</v>
      </c>
      <c r="G1962" s="16">
        <f t="shared" ca="1" si="613"/>
        <v>1.4789352022135001</v>
      </c>
      <c r="H1962" s="16">
        <f t="shared" ca="1" si="614"/>
        <v>1.0046249599999999</v>
      </c>
      <c r="I1962" s="15">
        <f t="shared" si="609"/>
        <v>7.0000000000000007E-2</v>
      </c>
      <c r="J1962" s="34">
        <f t="shared" si="615"/>
        <v>45337</v>
      </c>
      <c r="K1962" s="2">
        <f t="shared" si="616"/>
        <v>11</v>
      </c>
      <c r="L1962" s="21">
        <f t="shared" si="617"/>
        <v>11</v>
      </c>
      <c r="M1962" s="14">
        <f t="shared" si="618"/>
        <v>1.0029577190000001</v>
      </c>
      <c r="N1962" s="14">
        <f t="shared" ca="1" si="619"/>
        <v>1.007596358</v>
      </c>
      <c r="O1962" s="21">
        <f t="shared" si="620"/>
        <v>0</v>
      </c>
      <c r="P1962" s="16">
        <f t="shared" ca="1" si="621"/>
        <v>29.872677830000001</v>
      </c>
      <c r="Q1962" s="24">
        <f t="shared" si="607"/>
        <v>0</v>
      </c>
      <c r="R1962" s="16">
        <f t="shared" si="622"/>
        <v>0</v>
      </c>
      <c r="S1962" s="4" t="str">
        <f t="shared" si="623"/>
        <v>J=</v>
      </c>
      <c r="T1962" s="34">
        <f t="shared" si="624"/>
        <v>45366</v>
      </c>
      <c r="U1962" s="11"/>
      <c r="V1962" s="11"/>
      <c r="W1962" s="11"/>
      <c r="X1962" s="32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"/>
      <c r="AI1962" s="1"/>
      <c r="AJ1962" s="1"/>
      <c r="AK1962" s="1"/>
      <c r="AL1962" s="1"/>
      <c r="AM1962" s="32"/>
      <c r="AN1962" s="32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42">
        <f t="shared" si="608"/>
        <v>45353</v>
      </c>
      <c r="B1963" s="19">
        <f t="shared" ca="1" si="610"/>
        <v>3965.0996031</v>
      </c>
      <c r="C1963" s="16">
        <f t="shared" si="611"/>
        <v>3932.5</v>
      </c>
      <c r="D1963" s="15">
        <f ca="1">IF(A1963&lt;$B$1,VLOOKUP(A1963,[1]DI!$A$4:$B$15000,2,FALSE),0)</f>
        <v>0</v>
      </c>
      <c r="E1963" s="16">
        <f t="shared" ca="1" si="612"/>
        <v>1</v>
      </c>
      <c r="F1963" s="16">
        <f ca="1">(TRUNC(PRODUCT($E$12:$E1962),16))</f>
        <v>1.4863986114980601</v>
      </c>
      <c r="G1963" s="16">
        <f t="shared" ca="1" si="613"/>
        <v>1.4789352022135001</v>
      </c>
      <c r="H1963" s="16">
        <f t="shared" ca="1" si="614"/>
        <v>1.0050464699999999</v>
      </c>
      <c r="I1963" s="15">
        <f t="shared" si="609"/>
        <v>7.0000000000000007E-2</v>
      </c>
      <c r="J1963" s="34">
        <f t="shared" si="615"/>
        <v>45337</v>
      </c>
      <c r="K1963" s="2">
        <f t="shared" si="616"/>
        <v>11</v>
      </c>
      <c r="L1963" s="21">
        <f t="shared" si="617"/>
        <v>12</v>
      </c>
      <c r="M1963" s="14">
        <f t="shared" si="618"/>
        <v>1.003227036</v>
      </c>
      <c r="N1963" s="14">
        <f t="shared" ca="1" si="619"/>
        <v>1.0082897909999999</v>
      </c>
      <c r="O1963" s="21">
        <f t="shared" si="620"/>
        <v>0</v>
      </c>
      <c r="P1963" s="16">
        <f t="shared" ca="1" si="621"/>
        <v>32.599603100000003</v>
      </c>
      <c r="Q1963" s="24">
        <f t="shared" si="607"/>
        <v>0</v>
      </c>
      <c r="R1963" s="16">
        <f t="shared" si="622"/>
        <v>0</v>
      </c>
      <c r="S1963" s="4" t="str">
        <f t="shared" si="623"/>
        <v>J=</v>
      </c>
      <c r="T1963" s="34">
        <f t="shared" si="624"/>
        <v>45366</v>
      </c>
      <c r="U1963" s="11"/>
      <c r="V1963" s="11"/>
      <c r="W1963" s="11"/>
      <c r="X1963" s="32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"/>
      <c r="AI1963" s="1"/>
      <c r="AJ1963" s="1"/>
      <c r="AK1963" s="1"/>
      <c r="AL1963" s="1"/>
      <c r="AM1963" s="32"/>
      <c r="AN1963" s="32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42">
        <f t="shared" si="608"/>
        <v>45354</v>
      </c>
      <c r="B1964" s="19">
        <f t="shared" ca="1" si="610"/>
        <v>3965.0996031</v>
      </c>
      <c r="C1964" s="16">
        <f t="shared" si="611"/>
        <v>3932.5</v>
      </c>
      <c r="D1964" s="15">
        <f ca="1">IF(A1964&lt;$B$1,VLOOKUP(A1964,[1]DI!$A$4:$B$15000,2,FALSE),0)</f>
        <v>0</v>
      </c>
      <c r="E1964" s="16">
        <f t="shared" ca="1" si="612"/>
        <v>1</v>
      </c>
      <c r="F1964" s="16">
        <f ca="1">(TRUNC(PRODUCT($E$12:$E1963),16))</f>
        <v>1.4863986114980601</v>
      </c>
      <c r="G1964" s="16">
        <f t="shared" ca="1" si="613"/>
        <v>1.4789352022135001</v>
      </c>
      <c r="H1964" s="16">
        <f t="shared" ca="1" si="614"/>
        <v>1.0050464699999999</v>
      </c>
      <c r="I1964" s="15">
        <f t="shared" si="609"/>
        <v>7.0000000000000007E-2</v>
      </c>
      <c r="J1964" s="34">
        <f t="shared" si="615"/>
        <v>45337</v>
      </c>
      <c r="K1964" s="2">
        <f t="shared" si="616"/>
        <v>11</v>
      </c>
      <c r="L1964" s="21">
        <f t="shared" si="617"/>
        <v>12</v>
      </c>
      <c r="M1964" s="14">
        <f t="shared" si="618"/>
        <v>1.003227036</v>
      </c>
      <c r="N1964" s="14">
        <f t="shared" ca="1" si="619"/>
        <v>1.0082897909999999</v>
      </c>
      <c r="O1964" s="21">
        <f t="shared" si="620"/>
        <v>0</v>
      </c>
      <c r="P1964" s="16">
        <f t="shared" ca="1" si="621"/>
        <v>32.599603100000003</v>
      </c>
      <c r="Q1964" s="24">
        <f t="shared" si="607"/>
        <v>0</v>
      </c>
      <c r="R1964" s="16">
        <f t="shared" si="622"/>
        <v>0</v>
      </c>
      <c r="S1964" s="4" t="str">
        <f t="shared" si="623"/>
        <v>J=</v>
      </c>
      <c r="T1964" s="34">
        <f t="shared" si="624"/>
        <v>45366</v>
      </c>
      <c r="U1964" s="11"/>
      <c r="V1964" s="11"/>
      <c r="W1964" s="11"/>
      <c r="X1964" s="32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"/>
      <c r="AI1964" s="1"/>
      <c r="AJ1964" s="1"/>
      <c r="AK1964" s="1"/>
      <c r="AL1964" s="1"/>
      <c r="AM1964" s="32"/>
      <c r="AN1964" s="32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42">
        <f t="shared" si="608"/>
        <v>45355</v>
      </c>
      <c r="B1965" s="19">
        <f t="shared" ca="1" si="610"/>
        <v>3965.0996031</v>
      </c>
      <c r="C1965" s="16">
        <f t="shared" si="611"/>
        <v>3932.5</v>
      </c>
      <c r="D1965" s="15">
        <f ca="1">IF(A1965&lt;$B$1,VLOOKUP(A1965,[1]DI!$A$4:$B$15000,2,FALSE),0)</f>
        <v>0.1115</v>
      </c>
      <c r="E1965" s="16">
        <f t="shared" ca="1" si="612"/>
        <v>1.00041957</v>
      </c>
      <c r="F1965" s="16">
        <f ca="1">(TRUNC(PRODUCT($E$12:$E1964),16))</f>
        <v>1.4863986114980601</v>
      </c>
      <c r="G1965" s="16">
        <f t="shared" ca="1" si="613"/>
        <v>1.4789352022135001</v>
      </c>
      <c r="H1965" s="16">
        <f t="shared" ca="1" si="614"/>
        <v>1.0050464699999999</v>
      </c>
      <c r="I1965" s="15">
        <f t="shared" si="609"/>
        <v>7.0000000000000007E-2</v>
      </c>
      <c r="J1965" s="34">
        <f t="shared" si="615"/>
        <v>45337</v>
      </c>
      <c r="K1965" s="2">
        <f t="shared" si="616"/>
        <v>12</v>
      </c>
      <c r="L1965" s="21">
        <f t="shared" si="617"/>
        <v>12</v>
      </c>
      <c r="M1965" s="14">
        <f t="shared" si="618"/>
        <v>1.003227036</v>
      </c>
      <c r="N1965" s="14">
        <f t="shared" ca="1" si="619"/>
        <v>1.0082897909999999</v>
      </c>
      <c r="O1965" s="21">
        <f t="shared" si="620"/>
        <v>0</v>
      </c>
      <c r="P1965" s="16">
        <f t="shared" ca="1" si="621"/>
        <v>32.599603100000003</v>
      </c>
      <c r="Q1965" s="24">
        <f t="shared" si="607"/>
        <v>0</v>
      </c>
      <c r="R1965" s="16">
        <f t="shared" si="622"/>
        <v>0</v>
      </c>
      <c r="S1965" s="4" t="str">
        <f t="shared" si="623"/>
        <v>J=</v>
      </c>
      <c r="T1965" s="34">
        <f t="shared" si="624"/>
        <v>45366</v>
      </c>
      <c r="U1965" s="11"/>
      <c r="V1965" s="11"/>
      <c r="W1965" s="11"/>
      <c r="X1965" s="32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"/>
      <c r="AI1965" s="1"/>
      <c r="AJ1965" s="1"/>
      <c r="AK1965" s="1"/>
      <c r="AL1965" s="1"/>
      <c r="AM1965" s="32"/>
      <c r="AN1965" s="32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42">
        <f t="shared" si="608"/>
        <v>45356</v>
      </c>
      <c r="B1966" s="19">
        <f t="shared" ca="1" si="610"/>
        <v>3967.82841598</v>
      </c>
      <c r="C1966" s="16">
        <f t="shared" si="611"/>
        <v>3932.5</v>
      </c>
      <c r="D1966" s="15">
        <f ca="1">IF(A1966&lt;$B$1,VLOOKUP(A1966,[1]DI!$A$4:$B$15000,2,FALSE),0)</f>
        <v>0.1115</v>
      </c>
      <c r="E1966" s="16">
        <f t="shared" ca="1" si="612"/>
        <v>1.00041957</v>
      </c>
      <c r="F1966" s="16">
        <f ca="1">(TRUNC(PRODUCT($E$12:$E1965),16))</f>
        <v>1.4870222597634899</v>
      </c>
      <c r="G1966" s="16">
        <f t="shared" ca="1" si="613"/>
        <v>1.4789352022135001</v>
      </c>
      <c r="H1966" s="16">
        <f t="shared" ca="1" si="614"/>
        <v>1.0054681599999999</v>
      </c>
      <c r="I1966" s="15">
        <f t="shared" si="609"/>
        <v>7.0000000000000007E-2</v>
      </c>
      <c r="J1966" s="34">
        <f t="shared" si="615"/>
        <v>45337</v>
      </c>
      <c r="K1966" s="2">
        <f t="shared" si="616"/>
        <v>13</v>
      </c>
      <c r="L1966" s="21">
        <f t="shared" si="617"/>
        <v>13</v>
      </c>
      <c r="M1966" s="14">
        <f t="shared" si="618"/>
        <v>1.003496425</v>
      </c>
      <c r="N1966" s="14">
        <f t="shared" ca="1" si="619"/>
        <v>1.008983704</v>
      </c>
      <c r="O1966" s="21">
        <f t="shared" si="620"/>
        <v>0</v>
      </c>
      <c r="P1966" s="16">
        <f t="shared" ca="1" si="621"/>
        <v>35.328415980000003</v>
      </c>
      <c r="Q1966" s="24">
        <f t="shared" si="607"/>
        <v>0</v>
      </c>
      <c r="R1966" s="16">
        <f t="shared" si="622"/>
        <v>0</v>
      </c>
      <c r="S1966" s="4" t="str">
        <f t="shared" si="623"/>
        <v>J=</v>
      </c>
      <c r="T1966" s="34">
        <f t="shared" si="624"/>
        <v>45366</v>
      </c>
      <c r="U1966" s="11"/>
      <c r="V1966" s="11"/>
      <c r="W1966" s="11"/>
      <c r="X1966" s="32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"/>
      <c r="AI1966" s="1"/>
      <c r="AJ1966" s="1"/>
      <c r="AK1966" s="1"/>
      <c r="AL1966" s="1"/>
      <c r="AM1966" s="32"/>
      <c r="AN1966" s="32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42">
        <f t="shared" si="608"/>
        <v>45357</v>
      </c>
      <c r="B1967" s="19">
        <f t="shared" ca="1" si="610"/>
        <v>3970.55912038</v>
      </c>
      <c r="C1967" s="16">
        <f t="shared" si="611"/>
        <v>3932.5</v>
      </c>
      <c r="D1967" s="15">
        <f ca="1">IF(A1967&lt;$B$1,VLOOKUP(A1967,[1]DI!$A$4:$B$15000,2,FALSE),0)</f>
        <v>0.1115</v>
      </c>
      <c r="E1967" s="16">
        <f t="shared" ca="1" si="612"/>
        <v>1.00041957</v>
      </c>
      <c r="F1967" s="16">
        <f ca="1">(TRUNC(PRODUCT($E$12:$E1966),16))</f>
        <v>1.4876461696930201</v>
      </c>
      <c r="G1967" s="16">
        <f t="shared" ca="1" si="613"/>
        <v>1.4789352022135001</v>
      </c>
      <c r="H1967" s="16">
        <f t="shared" ca="1" si="614"/>
        <v>1.00589003</v>
      </c>
      <c r="I1967" s="15">
        <f t="shared" si="609"/>
        <v>7.0000000000000007E-2</v>
      </c>
      <c r="J1967" s="34">
        <f t="shared" si="615"/>
        <v>45337</v>
      </c>
      <c r="K1967" s="2">
        <f t="shared" si="616"/>
        <v>14</v>
      </c>
      <c r="L1967" s="21">
        <f t="shared" si="617"/>
        <v>14</v>
      </c>
      <c r="M1967" s="14">
        <f t="shared" si="618"/>
        <v>1.0037658869999999</v>
      </c>
      <c r="N1967" s="14">
        <f t="shared" ca="1" si="619"/>
        <v>1.009678098</v>
      </c>
      <c r="O1967" s="21">
        <f t="shared" si="620"/>
        <v>0</v>
      </c>
      <c r="P1967" s="16">
        <f t="shared" ca="1" si="621"/>
        <v>38.059120380000003</v>
      </c>
      <c r="Q1967" s="24">
        <f t="shared" si="607"/>
        <v>0</v>
      </c>
      <c r="R1967" s="16">
        <f t="shared" si="622"/>
        <v>0</v>
      </c>
      <c r="S1967" s="4" t="str">
        <f t="shared" si="623"/>
        <v>J=</v>
      </c>
      <c r="T1967" s="34">
        <f t="shared" si="624"/>
        <v>45366</v>
      </c>
      <c r="U1967" s="11"/>
      <c r="V1967" s="11"/>
      <c r="W1967" s="11"/>
      <c r="X1967" s="32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"/>
      <c r="AI1967" s="1"/>
      <c r="AJ1967" s="1"/>
      <c r="AK1967" s="1"/>
      <c r="AL1967" s="1"/>
      <c r="AM1967" s="32"/>
      <c r="AN1967" s="32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42">
        <f t="shared" si="608"/>
        <v>45358</v>
      </c>
      <c r="B1968" s="19">
        <f t="shared" ca="1" si="610"/>
        <v>3973.2916769899998</v>
      </c>
      <c r="C1968" s="16">
        <f t="shared" si="611"/>
        <v>3932.5</v>
      </c>
      <c r="D1968" s="15">
        <f ca="1">IF(A1968&lt;$B$1,VLOOKUP(A1968,[1]DI!$A$4:$B$15000,2,FALSE),0)</f>
        <v>0.1115</v>
      </c>
      <c r="E1968" s="16">
        <f t="shared" ca="1" si="612"/>
        <v>1.00041957</v>
      </c>
      <c r="F1968" s="16">
        <f ca="1">(TRUNC(PRODUCT($E$12:$E1967),16))</f>
        <v>1.48827034139644</v>
      </c>
      <c r="G1968" s="16">
        <f t="shared" ca="1" si="613"/>
        <v>1.4789352022135001</v>
      </c>
      <c r="H1968" s="16">
        <f t="shared" ca="1" si="614"/>
        <v>1.0063120699999999</v>
      </c>
      <c r="I1968" s="15">
        <f t="shared" si="609"/>
        <v>7.0000000000000007E-2</v>
      </c>
      <c r="J1968" s="34">
        <f t="shared" si="615"/>
        <v>45337</v>
      </c>
      <c r="K1968" s="2">
        <f t="shared" si="616"/>
        <v>15</v>
      </c>
      <c r="L1968" s="21">
        <f t="shared" si="617"/>
        <v>15</v>
      </c>
      <c r="M1968" s="14">
        <f t="shared" si="618"/>
        <v>1.004035421</v>
      </c>
      <c r="N1968" s="14">
        <f t="shared" ca="1" si="619"/>
        <v>1.010372963</v>
      </c>
      <c r="O1968" s="21">
        <f t="shared" si="620"/>
        <v>0</v>
      </c>
      <c r="P1968" s="16">
        <f t="shared" ca="1" si="621"/>
        <v>40.791676989999999</v>
      </c>
      <c r="Q1968" s="24">
        <f t="shared" si="607"/>
        <v>0</v>
      </c>
      <c r="R1968" s="16">
        <f t="shared" si="622"/>
        <v>0</v>
      </c>
      <c r="S1968" s="4" t="str">
        <f t="shared" si="623"/>
        <v>J=</v>
      </c>
      <c r="T1968" s="34">
        <f t="shared" si="624"/>
        <v>45366</v>
      </c>
      <c r="U1968" s="11"/>
      <c r="V1968" s="11"/>
      <c r="W1968" s="11"/>
      <c r="X1968" s="32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"/>
      <c r="AI1968" s="1"/>
      <c r="AJ1968" s="1"/>
      <c r="AK1968" s="1"/>
      <c r="AL1968" s="1"/>
      <c r="AM1968" s="32"/>
      <c r="AN1968" s="32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42">
        <f t="shared" si="608"/>
        <v>45359</v>
      </c>
      <c r="B1969" s="19">
        <f t="shared" ca="1" si="610"/>
        <v>3976.0261212099999</v>
      </c>
      <c r="C1969" s="16">
        <f t="shared" si="611"/>
        <v>3932.5</v>
      </c>
      <c r="D1969" s="15">
        <f ca="1">IF(A1969&lt;$B$1,VLOOKUP(A1969,[1]DI!$A$4:$B$15000,2,FALSE),0)</f>
        <v>0.1115</v>
      </c>
      <c r="E1969" s="16">
        <f t="shared" ca="1" si="612"/>
        <v>1.00041957</v>
      </c>
      <c r="F1969" s="16">
        <f ca="1">(TRUNC(PRODUCT($E$12:$E1968),16))</f>
        <v>1.4888947749835799</v>
      </c>
      <c r="G1969" s="16">
        <f t="shared" ca="1" si="613"/>
        <v>1.4789352022135001</v>
      </c>
      <c r="H1969" s="16">
        <f t="shared" ca="1" si="614"/>
        <v>1.00673429</v>
      </c>
      <c r="I1969" s="15">
        <f t="shared" si="609"/>
        <v>7.0000000000000007E-2</v>
      </c>
      <c r="J1969" s="34">
        <f t="shared" si="615"/>
        <v>45337</v>
      </c>
      <c r="K1969" s="2">
        <f t="shared" si="616"/>
        <v>16</v>
      </c>
      <c r="L1969" s="21">
        <f t="shared" si="617"/>
        <v>16</v>
      </c>
      <c r="M1969" s="14">
        <f t="shared" si="618"/>
        <v>1.004305027</v>
      </c>
      <c r="N1969" s="14">
        <f t="shared" ca="1" si="619"/>
        <v>1.011068308</v>
      </c>
      <c r="O1969" s="21">
        <f t="shared" si="620"/>
        <v>0</v>
      </c>
      <c r="P1969" s="16">
        <f t="shared" ca="1" si="621"/>
        <v>43.526121209999999</v>
      </c>
      <c r="Q1969" s="24">
        <f t="shared" si="607"/>
        <v>0</v>
      </c>
      <c r="R1969" s="16">
        <f t="shared" si="622"/>
        <v>0</v>
      </c>
      <c r="S1969" s="4" t="str">
        <f t="shared" si="623"/>
        <v>J=</v>
      </c>
      <c r="T1969" s="34">
        <f t="shared" si="624"/>
        <v>45366</v>
      </c>
      <c r="U1969" s="11"/>
      <c r="V1969" s="11"/>
      <c r="W1969" s="11"/>
      <c r="X1969" s="32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"/>
      <c r="AI1969" s="1"/>
      <c r="AJ1969" s="1"/>
      <c r="AK1969" s="1"/>
      <c r="AL1969" s="1"/>
      <c r="AM1969" s="32"/>
      <c r="AN1969" s="32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42">
        <f t="shared" si="608"/>
        <v>45360</v>
      </c>
      <c r="B1970" s="19">
        <f t="shared" ca="1" si="610"/>
        <v>3978.7624254900002</v>
      </c>
      <c r="C1970" s="16">
        <f t="shared" si="611"/>
        <v>3932.5</v>
      </c>
      <c r="D1970" s="15">
        <f ca="1">IF(A1970&lt;$B$1,VLOOKUP(A1970,[1]DI!$A$4:$B$15000,2,FALSE),0)</f>
        <v>0</v>
      </c>
      <c r="E1970" s="16">
        <f t="shared" ca="1" si="612"/>
        <v>1</v>
      </c>
      <c r="F1970" s="16">
        <f ca="1">(TRUNC(PRODUCT($E$12:$E1969),16))</f>
        <v>1.48951947056432</v>
      </c>
      <c r="G1970" s="16">
        <f t="shared" ca="1" si="613"/>
        <v>1.4789352022135001</v>
      </c>
      <c r="H1970" s="16">
        <f t="shared" ca="1" si="614"/>
        <v>1.00715668</v>
      </c>
      <c r="I1970" s="15">
        <f t="shared" si="609"/>
        <v>7.0000000000000007E-2</v>
      </c>
      <c r="J1970" s="34">
        <f t="shared" si="615"/>
        <v>45337</v>
      </c>
      <c r="K1970" s="2">
        <f t="shared" si="616"/>
        <v>16</v>
      </c>
      <c r="L1970" s="21">
        <f t="shared" si="617"/>
        <v>17</v>
      </c>
      <c r="M1970" s="14">
        <f t="shared" si="618"/>
        <v>1.0045747060000001</v>
      </c>
      <c r="N1970" s="14">
        <f t="shared" ca="1" si="619"/>
        <v>1.0117641260000001</v>
      </c>
      <c r="O1970" s="21">
        <f t="shared" si="620"/>
        <v>0</v>
      </c>
      <c r="P1970" s="16">
        <f t="shared" ca="1" si="621"/>
        <v>46.262425489999998</v>
      </c>
      <c r="Q1970" s="24">
        <f t="shared" si="607"/>
        <v>0</v>
      </c>
      <c r="R1970" s="16">
        <f t="shared" si="622"/>
        <v>0</v>
      </c>
      <c r="S1970" s="4" t="str">
        <f t="shared" si="623"/>
        <v>J=</v>
      </c>
      <c r="T1970" s="34">
        <f t="shared" si="624"/>
        <v>45366</v>
      </c>
      <c r="U1970" s="11"/>
      <c r="V1970" s="11"/>
      <c r="W1970" s="11"/>
      <c r="X1970" s="32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"/>
      <c r="AI1970" s="1"/>
      <c r="AJ1970" s="1"/>
      <c r="AK1970" s="1"/>
      <c r="AL1970" s="1"/>
      <c r="AM1970" s="32"/>
      <c r="AN1970" s="32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42">
        <f t="shared" si="608"/>
        <v>45361</v>
      </c>
      <c r="B1971" s="19">
        <f t="shared" ca="1" si="610"/>
        <v>3978.7624254900002</v>
      </c>
      <c r="C1971" s="16">
        <f t="shared" si="611"/>
        <v>3932.5</v>
      </c>
      <c r="D1971" s="15">
        <f ca="1">IF(A1971&lt;$B$1,VLOOKUP(A1971,[1]DI!$A$4:$B$15000,2,FALSE),0)</f>
        <v>0</v>
      </c>
      <c r="E1971" s="16">
        <f t="shared" ca="1" si="612"/>
        <v>1</v>
      </c>
      <c r="F1971" s="16">
        <f ca="1">(TRUNC(PRODUCT($E$12:$E1970),16))</f>
        <v>1.48951947056432</v>
      </c>
      <c r="G1971" s="16">
        <f t="shared" ca="1" si="613"/>
        <v>1.4789352022135001</v>
      </c>
      <c r="H1971" s="16">
        <f t="shared" ca="1" si="614"/>
        <v>1.00715668</v>
      </c>
      <c r="I1971" s="15">
        <f t="shared" si="609"/>
        <v>7.0000000000000007E-2</v>
      </c>
      <c r="J1971" s="34">
        <f t="shared" si="615"/>
        <v>45337</v>
      </c>
      <c r="K1971" s="2">
        <f t="shared" si="616"/>
        <v>16</v>
      </c>
      <c r="L1971" s="21">
        <f t="shared" si="617"/>
        <v>17</v>
      </c>
      <c r="M1971" s="14">
        <f t="shared" si="618"/>
        <v>1.0045747060000001</v>
      </c>
      <c r="N1971" s="14">
        <f t="shared" ca="1" si="619"/>
        <v>1.0117641260000001</v>
      </c>
      <c r="O1971" s="21">
        <f t="shared" si="620"/>
        <v>0</v>
      </c>
      <c r="P1971" s="16">
        <f t="shared" ca="1" si="621"/>
        <v>46.262425489999998</v>
      </c>
      <c r="Q1971" s="24">
        <f t="shared" si="607"/>
        <v>0</v>
      </c>
      <c r="R1971" s="16">
        <f t="shared" si="622"/>
        <v>0</v>
      </c>
      <c r="S1971" s="4" t="str">
        <f t="shared" si="623"/>
        <v>J=</v>
      </c>
      <c r="T1971" s="34">
        <f t="shared" si="624"/>
        <v>45366</v>
      </c>
      <c r="U1971" s="11"/>
      <c r="V1971" s="11"/>
      <c r="W1971" s="11"/>
      <c r="X1971" s="32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"/>
      <c r="AI1971" s="1"/>
      <c r="AJ1971" s="1"/>
      <c r="AK1971" s="1"/>
      <c r="AL1971" s="1"/>
      <c r="AM1971" s="32"/>
      <c r="AN1971" s="32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42">
        <f t="shared" si="608"/>
        <v>45362</v>
      </c>
      <c r="B1972" s="19">
        <f t="shared" ca="1" si="610"/>
        <v>3978.7624254900002</v>
      </c>
      <c r="C1972" s="16">
        <f t="shared" si="611"/>
        <v>3932.5</v>
      </c>
      <c r="D1972" s="15">
        <f ca="1">IF(A1972&lt;$B$1,VLOOKUP(A1972,[1]DI!$A$4:$B$15000,2,FALSE),0)</f>
        <v>0.1115</v>
      </c>
      <c r="E1972" s="16">
        <f t="shared" ca="1" si="612"/>
        <v>1.00041957</v>
      </c>
      <c r="F1972" s="16">
        <f ca="1">(TRUNC(PRODUCT($E$12:$E1971),16))</f>
        <v>1.48951947056432</v>
      </c>
      <c r="G1972" s="16">
        <f t="shared" ca="1" si="613"/>
        <v>1.4789352022135001</v>
      </c>
      <c r="H1972" s="16">
        <f t="shared" ca="1" si="614"/>
        <v>1.00715668</v>
      </c>
      <c r="I1972" s="15">
        <f t="shared" si="609"/>
        <v>7.0000000000000007E-2</v>
      </c>
      <c r="J1972" s="34">
        <f t="shared" si="615"/>
        <v>45337</v>
      </c>
      <c r="K1972" s="2">
        <f t="shared" si="616"/>
        <v>17</v>
      </c>
      <c r="L1972" s="21">
        <f t="shared" si="617"/>
        <v>17</v>
      </c>
      <c r="M1972" s="14">
        <f t="shared" si="618"/>
        <v>1.0045747060000001</v>
      </c>
      <c r="N1972" s="14">
        <f t="shared" ca="1" si="619"/>
        <v>1.0117641260000001</v>
      </c>
      <c r="O1972" s="21">
        <f t="shared" si="620"/>
        <v>0</v>
      </c>
      <c r="P1972" s="16">
        <f t="shared" ca="1" si="621"/>
        <v>46.262425489999998</v>
      </c>
      <c r="Q1972" s="24">
        <f t="shared" si="607"/>
        <v>0</v>
      </c>
      <c r="R1972" s="16">
        <f t="shared" si="622"/>
        <v>0</v>
      </c>
      <c r="S1972" s="4" t="str">
        <f t="shared" si="623"/>
        <v>J=</v>
      </c>
      <c r="T1972" s="34">
        <f t="shared" si="624"/>
        <v>45366</v>
      </c>
      <c r="U1972" s="11"/>
      <c r="V1972" s="11"/>
      <c r="W1972" s="11"/>
      <c r="X1972" s="32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"/>
      <c r="AI1972" s="1"/>
      <c r="AJ1972" s="1"/>
      <c r="AK1972" s="1"/>
      <c r="AL1972" s="1"/>
      <c r="AM1972" s="32"/>
      <c r="AN1972" s="32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42">
        <f t="shared" si="608"/>
        <v>45363</v>
      </c>
      <c r="B1973" s="19">
        <f t="shared" ca="1" si="610"/>
        <v>3981.5006173699999</v>
      </c>
      <c r="C1973" s="16">
        <f t="shared" si="611"/>
        <v>3932.5</v>
      </c>
      <c r="D1973" s="15">
        <f ca="1">IF(A1973&lt;$B$1,VLOOKUP(A1973,[1]DI!$A$4:$B$15000,2,FALSE),0)</f>
        <v>0.1115</v>
      </c>
      <c r="E1973" s="16">
        <f t="shared" ca="1" si="612"/>
        <v>1.00041957</v>
      </c>
      <c r="F1973" s="16">
        <f ca="1">(TRUNC(PRODUCT($E$12:$E1972),16))</f>
        <v>1.4901444282485801</v>
      </c>
      <c r="G1973" s="16">
        <f t="shared" ca="1" si="613"/>
        <v>1.4789352022135001</v>
      </c>
      <c r="H1973" s="16">
        <f t="shared" ca="1" si="614"/>
        <v>1.00757925</v>
      </c>
      <c r="I1973" s="15">
        <f t="shared" si="609"/>
        <v>7.0000000000000007E-2</v>
      </c>
      <c r="J1973" s="34">
        <f t="shared" si="615"/>
        <v>45337</v>
      </c>
      <c r="K1973" s="2">
        <f t="shared" si="616"/>
        <v>18</v>
      </c>
      <c r="L1973" s="21">
        <f t="shared" si="617"/>
        <v>18</v>
      </c>
      <c r="M1973" s="14">
        <f t="shared" si="618"/>
        <v>1.0048444569999999</v>
      </c>
      <c r="N1973" s="14">
        <f t="shared" ca="1" si="619"/>
        <v>1.0124604239999999</v>
      </c>
      <c r="O1973" s="21">
        <f t="shared" si="620"/>
        <v>0</v>
      </c>
      <c r="P1973" s="16">
        <f t="shared" ca="1" si="621"/>
        <v>49.000617370000001</v>
      </c>
      <c r="Q1973" s="24">
        <f t="shared" si="607"/>
        <v>0</v>
      </c>
      <c r="R1973" s="16">
        <f t="shared" si="622"/>
        <v>0</v>
      </c>
      <c r="S1973" s="4" t="str">
        <f t="shared" si="623"/>
        <v>J=</v>
      </c>
      <c r="T1973" s="34">
        <f t="shared" si="624"/>
        <v>45366</v>
      </c>
      <c r="U1973" s="11"/>
      <c r="V1973" s="11"/>
      <c r="W1973" s="11"/>
      <c r="X1973" s="32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"/>
      <c r="AI1973" s="1"/>
      <c r="AJ1973" s="1"/>
      <c r="AK1973" s="1"/>
      <c r="AL1973" s="1"/>
      <c r="AM1973" s="32"/>
      <c r="AN1973" s="32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42">
        <f t="shared" si="608"/>
        <v>45364</v>
      </c>
      <c r="B1974" s="19">
        <f t="shared" ca="1" si="610"/>
        <v>3984.2407086600001</v>
      </c>
      <c r="C1974" s="16">
        <f t="shared" si="611"/>
        <v>3932.5</v>
      </c>
      <c r="D1974" s="15">
        <f ca="1">IF(A1974&lt;$B$1,VLOOKUP(A1974,[1]DI!$A$4:$B$15000,2,FALSE),0)</f>
        <v>0.1115</v>
      </c>
      <c r="E1974" s="16">
        <f t="shared" ca="1" si="612"/>
        <v>1.00041957</v>
      </c>
      <c r="F1974" s="16">
        <f ca="1">(TRUNC(PRODUCT($E$12:$E1973),16))</f>
        <v>1.4907696481463399</v>
      </c>
      <c r="G1974" s="16">
        <f t="shared" ca="1" si="613"/>
        <v>1.4789352022135001</v>
      </c>
      <c r="H1974" s="16">
        <f t="shared" ca="1" si="614"/>
        <v>1.0080020000000001</v>
      </c>
      <c r="I1974" s="15">
        <f t="shared" si="609"/>
        <v>7.0000000000000007E-2</v>
      </c>
      <c r="J1974" s="34">
        <f t="shared" si="615"/>
        <v>45337</v>
      </c>
      <c r="K1974" s="2">
        <f t="shared" si="616"/>
        <v>19</v>
      </c>
      <c r="L1974" s="21">
        <f t="shared" si="617"/>
        <v>19</v>
      </c>
      <c r="M1974" s="14">
        <f t="shared" si="618"/>
        <v>1.005114281</v>
      </c>
      <c r="N1974" s="14">
        <f t="shared" ca="1" si="619"/>
        <v>1.0131572049999999</v>
      </c>
      <c r="O1974" s="21">
        <f t="shared" si="620"/>
        <v>0</v>
      </c>
      <c r="P1974" s="16">
        <f t="shared" ca="1" si="621"/>
        <v>51.740708660000003</v>
      </c>
      <c r="Q1974" s="24">
        <f t="shared" si="607"/>
        <v>0</v>
      </c>
      <c r="R1974" s="16">
        <f t="shared" si="622"/>
        <v>0</v>
      </c>
      <c r="S1974" s="4" t="str">
        <f t="shared" si="623"/>
        <v>J=</v>
      </c>
      <c r="T1974" s="34">
        <f t="shared" si="624"/>
        <v>45366</v>
      </c>
      <c r="U1974" s="11"/>
      <c r="V1974" s="11"/>
      <c r="W1974" s="11"/>
      <c r="X1974" s="32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"/>
      <c r="AI1974" s="1"/>
      <c r="AJ1974" s="1"/>
      <c r="AK1974" s="1"/>
      <c r="AL1974" s="1"/>
      <c r="AM1974" s="32"/>
      <c r="AN1974" s="32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42">
        <f t="shared" si="608"/>
        <v>45365</v>
      </c>
      <c r="B1975" s="19">
        <f t="shared" ca="1" si="610"/>
        <v>3986.9826954</v>
      </c>
      <c r="C1975" s="16">
        <f t="shared" si="611"/>
        <v>3932.5</v>
      </c>
      <c r="D1975" s="15">
        <f ca="1">IF(A1975&lt;$B$1,VLOOKUP(A1975,[1]DI!$A$4:$B$15000,2,FALSE),0)</f>
        <v>0.1115</v>
      </c>
      <c r="E1975" s="16">
        <f t="shared" ca="1" si="612"/>
        <v>1.00041957</v>
      </c>
      <c r="F1975" s="16">
        <f ca="1">(TRUNC(PRODUCT($E$12:$E1974),16))</f>
        <v>1.4913951303676101</v>
      </c>
      <c r="G1975" s="16">
        <f t="shared" ca="1" si="613"/>
        <v>1.4789352022135001</v>
      </c>
      <c r="H1975" s="16">
        <f t="shared" ca="1" si="614"/>
        <v>1.0084249300000001</v>
      </c>
      <c r="I1975" s="15">
        <f t="shared" si="609"/>
        <v>7.0000000000000007E-2</v>
      </c>
      <c r="J1975" s="34">
        <f t="shared" si="615"/>
        <v>45337</v>
      </c>
      <c r="K1975" s="2">
        <f t="shared" si="616"/>
        <v>20</v>
      </c>
      <c r="L1975" s="21">
        <f t="shared" si="617"/>
        <v>20</v>
      </c>
      <c r="M1975" s="14">
        <f t="shared" si="618"/>
        <v>1.005384177</v>
      </c>
      <c r="N1975" s="14">
        <f t="shared" ca="1" si="619"/>
        <v>1.0138544679999999</v>
      </c>
      <c r="O1975" s="21">
        <f t="shared" si="620"/>
        <v>0</v>
      </c>
      <c r="P1975" s="16">
        <f t="shared" ca="1" si="621"/>
        <v>54.482695399999997</v>
      </c>
      <c r="Q1975" s="24">
        <f t="shared" si="607"/>
        <v>0</v>
      </c>
      <c r="R1975" s="16">
        <f t="shared" si="622"/>
        <v>0</v>
      </c>
      <c r="S1975" s="4" t="str">
        <f t="shared" si="623"/>
        <v>J=</v>
      </c>
      <c r="T1975" s="34">
        <f t="shared" si="624"/>
        <v>45366</v>
      </c>
      <c r="U1975" s="11"/>
      <c r="V1975" s="11"/>
      <c r="W1975" s="11"/>
      <c r="X1975" s="32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"/>
      <c r="AI1975" s="1"/>
      <c r="AJ1975" s="1"/>
      <c r="AK1975" s="1"/>
      <c r="AL1975" s="1"/>
      <c r="AM1975" s="32"/>
      <c r="AN1975" s="32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42">
        <f t="shared" si="608"/>
        <v>45366</v>
      </c>
      <c r="B1976" s="19">
        <f t="shared" ca="1" si="610"/>
        <v>3989.7265776200002</v>
      </c>
      <c r="C1976" s="16">
        <f t="shared" si="611"/>
        <v>3932.5</v>
      </c>
      <c r="D1976" s="15">
        <f ca="1">IF(A1976&lt;$B$1,VLOOKUP(A1976,[1]DI!$A$4:$B$15000,2,FALSE),0)</f>
        <v>0.1115</v>
      </c>
      <c r="E1976" s="16">
        <f t="shared" ca="1" si="612"/>
        <v>1.00041957</v>
      </c>
      <c r="F1976" s="16">
        <f ca="1">(TRUNC(PRODUCT($E$12:$E1975),16))</f>
        <v>1.4920208750224599</v>
      </c>
      <c r="G1976" s="16">
        <f t="shared" ca="1" si="613"/>
        <v>1.4789352022135001</v>
      </c>
      <c r="H1976" s="16">
        <f t="shared" ca="1" si="614"/>
        <v>1.0088480399999999</v>
      </c>
      <c r="I1976" s="15">
        <f t="shared" si="609"/>
        <v>7.0000000000000007E-2</v>
      </c>
      <c r="J1976" s="34">
        <f t="shared" si="615"/>
        <v>45337</v>
      </c>
      <c r="K1976" s="2">
        <f t="shared" si="616"/>
        <v>21</v>
      </c>
      <c r="L1976" s="21">
        <f t="shared" si="617"/>
        <v>21</v>
      </c>
      <c r="M1976" s="14">
        <f t="shared" si="618"/>
        <v>1.0056541450000001</v>
      </c>
      <c r="N1976" s="14">
        <f t="shared" ca="1" si="619"/>
        <v>1.014552213</v>
      </c>
      <c r="O1976" s="21">
        <f t="shared" si="620"/>
        <v>65</v>
      </c>
      <c r="P1976" s="16">
        <f t="shared" ca="1" si="621"/>
        <v>57.22657762</v>
      </c>
      <c r="Q1976" s="24">
        <f t="shared" si="607"/>
        <v>0</v>
      </c>
      <c r="R1976" s="16">
        <f t="shared" si="622"/>
        <v>0</v>
      </c>
      <c r="S1976" s="4" t="str">
        <f t="shared" si="623"/>
        <v>J=</v>
      </c>
      <c r="T1976" s="34">
        <f t="shared" si="624"/>
        <v>45366</v>
      </c>
      <c r="U1976" s="11"/>
      <c r="V1976" s="11"/>
      <c r="W1976" s="11"/>
      <c r="X1976" s="32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"/>
      <c r="AI1976" s="1"/>
      <c r="AJ1976" s="1"/>
      <c r="AK1976" s="1"/>
      <c r="AL1976" s="1"/>
      <c r="AM1976" s="32"/>
      <c r="AN1976" s="32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42">
        <f t="shared" si="608"/>
        <v>45367</v>
      </c>
      <c r="B1977" s="19">
        <f t="shared" ca="1" si="610"/>
        <v>3935.2063700899998</v>
      </c>
      <c r="C1977" s="16">
        <f t="shared" si="611"/>
        <v>3932.5</v>
      </c>
      <c r="D1977" s="15">
        <f ca="1">IF(A1977&lt;$B$1,VLOOKUP(A1977,[1]DI!$A$4:$B$15000,2,FALSE),0)</f>
        <v>0</v>
      </c>
      <c r="E1977" s="16">
        <f t="shared" ca="1" si="612"/>
        <v>1</v>
      </c>
      <c r="F1977" s="16">
        <f ca="1">(TRUNC(PRODUCT($E$12:$E1976),16))</f>
        <v>1.4926468822209999</v>
      </c>
      <c r="G1977" s="16">
        <f t="shared" ca="1" si="613"/>
        <v>1.4920208750224599</v>
      </c>
      <c r="H1977" s="16">
        <f t="shared" ca="1" si="614"/>
        <v>1.00041957</v>
      </c>
      <c r="I1977" s="15">
        <f t="shared" si="609"/>
        <v>7.0000000000000007E-2</v>
      </c>
      <c r="J1977" s="34">
        <f t="shared" si="615"/>
        <v>45366</v>
      </c>
      <c r="K1977" s="2">
        <f t="shared" si="616"/>
        <v>1</v>
      </c>
      <c r="L1977" s="21">
        <f t="shared" si="617"/>
        <v>1</v>
      </c>
      <c r="M1977" s="14">
        <f t="shared" si="618"/>
        <v>1.0002685229999999</v>
      </c>
      <c r="N1977" s="14">
        <f t="shared" ca="1" si="619"/>
        <v>1.000688206</v>
      </c>
      <c r="O1977" s="21">
        <f t="shared" si="620"/>
        <v>0</v>
      </c>
      <c r="P1977" s="16">
        <f t="shared" ca="1" si="621"/>
        <v>2.7063700900000001</v>
      </c>
      <c r="Q1977" s="24">
        <f t="shared" si="607"/>
        <v>0</v>
      </c>
      <c r="R1977" s="16">
        <f t="shared" si="622"/>
        <v>0</v>
      </c>
      <c r="S1977" s="4" t="str">
        <f t="shared" si="623"/>
        <v>J=</v>
      </c>
      <c r="T1977" s="34">
        <f t="shared" si="624"/>
        <v>45397</v>
      </c>
      <c r="U1977" s="11"/>
      <c r="V1977" s="11"/>
      <c r="W1977" s="11"/>
      <c r="X1977" s="32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"/>
      <c r="AI1977" s="1"/>
      <c r="AJ1977" s="1"/>
      <c r="AK1977" s="1"/>
      <c r="AL1977" s="1"/>
      <c r="AM1977" s="32"/>
      <c r="AN1977" s="32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42">
        <f t="shared" si="608"/>
        <v>45368</v>
      </c>
      <c r="B1978" s="19">
        <f t="shared" ca="1" si="610"/>
        <v>3935.2063700899998</v>
      </c>
      <c r="C1978" s="16">
        <f t="shared" si="611"/>
        <v>3932.5</v>
      </c>
      <c r="D1978" s="15">
        <f ca="1">IF(A1978&lt;$B$1,VLOOKUP(A1978,[1]DI!$A$4:$B$15000,2,FALSE),0)</f>
        <v>0</v>
      </c>
      <c r="E1978" s="16">
        <f t="shared" ca="1" si="612"/>
        <v>1</v>
      </c>
      <c r="F1978" s="16">
        <f ca="1">(TRUNC(PRODUCT($E$12:$E1977),16))</f>
        <v>1.4926468822209999</v>
      </c>
      <c r="G1978" s="16">
        <f t="shared" ca="1" si="613"/>
        <v>1.4920208750224599</v>
      </c>
      <c r="H1978" s="16">
        <f t="shared" ca="1" si="614"/>
        <v>1.00041957</v>
      </c>
      <c r="I1978" s="15">
        <f t="shared" si="609"/>
        <v>7.0000000000000007E-2</v>
      </c>
      <c r="J1978" s="34">
        <f t="shared" si="615"/>
        <v>45366</v>
      </c>
      <c r="K1978" s="2">
        <f t="shared" si="616"/>
        <v>1</v>
      </c>
      <c r="L1978" s="21">
        <f t="shared" si="617"/>
        <v>1</v>
      </c>
      <c r="M1978" s="14">
        <f t="shared" si="618"/>
        <v>1.0002685229999999</v>
      </c>
      <c r="N1978" s="14">
        <f t="shared" ca="1" si="619"/>
        <v>1.000688206</v>
      </c>
      <c r="O1978" s="21">
        <f t="shared" si="620"/>
        <v>0</v>
      </c>
      <c r="P1978" s="16">
        <f t="shared" ca="1" si="621"/>
        <v>2.7063700900000001</v>
      </c>
      <c r="Q1978" s="24">
        <f t="shared" si="607"/>
        <v>0</v>
      </c>
      <c r="R1978" s="16">
        <f t="shared" si="622"/>
        <v>0</v>
      </c>
      <c r="S1978" s="4" t="str">
        <f t="shared" si="623"/>
        <v>J=</v>
      </c>
      <c r="T1978" s="34">
        <f t="shared" si="624"/>
        <v>45397</v>
      </c>
      <c r="U1978" s="11"/>
      <c r="V1978" s="11"/>
      <c r="W1978" s="11"/>
      <c r="X1978" s="32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"/>
      <c r="AI1978" s="1"/>
      <c r="AJ1978" s="1"/>
      <c r="AK1978" s="1"/>
      <c r="AL1978" s="1"/>
      <c r="AM1978" s="32"/>
      <c r="AN1978" s="32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42">
        <f t="shared" si="608"/>
        <v>45369</v>
      </c>
      <c r="B1979" s="19">
        <f t="shared" ca="1" si="610"/>
        <v>3935.2063700899998</v>
      </c>
      <c r="C1979" s="16">
        <f t="shared" si="611"/>
        <v>3932.5</v>
      </c>
      <c r="D1979" s="15">
        <f ca="1">IF(A1979&lt;$B$1,VLOOKUP(A1979,[1]DI!$A$4:$B$15000,2,FALSE),0)</f>
        <v>0.1115</v>
      </c>
      <c r="E1979" s="16">
        <f t="shared" ca="1" si="612"/>
        <v>1.00041957</v>
      </c>
      <c r="F1979" s="16">
        <f ca="1">(TRUNC(PRODUCT($E$12:$E1978),16))</f>
        <v>1.4926468822209999</v>
      </c>
      <c r="G1979" s="16">
        <f t="shared" ca="1" si="613"/>
        <v>1.4920208750224599</v>
      </c>
      <c r="H1979" s="16">
        <f t="shared" ca="1" si="614"/>
        <v>1.00041957</v>
      </c>
      <c r="I1979" s="15">
        <f t="shared" si="609"/>
        <v>7.0000000000000007E-2</v>
      </c>
      <c r="J1979" s="34">
        <f t="shared" si="615"/>
        <v>45366</v>
      </c>
      <c r="K1979" s="2">
        <f t="shared" si="616"/>
        <v>1</v>
      </c>
      <c r="L1979" s="21">
        <f t="shared" si="617"/>
        <v>1</v>
      </c>
      <c r="M1979" s="14">
        <f t="shared" si="618"/>
        <v>1.0002685229999999</v>
      </c>
      <c r="N1979" s="14">
        <f t="shared" ca="1" si="619"/>
        <v>1.000688206</v>
      </c>
      <c r="O1979" s="21">
        <f t="shared" si="620"/>
        <v>0</v>
      </c>
      <c r="P1979" s="16">
        <f t="shared" ca="1" si="621"/>
        <v>2.7063700900000001</v>
      </c>
      <c r="Q1979" s="24">
        <f t="shared" si="607"/>
        <v>0</v>
      </c>
      <c r="R1979" s="16">
        <f t="shared" si="622"/>
        <v>0</v>
      </c>
      <c r="S1979" s="4" t="str">
        <f t="shared" si="623"/>
        <v>J=</v>
      </c>
      <c r="T1979" s="34">
        <f t="shared" si="624"/>
        <v>45397</v>
      </c>
      <c r="U1979" s="11"/>
      <c r="V1979" s="11"/>
      <c r="W1979" s="11"/>
      <c r="X1979" s="32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"/>
      <c r="AI1979" s="1"/>
      <c r="AJ1979" s="1"/>
      <c r="AK1979" s="1"/>
      <c r="AL1979" s="1"/>
      <c r="AM1979" s="32"/>
      <c r="AN1979" s="32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42">
        <f t="shared" si="608"/>
        <v>45370</v>
      </c>
      <c r="B1980" s="19">
        <f t="shared" ca="1" si="610"/>
        <v>3937.9146159900001</v>
      </c>
      <c r="C1980" s="16">
        <f t="shared" si="611"/>
        <v>3932.5</v>
      </c>
      <c r="D1980" s="15">
        <f ca="1">IF(A1980&lt;$B$1,VLOOKUP(A1980,[1]DI!$A$4:$B$15000,2,FALSE),0)</f>
        <v>0.1115</v>
      </c>
      <c r="E1980" s="16">
        <f t="shared" ca="1" si="612"/>
        <v>1.00041957</v>
      </c>
      <c r="F1980" s="16">
        <f ca="1">(TRUNC(PRODUCT($E$12:$E1979),16))</f>
        <v>1.49327315207337</v>
      </c>
      <c r="G1980" s="16">
        <f t="shared" ca="1" si="613"/>
        <v>1.4920208750224599</v>
      </c>
      <c r="H1980" s="16">
        <f t="shared" ca="1" si="614"/>
        <v>1.0008393200000001</v>
      </c>
      <c r="I1980" s="15">
        <f t="shared" si="609"/>
        <v>7.0000000000000007E-2</v>
      </c>
      <c r="J1980" s="34">
        <f t="shared" si="615"/>
        <v>45366</v>
      </c>
      <c r="K1980" s="2">
        <f t="shared" si="616"/>
        <v>2</v>
      </c>
      <c r="L1980" s="21">
        <f t="shared" si="617"/>
        <v>2</v>
      </c>
      <c r="M1980" s="14">
        <f t="shared" si="618"/>
        <v>1.000537118</v>
      </c>
      <c r="N1980" s="14">
        <f t="shared" ca="1" si="619"/>
        <v>1.0013768890000001</v>
      </c>
      <c r="O1980" s="21">
        <f t="shared" si="620"/>
        <v>0</v>
      </c>
      <c r="P1980" s="16">
        <f t="shared" ca="1" si="621"/>
        <v>5.4146159899999997</v>
      </c>
      <c r="Q1980" s="24">
        <f t="shared" si="607"/>
        <v>0</v>
      </c>
      <c r="R1980" s="16">
        <f t="shared" si="622"/>
        <v>0</v>
      </c>
      <c r="S1980" s="4" t="str">
        <f t="shared" si="623"/>
        <v>J=</v>
      </c>
      <c r="T1980" s="34">
        <f t="shared" si="624"/>
        <v>45397</v>
      </c>
      <c r="U1980" s="11"/>
      <c r="V1980" s="11"/>
      <c r="W1980" s="11"/>
      <c r="X1980" s="32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"/>
      <c r="AI1980" s="1"/>
      <c r="AJ1980" s="1"/>
      <c r="AK1980" s="1"/>
      <c r="AL1980" s="1"/>
      <c r="AM1980" s="32"/>
      <c r="AN1980" s="32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42">
        <f t="shared" si="608"/>
        <v>45371</v>
      </c>
      <c r="B1981" s="19">
        <f t="shared" ca="1" si="610"/>
        <v>3940.6247023000001</v>
      </c>
      <c r="C1981" s="16">
        <f t="shared" si="611"/>
        <v>3932.5</v>
      </c>
      <c r="D1981" s="15">
        <f ca="1">IF(A1981&lt;$B$1,VLOOKUP(A1981,[1]DI!$A$4:$B$15000,2,FALSE),0)</f>
        <v>0.1115</v>
      </c>
      <c r="E1981" s="16">
        <f t="shared" ca="1" si="612"/>
        <v>1.00041957</v>
      </c>
      <c r="F1981" s="16">
        <f ca="1">(TRUNC(PRODUCT($E$12:$E1980),16))</f>
        <v>1.4938996846897901</v>
      </c>
      <c r="G1981" s="16">
        <f t="shared" ca="1" si="613"/>
        <v>1.4920208750224599</v>
      </c>
      <c r="H1981" s="16">
        <f t="shared" ca="1" si="614"/>
        <v>1.00125924</v>
      </c>
      <c r="I1981" s="15">
        <f t="shared" si="609"/>
        <v>7.0000000000000007E-2</v>
      </c>
      <c r="J1981" s="34">
        <f t="shared" si="615"/>
        <v>45366</v>
      </c>
      <c r="K1981" s="2">
        <f t="shared" si="616"/>
        <v>3</v>
      </c>
      <c r="L1981" s="21">
        <f t="shared" si="617"/>
        <v>3</v>
      </c>
      <c r="M1981" s="14">
        <f t="shared" si="618"/>
        <v>1.0008057850000001</v>
      </c>
      <c r="N1981" s="14">
        <f t="shared" ca="1" si="619"/>
        <v>1.0020660400000001</v>
      </c>
      <c r="O1981" s="21">
        <f t="shared" si="620"/>
        <v>0</v>
      </c>
      <c r="P1981" s="16">
        <f t="shared" ca="1" si="621"/>
        <v>8.1247022999999992</v>
      </c>
      <c r="Q1981" s="24">
        <f t="shared" si="607"/>
        <v>0</v>
      </c>
      <c r="R1981" s="16">
        <f t="shared" si="622"/>
        <v>0</v>
      </c>
      <c r="S1981" s="4" t="str">
        <f t="shared" si="623"/>
        <v>J=</v>
      </c>
      <c r="T1981" s="34">
        <f t="shared" si="624"/>
        <v>45397</v>
      </c>
      <c r="U1981" s="11"/>
      <c r="V1981" s="11"/>
      <c r="W1981" s="11"/>
      <c r="X1981" s="32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"/>
      <c r="AI1981" s="1"/>
      <c r="AJ1981" s="1"/>
      <c r="AK1981" s="1"/>
      <c r="AL1981" s="1"/>
      <c r="AM1981" s="32"/>
      <c r="AN1981" s="32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42">
        <f t="shared" si="608"/>
        <v>45372</v>
      </c>
      <c r="B1982" s="19">
        <f t="shared" ca="1" si="610"/>
        <v>3943.3366644100001</v>
      </c>
      <c r="C1982" s="16">
        <f t="shared" si="611"/>
        <v>3932.5</v>
      </c>
      <c r="D1982" s="15">
        <f ca="1">IF(A1982&lt;$B$1,VLOOKUP(A1982,[1]DI!$A$4:$B$15000,2,FALSE),0)</f>
        <v>0.1065</v>
      </c>
      <c r="E1982" s="16">
        <f t="shared" ca="1" si="612"/>
        <v>1.00040168</v>
      </c>
      <c r="F1982" s="16">
        <f ca="1">(TRUNC(PRODUCT($E$12:$E1981),16))</f>
        <v>1.4945264801804901</v>
      </c>
      <c r="G1982" s="16">
        <f t="shared" ca="1" si="613"/>
        <v>1.4920208750224599</v>
      </c>
      <c r="H1982" s="16">
        <f t="shared" ca="1" si="614"/>
        <v>1.0016793399999999</v>
      </c>
      <c r="I1982" s="15">
        <f t="shared" si="609"/>
        <v>7.0000000000000007E-2</v>
      </c>
      <c r="J1982" s="34">
        <f t="shared" si="615"/>
        <v>45366</v>
      </c>
      <c r="K1982" s="2">
        <f t="shared" si="616"/>
        <v>4</v>
      </c>
      <c r="L1982" s="21">
        <f t="shared" si="617"/>
        <v>4</v>
      </c>
      <c r="M1982" s="14">
        <f t="shared" si="618"/>
        <v>1.0010745240000001</v>
      </c>
      <c r="N1982" s="14">
        <f t="shared" ca="1" si="619"/>
        <v>1.002755668</v>
      </c>
      <c r="O1982" s="21">
        <f t="shared" si="620"/>
        <v>0</v>
      </c>
      <c r="P1982" s="16">
        <f t="shared" ca="1" si="621"/>
        <v>10.836664409999999</v>
      </c>
      <c r="Q1982" s="24">
        <f t="shared" si="607"/>
        <v>0</v>
      </c>
      <c r="R1982" s="16">
        <f t="shared" si="622"/>
        <v>0</v>
      </c>
      <c r="S1982" s="4" t="str">
        <f t="shared" si="623"/>
        <v>J=</v>
      </c>
      <c r="T1982" s="34">
        <f t="shared" si="624"/>
        <v>45397</v>
      </c>
      <c r="U1982" s="11"/>
      <c r="V1982" s="11"/>
      <c r="W1982" s="11"/>
      <c r="X1982" s="32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"/>
      <c r="AI1982" s="1"/>
      <c r="AJ1982" s="1"/>
      <c r="AK1982" s="1"/>
      <c r="AL1982" s="1"/>
      <c r="AM1982" s="32"/>
      <c r="AN1982" s="32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42">
        <f t="shared" si="608"/>
        <v>45373</v>
      </c>
      <c r="B1983" s="19">
        <f t="shared" ca="1" si="610"/>
        <v>3945.9799060800001</v>
      </c>
      <c r="C1983" s="16">
        <f t="shared" si="611"/>
        <v>3932.5</v>
      </c>
      <c r="D1983" s="15">
        <f ca="1">IF(A1983&lt;$B$1,VLOOKUP(A1983,[1]DI!$A$4:$B$15000,2,FALSE),0)</f>
        <v>0.1065</v>
      </c>
      <c r="E1983" s="16">
        <f t="shared" ca="1" si="612"/>
        <v>1.00040168</v>
      </c>
      <c r="F1983" s="16">
        <f ca="1">(TRUNC(PRODUCT($E$12:$E1982),16))</f>
        <v>1.49512680157705</v>
      </c>
      <c r="G1983" s="16">
        <f t="shared" ca="1" si="613"/>
        <v>1.4920208750224599</v>
      </c>
      <c r="H1983" s="16">
        <f t="shared" ca="1" si="614"/>
        <v>1.00208169</v>
      </c>
      <c r="I1983" s="15">
        <f t="shared" si="609"/>
        <v>7.0000000000000007E-2</v>
      </c>
      <c r="J1983" s="34">
        <f t="shared" si="615"/>
        <v>45366</v>
      </c>
      <c r="K1983" s="2">
        <f t="shared" si="616"/>
        <v>5</v>
      </c>
      <c r="L1983" s="21">
        <f t="shared" si="617"/>
        <v>5</v>
      </c>
      <c r="M1983" s="14">
        <f t="shared" si="618"/>
        <v>1.0013433350000001</v>
      </c>
      <c r="N1983" s="14">
        <f t="shared" ca="1" si="619"/>
        <v>1.0034278210000001</v>
      </c>
      <c r="O1983" s="21">
        <f t="shared" si="620"/>
        <v>0</v>
      </c>
      <c r="P1983" s="16">
        <f t="shared" ca="1" si="621"/>
        <v>13.479906079999999</v>
      </c>
      <c r="Q1983" s="24">
        <f t="shared" si="607"/>
        <v>0</v>
      </c>
      <c r="R1983" s="16">
        <f t="shared" si="622"/>
        <v>0</v>
      </c>
      <c r="S1983" s="4" t="str">
        <f t="shared" si="623"/>
        <v>J=</v>
      </c>
      <c r="T1983" s="34">
        <f t="shared" si="624"/>
        <v>45397</v>
      </c>
      <c r="U1983" s="11"/>
      <c r="V1983" s="11"/>
      <c r="W1983" s="11"/>
      <c r="X1983" s="32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"/>
      <c r="AI1983" s="1"/>
      <c r="AJ1983" s="1"/>
      <c r="AK1983" s="1"/>
      <c r="AL1983" s="1"/>
      <c r="AM1983" s="32"/>
      <c r="AN1983" s="32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42">
        <f t="shared" si="608"/>
        <v>45374</v>
      </c>
      <c r="B1984" s="19">
        <f t="shared" ca="1" si="610"/>
        <v>3948.6249527700002</v>
      </c>
      <c r="C1984" s="16">
        <f t="shared" si="611"/>
        <v>3932.5</v>
      </c>
      <c r="D1984" s="15">
        <f ca="1">IF(A1984&lt;$B$1,VLOOKUP(A1984,[1]DI!$A$4:$B$15000,2,FALSE),0)</f>
        <v>0</v>
      </c>
      <c r="E1984" s="16">
        <f t="shared" ca="1" si="612"/>
        <v>1</v>
      </c>
      <c r="F1984" s="16">
        <f ca="1">(TRUNC(PRODUCT($E$12:$E1983),16))</f>
        <v>1.4957273641107101</v>
      </c>
      <c r="G1984" s="16">
        <f t="shared" ca="1" si="613"/>
        <v>1.4920208750224599</v>
      </c>
      <c r="H1984" s="16">
        <f t="shared" ca="1" si="614"/>
        <v>1.00248421</v>
      </c>
      <c r="I1984" s="15">
        <f t="shared" si="609"/>
        <v>7.0000000000000007E-2</v>
      </c>
      <c r="J1984" s="34">
        <f t="shared" si="615"/>
        <v>45366</v>
      </c>
      <c r="K1984" s="2">
        <f t="shared" si="616"/>
        <v>5</v>
      </c>
      <c r="L1984" s="21">
        <f t="shared" si="617"/>
        <v>6</v>
      </c>
      <c r="M1984" s="14">
        <f t="shared" si="618"/>
        <v>1.001612218</v>
      </c>
      <c r="N1984" s="14">
        <f t="shared" ca="1" si="619"/>
        <v>1.0041004330000001</v>
      </c>
      <c r="O1984" s="21">
        <f t="shared" si="620"/>
        <v>0</v>
      </c>
      <c r="P1984" s="16">
        <f t="shared" ca="1" si="621"/>
        <v>16.12495277</v>
      </c>
      <c r="Q1984" s="24">
        <f t="shared" si="607"/>
        <v>0</v>
      </c>
      <c r="R1984" s="16">
        <f t="shared" si="622"/>
        <v>0</v>
      </c>
      <c r="S1984" s="4" t="str">
        <f t="shared" si="623"/>
        <v>J=</v>
      </c>
      <c r="T1984" s="34">
        <f t="shared" si="624"/>
        <v>45397</v>
      </c>
      <c r="U1984" s="11"/>
      <c r="V1984" s="11"/>
      <c r="W1984" s="11"/>
      <c r="X1984" s="32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"/>
      <c r="AI1984" s="1"/>
      <c r="AJ1984" s="1"/>
      <c r="AK1984" s="1"/>
      <c r="AL1984" s="1"/>
      <c r="AM1984" s="32"/>
      <c r="AN1984" s="32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42">
        <f t="shared" si="608"/>
        <v>45375</v>
      </c>
      <c r="B1985" s="19">
        <f t="shared" ca="1" si="610"/>
        <v>3948.6249527700002</v>
      </c>
      <c r="C1985" s="16">
        <f t="shared" si="611"/>
        <v>3932.5</v>
      </c>
      <c r="D1985" s="15">
        <f ca="1">IF(A1985&lt;$B$1,VLOOKUP(A1985,[1]DI!$A$4:$B$15000,2,FALSE),0)</f>
        <v>0</v>
      </c>
      <c r="E1985" s="16">
        <f t="shared" ca="1" si="612"/>
        <v>1</v>
      </c>
      <c r="F1985" s="16">
        <f ca="1">(TRUNC(PRODUCT($E$12:$E1984),16))</f>
        <v>1.4957273641107101</v>
      </c>
      <c r="G1985" s="16">
        <f t="shared" ca="1" si="613"/>
        <v>1.4920208750224599</v>
      </c>
      <c r="H1985" s="16">
        <f t="shared" ca="1" si="614"/>
        <v>1.00248421</v>
      </c>
      <c r="I1985" s="15">
        <f t="shared" si="609"/>
        <v>7.0000000000000007E-2</v>
      </c>
      <c r="J1985" s="34">
        <f t="shared" si="615"/>
        <v>45366</v>
      </c>
      <c r="K1985" s="2">
        <f t="shared" si="616"/>
        <v>5</v>
      </c>
      <c r="L1985" s="21">
        <f t="shared" si="617"/>
        <v>6</v>
      </c>
      <c r="M1985" s="14">
        <f t="shared" si="618"/>
        <v>1.001612218</v>
      </c>
      <c r="N1985" s="14">
        <f t="shared" ca="1" si="619"/>
        <v>1.0041004330000001</v>
      </c>
      <c r="O1985" s="21">
        <f t="shared" si="620"/>
        <v>0</v>
      </c>
      <c r="P1985" s="16">
        <f t="shared" ca="1" si="621"/>
        <v>16.12495277</v>
      </c>
      <c r="Q1985" s="24">
        <f t="shared" si="607"/>
        <v>0</v>
      </c>
      <c r="R1985" s="16">
        <f t="shared" si="622"/>
        <v>0</v>
      </c>
      <c r="S1985" s="4" t="str">
        <f t="shared" si="623"/>
        <v>J=</v>
      </c>
      <c r="T1985" s="34">
        <f t="shared" si="624"/>
        <v>45397</v>
      </c>
      <c r="U1985" s="11"/>
      <c r="V1985" s="11"/>
      <c r="W1985" s="11"/>
      <c r="X1985" s="32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"/>
      <c r="AI1985" s="1"/>
      <c r="AJ1985" s="1"/>
      <c r="AK1985" s="1"/>
      <c r="AL1985" s="1"/>
      <c r="AM1985" s="32"/>
      <c r="AN1985" s="32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42">
        <f t="shared" si="608"/>
        <v>45376</v>
      </c>
      <c r="B1986" s="19">
        <f t="shared" ca="1" si="610"/>
        <v>3948.6249527700002</v>
      </c>
      <c r="C1986" s="16">
        <f t="shared" si="611"/>
        <v>3932.5</v>
      </c>
      <c r="D1986" s="15">
        <f ca="1">IF(A1986&lt;$B$1,VLOOKUP(A1986,[1]DI!$A$4:$B$15000,2,FALSE),0)</f>
        <v>0.1065</v>
      </c>
      <c r="E1986" s="16">
        <f t="shared" ca="1" si="612"/>
        <v>1.00040168</v>
      </c>
      <c r="F1986" s="16">
        <f ca="1">(TRUNC(PRODUCT($E$12:$E1985),16))</f>
        <v>1.4957273641107101</v>
      </c>
      <c r="G1986" s="16">
        <f t="shared" ca="1" si="613"/>
        <v>1.4920208750224599</v>
      </c>
      <c r="H1986" s="16">
        <f t="shared" ca="1" si="614"/>
        <v>1.00248421</v>
      </c>
      <c r="I1986" s="15">
        <f t="shared" si="609"/>
        <v>7.0000000000000007E-2</v>
      </c>
      <c r="J1986" s="34">
        <f t="shared" si="615"/>
        <v>45366</v>
      </c>
      <c r="K1986" s="2">
        <f t="shared" si="616"/>
        <v>6</v>
      </c>
      <c r="L1986" s="21">
        <f t="shared" si="617"/>
        <v>6</v>
      </c>
      <c r="M1986" s="14">
        <f t="shared" si="618"/>
        <v>1.001612218</v>
      </c>
      <c r="N1986" s="14">
        <f t="shared" ca="1" si="619"/>
        <v>1.0041004330000001</v>
      </c>
      <c r="O1986" s="21">
        <f t="shared" si="620"/>
        <v>0</v>
      </c>
      <c r="P1986" s="16">
        <f t="shared" ca="1" si="621"/>
        <v>16.12495277</v>
      </c>
      <c r="Q1986" s="24">
        <f t="shared" si="607"/>
        <v>0</v>
      </c>
      <c r="R1986" s="16">
        <f t="shared" si="622"/>
        <v>0</v>
      </c>
      <c r="S1986" s="4" t="str">
        <f t="shared" si="623"/>
        <v>J=</v>
      </c>
      <c r="T1986" s="34">
        <f t="shared" si="624"/>
        <v>45397</v>
      </c>
      <c r="U1986" s="11"/>
      <c r="V1986" s="11"/>
      <c r="W1986" s="11"/>
      <c r="X1986" s="32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"/>
      <c r="AI1986" s="1"/>
      <c r="AJ1986" s="1"/>
      <c r="AK1986" s="1"/>
      <c r="AL1986" s="1"/>
      <c r="AM1986" s="32"/>
      <c r="AN1986" s="32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42">
        <f t="shared" si="608"/>
        <v>45377</v>
      </c>
      <c r="B1987" s="19">
        <f t="shared" ca="1" si="610"/>
        <v>3951.27176908</v>
      </c>
      <c r="C1987" s="16">
        <f t="shared" si="611"/>
        <v>3932.5</v>
      </c>
      <c r="D1987" s="15">
        <f ca="1">IF(A1987&lt;$B$1,VLOOKUP(A1987,[1]DI!$A$4:$B$15000,2,FALSE),0)</f>
        <v>0.1065</v>
      </c>
      <c r="E1987" s="16">
        <f t="shared" ca="1" si="612"/>
        <v>1.00040168</v>
      </c>
      <c r="F1987" s="16">
        <f ca="1">(TRUNC(PRODUCT($E$12:$E1986),16))</f>
        <v>1.49632816787832</v>
      </c>
      <c r="G1987" s="16">
        <f t="shared" ca="1" si="613"/>
        <v>1.4920208750224599</v>
      </c>
      <c r="H1987" s="16">
        <f t="shared" ca="1" si="614"/>
        <v>1.0028868900000001</v>
      </c>
      <c r="I1987" s="15">
        <f t="shared" si="609"/>
        <v>7.0000000000000007E-2</v>
      </c>
      <c r="J1987" s="34">
        <f t="shared" si="615"/>
        <v>45366</v>
      </c>
      <c r="K1987" s="2">
        <f t="shared" si="616"/>
        <v>7</v>
      </c>
      <c r="L1987" s="21">
        <f t="shared" si="617"/>
        <v>7</v>
      </c>
      <c r="M1987" s="14">
        <f t="shared" si="618"/>
        <v>1.001881174</v>
      </c>
      <c r="N1987" s="14">
        <f t="shared" ca="1" si="619"/>
        <v>1.004773495</v>
      </c>
      <c r="O1987" s="21">
        <f t="shared" si="620"/>
        <v>0</v>
      </c>
      <c r="P1987" s="16">
        <f t="shared" ca="1" si="621"/>
        <v>18.771769079999999</v>
      </c>
      <c r="Q1987" s="24">
        <f t="shared" si="607"/>
        <v>0</v>
      </c>
      <c r="R1987" s="16">
        <f t="shared" si="622"/>
        <v>0</v>
      </c>
      <c r="S1987" s="4" t="str">
        <f t="shared" si="623"/>
        <v>J=</v>
      </c>
      <c r="T1987" s="34">
        <f t="shared" si="624"/>
        <v>45397</v>
      </c>
      <c r="U1987" s="11"/>
      <c r="V1987" s="11"/>
      <c r="W1987" s="11"/>
      <c r="X1987" s="32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"/>
      <c r="AI1987" s="1"/>
      <c r="AJ1987" s="1"/>
      <c r="AK1987" s="1"/>
      <c r="AL1987" s="1"/>
      <c r="AM1987" s="32"/>
      <c r="AN1987" s="32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42">
        <f t="shared" si="608"/>
        <v>45378</v>
      </c>
      <c r="B1988" s="19">
        <f t="shared" ca="1" si="610"/>
        <v>3953.9203117699999</v>
      </c>
      <c r="C1988" s="16">
        <f t="shared" si="611"/>
        <v>3932.5</v>
      </c>
      <c r="D1988" s="15">
        <f ca="1">IF(A1988&lt;$B$1,VLOOKUP(A1988,[1]DI!$A$4:$B$15000,2,FALSE),0)</f>
        <v>0.1065</v>
      </c>
      <c r="E1988" s="16">
        <f t="shared" ca="1" si="612"/>
        <v>1.00040168</v>
      </c>
      <c r="F1988" s="16">
        <f ca="1">(TRUNC(PRODUCT($E$12:$E1987),16))</f>
        <v>1.4969292129767999</v>
      </c>
      <c r="G1988" s="16">
        <f t="shared" ca="1" si="613"/>
        <v>1.4920208750224599</v>
      </c>
      <c r="H1988" s="16">
        <f t="shared" ca="1" si="614"/>
        <v>1.0032897199999999</v>
      </c>
      <c r="I1988" s="15">
        <f t="shared" si="609"/>
        <v>7.0000000000000007E-2</v>
      </c>
      <c r="J1988" s="34">
        <f t="shared" si="615"/>
        <v>45366</v>
      </c>
      <c r="K1988" s="2">
        <f t="shared" si="616"/>
        <v>8</v>
      </c>
      <c r="L1988" s="21">
        <f t="shared" si="617"/>
        <v>8</v>
      </c>
      <c r="M1988" s="14">
        <f t="shared" si="618"/>
        <v>1.0021502019999999</v>
      </c>
      <c r="N1988" s="14">
        <f t="shared" ca="1" si="619"/>
        <v>1.0054469960000001</v>
      </c>
      <c r="O1988" s="21">
        <f t="shared" si="620"/>
        <v>0</v>
      </c>
      <c r="P1988" s="16">
        <f t="shared" ca="1" si="621"/>
        <v>21.420311770000001</v>
      </c>
      <c r="Q1988" s="24">
        <f t="shared" si="607"/>
        <v>0</v>
      </c>
      <c r="R1988" s="16">
        <f t="shared" si="622"/>
        <v>0</v>
      </c>
      <c r="S1988" s="4" t="str">
        <f t="shared" si="623"/>
        <v>J=</v>
      </c>
      <c r="T1988" s="34">
        <f t="shared" si="624"/>
        <v>45397</v>
      </c>
      <c r="U1988" s="11"/>
      <c r="V1988" s="11"/>
      <c r="W1988" s="11"/>
      <c r="X1988" s="32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"/>
      <c r="AI1988" s="1"/>
      <c r="AJ1988" s="1"/>
      <c r="AK1988" s="1"/>
      <c r="AL1988" s="1"/>
      <c r="AM1988" s="32"/>
      <c r="AN1988" s="32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42">
        <f t="shared" si="608"/>
        <v>45379</v>
      </c>
      <c r="B1989" s="19">
        <f t="shared" ca="1" si="610"/>
        <v>3956.5706987899998</v>
      </c>
      <c r="C1989" s="16">
        <f t="shared" si="611"/>
        <v>3932.5</v>
      </c>
      <c r="D1989" s="15">
        <f ca="1">IF(A1989&lt;$B$1,VLOOKUP(A1989,[1]DI!$A$4:$B$15000,2,FALSE),0)</f>
        <v>0.1065</v>
      </c>
      <c r="E1989" s="16">
        <f t="shared" ca="1" si="612"/>
        <v>1.00040168</v>
      </c>
      <c r="F1989" s="16">
        <f ca="1">(TRUNC(PRODUCT($E$12:$E1988),16))</f>
        <v>1.4975304995030601</v>
      </c>
      <c r="G1989" s="16">
        <f t="shared" ca="1" si="613"/>
        <v>1.4920208750224599</v>
      </c>
      <c r="H1989" s="16">
        <f t="shared" ca="1" si="614"/>
        <v>1.00369273</v>
      </c>
      <c r="I1989" s="15">
        <f t="shared" si="609"/>
        <v>7.0000000000000007E-2</v>
      </c>
      <c r="J1989" s="34">
        <f t="shared" si="615"/>
        <v>45366</v>
      </c>
      <c r="K1989" s="2">
        <f t="shared" si="616"/>
        <v>9</v>
      </c>
      <c r="L1989" s="21">
        <f t="shared" si="617"/>
        <v>9</v>
      </c>
      <c r="M1989" s="14">
        <f t="shared" si="618"/>
        <v>1.0024193020000001</v>
      </c>
      <c r="N1989" s="14">
        <f t="shared" ca="1" si="619"/>
        <v>1.0061209659999999</v>
      </c>
      <c r="O1989" s="21">
        <f t="shared" si="620"/>
        <v>0</v>
      </c>
      <c r="P1989" s="16">
        <f t="shared" ca="1" si="621"/>
        <v>24.070698790000002</v>
      </c>
      <c r="Q1989" s="24">
        <f t="shared" si="607"/>
        <v>0</v>
      </c>
      <c r="R1989" s="16">
        <f t="shared" si="622"/>
        <v>0</v>
      </c>
      <c r="S1989" s="4" t="str">
        <f t="shared" si="623"/>
        <v>J=</v>
      </c>
      <c r="T1989" s="34">
        <f t="shared" si="624"/>
        <v>45397</v>
      </c>
      <c r="U1989" s="11"/>
      <c r="V1989" s="11"/>
      <c r="W1989" s="11"/>
      <c r="X1989" s="32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"/>
      <c r="AI1989" s="1"/>
      <c r="AJ1989" s="1"/>
      <c r="AK1989" s="1"/>
      <c r="AL1989" s="1"/>
      <c r="AM1989" s="32"/>
      <c r="AN1989" s="32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42">
        <f t="shared" si="608"/>
        <v>45380</v>
      </c>
      <c r="B1990" s="19">
        <f t="shared" ca="1" si="610"/>
        <v>3959.2228161100002</v>
      </c>
      <c r="C1990" s="16">
        <f t="shared" si="611"/>
        <v>3932.5</v>
      </c>
      <c r="D1990" s="15">
        <f ca="1">IF(A1990&lt;$B$1,VLOOKUP(A1990,[1]DI!$A$4:$B$15000,2,FALSE),0)</f>
        <v>0</v>
      </c>
      <c r="E1990" s="16">
        <f t="shared" ca="1" si="612"/>
        <v>1</v>
      </c>
      <c r="F1990" s="16">
        <f ca="1">(TRUNC(PRODUCT($E$12:$E1989),16))</f>
        <v>1.4981320275540999</v>
      </c>
      <c r="G1990" s="16">
        <f t="shared" ca="1" si="613"/>
        <v>1.4920208750224599</v>
      </c>
      <c r="H1990" s="16">
        <f t="shared" ca="1" si="614"/>
        <v>1.0040958900000001</v>
      </c>
      <c r="I1990" s="15">
        <f t="shared" si="609"/>
        <v>7.0000000000000007E-2</v>
      </c>
      <c r="J1990" s="34">
        <f t="shared" si="615"/>
        <v>45366</v>
      </c>
      <c r="K1990" s="2">
        <f t="shared" si="616"/>
        <v>9</v>
      </c>
      <c r="L1990" s="21">
        <f t="shared" si="617"/>
        <v>10</v>
      </c>
      <c r="M1990" s="14">
        <f t="shared" si="618"/>
        <v>1.0026884739999999</v>
      </c>
      <c r="N1990" s="14">
        <f t="shared" ca="1" si="619"/>
        <v>1.0067953759999999</v>
      </c>
      <c r="O1990" s="21">
        <f t="shared" si="620"/>
        <v>0</v>
      </c>
      <c r="P1990" s="16">
        <f t="shared" ca="1" si="621"/>
        <v>26.72281611</v>
      </c>
      <c r="Q1990" s="24">
        <f t="shared" si="607"/>
        <v>0</v>
      </c>
      <c r="R1990" s="16">
        <f t="shared" si="622"/>
        <v>0</v>
      </c>
      <c r="S1990" s="4" t="str">
        <f t="shared" si="623"/>
        <v>J=</v>
      </c>
      <c r="T1990" s="34">
        <f t="shared" si="624"/>
        <v>45397</v>
      </c>
      <c r="U1990" s="11"/>
      <c r="V1990" s="11"/>
      <c r="W1990" s="11"/>
      <c r="X1990" s="32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"/>
      <c r="AI1990" s="1"/>
      <c r="AJ1990" s="1"/>
      <c r="AK1990" s="1"/>
      <c r="AL1990" s="1"/>
      <c r="AM1990" s="32"/>
      <c r="AN1990" s="32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42">
        <f t="shared" si="608"/>
        <v>45381</v>
      </c>
      <c r="B1991" s="19">
        <f t="shared" ca="1" si="610"/>
        <v>3959.2228161100002</v>
      </c>
      <c r="C1991" s="16">
        <f t="shared" si="611"/>
        <v>3932.5</v>
      </c>
      <c r="D1991" s="15">
        <f ca="1">IF(A1991&lt;$B$1,VLOOKUP(A1991,[1]DI!$A$4:$B$15000,2,FALSE),0)</f>
        <v>0</v>
      </c>
      <c r="E1991" s="16">
        <f t="shared" ca="1" si="612"/>
        <v>1</v>
      </c>
      <c r="F1991" s="16">
        <f ca="1">(TRUNC(PRODUCT($E$12:$E1990),16))</f>
        <v>1.4981320275540999</v>
      </c>
      <c r="G1991" s="16">
        <f t="shared" ca="1" si="613"/>
        <v>1.4920208750224599</v>
      </c>
      <c r="H1991" s="16">
        <f t="shared" ca="1" si="614"/>
        <v>1.0040958900000001</v>
      </c>
      <c r="I1991" s="15">
        <f t="shared" si="609"/>
        <v>7.0000000000000007E-2</v>
      </c>
      <c r="J1991" s="34">
        <f t="shared" si="615"/>
        <v>45366</v>
      </c>
      <c r="K1991" s="2">
        <f t="shared" si="616"/>
        <v>9</v>
      </c>
      <c r="L1991" s="21">
        <f t="shared" si="617"/>
        <v>10</v>
      </c>
      <c r="M1991" s="14">
        <f t="shared" si="618"/>
        <v>1.0026884739999999</v>
      </c>
      <c r="N1991" s="14">
        <f t="shared" ca="1" si="619"/>
        <v>1.0067953759999999</v>
      </c>
      <c r="O1991" s="21">
        <f t="shared" si="620"/>
        <v>0</v>
      </c>
      <c r="P1991" s="16">
        <f t="shared" ca="1" si="621"/>
        <v>26.72281611</v>
      </c>
      <c r="Q1991" s="24">
        <f t="shared" si="607"/>
        <v>0</v>
      </c>
      <c r="R1991" s="16">
        <f t="shared" si="622"/>
        <v>0</v>
      </c>
      <c r="S1991" s="4" t="str">
        <f t="shared" si="623"/>
        <v>J=</v>
      </c>
      <c r="T1991" s="34">
        <f t="shared" si="624"/>
        <v>45397</v>
      </c>
      <c r="U1991" s="11"/>
      <c r="V1991" s="11"/>
      <c r="W1991" s="11"/>
      <c r="X1991" s="32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"/>
      <c r="AI1991" s="1"/>
      <c r="AJ1991" s="1"/>
      <c r="AK1991" s="1"/>
      <c r="AL1991" s="1"/>
      <c r="AM1991" s="32"/>
      <c r="AN1991" s="32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42">
        <f t="shared" si="608"/>
        <v>45382</v>
      </c>
      <c r="B1992" s="19">
        <f t="shared" ca="1" si="610"/>
        <v>3959.2228161100002</v>
      </c>
      <c r="C1992" s="16">
        <f t="shared" si="611"/>
        <v>3932.5</v>
      </c>
      <c r="D1992" s="15">
        <f ca="1">IF(A1992&lt;$B$1,VLOOKUP(A1992,[1]DI!$A$4:$B$15000,2,FALSE),0)</f>
        <v>0</v>
      </c>
      <c r="E1992" s="16">
        <f t="shared" ca="1" si="612"/>
        <v>1</v>
      </c>
      <c r="F1992" s="16">
        <f ca="1">(TRUNC(PRODUCT($E$12:$E1991),16))</f>
        <v>1.4981320275540999</v>
      </c>
      <c r="G1992" s="16">
        <f t="shared" ca="1" si="613"/>
        <v>1.4920208750224599</v>
      </c>
      <c r="H1992" s="16">
        <f t="shared" ca="1" si="614"/>
        <v>1.0040958900000001</v>
      </c>
      <c r="I1992" s="15">
        <f t="shared" si="609"/>
        <v>7.0000000000000007E-2</v>
      </c>
      <c r="J1992" s="34">
        <f t="shared" si="615"/>
        <v>45366</v>
      </c>
      <c r="K1992" s="2">
        <f t="shared" si="616"/>
        <v>9</v>
      </c>
      <c r="L1992" s="21">
        <f t="shared" si="617"/>
        <v>10</v>
      </c>
      <c r="M1992" s="14">
        <f t="shared" si="618"/>
        <v>1.0026884739999999</v>
      </c>
      <c r="N1992" s="14">
        <f t="shared" ca="1" si="619"/>
        <v>1.0067953759999999</v>
      </c>
      <c r="O1992" s="21">
        <f t="shared" si="620"/>
        <v>0</v>
      </c>
      <c r="P1992" s="16">
        <f t="shared" ca="1" si="621"/>
        <v>26.72281611</v>
      </c>
      <c r="Q1992" s="24">
        <f t="shared" si="607"/>
        <v>0</v>
      </c>
      <c r="R1992" s="16">
        <f t="shared" si="622"/>
        <v>0</v>
      </c>
      <c r="S1992" s="4" t="str">
        <f t="shared" si="623"/>
        <v>J=</v>
      </c>
      <c r="T1992" s="34">
        <f t="shared" si="624"/>
        <v>45397</v>
      </c>
      <c r="U1992" s="11"/>
      <c r="V1992" s="11"/>
      <c r="W1992" s="11"/>
      <c r="X1992" s="32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"/>
      <c r="AI1992" s="1"/>
      <c r="AJ1992" s="1"/>
      <c r="AK1992" s="1"/>
      <c r="AL1992" s="1"/>
      <c r="AM1992" s="32"/>
      <c r="AN1992" s="32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42">
        <f t="shared" si="608"/>
        <v>45383</v>
      </c>
      <c r="B1993" s="19">
        <f t="shared" ca="1" si="610"/>
        <v>3959.2228161100002</v>
      </c>
      <c r="C1993" s="16">
        <f t="shared" si="611"/>
        <v>3932.5</v>
      </c>
      <c r="D1993" s="15">
        <f ca="1">IF(A1993&lt;$B$1,VLOOKUP(A1993,[1]DI!$A$4:$B$15000,2,FALSE),0)</f>
        <v>0.1065</v>
      </c>
      <c r="E1993" s="16">
        <f t="shared" ca="1" si="612"/>
        <v>1.00040168</v>
      </c>
      <c r="F1993" s="16">
        <f ca="1">(TRUNC(PRODUCT($E$12:$E1992),16))</f>
        <v>1.4981320275540999</v>
      </c>
      <c r="G1993" s="16">
        <f t="shared" ca="1" si="613"/>
        <v>1.4920208750224599</v>
      </c>
      <c r="H1993" s="16">
        <f t="shared" ca="1" si="614"/>
        <v>1.0040958900000001</v>
      </c>
      <c r="I1993" s="15">
        <f t="shared" si="609"/>
        <v>7.0000000000000007E-2</v>
      </c>
      <c r="J1993" s="34">
        <f t="shared" si="615"/>
        <v>45366</v>
      </c>
      <c r="K1993" s="2">
        <f t="shared" si="616"/>
        <v>10</v>
      </c>
      <c r="L1993" s="21">
        <f t="shared" si="617"/>
        <v>10</v>
      </c>
      <c r="M1993" s="14">
        <f t="shared" si="618"/>
        <v>1.0026884739999999</v>
      </c>
      <c r="N1993" s="14">
        <f t="shared" ca="1" si="619"/>
        <v>1.0067953759999999</v>
      </c>
      <c r="O1993" s="21">
        <f t="shared" si="620"/>
        <v>0</v>
      </c>
      <c r="P1993" s="16">
        <f t="shared" ca="1" si="621"/>
        <v>26.72281611</v>
      </c>
      <c r="Q1993" s="24">
        <f t="shared" si="607"/>
        <v>0</v>
      </c>
      <c r="R1993" s="16">
        <f t="shared" si="622"/>
        <v>0</v>
      </c>
      <c r="S1993" s="4" t="str">
        <f t="shared" si="623"/>
        <v>J=</v>
      </c>
      <c r="T1993" s="34">
        <f t="shared" si="624"/>
        <v>45397</v>
      </c>
      <c r="U1993" s="11"/>
      <c r="V1993" s="11"/>
      <c r="W1993" s="11"/>
      <c r="X1993" s="32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"/>
      <c r="AI1993" s="1"/>
      <c r="AJ1993" s="1"/>
      <c r="AK1993" s="1"/>
      <c r="AL1993" s="1"/>
      <c r="AM1993" s="32"/>
      <c r="AN1993" s="32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42">
        <f t="shared" si="608"/>
        <v>45384</v>
      </c>
      <c r="B1994" s="19">
        <f t="shared" ca="1" si="610"/>
        <v>3961.8767030700001</v>
      </c>
      <c r="C1994" s="16">
        <f t="shared" si="611"/>
        <v>3932.5</v>
      </c>
      <c r="D1994" s="15">
        <f ca="1">IF(A1994&lt;$B$1,VLOOKUP(A1994,[1]DI!$A$4:$B$15000,2,FALSE),0)</f>
        <v>0.1065</v>
      </c>
      <c r="E1994" s="16">
        <f t="shared" ca="1" si="612"/>
        <v>1.00040168</v>
      </c>
      <c r="F1994" s="16">
        <f ca="1">(TRUNC(PRODUCT($E$12:$E1993),16))</f>
        <v>1.4987337972269299</v>
      </c>
      <c r="G1994" s="16">
        <f t="shared" ca="1" si="613"/>
        <v>1.4920208750224599</v>
      </c>
      <c r="H1994" s="16">
        <f t="shared" ca="1" si="614"/>
        <v>1.0044992100000001</v>
      </c>
      <c r="I1994" s="15">
        <f t="shared" si="609"/>
        <v>7.0000000000000007E-2</v>
      </c>
      <c r="J1994" s="34">
        <f t="shared" si="615"/>
        <v>45366</v>
      </c>
      <c r="K1994" s="2">
        <f t="shared" si="616"/>
        <v>11</v>
      </c>
      <c r="L1994" s="21">
        <f t="shared" si="617"/>
        <v>11</v>
      </c>
      <c r="M1994" s="14">
        <f t="shared" si="618"/>
        <v>1.0029577190000001</v>
      </c>
      <c r="N1994" s="14">
        <f t="shared" ca="1" si="619"/>
        <v>1.0074702360000001</v>
      </c>
      <c r="O1994" s="21">
        <f t="shared" si="620"/>
        <v>0</v>
      </c>
      <c r="P1994" s="16">
        <f t="shared" ca="1" si="621"/>
        <v>29.376703070000001</v>
      </c>
      <c r="Q1994" s="24">
        <f t="shared" si="607"/>
        <v>0</v>
      </c>
      <c r="R1994" s="16">
        <f t="shared" si="622"/>
        <v>0</v>
      </c>
      <c r="S1994" s="4" t="str">
        <f t="shared" si="623"/>
        <v>J=</v>
      </c>
      <c r="T1994" s="34">
        <f t="shared" si="624"/>
        <v>45397</v>
      </c>
      <c r="U1994" s="11"/>
      <c r="V1994" s="11"/>
      <c r="W1994" s="11"/>
      <c r="X1994" s="32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"/>
      <c r="AI1994" s="1"/>
      <c r="AJ1994" s="1"/>
      <c r="AK1994" s="1"/>
      <c r="AL1994" s="1"/>
      <c r="AM1994" s="32"/>
      <c r="AN1994" s="32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42">
        <f t="shared" si="608"/>
        <v>45385</v>
      </c>
      <c r="B1995" s="19">
        <f t="shared" ca="1" si="610"/>
        <v>3964.5324028999999</v>
      </c>
      <c r="C1995" s="16">
        <f t="shared" si="611"/>
        <v>3932.5</v>
      </c>
      <c r="D1995" s="15">
        <f ca="1">IF(A1995&lt;$B$1,VLOOKUP(A1995,[1]DI!$A$4:$B$15000,2,FALSE),0)</f>
        <v>0.1065</v>
      </c>
      <c r="E1995" s="16">
        <f t="shared" ca="1" si="612"/>
        <v>1.00040168</v>
      </c>
      <c r="F1995" s="16">
        <f ca="1">(TRUNC(PRODUCT($E$12:$E1994),16))</f>
        <v>1.4993358086185999</v>
      </c>
      <c r="G1995" s="16">
        <f t="shared" ca="1" si="613"/>
        <v>1.4920208750224599</v>
      </c>
      <c r="H1995" s="16">
        <f t="shared" ca="1" si="614"/>
        <v>1.0049026999999999</v>
      </c>
      <c r="I1995" s="15">
        <f t="shared" si="609"/>
        <v>7.0000000000000007E-2</v>
      </c>
      <c r="J1995" s="34">
        <f t="shared" si="615"/>
        <v>45366</v>
      </c>
      <c r="K1995" s="2">
        <f t="shared" si="616"/>
        <v>12</v>
      </c>
      <c r="L1995" s="21">
        <f t="shared" si="617"/>
        <v>12</v>
      </c>
      <c r="M1995" s="14">
        <f t="shared" si="618"/>
        <v>1.003227036</v>
      </c>
      <c r="N1995" s="14">
        <f t="shared" ca="1" si="619"/>
        <v>1.008145557</v>
      </c>
      <c r="O1995" s="21">
        <f t="shared" si="620"/>
        <v>0</v>
      </c>
      <c r="P1995" s="16">
        <f t="shared" ca="1" si="621"/>
        <v>32.032402900000001</v>
      </c>
      <c r="Q1995" s="24">
        <f t="shared" si="607"/>
        <v>0</v>
      </c>
      <c r="R1995" s="16">
        <f t="shared" si="622"/>
        <v>0</v>
      </c>
      <c r="S1995" s="4" t="str">
        <f t="shared" si="623"/>
        <v>J=</v>
      </c>
      <c r="T1995" s="34">
        <f t="shared" si="624"/>
        <v>45397</v>
      </c>
      <c r="U1995" s="11"/>
      <c r="V1995" s="11"/>
      <c r="W1995" s="11"/>
      <c r="X1995" s="32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"/>
      <c r="AI1995" s="1"/>
      <c r="AJ1995" s="1"/>
      <c r="AK1995" s="1"/>
      <c r="AL1995" s="1"/>
      <c r="AM1995" s="32"/>
      <c r="AN1995" s="32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42">
        <f t="shared" si="608"/>
        <v>45386</v>
      </c>
      <c r="B1996" s="19">
        <f t="shared" ca="1" si="610"/>
        <v>3967.1898723600002</v>
      </c>
      <c r="C1996" s="16">
        <f t="shared" si="611"/>
        <v>3932.5</v>
      </c>
      <c r="D1996" s="15">
        <f ca="1">IF(A1996&lt;$B$1,VLOOKUP(A1996,[1]DI!$A$4:$B$15000,2,FALSE),0)</f>
        <v>0.1065</v>
      </c>
      <c r="E1996" s="16">
        <f t="shared" ca="1" si="612"/>
        <v>1.00040168</v>
      </c>
      <c r="F1996" s="16">
        <f ca="1">(TRUNC(PRODUCT($E$12:$E1995),16))</f>
        <v>1.4999380618262099</v>
      </c>
      <c r="G1996" s="16">
        <f t="shared" ca="1" si="613"/>
        <v>1.4920208750224599</v>
      </c>
      <c r="H1996" s="16">
        <f t="shared" ca="1" si="614"/>
        <v>1.0053063499999999</v>
      </c>
      <c r="I1996" s="15">
        <f t="shared" si="609"/>
        <v>7.0000000000000007E-2</v>
      </c>
      <c r="J1996" s="34">
        <f t="shared" si="615"/>
        <v>45366</v>
      </c>
      <c r="K1996" s="2">
        <f t="shared" si="616"/>
        <v>13</v>
      </c>
      <c r="L1996" s="21">
        <f t="shared" si="617"/>
        <v>13</v>
      </c>
      <c r="M1996" s="14">
        <f t="shared" si="618"/>
        <v>1.003496425</v>
      </c>
      <c r="N1996" s="14">
        <f t="shared" ca="1" si="619"/>
        <v>1.008821328</v>
      </c>
      <c r="O1996" s="21">
        <f t="shared" si="620"/>
        <v>0</v>
      </c>
      <c r="P1996" s="16">
        <f t="shared" ca="1" si="621"/>
        <v>34.689872360000003</v>
      </c>
      <c r="Q1996" s="24">
        <f t="shared" ref="Q1996:Q2059" si="625">IF($O1996&gt;0,VLOOKUP($O1996,$W$12:$AC$150,7),0)</f>
        <v>0</v>
      </c>
      <c r="R1996" s="16">
        <f t="shared" si="622"/>
        <v>0</v>
      </c>
      <c r="S1996" s="4" t="str">
        <f t="shared" si="623"/>
        <v>J=</v>
      </c>
      <c r="T1996" s="34">
        <f t="shared" si="624"/>
        <v>45397</v>
      </c>
      <c r="U1996" s="11"/>
      <c r="V1996" s="11"/>
      <c r="W1996" s="11"/>
      <c r="X1996" s="32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"/>
      <c r="AI1996" s="1"/>
      <c r="AJ1996" s="1"/>
      <c r="AK1996" s="1"/>
      <c r="AL1996" s="1"/>
      <c r="AM1996" s="32"/>
      <c r="AN1996" s="32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42">
        <f t="shared" ref="A1997:A2060" si="626">(A1996+1)</f>
        <v>45387</v>
      </c>
      <c r="B1997" s="19">
        <f t="shared" ca="1" si="610"/>
        <v>3969.8491193</v>
      </c>
      <c r="C1997" s="16">
        <f t="shared" si="611"/>
        <v>3932.5</v>
      </c>
      <c r="D1997" s="15">
        <f ca="1">IF(A1997&lt;$B$1,VLOOKUP(A1997,[1]DI!$A$4:$B$15000,2,FALSE),0)</f>
        <v>0.1065</v>
      </c>
      <c r="E1997" s="16">
        <f t="shared" ca="1" si="612"/>
        <v>1.00040168</v>
      </c>
      <c r="F1997" s="16">
        <f ca="1">(TRUNC(PRODUCT($E$12:$E1996),16))</f>
        <v>1.5005405569468799</v>
      </c>
      <c r="G1997" s="16">
        <f t="shared" ca="1" si="613"/>
        <v>1.4920208750224599</v>
      </c>
      <c r="H1997" s="16">
        <f t="shared" ca="1" si="614"/>
        <v>1.00571016</v>
      </c>
      <c r="I1997" s="15">
        <f t="shared" ref="I1997:I2060" si="627">I1996</f>
        <v>7.0000000000000007E-2</v>
      </c>
      <c r="J1997" s="34">
        <f t="shared" si="615"/>
        <v>45366</v>
      </c>
      <c r="K1997" s="2">
        <f t="shared" si="616"/>
        <v>14</v>
      </c>
      <c r="L1997" s="21">
        <f t="shared" si="617"/>
        <v>14</v>
      </c>
      <c r="M1997" s="14">
        <f t="shared" si="618"/>
        <v>1.0037658869999999</v>
      </c>
      <c r="N1997" s="14">
        <f t="shared" ca="1" si="619"/>
        <v>1.0094975509999999</v>
      </c>
      <c r="O1997" s="21">
        <f t="shared" si="620"/>
        <v>0</v>
      </c>
      <c r="P1997" s="16">
        <f t="shared" ca="1" si="621"/>
        <v>37.349119299999998</v>
      </c>
      <c r="Q1997" s="24">
        <f t="shared" si="625"/>
        <v>0</v>
      </c>
      <c r="R1997" s="16">
        <f t="shared" si="622"/>
        <v>0</v>
      </c>
      <c r="S1997" s="4" t="str">
        <f t="shared" si="623"/>
        <v>J=</v>
      </c>
      <c r="T1997" s="34">
        <f t="shared" si="624"/>
        <v>45397</v>
      </c>
      <c r="U1997" s="11"/>
      <c r="V1997" s="11"/>
      <c r="W1997" s="11"/>
      <c r="X1997" s="32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"/>
      <c r="AI1997" s="1"/>
      <c r="AJ1997" s="1"/>
      <c r="AK1997" s="1"/>
      <c r="AL1997" s="1"/>
      <c r="AM1997" s="32"/>
      <c r="AN1997" s="32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42">
        <f t="shared" si="626"/>
        <v>45388</v>
      </c>
      <c r="B1998" s="19">
        <f t="shared" ca="1" si="610"/>
        <v>3972.5101752</v>
      </c>
      <c r="C1998" s="16">
        <f t="shared" si="611"/>
        <v>3932.5</v>
      </c>
      <c r="D1998" s="15">
        <f ca="1">IF(A1998&lt;$B$1,VLOOKUP(A1998,[1]DI!$A$4:$B$15000,2,FALSE),0)</f>
        <v>0</v>
      </c>
      <c r="E1998" s="16">
        <f t="shared" ca="1" si="612"/>
        <v>1</v>
      </c>
      <c r="F1998" s="16">
        <f ca="1">(TRUNC(PRODUCT($E$12:$E1997),16))</f>
        <v>1.5011432940778</v>
      </c>
      <c r="G1998" s="16">
        <f t="shared" ca="1" si="613"/>
        <v>1.4920208750224599</v>
      </c>
      <c r="H1998" s="16">
        <f t="shared" ca="1" si="614"/>
        <v>1.00611414</v>
      </c>
      <c r="I1998" s="15">
        <f t="shared" si="627"/>
        <v>7.0000000000000007E-2</v>
      </c>
      <c r="J1998" s="34">
        <f t="shared" si="615"/>
        <v>45366</v>
      </c>
      <c r="K1998" s="2">
        <f t="shared" si="616"/>
        <v>14</v>
      </c>
      <c r="L1998" s="21">
        <f t="shared" si="617"/>
        <v>15</v>
      </c>
      <c r="M1998" s="14">
        <f t="shared" si="618"/>
        <v>1.004035421</v>
      </c>
      <c r="N1998" s="14">
        <f t="shared" ca="1" si="619"/>
        <v>1.0101742339999999</v>
      </c>
      <c r="O1998" s="21">
        <f t="shared" si="620"/>
        <v>0</v>
      </c>
      <c r="P1998" s="16">
        <f t="shared" ca="1" si="621"/>
        <v>40.010175199999999</v>
      </c>
      <c r="Q1998" s="24">
        <f t="shared" si="625"/>
        <v>0</v>
      </c>
      <c r="R1998" s="16">
        <f t="shared" si="622"/>
        <v>0</v>
      </c>
      <c r="S1998" s="4" t="str">
        <f t="shared" si="623"/>
        <v>J=</v>
      </c>
      <c r="T1998" s="34">
        <f t="shared" si="624"/>
        <v>45397</v>
      </c>
      <c r="U1998" s="11"/>
      <c r="V1998" s="11"/>
      <c r="W1998" s="11"/>
      <c r="X1998" s="32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"/>
      <c r="AI1998" s="1"/>
      <c r="AJ1998" s="1"/>
      <c r="AK1998" s="1"/>
      <c r="AL1998" s="1"/>
      <c r="AM1998" s="32"/>
      <c r="AN1998" s="32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42">
        <f t="shared" si="626"/>
        <v>45389</v>
      </c>
      <c r="B1999" s="19">
        <f t="shared" ca="1" si="610"/>
        <v>3972.5101752</v>
      </c>
      <c r="C1999" s="16">
        <f t="shared" si="611"/>
        <v>3932.5</v>
      </c>
      <c r="D1999" s="15">
        <f ca="1">IF(A1999&lt;$B$1,VLOOKUP(A1999,[1]DI!$A$4:$B$15000,2,FALSE),0)</f>
        <v>0</v>
      </c>
      <c r="E1999" s="16">
        <f t="shared" ca="1" si="612"/>
        <v>1</v>
      </c>
      <c r="F1999" s="16">
        <f ca="1">(TRUNC(PRODUCT($E$12:$E1998),16))</f>
        <v>1.5011432940778</v>
      </c>
      <c r="G1999" s="16">
        <f t="shared" ca="1" si="613"/>
        <v>1.4920208750224599</v>
      </c>
      <c r="H1999" s="16">
        <f t="shared" ca="1" si="614"/>
        <v>1.00611414</v>
      </c>
      <c r="I1999" s="15">
        <f t="shared" si="627"/>
        <v>7.0000000000000007E-2</v>
      </c>
      <c r="J1999" s="34">
        <f t="shared" si="615"/>
        <v>45366</v>
      </c>
      <c r="K1999" s="2">
        <f t="shared" si="616"/>
        <v>14</v>
      </c>
      <c r="L1999" s="21">
        <f t="shared" si="617"/>
        <v>15</v>
      </c>
      <c r="M1999" s="14">
        <f t="shared" si="618"/>
        <v>1.004035421</v>
      </c>
      <c r="N1999" s="14">
        <f t="shared" ca="1" si="619"/>
        <v>1.0101742339999999</v>
      </c>
      <c r="O1999" s="21">
        <f t="shared" si="620"/>
        <v>0</v>
      </c>
      <c r="P1999" s="16">
        <f t="shared" ca="1" si="621"/>
        <v>40.010175199999999</v>
      </c>
      <c r="Q1999" s="24">
        <f t="shared" si="625"/>
        <v>0</v>
      </c>
      <c r="R1999" s="16">
        <f t="shared" si="622"/>
        <v>0</v>
      </c>
      <c r="S1999" s="4" t="str">
        <f t="shared" si="623"/>
        <v>J=</v>
      </c>
      <c r="T1999" s="34">
        <f t="shared" si="624"/>
        <v>45397</v>
      </c>
      <c r="U1999" s="11"/>
      <c r="V1999" s="11"/>
      <c r="W1999" s="11"/>
      <c r="X1999" s="32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"/>
      <c r="AI1999" s="1"/>
      <c r="AJ1999" s="1"/>
      <c r="AK1999" s="1"/>
      <c r="AL1999" s="1"/>
      <c r="AM1999" s="32"/>
      <c r="AN1999" s="32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42">
        <f t="shared" si="626"/>
        <v>45390</v>
      </c>
      <c r="B2000" s="19">
        <f t="shared" ca="1" si="610"/>
        <v>3972.5101752</v>
      </c>
      <c r="C2000" s="16">
        <f t="shared" si="611"/>
        <v>3932.5</v>
      </c>
      <c r="D2000" s="15">
        <f ca="1">IF(A2000&lt;$B$1,VLOOKUP(A2000,[1]DI!$A$4:$B$15000,2,FALSE),0)</f>
        <v>0.1065</v>
      </c>
      <c r="E2000" s="16">
        <f t="shared" ca="1" si="612"/>
        <v>1.00040168</v>
      </c>
      <c r="F2000" s="16">
        <f ca="1">(TRUNC(PRODUCT($E$12:$E1999),16))</f>
        <v>1.5011432940778</v>
      </c>
      <c r="G2000" s="16">
        <f t="shared" ca="1" si="613"/>
        <v>1.4920208750224599</v>
      </c>
      <c r="H2000" s="16">
        <f t="shared" ca="1" si="614"/>
        <v>1.00611414</v>
      </c>
      <c r="I2000" s="15">
        <f t="shared" si="627"/>
        <v>7.0000000000000007E-2</v>
      </c>
      <c r="J2000" s="34">
        <f t="shared" si="615"/>
        <v>45366</v>
      </c>
      <c r="K2000" s="2">
        <f t="shared" si="616"/>
        <v>15</v>
      </c>
      <c r="L2000" s="21">
        <f t="shared" si="617"/>
        <v>15</v>
      </c>
      <c r="M2000" s="14">
        <f t="shared" si="618"/>
        <v>1.004035421</v>
      </c>
      <c r="N2000" s="14">
        <f t="shared" ca="1" si="619"/>
        <v>1.0101742339999999</v>
      </c>
      <c r="O2000" s="21">
        <f t="shared" si="620"/>
        <v>0</v>
      </c>
      <c r="P2000" s="16">
        <f t="shared" ca="1" si="621"/>
        <v>40.010175199999999</v>
      </c>
      <c r="Q2000" s="24">
        <f t="shared" si="625"/>
        <v>0</v>
      </c>
      <c r="R2000" s="16">
        <f t="shared" si="622"/>
        <v>0</v>
      </c>
      <c r="S2000" s="4" t="str">
        <f t="shared" si="623"/>
        <v>J=</v>
      </c>
      <c r="T2000" s="34">
        <f t="shared" si="624"/>
        <v>45397</v>
      </c>
      <c r="U2000" s="11"/>
      <c r="V2000" s="11"/>
      <c r="W2000" s="11"/>
      <c r="X2000" s="32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"/>
      <c r="AI2000" s="1"/>
      <c r="AJ2000" s="1"/>
      <c r="AK2000" s="1"/>
      <c r="AL2000" s="1"/>
      <c r="AM2000" s="32"/>
      <c r="AN2000" s="32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42">
        <f t="shared" si="626"/>
        <v>45391</v>
      </c>
      <c r="B2001" s="19">
        <f t="shared" ca="1" si="610"/>
        <v>3975.1729653299999</v>
      </c>
      <c r="C2001" s="16">
        <f t="shared" si="611"/>
        <v>3932.5</v>
      </c>
      <c r="D2001" s="15">
        <f ca="1">IF(A2001&lt;$B$1,VLOOKUP(A2001,[1]DI!$A$4:$B$15000,2,FALSE),0)</f>
        <v>0.1065</v>
      </c>
      <c r="E2001" s="16">
        <f t="shared" ca="1" si="612"/>
        <v>1.00040168</v>
      </c>
      <c r="F2001" s="16">
        <f ca="1">(TRUNC(PRODUCT($E$12:$E2000),16))</f>
        <v>1.50174627331616</v>
      </c>
      <c r="G2001" s="16">
        <f t="shared" ca="1" si="613"/>
        <v>1.4920208750224599</v>
      </c>
      <c r="H2001" s="16">
        <f t="shared" ca="1" si="614"/>
        <v>1.0065182699999999</v>
      </c>
      <c r="I2001" s="15">
        <f t="shared" si="627"/>
        <v>7.0000000000000007E-2</v>
      </c>
      <c r="J2001" s="34">
        <f t="shared" si="615"/>
        <v>45366</v>
      </c>
      <c r="K2001" s="2">
        <f t="shared" si="616"/>
        <v>16</v>
      </c>
      <c r="L2001" s="21">
        <f t="shared" si="617"/>
        <v>16</v>
      </c>
      <c r="M2001" s="14">
        <f t="shared" si="618"/>
        <v>1.004305027</v>
      </c>
      <c r="N2001" s="14">
        <f t="shared" ca="1" si="619"/>
        <v>1.010851358</v>
      </c>
      <c r="O2001" s="21">
        <f t="shared" si="620"/>
        <v>0</v>
      </c>
      <c r="P2001" s="16">
        <f t="shared" ca="1" si="621"/>
        <v>42.672965329999997</v>
      </c>
      <c r="Q2001" s="24">
        <f t="shared" si="625"/>
        <v>0</v>
      </c>
      <c r="R2001" s="16">
        <f t="shared" si="622"/>
        <v>0</v>
      </c>
      <c r="S2001" s="4" t="str">
        <f t="shared" si="623"/>
        <v>J=</v>
      </c>
      <c r="T2001" s="34">
        <f t="shared" si="624"/>
        <v>45397</v>
      </c>
      <c r="U2001" s="11"/>
      <c r="V2001" s="11"/>
      <c r="W2001" s="11"/>
      <c r="X2001" s="32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"/>
      <c r="AI2001" s="1"/>
      <c r="AJ2001" s="1"/>
      <c r="AK2001" s="1"/>
      <c r="AL2001" s="1"/>
      <c r="AM2001" s="32"/>
      <c r="AN2001" s="32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42">
        <f t="shared" si="626"/>
        <v>45392</v>
      </c>
      <c r="B2002" s="19">
        <f t="shared" ref="B2002:B2032" ca="1" si="628">IF(A2002&lt;=TODAY(),C2002+P2002,IF(AND(A2002&gt;TODAY(),A2002&lt;=$B$1),IF(VLOOKUP(TODAY(),$A$10:$D$5000,4,FALSE)=0,"n.d",C2002+P2002),"n.d"))</f>
        <v>3977.83757621</v>
      </c>
      <c r="C2002" s="16">
        <f t="shared" ref="C2002:C2065" si="629">(C2001-R2001)</f>
        <v>3932.5</v>
      </c>
      <c r="D2002" s="15">
        <f ca="1">IF(A2002&lt;$B$1,VLOOKUP(A2002,[1]DI!$A$4:$B$15000,2,FALSE),0)</f>
        <v>0.1065</v>
      </c>
      <c r="E2002" s="16">
        <f t="shared" ref="E2002:E2065" ca="1" si="630">ROUND(((1+D2002)^(1/252)),8)</f>
        <v>1.00040168</v>
      </c>
      <c r="F2002" s="16">
        <f ca="1">(TRUNC(PRODUCT($E$12:$E2001),16))</f>
        <v>1.50234949475923</v>
      </c>
      <c r="G2002" s="16">
        <f t="shared" ref="G2002:G2065" ca="1" si="631">IF(O2001&gt;0,F2001,G2001)</f>
        <v>1.4920208750224599</v>
      </c>
      <c r="H2002" s="16">
        <f t="shared" ref="H2002:H2065" ca="1" si="632">ROUND(F2002/G2002,8)</f>
        <v>1.00692257</v>
      </c>
      <c r="I2002" s="15">
        <f t="shared" si="627"/>
        <v>7.0000000000000007E-2</v>
      </c>
      <c r="J2002" s="34">
        <f t="shared" ref="J2002:J2065" si="633">IF(O2001&gt;0,VLOOKUP(O2001,W$12:AG$150,2),J2001)</f>
        <v>45366</v>
      </c>
      <c r="K2002" s="2">
        <f t="shared" ref="K2002:K2065" si="634">IF(A2002&gt;J2002,IF(NETWORKDAYS(J2002,A2002,$W$160:$W$544)-1=0,1,NETWORKDAYS(J2002,A2002,$W$160:$W$544)-1),0)</f>
        <v>17</v>
      </c>
      <c r="L2002" s="21">
        <f t="shared" ref="L2002:L2065" si="635">IF(AND(K2002=1,K2001=1),1,IF(K2002&gt;0,IF(K2002=K2001,K2002+1,K2002),0))</f>
        <v>17</v>
      </c>
      <c r="M2002" s="14">
        <f t="shared" ref="M2002:M2065" si="636">ROUND((I2002+1)^(L2002/252),9)</f>
        <v>1.0045747060000001</v>
      </c>
      <c r="N2002" s="14">
        <f t="shared" ref="N2002:N2065" ca="1" si="637">ROUND(H2002*M2002,9)</f>
        <v>1.011528945</v>
      </c>
      <c r="O2002" s="21">
        <f t="shared" ref="O2002:O2032" si="638">IF(VLOOKUP(A2002,X$12:AE$150,8)=VLOOKUP(A2001,X$12:AE$150,8),0,VLOOKUP(A2002,X$12:AE$150,8))</f>
        <v>0</v>
      </c>
      <c r="P2002" s="16">
        <f t="shared" ref="P2002:P2065" ca="1" si="639">TRUNC(((N2002-1)*C2002),8)</f>
        <v>45.337576210000002</v>
      </c>
      <c r="Q2002" s="24">
        <f t="shared" si="625"/>
        <v>0</v>
      </c>
      <c r="R2002" s="16">
        <f t="shared" ref="R2002:R2065" si="640">IF(Q2002&gt;0,TRUNC(Q2002*C$12,8),0)</f>
        <v>0</v>
      </c>
      <c r="S2002" s="4" t="str">
        <f t="shared" ref="S2002:S2065" si="641">IF(O2001&gt;0,VLOOKUP(O2001,W$12:AG$150,10),S2001)</f>
        <v>J=</v>
      </c>
      <c r="T2002" s="34">
        <f t="shared" ref="T2002:T2065" si="642">IF(O2001&gt;0,VLOOKUP(O2001,W$12:AG$150,11),T2001)</f>
        <v>45397</v>
      </c>
      <c r="U2002" s="11"/>
      <c r="V2002" s="11"/>
      <c r="W2002" s="11"/>
      <c r="X2002" s="32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"/>
      <c r="AI2002" s="1"/>
      <c r="AJ2002" s="1"/>
      <c r="AK2002" s="1"/>
      <c r="AL2002" s="1"/>
      <c r="AM2002" s="32"/>
      <c r="AN2002" s="32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42">
        <f t="shared" si="626"/>
        <v>45393</v>
      </c>
      <c r="B2003" s="19">
        <f t="shared" ca="1" si="628"/>
        <v>3980.5039567099998</v>
      </c>
      <c r="C2003" s="16">
        <f t="shared" si="629"/>
        <v>3932.5</v>
      </c>
      <c r="D2003" s="15">
        <f ca="1">IF(A2003&lt;$B$1,VLOOKUP(A2003,[1]DI!$A$4:$B$15000,2,FALSE),0)</f>
        <v>0.1065</v>
      </c>
      <c r="E2003" s="16">
        <f t="shared" ca="1" si="630"/>
        <v>1.00040168</v>
      </c>
      <c r="F2003" s="16">
        <f ca="1">(TRUNC(PRODUCT($E$12:$E2002),16))</f>
        <v>1.50295295850428</v>
      </c>
      <c r="G2003" s="16">
        <f t="shared" ca="1" si="631"/>
        <v>1.4920208750224599</v>
      </c>
      <c r="H2003" s="16">
        <f t="shared" ca="1" si="632"/>
        <v>1.0073270299999999</v>
      </c>
      <c r="I2003" s="15">
        <f t="shared" si="627"/>
        <v>7.0000000000000007E-2</v>
      </c>
      <c r="J2003" s="34">
        <f t="shared" si="633"/>
        <v>45366</v>
      </c>
      <c r="K2003" s="2">
        <f t="shared" si="634"/>
        <v>18</v>
      </c>
      <c r="L2003" s="21">
        <f t="shared" si="635"/>
        <v>18</v>
      </c>
      <c r="M2003" s="14">
        <f t="shared" si="636"/>
        <v>1.0048444569999999</v>
      </c>
      <c r="N2003" s="14">
        <f t="shared" ca="1" si="637"/>
        <v>1.0122069819999999</v>
      </c>
      <c r="O2003" s="21">
        <f t="shared" si="638"/>
        <v>0</v>
      </c>
      <c r="P2003" s="16">
        <f t="shared" ca="1" si="639"/>
        <v>48.003956709999997</v>
      </c>
      <c r="Q2003" s="24">
        <f t="shared" si="625"/>
        <v>0</v>
      </c>
      <c r="R2003" s="16">
        <f t="shared" si="640"/>
        <v>0</v>
      </c>
      <c r="S2003" s="4" t="str">
        <f t="shared" si="641"/>
        <v>J=</v>
      </c>
      <c r="T2003" s="34">
        <f t="shared" si="642"/>
        <v>45397</v>
      </c>
      <c r="U2003" s="11"/>
      <c r="V2003" s="11"/>
      <c r="W2003" s="11"/>
      <c r="X2003" s="32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"/>
      <c r="AI2003" s="1"/>
      <c r="AJ2003" s="1"/>
      <c r="AK2003" s="1"/>
      <c r="AL2003" s="1"/>
      <c r="AM2003" s="32"/>
      <c r="AN2003" s="32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42">
        <f t="shared" si="626"/>
        <v>45394</v>
      </c>
      <c r="B2004" s="19">
        <f t="shared" ca="1" si="628"/>
        <v>3983.1721225699998</v>
      </c>
      <c r="C2004" s="16">
        <f t="shared" si="629"/>
        <v>3932.5</v>
      </c>
      <c r="D2004" s="15">
        <f ca="1">IF(A2004&lt;$B$1,VLOOKUP(A2004,[1]DI!$A$4:$B$15000,2,FALSE),0)</f>
        <v>0.1065</v>
      </c>
      <c r="E2004" s="16">
        <f t="shared" ca="1" si="630"/>
        <v>1.00040168</v>
      </c>
      <c r="F2004" s="16">
        <f ca="1">(TRUNC(PRODUCT($E$12:$E2003),16))</f>
        <v>1.50355666464865</v>
      </c>
      <c r="G2004" s="16">
        <f t="shared" ca="1" si="631"/>
        <v>1.4920208750224599</v>
      </c>
      <c r="H2004" s="16">
        <f t="shared" ca="1" si="632"/>
        <v>1.00773165</v>
      </c>
      <c r="I2004" s="15">
        <f t="shared" si="627"/>
        <v>7.0000000000000007E-2</v>
      </c>
      <c r="J2004" s="34">
        <f t="shared" si="633"/>
        <v>45366</v>
      </c>
      <c r="K2004" s="2">
        <f t="shared" si="634"/>
        <v>19</v>
      </c>
      <c r="L2004" s="21">
        <f t="shared" si="635"/>
        <v>19</v>
      </c>
      <c r="M2004" s="14">
        <f t="shared" si="636"/>
        <v>1.005114281</v>
      </c>
      <c r="N2004" s="14">
        <f t="shared" ca="1" si="637"/>
        <v>1.0128854730000001</v>
      </c>
      <c r="O2004" s="21">
        <f t="shared" si="638"/>
        <v>0</v>
      </c>
      <c r="P2004" s="16">
        <f t="shared" ca="1" si="639"/>
        <v>50.672122569999999</v>
      </c>
      <c r="Q2004" s="24">
        <f t="shared" si="625"/>
        <v>0</v>
      </c>
      <c r="R2004" s="16">
        <f t="shared" si="640"/>
        <v>0</v>
      </c>
      <c r="S2004" s="4" t="str">
        <f t="shared" si="641"/>
        <v>J=</v>
      </c>
      <c r="T2004" s="34">
        <f t="shared" si="642"/>
        <v>45397</v>
      </c>
      <c r="U2004" s="11"/>
      <c r="V2004" s="11"/>
      <c r="W2004" s="11"/>
      <c r="X2004" s="32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"/>
      <c r="AI2004" s="1"/>
      <c r="AJ2004" s="1"/>
      <c r="AK2004" s="1"/>
      <c r="AL2004" s="1"/>
      <c r="AM2004" s="32"/>
      <c r="AN2004" s="32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42">
        <f t="shared" si="626"/>
        <v>45395</v>
      </c>
      <c r="B2005" s="19">
        <f t="shared" ca="1" si="628"/>
        <v>3985.8421013100001</v>
      </c>
      <c r="C2005" s="16">
        <f t="shared" si="629"/>
        <v>3932.5</v>
      </c>
      <c r="D2005" s="15">
        <f ca="1">IF(A2005&lt;$B$1,VLOOKUP(A2005,[1]DI!$A$4:$B$15000,2,FALSE),0)</f>
        <v>0</v>
      </c>
      <c r="E2005" s="16">
        <f t="shared" ca="1" si="630"/>
        <v>1</v>
      </c>
      <c r="F2005" s="16">
        <f ca="1">(TRUNC(PRODUCT($E$12:$E2004),16))</f>
        <v>1.5041606132897101</v>
      </c>
      <c r="G2005" s="16">
        <f t="shared" ca="1" si="631"/>
        <v>1.4920208750224599</v>
      </c>
      <c r="H2005" s="16">
        <f t="shared" ca="1" si="632"/>
        <v>1.0081364399999999</v>
      </c>
      <c r="I2005" s="15">
        <f t="shared" si="627"/>
        <v>7.0000000000000007E-2</v>
      </c>
      <c r="J2005" s="34">
        <f t="shared" si="633"/>
        <v>45366</v>
      </c>
      <c r="K2005" s="2">
        <f t="shared" si="634"/>
        <v>19</v>
      </c>
      <c r="L2005" s="21">
        <f t="shared" si="635"/>
        <v>20</v>
      </c>
      <c r="M2005" s="14">
        <f t="shared" si="636"/>
        <v>1.005384177</v>
      </c>
      <c r="N2005" s="14">
        <f t="shared" ca="1" si="637"/>
        <v>1.013564425</v>
      </c>
      <c r="O2005" s="21">
        <f t="shared" si="638"/>
        <v>0</v>
      </c>
      <c r="P2005" s="16">
        <f t="shared" ca="1" si="639"/>
        <v>53.342101309999997</v>
      </c>
      <c r="Q2005" s="24">
        <f t="shared" si="625"/>
        <v>0</v>
      </c>
      <c r="R2005" s="16">
        <f t="shared" si="640"/>
        <v>0</v>
      </c>
      <c r="S2005" s="4" t="str">
        <f t="shared" si="641"/>
        <v>J=</v>
      </c>
      <c r="T2005" s="34">
        <f t="shared" si="642"/>
        <v>45397</v>
      </c>
      <c r="U2005" s="11"/>
      <c r="V2005" s="11"/>
      <c r="W2005" s="11"/>
      <c r="X2005" s="32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"/>
      <c r="AI2005" s="1"/>
      <c r="AJ2005" s="1"/>
      <c r="AK2005" s="1"/>
      <c r="AL2005" s="1"/>
      <c r="AM2005" s="32"/>
      <c r="AN2005" s="32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42">
        <f t="shared" si="626"/>
        <v>45396</v>
      </c>
      <c r="B2006" s="19">
        <f t="shared" ca="1" si="628"/>
        <v>3985.8421013100001</v>
      </c>
      <c r="C2006" s="16">
        <f t="shared" si="629"/>
        <v>3932.5</v>
      </c>
      <c r="D2006" s="15">
        <f ca="1">IF(A2006&lt;$B$1,VLOOKUP(A2006,[1]DI!$A$4:$B$15000,2,FALSE),0)</f>
        <v>0</v>
      </c>
      <c r="E2006" s="16">
        <f t="shared" ca="1" si="630"/>
        <v>1</v>
      </c>
      <c r="F2006" s="16">
        <f ca="1">(TRUNC(PRODUCT($E$12:$E2005),16))</f>
        <v>1.5041606132897101</v>
      </c>
      <c r="G2006" s="16">
        <f t="shared" ca="1" si="631"/>
        <v>1.4920208750224599</v>
      </c>
      <c r="H2006" s="16">
        <f t="shared" ca="1" si="632"/>
        <v>1.0081364399999999</v>
      </c>
      <c r="I2006" s="15">
        <f t="shared" si="627"/>
        <v>7.0000000000000007E-2</v>
      </c>
      <c r="J2006" s="34">
        <f t="shared" si="633"/>
        <v>45366</v>
      </c>
      <c r="K2006" s="2">
        <f t="shared" si="634"/>
        <v>19</v>
      </c>
      <c r="L2006" s="21">
        <f t="shared" si="635"/>
        <v>20</v>
      </c>
      <c r="M2006" s="14">
        <f t="shared" si="636"/>
        <v>1.005384177</v>
      </c>
      <c r="N2006" s="14">
        <f t="shared" ca="1" si="637"/>
        <v>1.013564425</v>
      </c>
      <c r="O2006" s="21">
        <f t="shared" si="638"/>
        <v>0</v>
      </c>
      <c r="P2006" s="16">
        <f t="shared" ca="1" si="639"/>
        <v>53.342101309999997</v>
      </c>
      <c r="Q2006" s="24">
        <f t="shared" si="625"/>
        <v>0</v>
      </c>
      <c r="R2006" s="16">
        <f t="shared" si="640"/>
        <v>0</v>
      </c>
      <c r="S2006" s="4" t="str">
        <f t="shared" si="641"/>
        <v>J=</v>
      </c>
      <c r="T2006" s="34">
        <f t="shared" si="642"/>
        <v>45397</v>
      </c>
      <c r="U2006" s="11"/>
      <c r="V2006" s="11"/>
      <c r="W2006" s="11"/>
      <c r="X2006" s="32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"/>
      <c r="AI2006" s="1"/>
      <c r="AJ2006" s="1"/>
      <c r="AK2006" s="1"/>
      <c r="AL2006" s="1"/>
      <c r="AM2006" s="32"/>
      <c r="AN2006" s="32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42">
        <f t="shared" si="626"/>
        <v>45397</v>
      </c>
      <c r="B2007" s="19">
        <f t="shared" ca="1" si="628"/>
        <v>3985.8421013100001</v>
      </c>
      <c r="C2007" s="16">
        <f t="shared" si="629"/>
        <v>3932.5</v>
      </c>
      <c r="D2007" s="15">
        <f ca="1">IF(A2007&lt;$B$1,VLOOKUP(A2007,[1]DI!$A$4:$B$15000,2,FALSE),0)</f>
        <v>0.1065</v>
      </c>
      <c r="E2007" s="16">
        <f t="shared" ca="1" si="630"/>
        <v>1.00040168</v>
      </c>
      <c r="F2007" s="16">
        <f ca="1">(TRUNC(PRODUCT($E$12:$E2006),16))</f>
        <v>1.5041606132897101</v>
      </c>
      <c r="G2007" s="16">
        <f t="shared" ca="1" si="631"/>
        <v>1.4920208750224599</v>
      </c>
      <c r="H2007" s="16">
        <f t="shared" ca="1" si="632"/>
        <v>1.0081364399999999</v>
      </c>
      <c r="I2007" s="15">
        <f t="shared" si="627"/>
        <v>7.0000000000000007E-2</v>
      </c>
      <c r="J2007" s="34">
        <f t="shared" si="633"/>
        <v>45366</v>
      </c>
      <c r="K2007" s="2">
        <f t="shared" si="634"/>
        <v>20</v>
      </c>
      <c r="L2007" s="21">
        <f t="shared" si="635"/>
        <v>20</v>
      </c>
      <c r="M2007" s="14">
        <f t="shared" si="636"/>
        <v>1.005384177</v>
      </c>
      <c r="N2007" s="14">
        <f t="shared" ca="1" si="637"/>
        <v>1.013564425</v>
      </c>
      <c r="O2007" s="21">
        <f t="shared" si="638"/>
        <v>66</v>
      </c>
      <c r="P2007" s="16">
        <f t="shared" ca="1" si="639"/>
        <v>53.342101309999997</v>
      </c>
      <c r="Q2007" s="24">
        <f t="shared" si="625"/>
        <v>0</v>
      </c>
      <c r="R2007" s="16">
        <f t="shared" si="640"/>
        <v>0</v>
      </c>
      <c r="S2007" s="4" t="str">
        <f t="shared" si="641"/>
        <v>J=</v>
      </c>
      <c r="T2007" s="34">
        <f t="shared" si="642"/>
        <v>45397</v>
      </c>
      <c r="U2007" s="11"/>
      <c r="V2007" s="11"/>
      <c r="W2007" s="11"/>
      <c r="X2007" s="32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"/>
      <c r="AI2007" s="1"/>
      <c r="AJ2007" s="1"/>
      <c r="AK2007" s="1"/>
      <c r="AL2007" s="1"/>
      <c r="AM2007" s="32"/>
      <c r="AN2007" s="32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42">
        <f t="shared" si="626"/>
        <v>45398</v>
      </c>
      <c r="B2008" s="19">
        <f t="shared" ca="1" si="628"/>
        <v>3935.1359980000002</v>
      </c>
      <c r="C2008" s="16">
        <f t="shared" si="629"/>
        <v>3932.5</v>
      </c>
      <c r="D2008" s="15">
        <f ca="1">IF(A2008&lt;$B$1,VLOOKUP(A2008,[1]DI!$A$4:$B$15000,2,FALSE),0)</f>
        <v>0.1065</v>
      </c>
      <c r="E2008" s="16">
        <f t="shared" ca="1" si="630"/>
        <v>1.00040168</v>
      </c>
      <c r="F2008" s="16">
        <f ca="1">(TRUNC(PRODUCT($E$12:$E2007),16))</f>
        <v>1.5047648045248601</v>
      </c>
      <c r="G2008" s="16">
        <f t="shared" ca="1" si="631"/>
        <v>1.5041606132897101</v>
      </c>
      <c r="H2008" s="16">
        <f t="shared" ca="1" si="632"/>
        <v>1.00040168</v>
      </c>
      <c r="I2008" s="15">
        <f t="shared" si="627"/>
        <v>7.0000000000000007E-2</v>
      </c>
      <c r="J2008" s="34">
        <f t="shared" si="633"/>
        <v>45397</v>
      </c>
      <c r="K2008" s="2">
        <f t="shared" si="634"/>
        <v>1</v>
      </c>
      <c r="L2008" s="21">
        <f t="shared" si="635"/>
        <v>1</v>
      </c>
      <c r="M2008" s="14">
        <f t="shared" si="636"/>
        <v>1.0002685229999999</v>
      </c>
      <c r="N2008" s="14">
        <f t="shared" ca="1" si="637"/>
        <v>1.0006703109999999</v>
      </c>
      <c r="O2008" s="21">
        <f t="shared" si="638"/>
        <v>0</v>
      </c>
      <c r="P2008" s="16">
        <f t="shared" ca="1" si="639"/>
        <v>2.6359979999999998</v>
      </c>
      <c r="Q2008" s="24">
        <f t="shared" si="625"/>
        <v>0</v>
      </c>
      <c r="R2008" s="16">
        <f t="shared" si="640"/>
        <v>0</v>
      </c>
      <c r="S2008" s="4" t="str">
        <f t="shared" si="641"/>
        <v>J=</v>
      </c>
      <c r="T2008" s="34">
        <f t="shared" si="642"/>
        <v>45427</v>
      </c>
      <c r="U2008" s="11"/>
      <c r="V2008" s="11"/>
      <c r="W2008" s="11"/>
      <c r="X2008" s="32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"/>
      <c r="AI2008" s="1"/>
      <c r="AJ2008" s="1"/>
      <c r="AK2008" s="1"/>
      <c r="AL2008" s="1"/>
      <c r="AM2008" s="32"/>
      <c r="AN2008" s="32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42">
        <f t="shared" si="626"/>
        <v>45399</v>
      </c>
      <c r="B2009" s="19">
        <f t="shared" ca="1" si="628"/>
        <v>3937.77375777</v>
      </c>
      <c r="C2009" s="16">
        <f t="shared" si="629"/>
        <v>3932.5</v>
      </c>
      <c r="D2009" s="15">
        <f ca="1">IF(A2009&lt;$B$1,VLOOKUP(A2009,[1]DI!$A$4:$B$15000,2,FALSE),0)</f>
        <v>0.1065</v>
      </c>
      <c r="E2009" s="16">
        <f t="shared" ca="1" si="630"/>
        <v>1.00040168</v>
      </c>
      <c r="F2009" s="16">
        <f ca="1">(TRUNC(PRODUCT($E$12:$E2008),16))</f>
        <v>1.50536923845154</v>
      </c>
      <c r="G2009" s="16">
        <f t="shared" ca="1" si="631"/>
        <v>1.5041606132897101</v>
      </c>
      <c r="H2009" s="16">
        <f t="shared" ca="1" si="632"/>
        <v>1.0008035200000001</v>
      </c>
      <c r="I2009" s="15">
        <f t="shared" si="627"/>
        <v>7.0000000000000007E-2</v>
      </c>
      <c r="J2009" s="34">
        <f t="shared" si="633"/>
        <v>45397</v>
      </c>
      <c r="K2009" s="2">
        <f t="shared" si="634"/>
        <v>2</v>
      </c>
      <c r="L2009" s="21">
        <f t="shared" si="635"/>
        <v>2</v>
      </c>
      <c r="M2009" s="14">
        <f t="shared" si="636"/>
        <v>1.000537118</v>
      </c>
      <c r="N2009" s="14">
        <f t="shared" ca="1" si="637"/>
        <v>1.0013410700000001</v>
      </c>
      <c r="O2009" s="21">
        <f t="shared" si="638"/>
        <v>0</v>
      </c>
      <c r="P2009" s="16">
        <f t="shared" ca="1" si="639"/>
        <v>5.2737577699999996</v>
      </c>
      <c r="Q2009" s="24">
        <f t="shared" si="625"/>
        <v>0</v>
      </c>
      <c r="R2009" s="16">
        <f t="shared" si="640"/>
        <v>0</v>
      </c>
      <c r="S2009" s="4" t="str">
        <f t="shared" si="641"/>
        <v>J=</v>
      </c>
      <c r="T2009" s="34">
        <f t="shared" si="642"/>
        <v>45427</v>
      </c>
      <c r="U2009" s="11"/>
      <c r="V2009" s="11"/>
      <c r="W2009" s="11"/>
      <c r="X2009" s="32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"/>
      <c r="AI2009" s="1"/>
      <c r="AJ2009" s="1"/>
      <c r="AK2009" s="1"/>
      <c r="AL2009" s="1"/>
      <c r="AM2009" s="32"/>
      <c r="AN2009" s="32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42">
        <f t="shared" si="626"/>
        <v>45400</v>
      </c>
      <c r="B2010" s="19">
        <f t="shared" ca="1" si="628"/>
        <v>3940.4132753700001</v>
      </c>
      <c r="C2010" s="16">
        <f t="shared" si="629"/>
        <v>3932.5</v>
      </c>
      <c r="D2010" s="15">
        <f ca="1">IF(A2010&lt;$B$1,VLOOKUP(A2010,[1]DI!$A$4:$B$15000,2,FALSE),0)</f>
        <v>0.1065</v>
      </c>
      <c r="E2010" s="16">
        <f t="shared" ca="1" si="630"/>
        <v>1.00040168</v>
      </c>
      <c r="F2010" s="16">
        <f ca="1">(TRUNC(PRODUCT($E$12:$E2009),16))</f>
        <v>1.50597391516724</v>
      </c>
      <c r="G2010" s="16">
        <f t="shared" ca="1" si="631"/>
        <v>1.5041606132897101</v>
      </c>
      <c r="H2010" s="16">
        <f t="shared" ca="1" si="632"/>
        <v>1.0012055200000001</v>
      </c>
      <c r="I2010" s="15">
        <f t="shared" si="627"/>
        <v>7.0000000000000007E-2</v>
      </c>
      <c r="J2010" s="34">
        <f t="shared" si="633"/>
        <v>45397</v>
      </c>
      <c r="K2010" s="2">
        <f t="shared" si="634"/>
        <v>3</v>
      </c>
      <c r="L2010" s="21">
        <f t="shared" si="635"/>
        <v>3</v>
      </c>
      <c r="M2010" s="14">
        <f t="shared" si="636"/>
        <v>1.0008057850000001</v>
      </c>
      <c r="N2010" s="14">
        <f t="shared" ca="1" si="637"/>
        <v>1.0020122760000001</v>
      </c>
      <c r="O2010" s="21">
        <f t="shared" si="638"/>
        <v>0</v>
      </c>
      <c r="P2010" s="16">
        <f t="shared" ca="1" si="639"/>
        <v>7.91327537</v>
      </c>
      <c r="Q2010" s="24">
        <f t="shared" si="625"/>
        <v>0</v>
      </c>
      <c r="R2010" s="16">
        <f t="shared" si="640"/>
        <v>0</v>
      </c>
      <c r="S2010" s="4" t="str">
        <f t="shared" si="641"/>
        <v>J=</v>
      </c>
      <c r="T2010" s="34">
        <f t="shared" si="642"/>
        <v>45427</v>
      </c>
      <c r="U2010" s="11"/>
      <c r="V2010" s="11"/>
      <c r="W2010" s="11"/>
      <c r="X2010" s="32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"/>
      <c r="AI2010" s="1"/>
      <c r="AJ2010" s="1"/>
      <c r="AK2010" s="1"/>
      <c r="AL2010" s="1"/>
      <c r="AM2010" s="32"/>
      <c r="AN2010" s="32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42">
        <f t="shared" si="626"/>
        <v>45401</v>
      </c>
      <c r="B2011" s="19">
        <f t="shared" ca="1" si="628"/>
        <v>3943.0546019100002</v>
      </c>
      <c r="C2011" s="16">
        <f t="shared" si="629"/>
        <v>3932.5</v>
      </c>
      <c r="D2011" s="15">
        <f ca="1">IF(A2011&lt;$B$1,VLOOKUP(A2011,[1]DI!$A$4:$B$15000,2,FALSE),0)</f>
        <v>0.1065</v>
      </c>
      <c r="E2011" s="16">
        <f t="shared" ca="1" si="630"/>
        <v>1.00040168</v>
      </c>
      <c r="F2011" s="16">
        <f ca="1">(TRUNC(PRODUCT($E$12:$E2010),16))</f>
        <v>1.50657883476948</v>
      </c>
      <c r="G2011" s="16">
        <f t="shared" ca="1" si="631"/>
        <v>1.5041606132897101</v>
      </c>
      <c r="H2011" s="16">
        <f t="shared" ca="1" si="632"/>
        <v>1.0016076899999999</v>
      </c>
      <c r="I2011" s="15">
        <f t="shared" si="627"/>
        <v>7.0000000000000007E-2</v>
      </c>
      <c r="J2011" s="34">
        <f t="shared" si="633"/>
        <v>45397</v>
      </c>
      <c r="K2011" s="2">
        <f t="shared" si="634"/>
        <v>4</v>
      </c>
      <c r="L2011" s="21">
        <f t="shared" si="635"/>
        <v>4</v>
      </c>
      <c r="M2011" s="14">
        <f t="shared" si="636"/>
        <v>1.0010745240000001</v>
      </c>
      <c r="N2011" s="14">
        <f t="shared" ca="1" si="637"/>
        <v>1.002683942</v>
      </c>
      <c r="O2011" s="21">
        <f t="shared" si="638"/>
        <v>0</v>
      </c>
      <c r="P2011" s="16">
        <f t="shared" ca="1" si="639"/>
        <v>10.554601910000001</v>
      </c>
      <c r="Q2011" s="24">
        <f t="shared" si="625"/>
        <v>0</v>
      </c>
      <c r="R2011" s="16">
        <f t="shared" si="640"/>
        <v>0</v>
      </c>
      <c r="S2011" s="4" t="str">
        <f t="shared" si="641"/>
        <v>J=</v>
      </c>
      <c r="T2011" s="34">
        <f t="shared" si="642"/>
        <v>45427</v>
      </c>
      <c r="U2011" s="11"/>
      <c r="V2011" s="11"/>
      <c r="W2011" s="11"/>
      <c r="X2011" s="32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"/>
      <c r="AI2011" s="1"/>
      <c r="AJ2011" s="1"/>
      <c r="AK2011" s="1"/>
      <c r="AL2011" s="1"/>
      <c r="AM2011" s="32"/>
      <c r="AN2011" s="32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42">
        <f t="shared" si="626"/>
        <v>45402</v>
      </c>
      <c r="B2012" s="19">
        <f t="shared" ca="1" si="628"/>
        <v>3945.6976469599999</v>
      </c>
      <c r="C2012" s="16">
        <f t="shared" si="629"/>
        <v>3932.5</v>
      </c>
      <c r="D2012" s="15">
        <f ca="1">IF(A2012&lt;$B$1,VLOOKUP(A2012,[1]DI!$A$4:$B$15000,2,FALSE),0)</f>
        <v>0</v>
      </c>
      <c r="E2012" s="16">
        <f t="shared" ca="1" si="630"/>
        <v>1</v>
      </c>
      <c r="F2012" s="16">
        <f ca="1">(TRUNC(PRODUCT($E$12:$E2011),16))</f>
        <v>1.5071839973558301</v>
      </c>
      <c r="G2012" s="16">
        <f t="shared" ca="1" si="631"/>
        <v>1.5041606132897101</v>
      </c>
      <c r="H2012" s="16">
        <f t="shared" ca="1" si="632"/>
        <v>1.00201001</v>
      </c>
      <c r="I2012" s="15">
        <f t="shared" si="627"/>
        <v>7.0000000000000007E-2</v>
      </c>
      <c r="J2012" s="34">
        <f t="shared" si="633"/>
        <v>45397</v>
      </c>
      <c r="K2012" s="2">
        <f t="shared" si="634"/>
        <v>4</v>
      </c>
      <c r="L2012" s="21">
        <f t="shared" si="635"/>
        <v>5</v>
      </c>
      <c r="M2012" s="14">
        <f t="shared" si="636"/>
        <v>1.0013433350000001</v>
      </c>
      <c r="N2012" s="14">
        <f t="shared" ca="1" si="637"/>
        <v>1.0033560450000001</v>
      </c>
      <c r="O2012" s="21">
        <f t="shared" si="638"/>
        <v>0</v>
      </c>
      <c r="P2012" s="16">
        <f t="shared" ca="1" si="639"/>
        <v>13.19764696</v>
      </c>
      <c r="Q2012" s="24">
        <f t="shared" si="625"/>
        <v>0</v>
      </c>
      <c r="R2012" s="16">
        <f t="shared" si="640"/>
        <v>0</v>
      </c>
      <c r="S2012" s="4" t="str">
        <f t="shared" si="641"/>
        <v>J=</v>
      </c>
      <c r="T2012" s="34">
        <f t="shared" si="642"/>
        <v>45427</v>
      </c>
      <c r="U2012" s="11"/>
      <c r="V2012" s="11"/>
      <c r="W2012" s="11"/>
      <c r="X2012" s="32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"/>
      <c r="AI2012" s="1"/>
      <c r="AJ2012" s="1"/>
      <c r="AK2012" s="1"/>
      <c r="AL2012" s="1"/>
      <c r="AM2012" s="32"/>
      <c r="AN2012" s="32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42">
        <f t="shared" si="626"/>
        <v>45403</v>
      </c>
      <c r="B2013" s="19">
        <f t="shared" ca="1" si="628"/>
        <v>3945.6976469599999</v>
      </c>
      <c r="C2013" s="16">
        <f t="shared" si="629"/>
        <v>3932.5</v>
      </c>
      <c r="D2013" s="15">
        <f ca="1">IF(A2013&lt;$B$1,VLOOKUP(A2013,[1]DI!$A$4:$B$15000,2,FALSE),0)</f>
        <v>0</v>
      </c>
      <c r="E2013" s="16">
        <f t="shared" ca="1" si="630"/>
        <v>1</v>
      </c>
      <c r="F2013" s="16">
        <f ca="1">(TRUNC(PRODUCT($E$12:$E2012),16))</f>
        <v>1.5071839973558301</v>
      </c>
      <c r="G2013" s="16">
        <f t="shared" ca="1" si="631"/>
        <v>1.5041606132897101</v>
      </c>
      <c r="H2013" s="16">
        <f t="shared" ca="1" si="632"/>
        <v>1.00201001</v>
      </c>
      <c r="I2013" s="15">
        <f t="shared" si="627"/>
        <v>7.0000000000000007E-2</v>
      </c>
      <c r="J2013" s="34">
        <f t="shared" si="633"/>
        <v>45397</v>
      </c>
      <c r="K2013" s="2">
        <f t="shared" si="634"/>
        <v>4</v>
      </c>
      <c r="L2013" s="21">
        <f t="shared" si="635"/>
        <v>5</v>
      </c>
      <c r="M2013" s="14">
        <f t="shared" si="636"/>
        <v>1.0013433350000001</v>
      </c>
      <c r="N2013" s="14">
        <f t="shared" ca="1" si="637"/>
        <v>1.0033560450000001</v>
      </c>
      <c r="O2013" s="21">
        <f t="shared" si="638"/>
        <v>0</v>
      </c>
      <c r="P2013" s="16">
        <f t="shared" ca="1" si="639"/>
        <v>13.19764696</v>
      </c>
      <c r="Q2013" s="24">
        <f t="shared" si="625"/>
        <v>0</v>
      </c>
      <c r="R2013" s="16">
        <f t="shared" si="640"/>
        <v>0</v>
      </c>
      <c r="S2013" s="4" t="str">
        <f t="shared" si="641"/>
        <v>J=</v>
      </c>
      <c r="T2013" s="34">
        <f t="shared" si="642"/>
        <v>45427</v>
      </c>
      <c r="U2013" s="11"/>
      <c r="V2013" s="11"/>
      <c r="W2013" s="11"/>
      <c r="X2013" s="32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"/>
      <c r="AI2013" s="1"/>
      <c r="AJ2013" s="1"/>
      <c r="AK2013" s="1"/>
      <c r="AL2013" s="1"/>
      <c r="AM2013" s="32"/>
      <c r="AN2013" s="32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42">
        <f t="shared" si="626"/>
        <v>45404</v>
      </c>
      <c r="B2014" s="19">
        <f t="shared" ca="1" si="628"/>
        <v>3945.6976469599999</v>
      </c>
      <c r="C2014" s="16">
        <f t="shared" si="629"/>
        <v>3932.5</v>
      </c>
      <c r="D2014" s="15">
        <f ca="1">IF(A2014&lt;$B$1,VLOOKUP(A2014,[1]DI!$A$4:$B$15000,2,FALSE),0)</f>
        <v>0.1065</v>
      </c>
      <c r="E2014" s="16">
        <f t="shared" ca="1" si="630"/>
        <v>1.00040168</v>
      </c>
      <c r="F2014" s="16">
        <f ca="1">(TRUNC(PRODUCT($E$12:$E2013),16))</f>
        <v>1.5071839973558301</v>
      </c>
      <c r="G2014" s="16">
        <f t="shared" ca="1" si="631"/>
        <v>1.5041606132897101</v>
      </c>
      <c r="H2014" s="16">
        <f t="shared" ca="1" si="632"/>
        <v>1.00201001</v>
      </c>
      <c r="I2014" s="15">
        <f t="shared" si="627"/>
        <v>7.0000000000000007E-2</v>
      </c>
      <c r="J2014" s="34">
        <f t="shared" si="633"/>
        <v>45397</v>
      </c>
      <c r="K2014" s="2">
        <f t="shared" si="634"/>
        <v>5</v>
      </c>
      <c r="L2014" s="21">
        <f t="shared" si="635"/>
        <v>5</v>
      </c>
      <c r="M2014" s="14">
        <f t="shared" si="636"/>
        <v>1.0013433350000001</v>
      </c>
      <c r="N2014" s="14">
        <f t="shared" ca="1" si="637"/>
        <v>1.0033560450000001</v>
      </c>
      <c r="O2014" s="21">
        <f t="shared" si="638"/>
        <v>0</v>
      </c>
      <c r="P2014" s="16">
        <f t="shared" ca="1" si="639"/>
        <v>13.19764696</v>
      </c>
      <c r="Q2014" s="24">
        <f t="shared" si="625"/>
        <v>0</v>
      </c>
      <c r="R2014" s="16">
        <f t="shared" si="640"/>
        <v>0</v>
      </c>
      <c r="S2014" s="4" t="str">
        <f t="shared" si="641"/>
        <v>J=</v>
      </c>
      <c r="T2014" s="34">
        <f t="shared" si="642"/>
        <v>45427</v>
      </c>
      <c r="U2014" s="11"/>
      <c r="V2014" s="11"/>
      <c r="W2014" s="11"/>
      <c r="X2014" s="32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"/>
      <c r="AI2014" s="1"/>
      <c r="AJ2014" s="1"/>
      <c r="AK2014" s="1"/>
      <c r="AL2014" s="1"/>
      <c r="AM2014" s="32"/>
      <c r="AN2014" s="32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42">
        <f t="shared" si="626"/>
        <v>45405</v>
      </c>
      <c r="B2015" s="19">
        <f t="shared" ca="1" si="628"/>
        <v>3948.3424970199999</v>
      </c>
      <c r="C2015" s="16">
        <f t="shared" si="629"/>
        <v>3932.5</v>
      </c>
      <c r="D2015" s="15">
        <f ca="1">IF(A2015&lt;$B$1,VLOOKUP(A2015,[1]DI!$A$4:$B$15000,2,FALSE),0)</f>
        <v>0.1065</v>
      </c>
      <c r="E2015" s="16">
        <f t="shared" ca="1" si="630"/>
        <v>1.00040168</v>
      </c>
      <c r="F2015" s="16">
        <f ca="1">(TRUNC(PRODUCT($E$12:$E2014),16))</f>
        <v>1.5077894030238901</v>
      </c>
      <c r="G2015" s="16">
        <f t="shared" ca="1" si="631"/>
        <v>1.5041606132897101</v>
      </c>
      <c r="H2015" s="16">
        <f t="shared" ca="1" si="632"/>
        <v>1.0024124999999999</v>
      </c>
      <c r="I2015" s="15">
        <f t="shared" si="627"/>
        <v>7.0000000000000007E-2</v>
      </c>
      <c r="J2015" s="34">
        <f t="shared" si="633"/>
        <v>45397</v>
      </c>
      <c r="K2015" s="2">
        <f t="shared" si="634"/>
        <v>6</v>
      </c>
      <c r="L2015" s="21">
        <f t="shared" si="635"/>
        <v>6</v>
      </c>
      <c r="M2015" s="14">
        <f t="shared" si="636"/>
        <v>1.001612218</v>
      </c>
      <c r="N2015" s="14">
        <f t="shared" ca="1" si="637"/>
        <v>1.004028607</v>
      </c>
      <c r="O2015" s="21">
        <f t="shared" si="638"/>
        <v>0</v>
      </c>
      <c r="P2015" s="16">
        <f t="shared" ca="1" si="639"/>
        <v>15.84249702</v>
      </c>
      <c r="Q2015" s="24">
        <f t="shared" si="625"/>
        <v>0</v>
      </c>
      <c r="R2015" s="16">
        <f t="shared" si="640"/>
        <v>0</v>
      </c>
      <c r="S2015" s="4" t="str">
        <f t="shared" si="641"/>
        <v>J=</v>
      </c>
      <c r="T2015" s="34">
        <f t="shared" si="642"/>
        <v>45427</v>
      </c>
      <c r="U2015" s="11"/>
      <c r="V2015" s="11"/>
      <c r="W2015" s="11"/>
      <c r="X2015" s="32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"/>
      <c r="AI2015" s="1"/>
      <c r="AJ2015" s="1"/>
      <c r="AK2015" s="1"/>
      <c r="AL2015" s="1"/>
      <c r="AM2015" s="32"/>
      <c r="AN2015" s="32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42">
        <f t="shared" si="626"/>
        <v>45406</v>
      </c>
      <c r="B2016" s="19">
        <f t="shared" ca="1" si="628"/>
        <v>3950.9891206500001</v>
      </c>
      <c r="C2016" s="16">
        <f t="shared" si="629"/>
        <v>3932.5</v>
      </c>
      <c r="D2016" s="15">
        <f ca="1">IF(A2016&lt;$B$1,VLOOKUP(A2016,[1]DI!$A$4:$B$15000,2,FALSE),0)</f>
        <v>0.1065</v>
      </c>
      <c r="E2016" s="16">
        <f t="shared" ca="1" si="630"/>
        <v>1.00040168</v>
      </c>
      <c r="F2016" s="16">
        <f ca="1">(TRUNC(PRODUCT($E$12:$E2015),16))</f>
        <v>1.5083950518713001</v>
      </c>
      <c r="G2016" s="16">
        <f t="shared" ca="1" si="631"/>
        <v>1.5041606132897101</v>
      </c>
      <c r="H2016" s="16">
        <f t="shared" ca="1" si="632"/>
        <v>1.00281515</v>
      </c>
      <c r="I2016" s="15">
        <f t="shared" si="627"/>
        <v>7.0000000000000007E-2</v>
      </c>
      <c r="J2016" s="34">
        <f t="shared" si="633"/>
        <v>45397</v>
      </c>
      <c r="K2016" s="2">
        <f t="shared" si="634"/>
        <v>7</v>
      </c>
      <c r="L2016" s="21">
        <f t="shared" si="635"/>
        <v>7</v>
      </c>
      <c r="M2016" s="14">
        <f t="shared" si="636"/>
        <v>1.001881174</v>
      </c>
      <c r="N2016" s="14">
        <f t="shared" ca="1" si="637"/>
        <v>1.0047016200000001</v>
      </c>
      <c r="O2016" s="21">
        <f t="shared" si="638"/>
        <v>0</v>
      </c>
      <c r="P2016" s="16">
        <f t="shared" ca="1" si="639"/>
        <v>18.48912065</v>
      </c>
      <c r="Q2016" s="24">
        <f t="shared" si="625"/>
        <v>0</v>
      </c>
      <c r="R2016" s="16">
        <f t="shared" si="640"/>
        <v>0</v>
      </c>
      <c r="S2016" s="4" t="str">
        <f t="shared" si="641"/>
        <v>J=</v>
      </c>
      <c r="T2016" s="34">
        <f t="shared" si="642"/>
        <v>45427</v>
      </c>
      <c r="U2016" s="11"/>
      <c r="V2016" s="11"/>
      <c r="W2016" s="11"/>
      <c r="X2016" s="32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"/>
      <c r="AI2016" s="1"/>
      <c r="AJ2016" s="1"/>
      <c r="AK2016" s="1"/>
      <c r="AL2016" s="1"/>
      <c r="AM2016" s="32"/>
      <c r="AN2016" s="32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42">
        <f t="shared" si="626"/>
        <v>45407</v>
      </c>
      <c r="B2017" s="19">
        <f t="shared" ca="1" si="628"/>
        <v>3953.6375060300002</v>
      </c>
      <c r="C2017" s="16">
        <f t="shared" si="629"/>
        <v>3932.5</v>
      </c>
      <c r="D2017" s="15">
        <f ca="1">IF(A2017&lt;$B$1,VLOOKUP(A2017,[1]DI!$A$4:$B$15000,2,FALSE),0)</f>
        <v>0.1065</v>
      </c>
      <c r="E2017" s="16">
        <f t="shared" ca="1" si="630"/>
        <v>1.00040168</v>
      </c>
      <c r="F2017" s="16">
        <f ca="1">(TRUNC(PRODUCT($E$12:$E2016),16))</f>
        <v>1.5090009439957299</v>
      </c>
      <c r="G2017" s="16">
        <f t="shared" ca="1" si="631"/>
        <v>1.5041606132897101</v>
      </c>
      <c r="H2017" s="16">
        <f t="shared" ca="1" si="632"/>
        <v>1.00321796</v>
      </c>
      <c r="I2017" s="15">
        <f t="shared" si="627"/>
        <v>7.0000000000000007E-2</v>
      </c>
      <c r="J2017" s="34">
        <f t="shared" si="633"/>
        <v>45397</v>
      </c>
      <c r="K2017" s="2">
        <f t="shared" si="634"/>
        <v>8</v>
      </c>
      <c r="L2017" s="21">
        <f t="shared" si="635"/>
        <v>8</v>
      </c>
      <c r="M2017" s="14">
        <f t="shared" si="636"/>
        <v>1.0021502019999999</v>
      </c>
      <c r="N2017" s="14">
        <f t="shared" ca="1" si="637"/>
        <v>1.0053750809999999</v>
      </c>
      <c r="O2017" s="21">
        <f t="shared" si="638"/>
        <v>0</v>
      </c>
      <c r="P2017" s="16">
        <f t="shared" ca="1" si="639"/>
        <v>21.137506030000001</v>
      </c>
      <c r="Q2017" s="24">
        <f t="shared" si="625"/>
        <v>0</v>
      </c>
      <c r="R2017" s="16">
        <f t="shared" si="640"/>
        <v>0</v>
      </c>
      <c r="S2017" s="4" t="str">
        <f t="shared" si="641"/>
        <v>J=</v>
      </c>
      <c r="T2017" s="34">
        <f t="shared" si="642"/>
        <v>45427</v>
      </c>
      <c r="U2017" s="11"/>
      <c r="V2017" s="11"/>
      <c r="W2017" s="11"/>
      <c r="X2017" s="32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"/>
      <c r="AI2017" s="1"/>
      <c r="AJ2017" s="1"/>
      <c r="AK2017" s="1"/>
      <c r="AL2017" s="1"/>
      <c r="AM2017" s="32"/>
      <c r="AN2017" s="32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42">
        <f t="shared" si="626"/>
        <v>45408</v>
      </c>
      <c r="B2018" s="19">
        <f t="shared" ca="1" si="628"/>
        <v>3956.28766103</v>
      </c>
      <c r="C2018" s="16">
        <f t="shared" si="629"/>
        <v>3932.5</v>
      </c>
      <c r="D2018" s="15">
        <f ca="1">IF(A2018&lt;$B$1,VLOOKUP(A2018,[1]DI!$A$4:$B$15000,2,FALSE),0)</f>
        <v>0.1065</v>
      </c>
      <c r="E2018" s="16">
        <f t="shared" ca="1" si="630"/>
        <v>1.00040168</v>
      </c>
      <c r="F2018" s="16">
        <f ca="1">(TRUNC(PRODUCT($E$12:$E2017),16))</f>
        <v>1.5096070794949199</v>
      </c>
      <c r="G2018" s="16">
        <f t="shared" ca="1" si="631"/>
        <v>1.5041606132897101</v>
      </c>
      <c r="H2018" s="16">
        <f t="shared" ca="1" si="632"/>
        <v>1.0036209300000001</v>
      </c>
      <c r="I2018" s="15">
        <f t="shared" si="627"/>
        <v>7.0000000000000007E-2</v>
      </c>
      <c r="J2018" s="34">
        <f t="shared" si="633"/>
        <v>45397</v>
      </c>
      <c r="K2018" s="2">
        <f t="shared" si="634"/>
        <v>9</v>
      </c>
      <c r="L2018" s="21">
        <f t="shared" si="635"/>
        <v>9</v>
      </c>
      <c r="M2018" s="14">
        <f t="shared" si="636"/>
        <v>1.0024193020000001</v>
      </c>
      <c r="N2018" s="14">
        <f t="shared" ca="1" si="637"/>
        <v>1.006048992</v>
      </c>
      <c r="O2018" s="21">
        <f t="shared" si="638"/>
        <v>0</v>
      </c>
      <c r="P2018" s="16">
        <f t="shared" ca="1" si="639"/>
        <v>23.787661029999999</v>
      </c>
      <c r="Q2018" s="24">
        <f t="shared" si="625"/>
        <v>0</v>
      </c>
      <c r="R2018" s="16">
        <f t="shared" si="640"/>
        <v>0</v>
      </c>
      <c r="S2018" s="4" t="str">
        <f t="shared" si="641"/>
        <v>J=</v>
      </c>
      <c r="T2018" s="34">
        <f t="shared" si="642"/>
        <v>45427</v>
      </c>
      <c r="U2018" s="11"/>
      <c r="V2018" s="11"/>
      <c r="W2018" s="11"/>
      <c r="X2018" s="32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"/>
      <c r="AI2018" s="1"/>
      <c r="AJ2018" s="1"/>
      <c r="AK2018" s="1"/>
      <c r="AL2018" s="1"/>
      <c r="AM2018" s="32"/>
      <c r="AN2018" s="32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42">
        <f t="shared" si="626"/>
        <v>45409</v>
      </c>
      <c r="B2019" s="19">
        <f t="shared" ca="1" si="628"/>
        <v>3958.9396249900001</v>
      </c>
      <c r="C2019" s="16">
        <f t="shared" si="629"/>
        <v>3932.5</v>
      </c>
      <c r="D2019" s="15">
        <f ca="1">IF(A2019&lt;$B$1,VLOOKUP(A2019,[1]DI!$A$4:$B$15000,2,FALSE),0)</f>
        <v>0</v>
      </c>
      <c r="E2019" s="16">
        <f t="shared" ca="1" si="630"/>
        <v>1</v>
      </c>
      <c r="F2019" s="16">
        <f ca="1">(TRUNC(PRODUCT($E$12:$E2018),16))</f>
        <v>1.51021345846661</v>
      </c>
      <c r="G2019" s="16">
        <f t="shared" ca="1" si="631"/>
        <v>1.5041606132897101</v>
      </c>
      <c r="H2019" s="16">
        <f t="shared" ca="1" si="632"/>
        <v>1.00402407</v>
      </c>
      <c r="I2019" s="15">
        <f t="shared" si="627"/>
        <v>7.0000000000000007E-2</v>
      </c>
      <c r="J2019" s="34">
        <f t="shared" si="633"/>
        <v>45397</v>
      </c>
      <c r="K2019" s="2">
        <f t="shared" si="634"/>
        <v>9</v>
      </c>
      <c r="L2019" s="21">
        <f t="shared" si="635"/>
        <v>10</v>
      </c>
      <c r="M2019" s="14">
        <f t="shared" si="636"/>
        <v>1.0026884739999999</v>
      </c>
      <c r="N2019" s="14">
        <f t="shared" ca="1" si="637"/>
        <v>1.0067233630000001</v>
      </c>
      <c r="O2019" s="21">
        <f t="shared" si="638"/>
        <v>0</v>
      </c>
      <c r="P2019" s="16">
        <f t="shared" ca="1" si="639"/>
        <v>26.439624989999999</v>
      </c>
      <c r="Q2019" s="24">
        <f t="shared" si="625"/>
        <v>0</v>
      </c>
      <c r="R2019" s="16">
        <f t="shared" si="640"/>
        <v>0</v>
      </c>
      <c r="S2019" s="4" t="str">
        <f t="shared" si="641"/>
        <v>J=</v>
      </c>
      <c r="T2019" s="34">
        <f t="shared" si="642"/>
        <v>45427</v>
      </c>
      <c r="U2019" s="11"/>
      <c r="V2019" s="11"/>
      <c r="W2019" s="11"/>
      <c r="X2019" s="32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"/>
      <c r="AI2019" s="1"/>
      <c r="AJ2019" s="1"/>
      <c r="AK2019" s="1"/>
      <c r="AL2019" s="1"/>
      <c r="AM2019" s="32"/>
      <c r="AN2019" s="32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42">
        <f t="shared" si="626"/>
        <v>45410</v>
      </c>
      <c r="B2020" s="19">
        <f t="shared" ca="1" si="628"/>
        <v>3958.9396249900001</v>
      </c>
      <c r="C2020" s="16">
        <f t="shared" si="629"/>
        <v>3932.5</v>
      </c>
      <c r="D2020" s="15">
        <f ca="1">IF(A2020&lt;$B$1,VLOOKUP(A2020,[1]DI!$A$4:$B$15000,2,FALSE),0)</f>
        <v>0</v>
      </c>
      <c r="E2020" s="16">
        <f t="shared" ca="1" si="630"/>
        <v>1</v>
      </c>
      <c r="F2020" s="16">
        <f ca="1">(TRUNC(PRODUCT($E$12:$E2019),16))</f>
        <v>1.51021345846661</v>
      </c>
      <c r="G2020" s="16">
        <f t="shared" ca="1" si="631"/>
        <v>1.5041606132897101</v>
      </c>
      <c r="H2020" s="16">
        <f t="shared" ca="1" si="632"/>
        <v>1.00402407</v>
      </c>
      <c r="I2020" s="15">
        <f t="shared" si="627"/>
        <v>7.0000000000000007E-2</v>
      </c>
      <c r="J2020" s="34">
        <f t="shared" si="633"/>
        <v>45397</v>
      </c>
      <c r="K2020" s="2">
        <f t="shared" si="634"/>
        <v>9</v>
      </c>
      <c r="L2020" s="21">
        <f t="shared" si="635"/>
        <v>10</v>
      </c>
      <c r="M2020" s="14">
        <f t="shared" si="636"/>
        <v>1.0026884739999999</v>
      </c>
      <c r="N2020" s="14">
        <f t="shared" ca="1" si="637"/>
        <v>1.0067233630000001</v>
      </c>
      <c r="O2020" s="21">
        <f t="shared" si="638"/>
        <v>0</v>
      </c>
      <c r="P2020" s="16">
        <f t="shared" ca="1" si="639"/>
        <v>26.439624989999999</v>
      </c>
      <c r="Q2020" s="24">
        <f t="shared" si="625"/>
        <v>0</v>
      </c>
      <c r="R2020" s="16">
        <f t="shared" si="640"/>
        <v>0</v>
      </c>
      <c r="S2020" s="4" t="str">
        <f t="shared" si="641"/>
        <v>J=</v>
      </c>
      <c r="T2020" s="34">
        <f t="shared" si="642"/>
        <v>45427</v>
      </c>
      <c r="U2020" s="11"/>
      <c r="V2020" s="11"/>
      <c r="W2020" s="11"/>
      <c r="X2020" s="32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"/>
      <c r="AI2020" s="1"/>
      <c r="AJ2020" s="1"/>
      <c r="AK2020" s="1"/>
      <c r="AL2020" s="1"/>
      <c r="AM2020" s="32"/>
      <c r="AN2020" s="32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42">
        <f t="shared" si="626"/>
        <v>45411</v>
      </c>
      <c r="B2021" s="19">
        <f t="shared" ca="1" si="628"/>
        <v>3958.9396249900001</v>
      </c>
      <c r="C2021" s="16">
        <f t="shared" si="629"/>
        <v>3932.5</v>
      </c>
      <c r="D2021" s="15">
        <f ca="1">IF(A2021&lt;$B$1,VLOOKUP(A2021,[1]DI!$A$4:$B$15000,2,FALSE),0)</f>
        <v>0.1065</v>
      </c>
      <c r="E2021" s="16">
        <f t="shared" ca="1" si="630"/>
        <v>1.00040168</v>
      </c>
      <c r="F2021" s="16">
        <f ca="1">(TRUNC(PRODUCT($E$12:$E2020),16))</f>
        <v>1.51021345846661</v>
      </c>
      <c r="G2021" s="16">
        <f t="shared" ca="1" si="631"/>
        <v>1.5041606132897101</v>
      </c>
      <c r="H2021" s="16">
        <f t="shared" ca="1" si="632"/>
        <v>1.00402407</v>
      </c>
      <c r="I2021" s="15">
        <f t="shared" si="627"/>
        <v>7.0000000000000007E-2</v>
      </c>
      <c r="J2021" s="34">
        <f t="shared" si="633"/>
        <v>45397</v>
      </c>
      <c r="K2021" s="2">
        <f t="shared" si="634"/>
        <v>10</v>
      </c>
      <c r="L2021" s="21">
        <f t="shared" si="635"/>
        <v>10</v>
      </c>
      <c r="M2021" s="14">
        <f t="shared" si="636"/>
        <v>1.0026884739999999</v>
      </c>
      <c r="N2021" s="14">
        <f t="shared" ca="1" si="637"/>
        <v>1.0067233630000001</v>
      </c>
      <c r="O2021" s="21">
        <f t="shared" si="638"/>
        <v>0</v>
      </c>
      <c r="P2021" s="16">
        <f t="shared" ca="1" si="639"/>
        <v>26.439624989999999</v>
      </c>
      <c r="Q2021" s="24">
        <f t="shared" si="625"/>
        <v>0</v>
      </c>
      <c r="R2021" s="16">
        <f t="shared" si="640"/>
        <v>0</v>
      </c>
      <c r="S2021" s="4" t="str">
        <f t="shared" si="641"/>
        <v>J=</v>
      </c>
      <c r="T2021" s="34">
        <f t="shared" si="642"/>
        <v>45427</v>
      </c>
      <c r="U2021" s="30"/>
      <c r="V2021" s="30"/>
      <c r="W2021" s="30"/>
      <c r="X2021" s="36"/>
      <c r="Y2021" s="25"/>
      <c r="Z2021" s="28"/>
      <c r="AA2021" s="30"/>
      <c r="AB2021" s="25"/>
      <c r="AC2021" s="25"/>
      <c r="AD2021" s="25"/>
      <c r="AE2021" s="30"/>
      <c r="AF2021" s="26"/>
      <c r="AG2021" s="30"/>
      <c r="AH2021" s="28"/>
      <c r="AI2021" s="28"/>
      <c r="AJ2021" s="28"/>
      <c r="AK2021" s="28"/>
      <c r="AL2021" s="28"/>
      <c r="AM2021" s="36"/>
      <c r="AN2021" s="36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  <c r="EK2021" s="28"/>
      <c r="EL2021" s="28"/>
      <c r="EM2021" s="28"/>
      <c r="EN2021" s="28"/>
      <c r="EO2021" s="28"/>
    </row>
    <row r="2022" spans="1:145" x14ac:dyDescent="0.15">
      <c r="A2022" s="42">
        <f t="shared" si="626"/>
        <v>45412</v>
      </c>
      <c r="B2022" s="19">
        <f t="shared" ca="1" si="628"/>
        <v>3961.5933192500001</v>
      </c>
      <c r="C2022" s="16">
        <f t="shared" si="629"/>
        <v>3932.5</v>
      </c>
      <c r="D2022" s="15">
        <f ca="1">IF(A2022&lt;$B$1,VLOOKUP(A2022,[1]DI!$A$4:$B$15000,2,FALSE),0)</f>
        <v>0.1065</v>
      </c>
      <c r="E2022" s="16">
        <f t="shared" ca="1" si="630"/>
        <v>1.00040168</v>
      </c>
      <c r="F2022" s="16">
        <f ca="1">(TRUNC(PRODUCT($E$12:$E2021),16))</f>
        <v>1.5108200810086101</v>
      </c>
      <c r="G2022" s="16">
        <f t="shared" ca="1" si="631"/>
        <v>1.5041606132897101</v>
      </c>
      <c r="H2022" s="16">
        <f t="shared" ca="1" si="632"/>
        <v>1.00442736</v>
      </c>
      <c r="I2022" s="15">
        <f t="shared" si="627"/>
        <v>7.0000000000000007E-2</v>
      </c>
      <c r="J2022" s="34">
        <f t="shared" si="633"/>
        <v>45397</v>
      </c>
      <c r="K2022" s="2">
        <f t="shared" si="634"/>
        <v>11</v>
      </c>
      <c r="L2022" s="21">
        <f t="shared" si="635"/>
        <v>11</v>
      </c>
      <c r="M2022" s="14">
        <f t="shared" si="636"/>
        <v>1.0029577190000001</v>
      </c>
      <c r="N2022" s="14">
        <f t="shared" ca="1" si="637"/>
        <v>1.007398174</v>
      </c>
      <c r="O2022" s="21">
        <f t="shared" si="638"/>
        <v>0</v>
      </c>
      <c r="P2022" s="16">
        <f t="shared" ca="1" si="639"/>
        <v>29.09331925</v>
      </c>
      <c r="Q2022" s="24">
        <f t="shared" si="625"/>
        <v>0</v>
      </c>
      <c r="R2022" s="16">
        <f t="shared" si="640"/>
        <v>0</v>
      </c>
      <c r="S2022" s="4" t="str">
        <f t="shared" si="641"/>
        <v>J=</v>
      </c>
      <c r="T2022" s="34">
        <f t="shared" si="642"/>
        <v>45427</v>
      </c>
      <c r="U2022" s="30"/>
      <c r="V2022" s="30"/>
      <c r="W2022" s="30"/>
      <c r="X2022" s="36"/>
      <c r="Y2022" s="25"/>
      <c r="Z2022" s="28"/>
      <c r="AA2022" s="30"/>
      <c r="AB2022" s="25"/>
      <c r="AC2022" s="25"/>
      <c r="AD2022" s="25"/>
      <c r="AE2022" s="30"/>
      <c r="AF2022" s="26"/>
      <c r="AG2022" s="30"/>
      <c r="AH2022" s="28"/>
      <c r="AI2022" s="28"/>
      <c r="AJ2022" s="28"/>
      <c r="AK2022" s="28"/>
      <c r="AL2022" s="28"/>
      <c r="AM2022" s="36"/>
      <c r="AN2022" s="36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  <c r="EK2022" s="28"/>
      <c r="EL2022" s="28"/>
      <c r="EM2022" s="28"/>
      <c r="EN2022" s="28"/>
      <c r="EO2022" s="28"/>
    </row>
    <row r="2023" spans="1:145" x14ac:dyDescent="0.15">
      <c r="A2023" s="42">
        <f t="shared" si="626"/>
        <v>45413</v>
      </c>
      <c r="B2023" s="19">
        <f t="shared" ca="1" si="628"/>
        <v>3964.2488224600002</v>
      </c>
      <c r="C2023" s="16">
        <f t="shared" si="629"/>
        <v>3932.5</v>
      </c>
      <c r="D2023" s="15">
        <f ca="1">IF(A2023&lt;$B$1,VLOOKUP(A2023,[1]DI!$A$4:$B$15000,2,FALSE),0)</f>
        <v>0</v>
      </c>
      <c r="E2023" s="16">
        <f t="shared" ca="1" si="630"/>
        <v>1</v>
      </c>
      <c r="F2023" s="16">
        <f ca="1">(TRUNC(PRODUCT($E$12:$E2022),16))</f>
        <v>1.51142694721875</v>
      </c>
      <c r="G2023" s="16">
        <f t="shared" ca="1" si="631"/>
        <v>1.5041606132897101</v>
      </c>
      <c r="H2023" s="16">
        <f t="shared" ca="1" si="632"/>
        <v>1.00483082</v>
      </c>
      <c r="I2023" s="15">
        <f t="shared" si="627"/>
        <v>7.0000000000000007E-2</v>
      </c>
      <c r="J2023" s="34">
        <f t="shared" si="633"/>
        <v>45397</v>
      </c>
      <c r="K2023" s="2">
        <f t="shared" si="634"/>
        <v>11</v>
      </c>
      <c r="L2023" s="21">
        <f t="shared" si="635"/>
        <v>12</v>
      </c>
      <c r="M2023" s="14">
        <f t="shared" si="636"/>
        <v>1.003227036</v>
      </c>
      <c r="N2023" s="14">
        <f t="shared" ca="1" si="637"/>
        <v>1.008073445</v>
      </c>
      <c r="O2023" s="21">
        <f t="shared" si="638"/>
        <v>0</v>
      </c>
      <c r="P2023" s="16">
        <f t="shared" ca="1" si="639"/>
        <v>31.74882246</v>
      </c>
      <c r="Q2023" s="24">
        <f t="shared" si="625"/>
        <v>0</v>
      </c>
      <c r="R2023" s="16">
        <f t="shared" si="640"/>
        <v>0</v>
      </c>
      <c r="S2023" s="4" t="str">
        <f t="shared" si="641"/>
        <v>J=</v>
      </c>
      <c r="T2023" s="34">
        <f t="shared" si="642"/>
        <v>45427</v>
      </c>
      <c r="U2023" s="11"/>
      <c r="V2023" s="11"/>
      <c r="W2023" s="11"/>
      <c r="X2023" s="32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"/>
      <c r="AI2023" s="1"/>
      <c r="AJ2023" s="1"/>
      <c r="AK2023" s="1"/>
      <c r="AL2023" s="1"/>
      <c r="AM2023" s="32"/>
      <c r="AN2023" s="32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42">
        <f t="shared" si="626"/>
        <v>45414</v>
      </c>
      <c r="B2024" s="19">
        <f t="shared" ca="1" si="628"/>
        <v>3964.2488224600002</v>
      </c>
      <c r="C2024" s="16">
        <f t="shared" si="629"/>
        <v>3932.5</v>
      </c>
      <c r="D2024" s="15">
        <f ca="1">IF(A2024&lt;$B$1,VLOOKUP(A2024,[1]DI!$A$4:$B$15000,2,FALSE),0)</f>
        <v>0.1065</v>
      </c>
      <c r="E2024" s="16">
        <f t="shared" ca="1" si="630"/>
        <v>1.00040168</v>
      </c>
      <c r="F2024" s="16">
        <f ca="1">(TRUNC(PRODUCT($E$12:$E2023),16))</f>
        <v>1.51142694721875</v>
      </c>
      <c r="G2024" s="16">
        <f t="shared" ca="1" si="631"/>
        <v>1.5041606132897101</v>
      </c>
      <c r="H2024" s="16">
        <f t="shared" ca="1" si="632"/>
        <v>1.00483082</v>
      </c>
      <c r="I2024" s="15">
        <f t="shared" si="627"/>
        <v>7.0000000000000007E-2</v>
      </c>
      <c r="J2024" s="34">
        <f t="shared" si="633"/>
        <v>45397</v>
      </c>
      <c r="K2024" s="2">
        <f t="shared" si="634"/>
        <v>12</v>
      </c>
      <c r="L2024" s="21">
        <f t="shared" si="635"/>
        <v>12</v>
      </c>
      <c r="M2024" s="14">
        <f t="shared" si="636"/>
        <v>1.003227036</v>
      </c>
      <c r="N2024" s="14">
        <f t="shared" ca="1" si="637"/>
        <v>1.008073445</v>
      </c>
      <c r="O2024" s="21">
        <f t="shared" si="638"/>
        <v>0</v>
      </c>
      <c r="P2024" s="16">
        <f t="shared" ca="1" si="639"/>
        <v>31.74882246</v>
      </c>
      <c r="Q2024" s="24">
        <f t="shared" si="625"/>
        <v>0</v>
      </c>
      <c r="R2024" s="16">
        <f t="shared" si="640"/>
        <v>0</v>
      </c>
      <c r="S2024" s="4" t="str">
        <f t="shared" si="641"/>
        <v>J=</v>
      </c>
      <c r="T2024" s="34">
        <f t="shared" si="642"/>
        <v>45427</v>
      </c>
      <c r="U2024" s="11"/>
      <c r="V2024" s="11"/>
      <c r="W2024" s="11"/>
      <c r="X2024" s="32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"/>
      <c r="AI2024" s="1"/>
      <c r="AJ2024" s="1"/>
      <c r="AK2024" s="1"/>
      <c r="AL2024" s="1"/>
      <c r="AM2024" s="32"/>
      <c r="AN2024" s="32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42">
        <f t="shared" si="626"/>
        <v>45415</v>
      </c>
      <c r="B2025" s="19">
        <f t="shared" ca="1" si="628"/>
        <v>3966.9060992200002</v>
      </c>
      <c r="C2025" s="16">
        <f t="shared" si="629"/>
        <v>3932.5</v>
      </c>
      <c r="D2025" s="15">
        <f ca="1">IF(A2025&lt;$B$1,VLOOKUP(A2025,[1]DI!$A$4:$B$15000,2,FALSE),0)</f>
        <v>0.1065</v>
      </c>
      <c r="E2025" s="16">
        <f t="shared" ca="1" si="630"/>
        <v>1.00040168</v>
      </c>
      <c r="F2025" s="16">
        <f ca="1">(TRUNC(PRODUCT($E$12:$E2024),16))</f>
        <v>1.5120340571949</v>
      </c>
      <c r="G2025" s="16">
        <f t="shared" ca="1" si="631"/>
        <v>1.5041606132897101</v>
      </c>
      <c r="H2025" s="16">
        <f t="shared" ca="1" si="632"/>
        <v>1.00523444</v>
      </c>
      <c r="I2025" s="15">
        <f t="shared" si="627"/>
        <v>7.0000000000000007E-2</v>
      </c>
      <c r="J2025" s="34">
        <f t="shared" si="633"/>
        <v>45397</v>
      </c>
      <c r="K2025" s="2">
        <f t="shared" si="634"/>
        <v>13</v>
      </c>
      <c r="L2025" s="21">
        <f t="shared" si="635"/>
        <v>13</v>
      </c>
      <c r="M2025" s="14">
        <f t="shared" si="636"/>
        <v>1.003496425</v>
      </c>
      <c r="N2025" s="14">
        <f t="shared" ca="1" si="637"/>
        <v>1.0087491669999999</v>
      </c>
      <c r="O2025" s="21">
        <f t="shared" si="638"/>
        <v>0</v>
      </c>
      <c r="P2025" s="16">
        <f t="shared" ca="1" si="639"/>
        <v>34.406099220000002</v>
      </c>
      <c r="Q2025" s="24">
        <f t="shared" si="625"/>
        <v>0</v>
      </c>
      <c r="R2025" s="16">
        <f t="shared" si="640"/>
        <v>0</v>
      </c>
      <c r="S2025" s="4" t="str">
        <f t="shared" si="641"/>
        <v>J=</v>
      </c>
      <c r="T2025" s="34">
        <f t="shared" si="642"/>
        <v>45427</v>
      </c>
      <c r="U2025" s="11"/>
      <c r="V2025" s="11"/>
      <c r="W2025" s="11"/>
      <c r="X2025" s="32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"/>
      <c r="AI2025" s="1"/>
      <c r="AJ2025" s="1"/>
      <c r="AK2025" s="1"/>
      <c r="AL2025" s="1"/>
      <c r="AM2025" s="32"/>
      <c r="AN2025" s="32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42">
        <f t="shared" si="626"/>
        <v>45416</v>
      </c>
      <c r="B2026" s="19">
        <f t="shared" ca="1" si="628"/>
        <v>3969.5651888699999</v>
      </c>
      <c r="C2026" s="16">
        <f t="shared" si="629"/>
        <v>3932.5</v>
      </c>
      <c r="D2026" s="15">
        <f ca="1">IF(A2026&lt;$B$1,VLOOKUP(A2026,[1]DI!$A$4:$B$15000,2,FALSE),0)</f>
        <v>0</v>
      </c>
      <c r="E2026" s="16">
        <f t="shared" ca="1" si="630"/>
        <v>1</v>
      </c>
      <c r="F2026" s="16">
        <f ca="1">(TRUNC(PRODUCT($E$12:$E2025),16))</f>
        <v>1.5126414110349999</v>
      </c>
      <c r="G2026" s="16">
        <f t="shared" ca="1" si="631"/>
        <v>1.5041606132897101</v>
      </c>
      <c r="H2026" s="16">
        <f t="shared" ca="1" si="632"/>
        <v>1.00563823</v>
      </c>
      <c r="I2026" s="15">
        <f t="shared" si="627"/>
        <v>7.0000000000000007E-2</v>
      </c>
      <c r="J2026" s="34">
        <f t="shared" si="633"/>
        <v>45397</v>
      </c>
      <c r="K2026" s="2">
        <f t="shared" si="634"/>
        <v>13</v>
      </c>
      <c r="L2026" s="21">
        <f t="shared" si="635"/>
        <v>14</v>
      </c>
      <c r="M2026" s="14">
        <f t="shared" si="636"/>
        <v>1.0037658869999999</v>
      </c>
      <c r="N2026" s="14">
        <f t="shared" ca="1" si="637"/>
        <v>1.0094253500000001</v>
      </c>
      <c r="O2026" s="21">
        <f t="shared" si="638"/>
        <v>0</v>
      </c>
      <c r="P2026" s="16">
        <f t="shared" ca="1" si="639"/>
        <v>37.06518887</v>
      </c>
      <c r="Q2026" s="24">
        <f t="shared" si="625"/>
        <v>0</v>
      </c>
      <c r="R2026" s="16">
        <f t="shared" si="640"/>
        <v>0</v>
      </c>
      <c r="S2026" s="4" t="str">
        <f t="shared" si="641"/>
        <v>J=</v>
      </c>
      <c r="T2026" s="34">
        <f t="shared" si="642"/>
        <v>45427</v>
      </c>
      <c r="U2026" s="11"/>
      <c r="V2026" s="11"/>
      <c r="W2026" s="11"/>
      <c r="X2026" s="32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"/>
      <c r="AI2026" s="1"/>
      <c r="AJ2026" s="1"/>
      <c r="AK2026" s="1"/>
      <c r="AL2026" s="1"/>
      <c r="AM2026" s="32"/>
      <c r="AN2026" s="32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42">
        <f t="shared" si="626"/>
        <v>45417</v>
      </c>
      <c r="B2027" s="19">
        <f t="shared" ca="1" si="628"/>
        <v>3969.5651888699999</v>
      </c>
      <c r="C2027" s="16">
        <f t="shared" si="629"/>
        <v>3932.5</v>
      </c>
      <c r="D2027" s="15">
        <f ca="1">IF(A2027&lt;$B$1,VLOOKUP(A2027,[1]DI!$A$4:$B$15000,2,FALSE),0)</f>
        <v>0</v>
      </c>
      <c r="E2027" s="16">
        <f t="shared" ca="1" si="630"/>
        <v>1</v>
      </c>
      <c r="F2027" s="16">
        <f ca="1">(TRUNC(PRODUCT($E$12:$E2026),16))</f>
        <v>1.5126414110349999</v>
      </c>
      <c r="G2027" s="16">
        <f t="shared" ca="1" si="631"/>
        <v>1.5041606132897101</v>
      </c>
      <c r="H2027" s="16">
        <f t="shared" ca="1" si="632"/>
        <v>1.00563823</v>
      </c>
      <c r="I2027" s="15">
        <f t="shared" si="627"/>
        <v>7.0000000000000007E-2</v>
      </c>
      <c r="J2027" s="34">
        <f t="shared" si="633"/>
        <v>45397</v>
      </c>
      <c r="K2027" s="2">
        <f t="shared" si="634"/>
        <v>13</v>
      </c>
      <c r="L2027" s="21">
        <f t="shared" si="635"/>
        <v>14</v>
      </c>
      <c r="M2027" s="14">
        <f t="shared" si="636"/>
        <v>1.0037658869999999</v>
      </c>
      <c r="N2027" s="14">
        <f t="shared" ca="1" si="637"/>
        <v>1.0094253500000001</v>
      </c>
      <c r="O2027" s="21">
        <f t="shared" si="638"/>
        <v>0</v>
      </c>
      <c r="P2027" s="16">
        <f t="shared" ca="1" si="639"/>
        <v>37.06518887</v>
      </c>
      <c r="Q2027" s="24">
        <f t="shared" si="625"/>
        <v>0</v>
      </c>
      <c r="R2027" s="16">
        <f t="shared" si="640"/>
        <v>0</v>
      </c>
      <c r="S2027" s="4" t="str">
        <f t="shared" si="641"/>
        <v>J=</v>
      </c>
      <c r="T2027" s="34">
        <f t="shared" si="642"/>
        <v>45427</v>
      </c>
      <c r="U2027" s="11"/>
      <c r="V2027" s="11"/>
      <c r="W2027" s="11"/>
      <c r="X2027" s="32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"/>
      <c r="AI2027" s="1"/>
      <c r="AJ2027" s="1"/>
      <c r="AK2027" s="1"/>
      <c r="AL2027" s="1"/>
      <c r="AM2027" s="32"/>
      <c r="AN2027" s="32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ht="12" x14ac:dyDescent="0.2">
      <c r="A2028" s="42">
        <f t="shared" si="626"/>
        <v>45418</v>
      </c>
      <c r="B2028" s="19">
        <f t="shared" ca="1" si="628"/>
        <v>3969.5651888699999</v>
      </c>
      <c r="C2028" s="16">
        <f t="shared" si="629"/>
        <v>3932.5</v>
      </c>
      <c r="D2028" s="15">
        <f ca="1">IF(A2028&lt;$B$1,VLOOKUP(A2028,[1]DI!$A$4:$B$15000,2,FALSE),0)</f>
        <v>0.1065</v>
      </c>
      <c r="E2028" s="16">
        <f t="shared" ca="1" si="630"/>
        <v>1.00040168</v>
      </c>
      <c r="F2028" s="16">
        <f ca="1">(TRUNC(PRODUCT($E$12:$E2027),16))</f>
        <v>1.5126414110349999</v>
      </c>
      <c r="G2028" s="16">
        <f t="shared" ca="1" si="631"/>
        <v>1.5041606132897101</v>
      </c>
      <c r="H2028" s="16">
        <f t="shared" ca="1" si="632"/>
        <v>1.00563823</v>
      </c>
      <c r="I2028" s="15">
        <f t="shared" si="627"/>
        <v>7.0000000000000007E-2</v>
      </c>
      <c r="J2028" s="34">
        <f t="shared" si="633"/>
        <v>45397</v>
      </c>
      <c r="K2028" s="2">
        <f t="shared" si="634"/>
        <v>14</v>
      </c>
      <c r="L2028" s="21">
        <f t="shared" si="635"/>
        <v>14</v>
      </c>
      <c r="M2028" s="14">
        <f t="shared" si="636"/>
        <v>1.0037658869999999</v>
      </c>
      <c r="N2028" s="14">
        <f t="shared" ca="1" si="637"/>
        <v>1.0094253500000001</v>
      </c>
      <c r="O2028" s="21">
        <f t="shared" si="638"/>
        <v>0</v>
      </c>
      <c r="P2028" s="16">
        <f t="shared" ca="1" si="639"/>
        <v>37.06518887</v>
      </c>
      <c r="Q2028" s="24">
        <f t="shared" si="625"/>
        <v>0</v>
      </c>
      <c r="R2028" s="16">
        <f t="shared" si="640"/>
        <v>0</v>
      </c>
      <c r="S2028" s="4" t="str">
        <f t="shared" si="641"/>
        <v>J=</v>
      </c>
      <c r="T2028" s="34">
        <f t="shared" si="642"/>
        <v>45427</v>
      </c>
      <c r="U2028" s="140">
        <v>21</v>
      </c>
      <c r="V2028" s="140">
        <v>22</v>
      </c>
      <c r="W2028" s="140">
        <v>23</v>
      </c>
      <c r="X2028" s="32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"/>
      <c r="AI2028" s="1"/>
      <c r="AJ2028" s="1"/>
      <c r="AK2028" s="1"/>
      <c r="AL2028" s="1"/>
      <c r="AM2028" s="32"/>
      <c r="AN2028" s="32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ht="18.75" x14ac:dyDescent="0.3">
      <c r="A2029" s="42">
        <f t="shared" si="626"/>
        <v>45419</v>
      </c>
      <c r="B2029" s="19">
        <f t="shared" ca="1" si="628"/>
        <v>3972.2260127499999</v>
      </c>
      <c r="C2029" s="16">
        <f t="shared" si="629"/>
        <v>3932.5</v>
      </c>
      <c r="D2029" s="15">
        <f ca="1">IF(A2029&lt;$B$1,VLOOKUP(A2029,[1]DI!$A$4:$B$15000,2,FALSE),0)</f>
        <v>0.1065</v>
      </c>
      <c r="E2029" s="16">
        <f t="shared" ca="1" si="630"/>
        <v>1.00040168</v>
      </c>
      <c r="F2029" s="16">
        <f ca="1">(TRUNC(PRODUCT($E$12:$E2028),16))</f>
        <v>1.5132490088369801</v>
      </c>
      <c r="G2029" s="16">
        <f t="shared" ca="1" si="631"/>
        <v>1.5041606132897101</v>
      </c>
      <c r="H2029" s="16">
        <f t="shared" ca="1" si="632"/>
        <v>1.00604217</v>
      </c>
      <c r="I2029" s="15">
        <f t="shared" si="627"/>
        <v>7.0000000000000007E-2</v>
      </c>
      <c r="J2029" s="34">
        <f t="shared" si="633"/>
        <v>45397</v>
      </c>
      <c r="K2029" s="2">
        <f t="shared" si="634"/>
        <v>15</v>
      </c>
      <c r="L2029" s="21">
        <f t="shared" si="635"/>
        <v>15</v>
      </c>
      <c r="M2029" s="14">
        <f t="shared" si="636"/>
        <v>1.004035421</v>
      </c>
      <c r="N2029" s="14">
        <f t="shared" ca="1" si="637"/>
        <v>1.0101019739999999</v>
      </c>
      <c r="O2029" s="21">
        <f t="shared" si="638"/>
        <v>0</v>
      </c>
      <c r="P2029" s="16">
        <f t="shared" ca="1" si="639"/>
        <v>39.726012750000002</v>
      </c>
      <c r="Q2029" s="24">
        <f t="shared" si="625"/>
        <v>0</v>
      </c>
      <c r="R2029" s="16">
        <f t="shared" si="640"/>
        <v>0</v>
      </c>
      <c r="S2029" s="4" t="str">
        <f t="shared" si="641"/>
        <v>J=</v>
      </c>
      <c r="T2029" s="34">
        <f t="shared" si="642"/>
        <v>45427</v>
      </c>
      <c r="U2029" s="173" t="s">
        <v>128</v>
      </c>
      <c r="V2029" s="11"/>
      <c r="W2029" s="11"/>
      <c r="X2029" s="32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"/>
      <c r="AI2029" s="1"/>
      <c r="AJ2029" s="1"/>
      <c r="AK2029" s="1"/>
      <c r="AL2029" s="1"/>
      <c r="AM2029" s="32"/>
      <c r="AN2029" s="32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ht="18.75" x14ac:dyDescent="0.3">
      <c r="A2030" s="42">
        <f t="shared" si="626"/>
        <v>45420</v>
      </c>
      <c r="B2030" s="19">
        <f t="shared" ca="1" si="628"/>
        <v>3974.8886455800002</v>
      </c>
      <c r="C2030" s="16">
        <f t="shared" si="629"/>
        <v>3932.5</v>
      </c>
      <c r="D2030" s="15">
        <f ca="1">IF(A2030&lt;$B$1,VLOOKUP(A2030,[1]DI!$A$4:$B$15000,2,FALSE),0)</f>
        <v>0.1065</v>
      </c>
      <c r="E2030" s="16">
        <f t="shared" ca="1" si="630"/>
        <v>1.00040168</v>
      </c>
      <c r="F2030" s="16">
        <f ca="1">(TRUNC(PRODUCT($E$12:$E2029),16))</f>
        <v>1.5138568506988499</v>
      </c>
      <c r="G2030" s="16">
        <f t="shared" ca="1" si="631"/>
        <v>1.5041606132897101</v>
      </c>
      <c r="H2030" s="16">
        <f t="shared" ca="1" si="632"/>
        <v>1.00644628</v>
      </c>
      <c r="I2030" s="15">
        <f t="shared" si="627"/>
        <v>7.0000000000000007E-2</v>
      </c>
      <c r="J2030" s="34">
        <f t="shared" si="633"/>
        <v>45397</v>
      </c>
      <c r="K2030" s="2">
        <f t="shared" si="634"/>
        <v>16</v>
      </c>
      <c r="L2030" s="21">
        <f t="shared" si="635"/>
        <v>16</v>
      </c>
      <c r="M2030" s="14">
        <f t="shared" si="636"/>
        <v>1.004305027</v>
      </c>
      <c r="N2030" s="14">
        <f t="shared" ca="1" si="637"/>
        <v>1.010779058</v>
      </c>
      <c r="O2030" s="21">
        <f t="shared" si="638"/>
        <v>0</v>
      </c>
      <c r="P2030" s="16">
        <f t="shared" ca="1" si="639"/>
        <v>42.388645580000002</v>
      </c>
      <c r="Q2030" s="24">
        <f t="shared" si="625"/>
        <v>0</v>
      </c>
      <c r="R2030" s="16">
        <f t="shared" si="640"/>
        <v>0</v>
      </c>
      <c r="S2030" s="4" t="str">
        <f t="shared" si="641"/>
        <v>J=</v>
      </c>
      <c r="T2030" s="34">
        <f t="shared" si="642"/>
        <v>45427</v>
      </c>
      <c r="U2030" s="173" t="s">
        <v>74</v>
      </c>
      <c r="V2030" s="11"/>
      <c r="W2030" s="11"/>
      <c r="X2030" s="32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"/>
      <c r="AI2030" s="1"/>
      <c r="AJ2030" s="1"/>
      <c r="AK2030" s="1"/>
      <c r="AL2030" s="1"/>
      <c r="AM2030" s="32"/>
      <c r="AN2030" s="32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ht="18.75" x14ac:dyDescent="0.3">
      <c r="A2031" s="42">
        <f t="shared" si="626"/>
        <v>45421</v>
      </c>
      <c r="B2031" s="19">
        <f t="shared" ca="1" si="628"/>
        <v>3977.5530598300002</v>
      </c>
      <c r="C2031" s="16">
        <f t="shared" si="629"/>
        <v>3932.5</v>
      </c>
      <c r="D2031" s="15">
        <f ca="1">IF(A2031&lt;$B$1,VLOOKUP(A2031,[1]DI!$A$4:$B$15000,2,FALSE),0)</f>
        <v>0.104</v>
      </c>
      <c r="E2031" s="16">
        <f t="shared" ca="1" si="630"/>
        <v>1.0003926999999999</v>
      </c>
      <c r="F2031" s="16">
        <f ca="1">(TRUNC(PRODUCT($E$12:$E2030),16))</f>
        <v>1.51446493671864</v>
      </c>
      <c r="G2031" s="16">
        <f t="shared" ca="1" si="631"/>
        <v>1.5041606132897101</v>
      </c>
      <c r="H2031" s="16">
        <f t="shared" ca="1" si="632"/>
        <v>1.00685055</v>
      </c>
      <c r="I2031" s="15">
        <f t="shared" si="627"/>
        <v>7.0000000000000007E-2</v>
      </c>
      <c r="J2031" s="34">
        <f t="shared" si="633"/>
        <v>45397</v>
      </c>
      <c r="K2031" s="2">
        <f t="shared" si="634"/>
        <v>17</v>
      </c>
      <c r="L2031" s="21">
        <f t="shared" si="635"/>
        <v>17</v>
      </c>
      <c r="M2031" s="14">
        <f t="shared" si="636"/>
        <v>1.0045747060000001</v>
      </c>
      <c r="N2031" s="14">
        <f t="shared" ca="1" si="637"/>
        <v>1.0114565950000001</v>
      </c>
      <c r="O2031" s="21">
        <f t="shared" si="638"/>
        <v>0</v>
      </c>
      <c r="P2031" s="16">
        <f t="shared" ca="1" si="639"/>
        <v>45.053059830000002</v>
      </c>
      <c r="Q2031" s="24">
        <f t="shared" si="625"/>
        <v>0</v>
      </c>
      <c r="R2031" s="16">
        <f t="shared" si="640"/>
        <v>0</v>
      </c>
      <c r="S2031" s="4" t="str">
        <f t="shared" si="641"/>
        <v>J=</v>
      </c>
      <c r="T2031" s="34">
        <f t="shared" si="642"/>
        <v>45427</v>
      </c>
      <c r="U2031" s="174">
        <f ca="1">B2032*10000</f>
        <v>39801835.287500001</v>
      </c>
      <c r="V2031" s="11"/>
      <c r="W2031" s="11"/>
      <c r="X2031" s="32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"/>
      <c r="AI2031" s="1"/>
      <c r="AJ2031" s="1"/>
      <c r="AK2031" s="1"/>
      <c r="AL2031" s="1"/>
      <c r="AM2031" s="32"/>
      <c r="AN2031" s="32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ht="18.75" x14ac:dyDescent="0.3">
      <c r="A2032" s="164">
        <f t="shared" si="626"/>
        <v>45422</v>
      </c>
      <c r="B2032" s="165">
        <f t="shared" ca="1" si="628"/>
        <v>3980.1835287499998</v>
      </c>
      <c r="C2032" s="166">
        <f t="shared" si="629"/>
        <v>3932.5</v>
      </c>
      <c r="D2032" s="94">
        <f ca="1">IF(A2032&lt;$B$1,VLOOKUP(A2032,[1]DI!$A$4:$B$15000,2,FALSE),0)</f>
        <v>0.104</v>
      </c>
      <c r="E2032" s="166">
        <f t="shared" ca="1" si="630"/>
        <v>1.0003926999999999</v>
      </c>
      <c r="F2032" s="166">
        <f ca="1">(TRUNC(PRODUCT($E$12:$E2031),16))</f>
        <v>1.51505966709929</v>
      </c>
      <c r="G2032" s="166">
        <f t="shared" ca="1" si="631"/>
        <v>1.5041606132897101</v>
      </c>
      <c r="H2032" s="166">
        <f t="shared" ca="1" si="632"/>
        <v>1.00724594</v>
      </c>
      <c r="I2032" s="94">
        <f t="shared" si="627"/>
        <v>7.0000000000000007E-2</v>
      </c>
      <c r="J2032" s="164">
        <f t="shared" si="633"/>
        <v>45397</v>
      </c>
      <c r="K2032" s="167">
        <f t="shared" si="634"/>
        <v>18</v>
      </c>
      <c r="L2032" s="168">
        <f t="shared" si="635"/>
        <v>18</v>
      </c>
      <c r="M2032" s="169">
        <f t="shared" si="636"/>
        <v>1.0048444569999999</v>
      </c>
      <c r="N2032" s="169">
        <f t="shared" ca="1" si="637"/>
        <v>1.0121255</v>
      </c>
      <c r="O2032" s="168">
        <f t="shared" si="638"/>
        <v>0</v>
      </c>
      <c r="P2032" s="166">
        <f t="shared" ca="1" si="639"/>
        <v>47.683528750000001</v>
      </c>
      <c r="Q2032" s="170">
        <f t="shared" si="625"/>
        <v>0</v>
      </c>
      <c r="R2032" s="166">
        <f t="shared" si="640"/>
        <v>0</v>
      </c>
      <c r="S2032" s="171" t="str">
        <f t="shared" si="641"/>
        <v>J=</v>
      </c>
      <c r="T2032" s="164">
        <f t="shared" si="642"/>
        <v>45427</v>
      </c>
      <c r="U2032" s="86" t="s">
        <v>129</v>
      </c>
      <c r="V2032" s="172" t="s">
        <v>130</v>
      </c>
      <c r="W2032" s="172" t="s">
        <v>131</v>
      </c>
      <c r="X2032" s="32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"/>
      <c r="AI2032" s="1"/>
      <c r="AJ2032" s="1"/>
      <c r="AK2032" s="1"/>
      <c r="AL2032" s="1"/>
      <c r="AM2032" s="32"/>
      <c r="AN2032" s="32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42">
        <f t="shared" si="626"/>
        <v>45423</v>
      </c>
      <c r="B2033" s="19">
        <f ca="1">C2033+P2033+U2033+W2033</f>
        <v>4063.7461145779166</v>
      </c>
      <c r="C2033" s="16">
        <f t="shared" si="629"/>
        <v>3932.5</v>
      </c>
      <c r="D2033" s="15">
        <f ca="1">IF(A2033&lt;$B$1,VLOOKUP(A2033,[1]DI!$A$4:$B$15000,2,FALSE),0)</f>
        <v>0</v>
      </c>
      <c r="E2033" s="16">
        <f t="shared" ca="1" si="630"/>
        <v>1</v>
      </c>
      <c r="F2033" s="16">
        <f ca="1">(TRUNC(PRODUCT($E$12:$E2032),16))</f>
        <v>1.5156546310305601</v>
      </c>
      <c r="G2033" s="16">
        <f t="shared" ca="1" si="631"/>
        <v>1.5041606132897101</v>
      </c>
      <c r="H2033" s="16">
        <f t="shared" ca="1" si="632"/>
        <v>1.00764148</v>
      </c>
      <c r="I2033" s="15">
        <f t="shared" si="627"/>
        <v>7.0000000000000007E-2</v>
      </c>
      <c r="J2033" s="34">
        <f t="shared" si="633"/>
        <v>45397</v>
      </c>
      <c r="K2033" s="2">
        <f t="shared" si="634"/>
        <v>18</v>
      </c>
      <c r="L2033" s="21">
        <f t="shared" si="635"/>
        <v>19</v>
      </c>
      <c r="M2033" s="14">
        <f t="shared" si="636"/>
        <v>1.005114281</v>
      </c>
      <c r="N2033" s="14">
        <f t="shared" ca="1" si="637"/>
        <v>1.0127948419999999</v>
      </c>
      <c r="O2033" s="21">
        <v>0</v>
      </c>
      <c r="P2033" s="16">
        <f t="shared" ca="1" si="639"/>
        <v>50.315716160000001</v>
      </c>
      <c r="Q2033" s="24">
        <f t="shared" si="625"/>
        <v>0</v>
      </c>
      <c r="R2033" s="16">
        <f t="shared" si="640"/>
        <v>0</v>
      </c>
      <c r="S2033" s="4" t="str">
        <f t="shared" si="641"/>
        <v>J=</v>
      </c>
      <c r="T2033" s="34">
        <f t="shared" si="642"/>
        <v>45427</v>
      </c>
      <c r="U2033" s="16">
        <f ca="1">0.02*B$2032</f>
        <v>79.603670574999995</v>
      </c>
      <c r="V2033" s="16">
        <f ca="1">1/30*0.01*B$2032</f>
        <v>1.3267278429166665</v>
      </c>
      <c r="W2033" s="16">
        <f ca="1">V2033</f>
        <v>1.3267278429166665</v>
      </c>
      <c r="X2033" s="32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"/>
      <c r="AI2033" s="1"/>
      <c r="AJ2033" s="1"/>
      <c r="AK2033" s="1"/>
      <c r="AL2033" s="1"/>
      <c r="AM2033" s="32"/>
      <c r="AN2033" s="32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42">
        <f t="shared" si="626"/>
        <v>45424</v>
      </c>
      <c r="B2034" s="19">
        <f t="shared" ref="B2034:B2097" ca="1" si="643">C2034+P2034+U2034+W2034</f>
        <v>4065.0728424208332</v>
      </c>
      <c r="C2034" s="16">
        <f t="shared" si="629"/>
        <v>3932.5</v>
      </c>
      <c r="D2034" s="15">
        <f ca="1">IF(A2034&lt;$B$1,VLOOKUP(A2034,[1]DI!$A$4:$B$15000,2,FALSE),0)</f>
        <v>0</v>
      </c>
      <c r="E2034" s="16">
        <f t="shared" ca="1" si="630"/>
        <v>1</v>
      </c>
      <c r="F2034" s="16">
        <f ca="1">(TRUNC(PRODUCT($E$12:$E2033),16))</f>
        <v>1.5156546310305601</v>
      </c>
      <c r="G2034" s="16">
        <f t="shared" ca="1" si="631"/>
        <v>1.5041606132897101</v>
      </c>
      <c r="H2034" s="16">
        <f t="shared" ca="1" si="632"/>
        <v>1.00764148</v>
      </c>
      <c r="I2034" s="15">
        <f t="shared" si="627"/>
        <v>7.0000000000000007E-2</v>
      </c>
      <c r="J2034" s="34">
        <f t="shared" si="633"/>
        <v>45397</v>
      </c>
      <c r="K2034" s="2">
        <f t="shared" si="634"/>
        <v>18</v>
      </c>
      <c r="L2034" s="21">
        <f t="shared" si="635"/>
        <v>19</v>
      </c>
      <c r="M2034" s="14">
        <f t="shared" si="636"/>
        <v>1.005114281</v>
      </c>
      <c r="N2034" s="14">
        <f t="shared" ca="1" si="637"/>
        <v>1.0127948419999999</v>
      </c>
      <c r="O2034" s="21">
        <v>0</v>
      </c>
      <c r="P2034" s="16">
        <f t="shared" ca="1" si="639"/>
        <v>50.315716160000001</v>
      </c>
      <c r="Q2034" s="24">
        <f t="shared" si="625"/>
        <v>0</v>
      </c>
      <c r="R2034" s="16">
        <f t="shared" si="640"/>
        <v>0</v>
      </c>
      <c r="S2034" s="4" t="str">
        <f t="shared" si="641"/>
        <v>J=</v>
      </c>
      <c r="T2034" s="34">
        <f t="shared" si="642"/>
        <v>45427</v>
      </c>
      <c r="U2034" s="16">
        <f t="shared" ref="U2034:U2039" ca="1" si="644">0.02*B$2032</f>
        <v>79.603670574999995</v>
      </c>
      <c r="V2034" s="16">
        <f t="shared" ref="V2034:V2039" ca="1" si="645">1/30*0.01*B$2032</f>
        <v>1.3267278429166665</v>
      </c>
      <c r="W2034" s="16">
        <f ca="1">W2033+V2034</f>
        <v>2.6534556858333329</v>
      </c>
      <c r="X2034" s="32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"/>
      <c r="AI2034" s="1"/>
      <c r="AJ2034" s="1"/>
      <c r="AK2034" s="1"/>
      <c r="AL2034" s="1"/>
      <c r="AM2034" s="32"/>
      <c r="AN2034" s="32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42">
        <f t="shared" si="626"/>
        <v>45425</v>
      </c>
      <c r="B2035" s="19">
        <f t="shared" ca="1" si="643"/>
        <v>4066.3995702637499</v>
      </c>
      <c r="C2035" s="16">
        <f t="shared" si="629"/>
        <v>3932.5</v>
      </c>
      <c r="D2035" s="15">
        <f ca="1">IF(A2035&lt;$B$1,VLOOKUP(A2035,[1]DI!$A$4:$B$15000,2,FALSE),0)</f>
        <v>0.104</v>
      </c>
      <c r="E2035" s="16">
        <f t="shared" ca="1" si="630"/>
        <v>1.0003926999999999</v>
      </c>
      <c r="F2035" s="16">
        <f ca="1">(TRUNC(PRODUCT($E$12:$E2034),16))</f>
        <v>1.5156546310305601</v>
      </c>
      <c r="G2035" s="16">
        <f t="shared" ca="1" si="631"/>
        <v>1.5041606132897101</v>
      </c>
      <c r="H2035" s="16">
        <f t="shared" ca="1" si="632"/>
        <v>1.00764148</v>
      </c>
      <c r="I2035" s="15">
        <f t="shared" si="627"/>
        <v>7.0000000000000007E-2</v>
      </c>
      <c r="J2035" s="34">
        <f t="shared" si="633"/>
        <v>45397</v>
      </c>
      <c r="K2035" s="2">
        <f t="shared" si="634"/>
        <v>19</v>
      </c>
      <c r="L2035" s="21">
        <f t="shared" si="635"/>
        <v>19</v>
      </c>
      <c r="M2035" s="14">
        <f t="shared" si="636"/>
        <v>1.005114281</v>
      </c>
      <c r="N2035" s="14">
        <f t="shared" ca="1" si="637"/>
        <v>1.0127948419999999</v>
      </c>
      <c r="O2035" s="21">
        <v>0</v>
      </c>
      <c r="P2035" s="16">
        <f t="shared" ca="1" si="639"/>
        <v>50.315716160000001</v>
      </c>
      <c r="Q2035" s="24">
        <f t="shared" si="625"/>
        <v>0</v>
      </c>
      <c r="R2035" s="16">
        <f t="shared" si="640"/>
        <v>0</v>
      </c>
      <c r="S2035" s="4" t="str">
        <f t="shared" si="641"/>
        <v>J=</v>
      </c>
      <c r="T2035" s="34">
        <f t="shared" si="642"/>
        <v>45427</v>
      </c>
      <c r="U2035" s="16">
        <f t="shared" ca="1" si="644"/>
        <v>79.603670574999995</v>
      </c>
      <c r="V2035" s="16">
        <f t="shared" ca="1" si="645"/>
        <v>1.3267278429166665</v>
      </c>
      <c r="W2035" s="16">
        <f t="shared" ref="W2035:W2098" ca="1" si="646">W2034+V2035</f>
        <v>3.9801835287499996</v>
      </c>
      <c r="X2035" s="32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"/>
      <c r="AI2035" s="1"/>
      <c r="AJ2035" s="1"/>
      <c r="AK2035" s="1"/>
      <c r="AL2035" s="1"/>
      <c r="AM2035" s="32"/>
      <c r="AN2035" s="32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42">
        <f t="shared" si="626"/>
        <v>45426</v>
      </c>
      <c r="B2036" s="19">
        <f t="shared" ca="1" si="643"/>
        <v>4070.3602433466663</v>
      </c>
      <c r="C2036" s="16">
        <f t="shared" si="629"/>
        <v>3932.5</v>
      </c>
      <c r="D2036" s="15">
        <f ca="1">IF(A2036&lt;$B$1,VLOOKUP(A2036,[1]DI!$A$4:$B$15000,2,FALSE),0)</f>
        <v>0.104</v>
      </c>
      <c r="E2036" s="16">
        <f t="shared" ca="1" si="630"/>
        <v>1.0003926999999999</v>
      </c>
      <c r="F2036" s="16">
        <f ca="1">(TRUNC(PRODUCT($E$12:$E2035),16))</f>
        <v>1.5162498286041699</v>
      </c>
      <c r="G2036" s="16">
        <f t="shared" ca="1" si="631"/>
        <v>1.5041606132897101</v>
      </c>
      <c r="H2036" s="16">
        <f t="shared" ca="1" si="632"/>
        <v>1.0080371800000001</v>
      </c>
      <c r="I2036" s="15">
        <f t="shared" si="627"/>
        <v>7.0000000000000007E-2</v>
      </c>
      <c r="J2036" s="34">
        <f t="shared" si="633"/>
        <v>45397</v>
      </c>
      <c r="K2036" s="2">
        <f t="shared" si="634"/>
        <v>20</v>
      </c>
      <c r="L2036" s="21">
        <f t="shared" si="635"/>
        <v>20</v>
      </c>
      <c r="M2036" s="14">
        <f t="shared" si="636"/>
        <v>1.005384177</v>
      </c>
      <c r="N2036" s="14">
        <f t="shared" ca="1" si="637"/>
        <v>1.0134646309999999</v>
      </c>
      <c r="O2036" s="21">
        <v>0</v>
      </c>
      <c r="P2036" s="16">
        <f t="shared" ca="1" si="639"/>
        <v>52.949661399999997</v>
      </c>
      <c r="Q2036" s="24">
        <f t="shared" si="625"/>
        <v>0</v>
      </c>
      <c r="R2036" s="16">
        <f t="shared" si="640"/>
        <v>0</v>
      </c>
      <c r="S2036" s="4" t="str">
        <f t="shared" si="641"/>
        <v>J=</v>
      </c>
      <c r="T2036" s="34">
        <f t="shared" si="642"/>
        <v>45427</v>
      </c>
      <c r="U2036" s="16">
        <f t="shared" ca="1" si="644"/>
        <v>79.603670574999995</v>
      </c>
      <c r="V2036" s="16">
        <f t="shared" ca="1" si="645"/>
        <v>1.3267278429166665</v>
      </c>
      <c r="W2036" s="16">
        <f t="shared" ca="1" si="646"/>
        <v>5.3069113716666658</v>
      </c>
      <c r="X2036" s="32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"/>
      <c r="AI2036" s="1"/>
      <c r="AJ2036" s="1"/>
      <c r="AK2036" s="1"/>
      <c r="AL2036" s="1"/>
      <c r="AM2036" s="32"/>
      <c r="AN2036" s="32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42">
        <f t="shared" si="626"/>
        <v>45427</v>
      </c>
      <c r="B2037" s="19">
        <f t="shared" ca="1" si="643"/>
        <v>4074.322674259583</v>
      </c>
      <c r="C2037" s="16">
        <f t="shared" si="629"/>
        <v>3932.5</v>
      </c>
      <c r="D2037" s="15">
        <f ca="1">IF(A2037&lt;$B$1,VLOOKUP(A2037,[1]DI!$A$4:$B$15000,2,FALSE),0)</f>
        <v>0.104</v>
      </c>
      <c r="E2037" s="16">
        <f t="shared" ca="1" si="630"/>
        <v>1.0003926999999999</v>
      </c>
      <c r="F2037" s="16">
        <f ca="1">(TRUNC(PRODUCT($E$12:$E2036),16))</f>
        <v>1.51684525991186</v>
      </c>
      <c r="G2037" s="16">
        <f t="shared" ca="1" si="631"/>
        <v>1.5041606132897101</v>
      </c>
      <c r="H2037" s="16">
        <f t="shared" ca="1" si="632"/>
        <v>1.0084330399999999</v>
      </c>
      <c r="I2037" s="15">
        <f t="shared" si="627"/>
        <v>7.0000000000000007E-2</v>
      </c>
      <c r="J2037" s="34">
        <f t="shared" si="633"/>
        <v>45397</v>
      </c>
      <c r="K2037" s="2">
        <f t="shared" si="634"/>
        <v>21</v>
      </c>
      <c r="L2037" s="21">
        <f t="shared" si="635"/>
        <v>21</v>
      </c>
      <c r="M2037" s="14">
        <f t="shared" si="636"/>
        <v>1.0056541450000001</v>
      </c>
      <c r="N2037" s="14">
        <f t="shared" ca="1" si="637"/>
        <v>1.0141348670000001</v>
      </c>
      <c r="O2037" s="21">
        <v>0</v>
      </c>
      <c r="P2037" s="16">
        <f t="shared" ca="1" si="639"/>
        <v>55.585364470000002</v>
      </c>
      <c r="Q2037" s="24">
        <f t="shared" si="625"/>
        <v>0</v>
      </c>
      <c r="R2037" s="16">
        <f t="shared" si="640"/>
        <v>0</v>
      </c>
      <c r="S2037" s="4" t="str">
        <f t="shared" si="641"/>
        <v>J=</v>
      </c>
      <c r="T2037" s="34">
        <f t="shared" si="642"/>
        <v>45427</v>
      </c>
      <c r="U2037" s="16">
        <f t="shared" ca="1" si="644"/>
        <v>79.603670574999995</v>
      </c>
      <c r="V2037" s="16">
        <f t="shared" ca="1" si="645"/>
        <v>1.3267278429166665</v>
      </c>
      <c r="W2037" s="16">
        <f t="shared" ca="1" si="646"/>
        <v>6.6336392145833321</v>
      </c>
      <c r="X2037" s="32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"/>
      <c r="AI2037" s="1"/>
      <c r="AJ2037" s="1"/>
      <c r="AK2037" s="1"/>
      <c r="AL2037" s="1"/>
      <c r="AM2037" s="32"/>
      <c r="AN2037" s="32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42">
        <f t="shared" si="626"/>
        <v>45428</v>
      </c>
      <c r="B2038" s="19">
        <f t="shared" ca="1" si="643"/>
        <v>4078.2868276125</v>
      </c>
      <c r="C2038" s="16">
        <f t="shared" si="629"/>
        <v>3932.5</v>
      </c>
      <c r="D2038" s="15">
        <f ca="1">IF(A2038&lt;$B$1,VLOOKUP(A2038,[1]DI!$A$4:$B$15000,2,FALSE),0)</f>
        <v>0.104</v>
      </c>
      <c r="E2038" s="16">
        <f t="shared" ca="1" si="630"/>
        <v>1.0003926999999999</v>
      </c>
      <c r="F2038" s="16">
        <f ca="1">(TRUNC(PRODUCT($E$12:$E2037),16))</f>
        <v>1.5174409250454299</v>
      </c>
      <c r="G2038" s="16">
        <f t="shared" ca="1" si="631"/>
        <v>1.5041606132897101</v>
      </c>
      <c r="H2038" s="16">
        <f t="shared" ca="1" si="632"/>
        <v>1.0088290499999999</v>
      </c>
      <c r="I2038" s="15">
        <f t="shared" si="627"/>
        <v>7.0000000000000007E-2</v>
      </c>
      <c r="J2038" s="34">
        <f t="shared" si="633"/>
        <v>45397</v>
      </c>
      <c r="K2038" s="2">
        <f t="shared" si="634"/>
        <v>22</v>
      </c>
      <c r="L2038" s="21">
        <f t="shared" si="635"/>
        <v>22</v>
      </c>
      <c r="M2038" s="14">
        <f t="shared" si="636"/>
        <v>1.0059241860000001</v>
      </c>
      <c r="N2038" s="14">
        <f t="shared" ca="1" si="637"/>
        <v>1.0148055410000001</v>
      </c>
      <c r="O2038" s="21">
        <v>0</v>
      </c>
      <c r="P2038" s="16">
        <f t="shared" ca="1" si="639"/>
        <v>58.222789980000002</v>
      </c>
      <c r="Q2038" s="24">
        <f t="shared" si="625"/>
        <v>0</v>
      </c>
      <c r="R2038" s="16">
        <f t="shared" si="640"/>
        <v>0</v>
      </c>
      <c r="S2038" s="4" t="str">
        <f t="shared" si="641"/>
        <v>J=</v>
      </c>
      <c r="T2038" s="34">
        <f t="shared" si="642"/>
        <v>45427</v>
      </c>
      <c r="U2038" s="16">
        <f t="shared" ca="1" si="644"/>
        <v>79.603670574999995</v>
      </c>
      <c r="V2038" s="16">
        <f t="shared" ca="1" si="645"/>
        <v>1.3267278429166665</v>
      </c>
      <c r="W2038" s="16">
        <f t="shared" ca="1" si="646"/>
        <v>7.9603670574999983</v>
      </c>
      <c r="X2038" s="32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"/>
      <c r="AI2038" s="1"/>
      <c r="AJ2038" s="1"/>
      <c r="AK2038" s="1"/>
      <c r="AL2038" s="1"/>
      <c r="AM2038" s="32"/>
      <c r="AN2038" s="32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ht="18.75" x14ac:dyDescent="0.3">
      <c r="A2039" s="175">
        <f t="shared" si="626"/>
        <v>45429</v>
      </c>
      <c r="B2039" s="176">
        <f t="shared" ca="1" si="643"/>
        <v>4082.2527466454167</v>
      </c>
      <c r="C2039" s="177">
        <f t="shared" si="629"/>
        <v>3932.5</v>
      </c>
      <c r="D2039" s="178">
        <f ca="1">IF(A2039&lt;$B$1,VLOOKUP(A2039,[1]DI!$A$4:$B$15000,2,FALSE),0)</f>
        <v>0.104</v>
      </c>
      <c r="E2039" s="177">
        <f t="shared" ca="1" si="630"/>
        <v>1.0003926999999999</v>
      </c>
      <c r="F2039" s="177">
        <f ca="1">(TRUNC(PRODUCT($E$12:$E2038),16))</f>
        <v>1.5180368240966899</v>
      </c>
      <c r="G2039" s="177">
        <f t="shared" ca="1" si="631"/>
        <v>1.5041606132897101</v>
      </c>
      <c r="H2039" s="177">
        <f t="shared" ca="1" si="632"/>
        <v>1.00922522</v>
      </c>
      <c r="I2039" s="178">
        <f t="shared" si="627"/>
        <v>7.0000000000000007E-2</v>
      </c>
      <c r="J2039" s="175">
        <f t="shared" si="633"/>
        <v>45397</v>
      </c>
      <c r="K2039" s="179">
        <f t="shared" si="634"/>
        <v>23</v>
      </c>
      <c r="L2039" s="180">
        <f t="shared" si="635"/>
        <v>23</v>
      </c>
      <c r="M2039" s="181">
        <f t="shared" si="636"/>
        <v>1.0061943</v>
      </c>
      <c r="N2039" s="181">
        <f t="shared" ca="1" si="637"/>
        <v>1.0154766639999999</v>
      </c>
      <c r="O2039" s="180">
        <v>67</v>
      </c>
      <c r="P2039" s="177">
        <f t="shared" ca="1" si="639"/>
        <v>60.86198117</v>
      </c>
      <c r="Q2039" s="182">
        <f ca="1">R2039/C2039</f>
        <v>7.5327294432189038E-2</v>
      </c>
      <c r="R2039" s="177">
        <f ca="1">X2051</f>
        <v>296.22458535458338</v>
      </c>
      <c r="S2039" s="183" t="str">
        <f t="shared" si="641"/>
        <v>J=</v>
      </c>
      <c r="T2039" s="175">
        <f t="shared" si="642"/>
        <v>45427</v>
      </c>
      <c r="U2039" s="177">
        <f t="shared" ca="1" si="644"/>
        <v>79.603670574999995</v>
      </c>
      <c r="V2039" s="177">
        <f t="shared" ca="1" si="645"/>
        <v>1.3267278429166665</v>
      </c>
      <c r="W2039" s="177">
        <f t="shared" ca="1" si="646"/>
        <v>9.2870949004166654</v>
      </c>
      <c r="X2039" s="184" t="s">
        <v>132</v>
      </c>
      <c r="Y2039" s="189" t="s">
        <v>142</v>
      </c>
      <c r="Z2039" s="190"/>
      <c r="AA2039" s="11"/>
      <c r="AB2039" s="3"/>
      <c r="AC2039" s="3"/>
      <c r="AD2039" s="3"/>
      <c r="AE2039" s="11"/>
      <c r="AF2039" s="12"/>
      <c r="AG2039" s="11"/>
      <c r="AH2039" s="1"/>
      <c r="AI2039" s="1"/>
      <c r="AJ2039" s="1"/>
      <c r="AK2039" s="1"/>
      <c r="AL2039" s="1"/>
      <c r="AM2039" s="32"/>
      <c r="AN2039" s="32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ht="15.75" x14ac:dyDescent="0.25">
      <c r="A2040" s="42">
        <f t="shared" si="626"/>
        <v>45430</v>
      </c>
      <c r="B2040" s="19">
        <f t="shared" ca="1" si="643"/>
        <v>3640.8693480302986</v>
      </c>
      <c r="C2040" s="16">
        <f t="shared" ca="1" si="629"/>
        <v>3636.2754146454167</v>
      </c>
      <c r="D2040" s="15">
        <f ca="1">IF(A2040&lt;$B$1,VLOOKUP(A2040,[1]DI!$A$4:$B$15000,2,FALSE),0)</f>
        <v>0</v>
      </c>
      <c r="E2040" s="16">
        <f t="shared" ca="1" si="630"/>
        <v>1</v>
      </c>
      <c r="F2040" s="16">
        <f ca="1">(TRUNC(PRODUCT($E$12:$E2039),16))</f>
        <v>1.5186329571575099</v>
      </c>
      <c r="G2040" s="16">
        <f t="shared" ca="1" si="631"/>
        <v>1.5180368240966899</v>
      </c>
      <c r="H2040" s="16">
        <f t="shared" ca="1" si="632"/>
        <v>1.0003926999999999</v>
      </c>
      <c r="I2040" s="15">
        <f t="shared" si="627"/>
        <v>7.0000000000000007E-2</v>
      </c>
      <c r="J2040" s="34">
        <f t="shared" si="633"/>
        <v>45427</v>
      </c>
      <c r="K2040" s="2">
        <f t="shared" si="634"/>
        <v>2</v>
      </c>
      <c r="L2040" s="21">
        <f t="shared" si="635"/>
        <v>2</v>
      </c>
      <c r="M2040" s="14">
        <f t="shared" si="636"/>
        <v>1.000537118</v>
      </c>
      <c r="N2040" s="14">
        <f t="shared" ca="1" si="637"/>
        <v>1.0009300290000001</v>
      </c>
      <c r="O2040" s="21">
        <v>0</v>
      </c>
      <c r="P2040" s="16">
        <f t="shared" ca="1" si="639"/>
        <v>3.3818415800000001</v>
      </c>
      <c r="Q2040" s="24">
        <f t="shared" si="625"/>
        <v>0</v>
      </c>
      <c r="R2040" s="16">
        <f t="shared" si="640"/>
        <v>0</v>
      </c>
      <c r="S2040" s="4" t="str">
        <f t="shared" si="641"/>
        <v>A+J=</v>
      </c>
      <c r="T2040" s="34">
        <f t="shared" si="642"/>
        <v>45460</v>
      </c>
      <c r="U2040" s="16">
        <v>0</v>
      </c>
      <c r="V2040" s="16">
        <f ca="1">1/30*0.01*C2040</f>
        <v>1.2120918048818055</v>
      </c>
      <c r="W2040" s="16">
        <f ca="1">V2040</f>
        <v>1.2120918048818055</v>
      </c>
      <c r="X2040" s="186" t="s">
        <v>133</v>
      </c>
      <c r="Y2040" s="185">
        <v>2229886.66</v>
      </c>
      <c r="Z2040" s="190" t="s">
        <v>139</v>
      </c>
      <c r="AA2040" s="11"/>
      <c r="AB2040" s="3"/>
      <c r="AC2040" s="3"/>
      <c r="AD2040" s="3"/>
      <c r="AE2040" s="11"/>
      <c r="AF2040" s="12"/>
      <c r="AG2040" s="11"/>
      <c r="AH2040" s="1"/>
      <c r="AI2040" s="1"/>
      <c r="AJ2040" s="1"/>
      <c r="AK2040" s="1"/>
      <c r="AL2040" s="1"/>
      <c r="AM2040" s="32"/>
      <c r="AN2040" s="32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ht="15.75" x14ac:dyDescent="0.25">
      <c r="A2041" s="42">
        <f t="shared" si="626"/>
        <v>45431</v>
      </c>
      <c r="B2041" s="19">
        <f t="shared" ca="1" si="643"/>
        <v>3643.0587688551805</v>
      </c>
      <c r="C2041" s="16">
        <f t="shared" ca="1" si="629"/>
        <v>3636.2754146454167</v>
      </c>
      <c r="D2041" s="15">
        <f ca="1">IF(A2041&lt;$B$1,VLOOKUP(A2041,[1]DI!$A$4:$B$15000,2,FALSE),0)</f>
        <v>0</v>
      </c>
      <c r="E2041" s="16">
        <f t="shared" ca="1" si="630"/>
        <v>1</v>
      </c>
      <c r="F2041" s="16">
        <f ca="1">(TRUNC(PRODUCT($E$12:$E2040),16))</f>
        <v>1.5186329571575099</v>
      </c>
      <c r="G2041" s="16">
        <f t="shared" ca="1" si="631"/>
        <v>1.5180368240966899</v>
      </c>
      <c r="H2041" s="16">
        <f t="shared" ca="1" si="632"/>
        <v>1.0003926999999999</v>
      </c>
      <c r="I2041" s="15">
        <f t="shared" si="627"/>
        <v>7.0000000000000007E-2</v>
      </c>
      <c r="J2041" s="34">
        <f t="shared" si="633"/>
        <v>45427</v>
      </c>
      <c r="K2041" s="2">
        <f t="shared" si="634"/>
        <v>2</v>
      </c>
      <c r="L2041" s="21">
        <f t="shared" si="635"/>
        <v>3</v>
      </c>
      <c r="M2041" s="14">
        <f t="shared" si="636"/>
        <v>1.0008057850000001</v>
      </c>
      <c r="N2041" s="14">
        <f t="shared" ca="1" si="637"/>
        <v>1.0011988009999999</v>
      </c>
      <c r="O2041" s="21">
        <v>0</v>
      </c>
      <c r="P2041" s="16">
        <f t="shared" ca="1" si="639"/>
        <v>4.3591705999999997</v>
      </c>
      <c r="Q2041" s="24">
        <f t="shared" si="625"/>
        <v>0</v>
      </c>
      <c r="R2041" s="16">
        <f t="shared" si="640"/>
        <v>0</v>
      </c>
      <c r="S2041" s="4" t="str">
        <f t="shared" si="641"/>
        <v>A+J=</v>
      </c>
      <c r="T2041" s="34">
        <f t="shared" si="642"/>
        <v>45460</v>
      </c>
      <c r="U2041" s="16">
        <v>0</v>
      </c>
      <c r="V2041" s="16">
        <f t="shared" ref="V2041:V2104" ca="1" si="647">1/30*0.01*C2041</f>
        <v>1.2120918048818055</v>
      </c>
      <c r="W2041" s="16">
        <f t="shared" ca="1" si="646"/>
        <v>2.4241836097636109</v>
      </c>
      <c r="X2041" s="187">
        <f>Y2040+Y2041+Y2042</f>
        <v>4459773.32</v>
      </c>
      <c r="Y2041" s="185">
        <v>1114943.33</v>
      </c>
      <c r="Z2041" s="190" t="s">
        <v>140</v>
      </c>
      <c r="AA2041" s="11"/>
      <c r="AB2041" s="3"/>
      <c r="AC2041" s="3"/>
      <c r="AD2041" s="3"/>
      <c r="AE2041" s="11"/>
      <c r="AF2041" s="12"/>
      <c r="AG2041" s="11"/>
      <c r="AH2041" s="1"/>
      <c r="AI2041" s="1"/>
      <c r="AJ2041" s="1"/>
      <c r="AK2041" s="1"/>
      <c r="AL2041" s="1"/>
      <c r="AM2041" s="32"/>
      <c r="AN2041" s="32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ht="15.75" x14ac:dyDescent="0.25">
      <c r="A2042" s="42">
        <f t="shared" si="626"/>
        <v>45432</v>
      </c>
      <c r="B2042" s="19">
        <f t="shared" ca="1" si="643"/>
        <v>3644.2708606600622</v>
      </c>
      <c r="C2042" s="16">
        <f t="shared" ca="1" si="629"/>
        <v>3636.2754146454167</v>
      </c>
      <c r="D2042" s="15">
        <f ca="1">IF(A2042&lt;$B$1,VLOOKUP(A2042,[1]DI!$A$4:$B$15000,2,FALSE),0)</f>
        <v>0.104</v>
      </c>
      <c r="E2042" s="16">
        <f t="shared" ca="1" si="630"/>
        <v>1.0003926999999999</v>
      </c>
      <c r="F2042" s="16">
        <f ca="1">(TRUNC(PRODUCT($E$12:$E2041),16))</f>
        <v>1.5186329571575099</v>
      </c>
      <c r="G2042" s="16">
        <f t="shared" ca="1" si="631"/>
        <v>1.5180368240966899</v>
      </c>
      <c r="H2042" s="16">
        <f t="shared" ca="1" si="632"/>
        <v>1.0003926999999999</v>
      </c>
      <c r="I2042" s="15">
        <f t="shared" si="627"/>
        <v>7.0000000000000007E-2</v>
      </c>
      <c r="J2042" s="34">
        <f t="shared" si="633"/>
        <v>45427</v>
      </c>
      <c r="K2042" s="2">
        <f t="shared" si="634"/>
        <v>3</v>
      </c>
      <c r="L2042" s="21">
        <f t="shared" si="635"/>
        <v>3</v>
      </c>
      <c r="M2042" s="14">
        <f t="shared" si="636"/>
        <v>1.0008057850000001</v>
      </c>
      <c r="N2042" s="14">
        <f t="shared" ca="1" si="637"/>
        <v>1.0011988009999999</v>
      </c>
      <c r="O2042" s="21">
        <v>0</v>
      </c>
      <c r="P2042" s="16">
        <f t="shared" ca="1" si="639"/>
        <v>4.3591705999999997</v>
      </c>
      <c r="Q2042" s="24">
        <f t="shared" si="625"/>
        <v>0</v>
      </c>
      <c r="R2042" s="16">
        <f t="shared" si="640"/>
        <v>0</v>
      </c>
      <c r="S2042" s="4" t="str">
        <f t="shared" si="641"/>
        <v>A+J=</v>
      </c>
      <c r="T2042" s="34">
        <f t="shared" si="642"/>
        <v>45460</v>
      </c>
      <c r="U2042" s="16">
        <v>0</v>
      </c>
      <c r="V2042" s="16">
        <f t="shared" ca="1" si="647"/>
        <v>1.2120918048818055</v>
      </c>
      <c r="W2042" s="16">
        <f t="shared" ca="1" si="646"/>
        <v>3.6362754146454161</v>
      </c>
      <c r="X2042" s="186" t="s">
        <v>134</v>
      </c>
      <c r="Y2042" s="185">
        <v>1114943.33</v>
      </c>
      <c r="Z2042" s="190" t="s">
        <v>141</v>
      </c>
      <c r="AA2042" s="11"/>
      <c r="AB2042" s="3"/>
      <c r="AC2042" s="3"/>
      <c r="AD2042" s="3"/>
      <c r="AE2042" s="11"/>
      <c r="AF2042" s="12"/>
      <c r="AG2042" s="11"/>
      <c r="AH2042" s="1"/>
      <c r="AI2042" s="1"/>
      <c r="AJ2042" s="1"/>
      <c r="AK2042" s="1"/>
      <c r="AL2042" s="1"/>
      <c r="AM2042" s="32"/>
      <c r="AN2042" s="32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ht="15.75" x14ac:dyDescent="0.25">
      <c r="A2043" s="42">
        <f t="shared" si="626"/>
        <v>45433</v>
      </c>
      <c r="B2043" s="19">
        <f t="shared" ca="1" si="643"/>
        <v>3647.8905922349436</v>
      </c>
      <c r="C2043" s="16">
        <f t="shared" ca="1" si="629"/>
        <v>3636.2754146454167</v>
      </c>
      <c r="D2043" s="15">
        <f ca="1">IF(A2043&lt;$B$1,VLOOKUP(A2043,[1]DI!$A$4:$B$15000,2,FALSE),0)</f>
        <v>0.104</v>
      </c>
      <c r="E2043" s="16">
        <f t="shared" ca="1" si="630"/>
        <v>1.0003926999999999</v>
      </c>
      <c r="F2043" s="16">
        <f ca="1">(TRUNC(PRODUCT($E$12:$E2042),16))</f>
        <v>1.5192293243197901</v>
      </c>
      <c r="G2043" s="16">
        <f t="shared" ca="1" si="631"/>
        <v>1.5180368240966899</v>
      </c>
      <c r="H2043" s="16">
        <f t="shared" ca="1" si="632"/>
        <v>1.00078555</v>
      </c>
      <c r="I2043" s="15">
        <f t="shared" si="627"/>
        <v>7.0000000000000007E-2</v>
      </c>
      <c r="J2043" s="34">
        <f t="shared" si="633"/>
        <v>45427</v>
      </c>
      <c r="K2043" s="2">
        <f t="shared" si="634"/>
        <v>4</v>
      </c>
      <c r="L2043" s="21">
        <f t="shared" si="635"/>
        <v>4</v>
      </c>
      <c r="M2043" s="14">
        <f t="shared" si="636"/>
        <v>1.0010745240000001</v>
      </c>
      <c r="N2043" s="14">
        <f t="shared" ca="1" si="637"/>
        <v>1.001860918</v>
      </c>
      <c r="O2043" s="21">
        <v>0</v>
      </c>
      <c r="P2043" s="16">
        <f t="shared" ca="1" si="639"/>
        <v>6.76681037</v>
      </c>
      <c r="Q2043" s="24">
        <f t="shared" si="625"/>
        <v>0</v>
      </c>
      <c r="R2043" s="16">
        <f t="shared" si="640"/>
        <v>0</v>
      </c>
      <c r="S2043" s="4" t="str">
        <f t="shared" si="641"/>
        <v>A+J=</v>
      </c>
      <c r="T2043" s="34">
        <f t="shared" si="642"/>
        <v>45460</v>
      </c>
      <c r="U2043" s="16">
        <v>0</v>
      </c>
      <c r="V2043" s="16">
        <f t="shared" ca="1" si="647"/>
        <v>1.2120918048818055</v>
      </c>
      <c r="W2043" s="16">
        <f t="shared" ca="1" si="646"/>
        <v>4.8483672195272218</v>
      </c>
      <c r="X2043" s="188">
        <f>X2041/10000</f>
        <v>445.97733200000005</v>
      </c>
      <c r="Y2043" s="187">
        <v>-583463.02</v>
      </c>
      <c r="Z2043" s="190" t="s">
        <v>143</v>
      </c>
      <c r="AA2043" s="11"/>
      <c r="AB2043" s="3"/>
      <c r="AC2043" s="3"/>
      <c r="AD2043" s="3"/>
      <c r="AE2043" s="11"/>
      <c r="AF2043" s="12"/>
      <c r="AG2043" s="11"/>
      <c r="AH2043" s="1"/>
      <c r="AI2043" s="1"/>
      <c r="AJ2043" s="1"/>
      <c r="AK2043" s="1"/>
      <c r="AL2043" s="1"/>
      <c r="AM2043" s="32"/>
      <c r="AN2043" s="32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ht="15.75" x14ac:dyDescent="0.25">
      <c r="A2044" s="42">
        <f t="shared" si="626"/>
        <v>45434</v>
      </c>
      <c r="B2044" s="19">
        <f t="shared" ca="1" si="643"/>
        <v>3651.5119346798256</v>
      </c>
      <c r="C2044" s="16">
        <f t="shared" ca="1" si="629"/>
        <v>3636.2754146454167</v>
      </c>
      <c r="D2044" s="15">
        <f ca="1">IF(A2044&lt;$B$1,VLOOKUP(A2044,[1]DI!$A$4:$B$15000,2,FALSE),0)</f>
        <v>0.104</v>
      </c>
      <c r="E2044" s="16">
        <f t="shared" ca="1" si="630"/>
        <v>1.0003926999999999</v>
      </c>
      <c r="F2044" s="16">
        <f ca="1">(TRUNC(PRODUCT($E$12:$E2043),16))</f>
        <v>1.5198259256754501</v>
      </c>
      <c r="G2044" s="16">
        <f t="shared" ca="1" si="631"/>
        <v>1.5180368240966899</v>
      </c>
      <c r="H2044" s="16">
        <f t="shared" ca="1" si="632"/>
        <v>1.0011785600000001</v>
      </c>
      <c r="I2044" s="15">
        <f t="shared" si="627"/>
        <v>7.0000000000000007E-2</v>
      </c>
      <c r="J2044" s="34">
        <f t="shared" si="633"/>
        <v>45427</v>
      </c>
      <c r="K2044" s="2">
        <f t="shared" si="634"/>
        <v>5</v>
      </c>
      <c r="L2044" s="21">
        <f t="shared" si="635"/>
        <v>5</v>
      </c>
      <c r="M2044" s="14">
        <f t="shared" si="636"/>
        <v>1.0013433350000001</v>
      </c>
      <c r="N2044" s="14">
        <f t="shared" ca="1" si="637"/>
        <v>1.0025234780000001</v>
      </c>
      <c r="O2044" s="21">
        <v>0</v>
      </c>
      <c r="P2044" s="16">
        <f t="shared" ca="1" si="639"/>
        <v>9.1760610099999997</v>
      </c>
      <c r="Q2044" s="24">
        <f t="shared" si="625"/>
        <v>0</v>
      </c>
      <c r="R2044" s="16">
        <f t="shared" si="640"/>
        <v>0</v>
      </c>
      <c r="S2044" s="4" t="str">
        <f t="shared" si="641"/>
        <v>A+J=</v>
      </c>
      <c r="T2044" s="34">
        <f t="shared" si="642"/>
        <v>45460</v>
      </c>
      <c r="U2044" s="16">
        <v>0</v>
      </c>
      <c r="V2044" s="16">
        <f t="shared" ca="1" si="647"/>
        <v>1.2120918048818055</v>
      </c>
      <c r="W2044" s="16">
        <f t="shared" ca="1" si="646"/>
        <v>6.0604590244090275</v>
      </c>
      <c r="X2044" s="186" t="s">
        <v>135</v>
      </c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"/>
      <c r="AI2044" s="1"/>
      <c r="AJ2044" s="1"/>
      <c r="AK2044" s="1"/>
      <c r="AL2044" s="1"/>
      <c r="AM2044" s="32"/>
      <c r="AN2044" s="32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ht="15.75" x14ac:dyDescent="0.25">
      <c r="A2045" s="42">
        <f t="shared" si="626"/>
        <v>45435</v>
      </c>
      <c r="B2045" s="19">
        <f t="shared" ca="1" si="643"/>
        <v>3655.134891624708</v>
      </c>
      <c r="C2045" s="16">
        <f t="shared" ca="1" si="629"/>
        <v>3636.2754146454167</v>
      </c>
      <c r="D2045" s="15">
        <f ca="1">IF(A2045&lt;$B$1,VLOOKUP(A2045,[1]DI!$A$4:$B$15000,2,FALSE),0)</f>
        <v>0.104</v>
      </c>
      <c r="E2045" s="16">
        <f t="shared" ca="1" si="630"/>
        <v>1.0003926999999999</v>
      </c>
      <c r="F2045" s="16">
        <f ca="1">(TRUNC(PRODUCT($E$12:$E2044),16))</f>
        <v>1.52042276131646</v>
      </c>
      <c r="G2045" s="16">
        <f t="shared" ca="1" si="631"/>
        <v>1.5180368240966899</v>
      </c>
      <c r="H2045" s="16">
        <f t="shared" ca="1" si="632"/>
        <v>1.00157173</v>
      </c>
      <c r="I2045" s="15">
        <f t="shared" si="627"/>
        <v>7.0000000000000007E-2</v>
      </c>
      <c r="J2045" s="34">
        <f t="shared" si="633"/>
        <v>45427</v>
      </c>
      <c r="K2045" s="2">
        <f t="shared" si="634"/>
        <v>6</v>
      </c>
      <c r="L2045" s="21">
        <f t="shared" si="635"/>
        <v>6</v>
      </c>
      <c r="M2045" s="14">
        <f t="shared" si="636"/>
        <v>1.001612218</v>
      </c>
      <c r="N2045" s="14">
        <f t="shared" ca="1" si="637"/>
        <v>1.003186482</v>
      </c>
      <c r="O2045" s="21">
        <v>0</v>
      </c>
      <c r="P2045" s="16">
        <f t="shared" ca="1" si="639"/>
        <v>11.58692615</v>
      </c>
      <c r="Q2045" s="24">
        <f t="shared" si="625"/>
        <v>0</v>
      </c>
      <c r="R2045" s="16">
        <f t="shared" si="640"/>
        <v>0</v>
      </c>
      <c r="S2045" s="4" t="str">
        <f t="shared" si="641"/>
        <v>A+J=</v>
      </c>
      <c r="T2045" s="34">
        <f t="shared" si="642"/>
        <v>45460</v>
      </c>
      <c r="U2045" s="16">
        <v>0</v>
      </c>
      <c r="V2045" s="16">
        <f t="shared" ca="1" si="647"/>
        <v>1.2120918048818055</v>
      </c>
      <c r="W2045" s="16">
        <f t="shared" ca="1" si="646"/>
        <v>7.2725508292908332</v>
      </c>
      <c r="X2045" s="188">
        <f ca="1">U2039</f>
        <v>79.603670574999995</v>
      </c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"/>
      <c r="AI2045" s="1"/>
      <c r="AJ2045" s="1"/>
      <c r="AK2045" s="1"/>
      <c r="AL2045" s="1"/>
      <c r="AM2045" s="32"/>
      <c r="AN2045" s="32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ht="15.75" x14ac:dyDescent="0.25">
      <c r="A2046" s="42">
        <f t="shared" si="626"/>
        <v>45436</v>
      </c>
      <c r="B2046" s="19">
        <f t="shared" ca="1" si="643"/>
        <v>3658.7593939895896</v>
      </c>
      <c r="C2046" s="16">
        <f t="shared" ca="1" si="629"/>
        <v>3636.2754146454167</v>
      </c>
      <c r="D2046" s="15">
        <f ca="1">IF(A2046&lt;$B$1,VLOOKUP(A2046,[1]DI!$A$4:$B$15000,2,FALSE),0)</f>
        <v>0.104</v>
      </c>
      <c r="E2046" s="16">
        <f t="shared" ca="1" si="630"/>
        <v>1.0003926999999999</v>
      </c>
      <c r="F2046" s="16">
        <f ca="1">(TRUNC(PRODUCT($E$12:$E2045),16))</f>
        <v>1.52101983133483</v>
      </c>
      <c r="G2046" s="16">
        <f t="shared" ca="1" si="631"/>
        <v>1.5180368240966899</v>
      </c>
      <c r="H2046" s="16">
        <f t="shared" ca="1" si="632"/>
        <v>1.00196504</v>
      </c>
      <c r="I2046" s="15">
        <f t="shared" si="627"/>
        <v>7.0000000000000007E-2</v>
      </c>
      <c r="J2046" s="34">
        <f t="shared" si="633"/>
        <v>45427</v>
      </c>
      <c r="K2046" s="2">
        <f t="shared" si="634"/>
        <v>7</v>
      </c>
      <c r="L2046" s="21">
        <f t="shared" si="635"/>
        <v>7</v>
      </c>
      <c r="M2046" s="14">
        <f t="shared" si="636"/>
        <v>1.001881174</v>
      </c>
      <c r="N2046" s="14">
        <f t="shared" ca="1" si="637"/>
        <v>1.0038499110000001</v>
      </c>
      <c r="O2046" s="21">
        <v>0</v>
      </c>
      <c r="P2046" s="16">
        <f t="shared" ca="1" si="639"/>
        <v>13.99933671</v>
      </c>
      <c r="Q2046" s="24">
        <f t="shared" si="625"/>
        <v>0</v>
      </c>
      <c r="R2046" s="16">
        <f t="shared" si="640"/>
        <v>0</v>
      </c>
      <c r="S2046" s="4" t="str">
        <f t="shared" si="641"/>
        <v>A+J=</v>
      </c>
      <c r="T2046" s="34">
        <f t="shared" si="642"/>
        <v>45460</v>
      </c>
      <c r="U2046" s="16">
        <v>0</v>
      </c>
      <c r="V2046" s="16">
        <f t="shared" ca="1" si="647"/>
        <v>1.2120918048818055</v>
      </c>
      <c r="W2046" s="16">
        <f t="shared" ca="1" si="646"/>
        <v>8.4846426341726389</v>
      </c>
      <c r="X2046" s="186" t="s">
        <v>136</v>
      </c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"/>
      <c r="AI2046" s="1"/>
      <c r="AJ2046" s="1"/>
      <c r="AK2046" s="1"/>
      <c r="AL2046" s="1"/>
      <c r="AM2046" s="32"/>
      <c r="AN2046" s="32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ht="15.75" x14ac:dyDescent="0.25">
      <c r="A2047" s="42">
        <f t="shared" si="626"/>
        <v>45437</v>
      </c>
      <c r="B2047" s="19">
        <f t="shared" ca="1" si="643"/>
        <v>3662.3855072244714</v>
      </c>
      <c r="C2047" s="16">
        <f t="shared" ca="1" si="629"/>
        <v>3636.2754146454167</v>
      </c>
      <c r="D2047" s="15">
        <f ca="1">IF(A2047&lt;$B$1,VLOOKUP(A2047,[1]DI!$A$4:$B$15000,2,FALSE),0)</f>
        <v>0</v>
      </c>
      <c r="E2047" s="16">
        <f t="shared" ca="1" si="630"/>
        <v>1</v>
      </c>
      <c r="F2047" s="16">
        <f ca="1">(TRUNC(PRODUCT($E$12:$E2046),16))</f>
        <v>1.5216171358226001</v>
      </c>
      <c r="G2047" s="16">
        <f t="shared" ca="1" si="631"/>
        <v>1.5180368240966899</v>
      </c>
      <c r="H2047" s="16">
        <f t="shared" ca="1" si="632"/>
        <v>1.0023585100000001</v>
      </c>
      <c r="I2047" s="15">
        <f t="shared" si="627"/>
        <v>7.0000000000000007E-2</v>
      </c>
      <c r="J2047" s="34">
        <f t="shared" si="633"/>
        <v>45427</v>
      </c>
      <c r="K2047" s="2">
        <f t="shared" si="634"/>
        <v>7</v>
      </c>
      <c r="L2047" s="21">
        <f t="shared" si="635"/>
        <v>8</v>
      </c>
      <c r="M2047" s="14">
        <f t="shared" si="636"/>
        <v>1.0021502019999999</v>
      </c>
      <c r="N2047" s="14">
        <f t="shared" ca="1" si="637"/>
        <v>1.0045137829999999</v>
      </c>
      <c r="O2047" s="21">
        <v>0</v>
      </c>
      <c r="P2047" s="16">
        <f t="shared" ca="1" si="639"/>
        <v>16.41335814</v>
      </c>
      <c r="Q2047" s="24">
        <f t="shared" si="625"/>
        <v>0</v>
      </c>
      <c r="R2047" s="16">
        <f t="shared" si="640"/>
        <v>0</v>
      </c>
      <c r="S2047" s="4" t="str">
        <f t="shared" si="641"/>
        <v>A+J=</v>
      </c>
      <c r="T2047" s="34">
        <f t="shared" si="642"/>
        <v>45460</v>
      </c>
      <c r="U2047" s="16">
        <v>0</v>
      </c>
      <c r="V2047" s="16">
        <f t="shared" ca="1" si="647"/>
        <v>1.2120918048818055</v>
      </c>
      <c r="W2047" s="16">
        <f t="shared" ca="1" si="646"/>
        <v>9.6967344390544437</v>
      </c>
      <c r="X2047" s="188">
        <f ca="1">W2039</f>
        <v>9.2870949004166654</v>
      </c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"/>
      <c r="AI2047" s="1"/>
      <c r="AJ2047" s="1"/>
      <c r="AK2047" s="1"/>
      <c r="AL2047" s="1"/>
      <c r="AM2047" s="32"/>
      <c r="AN2047" s="32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ht="15.75" x14ac:dyDescent="0.25">
      <c r="A2048" s="42">
        <f t="shared" si="626"/>
        <v>45438</v>
      </c>
      <c r="B2048" s="19">
        <f t="shared" ca="1" si="643"/>
        <v>3663.5975990293532</v>
      </c>
      <c r="C2048" s="16">
        <f t="shared" ca="1" si="629"/>
        <v>3636.2754146454167</v>
      </c>
      <c r="D2048" s="15">
        <f ca="1">IF(A2048&lt;$B$1,VLOOKUP(A2048,[1]DI!$A$4:$B$15000,2,FALSE),0)</f>
        <v>0</v>
      </c>
      <c r="E2048" s="16">
        <f t="shared" ca="1" si="630"/>
        <v>1</v>
      </c>
      <c r="F2048" s="16">
        <f ca="1">(TRUNC(PRODUCT($E$12:$E2047),16))</f>
        <v>1.5216171358226001</v>
      </c>
      <c r="G2048" s="16">
        <f t="shared" ca="1" si="631"/>
        <v>1.5180368240966899</v>
      </c>
      <c r="H2048" s="16">
        <f t="shared" ca="1" si="632"/>
        <v>1.0023585100000001</v>
      </c>
      <c r="I2048" s="15">
        <f t="shared" si="627"/>
        <v>7.0000000000000007E-2</v>
      </c>
      <c r="J2048" s="34">
        <f t="shared" si="633"/>
        <v>45427</v>
      </c>
      <c r="K2048" s="2">
        <f t="shared" si="634"/>
        <v>7</v>
      </c>
      <c r="L2048" s="21">
        <f t="shared" si="635"/>
        <v>8</v>
      </c>
      <c r="M2048" s="14">
        <f t="shared" si="636"/>
        <v>1.0021502019999999</v>
      </c>
      <c r="N2048" s="14">
        <f t="shared" ca="1" si="637"/>
        <v>1.0045137829999999</v>
      </c>
      <c r="O2048" s="21">
        <v>0</v>
      </c>
      <c r="P2048" s="16">
        <f t="shared" ca="1" si="639"/>
        <v>16.41335814</v>
      </c>
      <c r="Q2048" s="24">
        <f t="shared" si="625"/>
        <v>0</v>
      </c>
      <c r="R2048" s="16">
        <f t="shared" si="640"/>
        <v>0</v>
      </c>
      <c r="S2048" s="4" t="str">
        <f t="shared" si="641"/>
        <v>A+J=</v>
      </c>
      <c r="T2048" s="34">
        <f t="shared" si="642"/>
        <v>45460</v>
      </c>
      <c r="U2048" s="16">
        <v>0</v>
      </c>
      <c r="V2048" s="16">
        <f t="shared" ca="1" si="647"/>
        <v>1.2120918048818055</v>
      </c>
      <c r="W2048" s="16">
        <f t="shared" ca="1" si="646"/>
        <v>10.908826243936248</v>
      </c>
      <c r="X2048" s="186" t="s">
        <v>137</v>
      </c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"/>
      <c r="AI2048" s="1"/>
      <c r="AJ2048" s="1"/>
      <c r="AK2048" s="1"/>
      <c r="AL2048" s="1"/>
      <c r="AM2048" s="32"/>
      <c r="AN2048" s="32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ht="15.75" x14ac:dyDescent="0.25">
      <c r="A2049" s="42">
        <f t="shared" si="626"/>
        <v>45439</v>
      </c>
      <c r="B2049" s="19">
        <f t="shared" ca="1" si="643"/>
        <v>3664.809690834235</v>
      </c>
      <c r="C2049" s="16">
        <f t="shared" ca="1" si="629"/>
        <v>3636.2754146454167</v>
      </c>
      <c r="D2049" s="15">
        <f ca="1">IF(A2049&lt;$B$1,VLOOKUP(A2049,[1]DI!$A$4:$B$15000,2,FALSE),0)</f>
        <v>0.104</v>
      </c>
      <c r="E2049" s="16">
        <f t="shared" ca="1" si="630"/>
        <v>1.0003926999999999</v>
      </c>
      <c r="F2049" s="16">
        <f ca="1">(TRUNC(PRODUCT($E$12:$E2048),16))</f>
        <v>1.5216171358226001</v>
      </c>
      <c r="G2049" s="16">
        <f t="shared" ca="1" si="631"/>
        <v>1.5180368240966899</v>
      </c>
      <c r="H2049" s="16">
        <f t="shared" ca="1" si="632"/>
        <v>1.0023585100000001</v>
      </c>
      <c r="I2049" s="15">
        <f t="shared" si="627"/>
        <v>7.0000000000000007E-2</v>
      </c>
      <c r="J2049" s="34">
        <f t="shared" si="633"/>
        <v>45427</v>
      </c>
      <c r="K2049" s="2">
        <f t="shared" si="634"/>
        <v>8</v>
      </c>
      <c r="L2049" s="21">
        <f t="shared" si="635"/>
        <v>8</v>
      </c>
      <c r="M2049" s="14">
        <f t="shared" si="636"/>
        <v>1.0021502019999999</v>
      </c>
      <c r="N2049" s="14">
        <f t="shared" ca="1" si="637"/>
        <v>1.0045137829999999</v>
      </c>
      <c r="O2049" s="21">
        <v>0</v>
      </c>
      <c r="P2049" s="16">
        <f t="shared" ca="1" si="639"/>
        <v>16.41335814</v>
      </c>
      <c r="Q2049" s="24">
        <f t="shared" si="625"/>
        <v>0</v>
      </c>
      <c r="R2049" s="16">
        <f t="shared" si="640"/>
        <v>0</v>
      </c>
      <c r="S2049" s="4" t="str">
        <f t="shared" si="641"/>
        <v>A+J=</v>
      </c>
      <c r="T2049" s="34">
        <f t="shared" si="642"/>
        <v>45460</v>
      </c>
      <c r="U2049" s="16">
        <v>0</v>
      </c>
      <c r="V2049" s="16">
        <f t="shared" ca="1" si="647"/>
        <v>1.2120918048818055</v>
      </c>
      <c r="W2049" s="16">
        <f t="shared" ca="1" si="646"/>
        <v>12.120918048818053</v>
      </c>
      <c r="X2049" s="188">
        <f ca="1">P2039</f>
        <v>60.86198117</v>
      </c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"/>
      <c r="AI2049" s="1"/>
      <c r="AJ2049" s="1"/>
      <c r="AK2049" s="1"/>
      <c r="AL2049" s="1"/>
      <c r="AM2049" s="32"/>
      <c r="AN2049" s="32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ht="15.75" x14ac:dyDescent="0.25">
      <c r="A2050" s="42">
        <f t="shared" si="626"/>
        <v>45440</v>
      </c>
      <c r="B2050" s="19">
        <f t="shared" ca="1" si="643"/>
        <v>3668.4374222191168</v>
      </c>
      <c r="C2050" s="16">
        <f t="shared" ca="1" si="629"/>
        <v>3636.2754146454167</v>
      </c>
      <c r="D2050" s="15">
        <f ca="1">IF(A2050&lt;$B$1,VLOOKUP(A2050,[1]DI!$A$4:$B$15000,2,FALSE),0)</f>
        <v>0.104</v>
      </c>
      <c r="E2050" s="16">
        <f t="shared" ca="1" si="630"/>
        <v>1.0003926999999999</v>
      </c>
      <c r="F2050" s="16">
        <f ca="1">(TRUNC(PRODUCT($E$12:$E2049),16))</f>
        <v>1.5222146748718299</v>
      </c>
      <c r="G2050" s="16">
        <f t="shared" ca="1" si="631"/>
        <v>1.5180368240966899</v>
      </c>
      <c r="H2050" s="16">
        <f t="shared" ca="1" si="632"/>
        <v>1.0027521399999999</v>
      </c>
      <c r="I2050" s="15">
        <f t="shared" si="627"/>
        <v>7.0000000000000007E-2</v>
      </c>
      <c r="J2050" s="34">
        <f t="shared" si="633"/>
        <v>45427</v>
      </c>
      <c r="K2050" s="2">
        <f t="shared" si="634"/>
        <v>9</v>
      </c>
      <c r="L2050" s="21">
        <f t="shared" si="635"/>
        <v>9</v>
      </c>
      <c r="M2050" s="14">
        <f t="shared" si="636"/>
        <v>1.0024193020000001</v>
      </c>
      <c r="N2050" s="14">
        <f t="shared" ca="1" si="637"/>
        <v>1.0051781</v>
      </c>
      <c r="O2050" s="21">
        <v>0</v>
      </c>
      <c r="P2050" s="16">
        <f t="shared" ca="1" si="639"/>
        <v>18.82899772</v>
      </c>
      <c r="Q2050" s="24">
        <f t="shared" si="625"/>
        <v>0</v>
      </c>
      <c r="R2050" s="16">
        <f t="shared" si="640"/>
        <v>0</v>
      </c>
      <c r="S2050" s="4" t="str">
        <f t="shared" si="641"/>
        <v>A+J=</v>
      </c>
      <c r="T2050" s="34">
        <f t="shared" si="642"/>
        <v>45460</v>
      </c>
      <c r="U2050" s="16">
        <v>0</v>
      </c>
      <c r="V2050" s="16">
        <f t="shared" ca="1" si="647"/>
        <v>1.2120918048818055</v>
      </c>
      <c r="W2050" s="16">
        <f t="shared" ca="1" si="646"/>
        <v>13.333009853699858</v>
      </c>
      <c r="X2050" s="186" t="s">
        <v>138</v>
      </c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"/>
      <c r="AI2050" s="1"/>
      <c r="AJ2050" s="1"/>
      <c r="AK2050" s="1"/>
      <c r="AL2050" s="1"/>
      <c r="AM2050" s="32"/>
      <c r="AN2050" s="32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ht="15.75" x14ac:dyDescent="0.25">
      <c r="A2051" s="42">
        <f t="shared" si="626"/>
        <v>45441</v>
      </c>
      <c r="B2051" s="19">
        <f t="shared" ca="1" si="643"/>
        <v>3672.0667353739982</v>
      </c>
      <c r="C2051" s="16">
        <f t="shared" ca="1" si="629"/>
        <v>3636.2754146454167</v>
      </c>
      <c r="D2051" s="15">
        <f ca="1">IF(A2051&lt;$B$1,VLOOKUP(A2051,[1]DI!$A$4:$B$15000,2,FALSE),0)</f>
        <v>0.104</v>
      </c>
      <c r="E2051" s="16">
        <f t="shared" ca="1" si="630"/>
        <v>1.0003926999999999</v>
      </c>
      <c r="F2051" s="16">
        <f ca="1">(TRUNC(PRODUCT($E$12:$E2050),16))</f>
        <v>1.5228124485746599</v>
      </c>
      <c r="G2051" s="16">
        <f t="shared" ca="1" si="631"/>
        <v>1.5180368240966899</v>
      </c>
      <c r="H2051" s="16">
        <f t="shared" ca="1" si="632"/>
        <v>1.0031459199999999</v>
      </c>
      <c r="I2051" s="15">
        <f t="shared" si="627"/>
        <v>7.0000000000000007E-2</v>
      </c>
      <c r="J2051" s="34">
        <f t="shared" si="633"/>
        <v>45427</v>
      </c>
      <c r="K2051" s="2">
        <f t="shared" si="634"/>
        <v>10</v>
      </c>
      <c r="L2051" s="21">
        <f t="shared" si="635"/>
        <v>10</v>
      </c>
      <c r="M2051" s="14">
        <f t="shared" si="636"/>
        <v>1.0026884739999999</v>
      </c>
      <c r="N2051" s="14">
        <f t="shared" ca="1" si="637"/>
        <v>1.005842852</v>
      </c>
      <c r="O2051" s="21">
        <v>0</v>
      </c>
      <c r="P2051" s="16">
        <f t="shared" ca="1" si="639"/>
        <v>21.246219069999999</v>
      </c>
      <c r="Q2051" s="24">
        <f t="shared" si="625"/>
        <v>0</v>
      </c>
      <c r="R2051" s="16">
        <f t="shared" si="640"/>
        <v>0</v>
      </c>
      <c r="S2051" s="4" t="str">
        <f t="shared" si="641"/>
        <v>A+J=</v>
      </c>
      <c r="T2051" s="34">
        <f t="shared" si="642"/>
        <v>45460</v>
      </c>
      <c r="U2051" s="16">
        <v>0</v>
      </c>
      <c r="V2051" s="16">
        <f t="shared" ca="1" si="647"/>
        <v>1.2120918048818055</v>
      </c>
      <c r="W2051" s="16">
        <f t="shared" ca="1" si="646"/>
        <v>14.545101658581663</v>
      </c>
      <c r="X2051" s="188">
        <f ca="1">X2043-X2045-X2047-X2049</f>
        <v>296.22458535458338</v>
      </c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"/>
      <c r="AI2051" s="1"/>
      <c r="AJ2051" s="1"/>
      <c r="AK2051" s="1"/>
      <c r="AL2051" s="1"/>
      <c r="AM2051" s="32"/>
      <c r="AN2051" s="32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42">
        <f t="shared" si="626"/>
        <v>45442</v>
      </c>
      <c r="B2052" s="19">
        <f t="shared" ca="1" si="643"/>
        <v>3675.6976666788801</v>
      </c>
      <c r="C2052" s="16">
        <f t="shared" ca="1" si="629"/>
        <v>3636.2754146454167</v>
      </c>
      <c r="D2052" s="15">
        <f ca="1">IF(A2052&lt;$B$1,VLOOKUP(A2052,[1]DI!$A$4:$B$15000,2,FALSE),0)</f>
        <v>0</v>
      </c>
      <c r="E2052" s="16">
        <f t="shared" ca="1" si="630"/>
        <v>1</v>
      </c>
      <c r="F2052" s="16">
        <f ca="1">(TRUNC(PRODUCT($E$12:$E2051),16))</f>
        <v>1.5234104570232101</v>
      </c>
      <c r="G2052" s="16">
        <f t="shared" ca="1" si="631"/>
        <v>1.5180368240966899</v>
      </c>
      <c r="H2052" s="16">
        <f t="shared" ca="1" si="632"/>
        <v>1.0035398600000001</v>
      </c>
      <c r="I2052" s="15">
        <f t="shared" si="627"/>
        <v>7.0000000000000007E-2</v>
      </c>
      <c r="J2052" s="34">
        <f t="shared" si="633"/>
        <v>45427</v>
      </c>
      <c r="K2052" s="2">
        <f t="shared" si="634"/>
        <v>10</v>
      </c>
      <c r="L2052" s="21">
        <f t="shared" si="635"/>
        <v>11</v>
      </c>
      <c r="M2052" s="14">
        <f t="shared" si="636"/>
        <v>1.0029577190000001</v>
      </c>
      <c r="N2052" s="14">
        <f t="shared" ca="1" si="637"/>
        <v>1.006508049</v>
      </c>
      <c r="O2052" s="21">
        <v>0</v>
      </c>
      <c r="P2052" s="16">
        <f t="shared" ca="1" si="639"/>
        <v>23.665058569999999</v>
      </c>
      <c r="Q2052" s="24">
        <f t="shared" si="625"/>
        <v>0</v>
      </c>
      <c r="R2052" s="16">
        <f t="shared" si="640"/>
        <v>0</v>
      </c>
      <c r="S2052" s="4" t="str">
        <f t="shared" si="641"/>
        <v>A+J=</v>
      </c>
      <c r="T2052" s="34">
        <f t="shared" si="642"/>
        <v>45460</v>
      </c>
      <c r="U2052" s="16">
        <v>0</v>
      </c>
      <c r="V2052" s="16">
        <f t="shared" ca="1" si="647"/>
        <v>1.2120918048818055</v>
      </c>
      <c r="W2052" s="16">
        <f t="shared" ca="1" si="646"/>
        <v>15.757193463463468</v>
      </c>
      <c r="X2052" s="32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"/>
      <c r="AI2052" s="1"/>
      <c r="AJ2052" s="1"/>
      <c r="AK2052" s="1"/>
      <c r="AL2052" s="1"/>
      <c r="AM2052" s="32"/>
      <c r="AN2052" s="32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42">
        <f t="shared" si="626"/>
        <v>45443</v>
      </c>
      <c r="B2053" s="19">
        <f t="shared" ca="1" si="643"/>
        <v>3676.9097584837618</v>
      </c>
      <c r="C2053" s="16">
        <f t="shared" ca="1" si="629"/>
        <v>3636.2754146454167</v>
      </c>
      <c r="D2053" s="15">
        <f ca="1">IF(A2053&lt;$B$1,VLOOKUP(A2053,[1]DI!$A$4:$B$15000,2,FALSE),0)</f>
        <v>0.104</v>
      </c>
      <c r="E2053" s="16">
        <f t="shared" ca="1" si="630"/>
        <v>1.0003926999999999</v>
      </c>
      <c r="F2053" s="16">
        <f ca="1">(TRUNC(PRODUCT($E$12:$E2052),16))</f>
        <v>1.5234104570232101</v>
      </c>
      <c r="G2053" s="16">
        <f t="shared" ca="1" si="631"/>
        <v>1.5180368240966899</v>
      </c>
      <c r="H2053" s="16">
        <f t="shared" ca="1" si="632"/>
        <v>1.0035398600000001</v>
      </c>
      <c r="I2053" s="15">
        <f t="shared" si="627"/>
        <v>7.0000000000000007E-2</v>
      </c>
      <c r="J2053" s="34">
        <f t="shared" si="633"/>
        <v>45427</v>
      </c>
      <c r="K2053" s="2">
        <f t="shared" si="634"/>
        <v>11</v>
      </c>
      <c r="L2053" s="21">
        <f t="shared" si="635"/>
        <v>11</v>
      </c>
      <c r="M2053" s="14">
        <f t="shared" si="636"/>
        <v>1.0029577190000001</v>
      </c>
      <c r="N2053" s="14">
        <f t="shared" ca="1" si="637"/>
        <v>1.006508049</v>
      </c>
      <c r="O2053" s="21">
        <v>0</v>
      </c>
      <c r="P2053" s="16">
        <f t="shared" ca="1" si="639"/>
        <v>23.665058569999999</v>
      </c>
      <c r="Q2053" s="24">
        <f t="shared" si="625"/>
        <v>0</v>
      </c>
      <c r="R2053" s="16">
        <f t="shared" si="640"/>
        <v>0</v>
      </c>
      <c r="S2053" s="4" t="str">
        <f t="shared" si="641"/>
        <v>A+J=</v>
      </c>
      <c r="T2053" s="34">
        <f t="shared" si="642"/>
        <v>45460</v>
      </c>
      <c r="U2053" s="16">
        <v>0</v>
      </c>
      <c r="V2053" s="16">
        <f t="shared" ca="1" si="647"/>
        <v>1.2120918048818055</v>
      </c>
      <c r="W2053" s="16">
        <f t="shared" ca="1" si="646"/>
        <v>16.969285268345274</v>
      </c>
      <c r="X2053" s="32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"/>
      <c r="AI2053" s="1"/>
      <c r="AJ2053" s="1"/>
      <c r="AK2053" s="1"/>
      <c r="AL2053" s="1"/>
      <c r="AM2053" s="32"/>
      <c r="AN2053" s="32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42">
        <f t="shared" si="626"/>
        <v>45444</v>
      </c>
      <c r="B2054" s="19">
        <f t="shared" ca="1" si="643"/>
        <v>3680.5422715686436</v>
      </c>
      <c r="C2054" s="16">
        <f t="shared" ca="1" si="629"/>
        <v>3636.2754146454167</v>
      </c>
      <c r="D2054" s="15">
        <f ca="1">IF(A2054&lt;$B$1,VLOOKUP(A2054,[1]DI!$A$4:$B$15000,2,FALSE),0)</f>
        <v>0</v>
      </c>
      <c r="E2054" s="16">
        <f t="shared" ca="1" si="630"/>
        <v>1</v>
      </c>
      <c r="F2054" s="16">
        <f ca="1">(TRUNC(PRODUCT($E$12:$E2053),16))</f>
        <v>1.5240087003096801</v>
      </c>
      <c r="G2054" s="16">
        <f t="shared" ca="1" si="631"/>
        <v>1.5180368240966899</v>
      </c>
      <c r="H2054" s="16">
        <f t="shared" ca="1" si="632"/>
        <v>1.00393395</v>
      </c>
      <c r="I2054" s="15">
        <f t="shared" si="627"/>
        <v>7.0000000000000007E-2</v>
      </c>
      <c r="J2054" s="34">
        <f t="shared" si="633"/>
        <v>45427</v>
      </c>
      <c r="K2054" s="2">
        <f t="shared" si="634"/>
        <v>11</v>
      </c>
      <c r="L2054" s="21">
        <f t="shared" si="635"/>
        <v>12</v>
      </c>
      <c r="M2054" s="14">
        <f t="shared" si="636"/>
        <v>1.003227036</v>
      </c>
      <c r="N2054" s="14">
        <f t="shared" ca="1" si="637"/>
        <v>1.007173681</v>
      </c>
      <c r="O2054" s="21">
        <v>0</v>
      </c>
      <c r="P2054" s="16">
        <f t="shared" ca="1" si="639"/>
        <v>26.085479849999999</v>
      </c>
      <c r="Q2054" s="24">
        <f t="shared" si="625"/>
        <v>0</v>
      </c>
      <c r="R2054" s="16">
        <f t="shared" si="640"/>
        <v>0</v>
      </c>
      <c r="S2054" s="4" t="str">
        <f t="shared" si="641"/>
        <v>A+J=</v>
      </c>
      <c r="T2054" s="34">
        <f t="shared" si="642"/>
        <v>45460</v>
      </c>
      <c r="U2054" s="16">
        <v>0</v>
      </c>
      <c r="V2054" s="16">
        <f t="shared" ca="1" si="647"/>
        <v>1.2120918048818055</v>
      </c>
      <c r="W2054" s="16">
        <f t="shared" ca="1" si="646"/>
        <v>18.181377073227079</v>
      </c>
      <c r="X2054" s="32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"/>
      <c r="AI2054" s="1"/>
      <c r="AJ2054" s="1"/>
      <c r="AK2054" s="1"/>
      <c r="AL2054" s="1"/>
      <c r="AM2054" s="32"/>
      <c r="AN2054" s="32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42">
        <f t="shared" si="626"/>
        <v>45445</v>
      </c>
      <c r="B2055" s="19">
        <f t="shared" ca="1" si="643"/>
        <v>3681.7543633735254</v>
      </c>
      <c r="C2055" s="16">
        <f t="shared" ca="1" si="629"/>
        <v>3636.2754146454167</v>
      </c>
      <c r="D2055" s="15">
        <f ca="1">IF(A2055&lt;$B$1,VLOOKUP(A2055,[1]DI!$A$4:$B$15000,2,FALSE),0)</f>
        <v>0</v>
      </c>
      <c r="E2055" s="16">
        <f t="shared" ca="1" si="630"/>
        <v>1</v>
      </c>
      <c r="F2055" s="16">
        <f ca="1">(TRUNC(PRODUCT($E$12:$E2054),16))</f>
        <v>1.5240087003096801</v>
      </c>
      <c r="G2055" s="16">
        <f t="shared" ca="1" si="631"/>
        <v>1.5180368240966899</v>
      </c>
      <c r="H2055" s="16">
        <f t="shared" ca="1" si="632"/>
        <v>1.00393395</v>
      </c>
      <c r="I2055" s="15">
        <f t="shared" si="627"/>
        <v>7.0000000000000007E-2</v>
      </c>
      <c r="J2055" s="34">
        <f t="shared" si="633"/>
        <v>45427</v>
      </c>
      <c r="K2055" s="2">
        <f t="shared" si="634"/>
        <v>11</v>
      </c>
      <c r="L2055" s="21">
        <f t="shared" si="635"/>
        <v>12</v>
      </c>
      <c r="M2055" s="14">
        <f t="shared" si="636"/>
        <v>1.003227036</v>
      </c>
      <c r="N2055" s="14">
        <f t="shared" ca="1" si="637"/>
        <v>1.007173681</v>
      </c>
      <c r="O2055" s="21">
        <v>0</v>
      </c>
      <c r="P2055" s="16">
        <f t="shared" ca="1" si="639"/>
        <v>26.085479849999999</v>
      </c>
      <c r="Q2055" s="24">
        <f t="shared" si="625"/>
        <v>0</v>
      </c>
      <c r="R2055" s="16">
        <f t="shared" si="640"/>
        <v>0</v>
      </c>
      <c r="S2055" s="4" t="str">
        <f t="shared" si="641"/>
        <v>A+J=</v>
      </c>
      <c r="T2055" s="34">
        <f t="shared" si="642"/>
        <v>45460</v>
      </c>
      <c r="U2055" s="16">
        <v>0</v>
      </c>
      <c r="V2055" s="16">
        <f t="shared" ca="1" si="647"/>
        <v>1.2120918048818055</v>
      </c>
      <c r="W2055" s="16">
        <f t="shared" ca="1" si="646"/>
        <v>19.393468878108884</v>
      </c>
      <c r="X2055" s="32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"/>
      <c r="AI2055" s="1"/>
      <c r="AJ2055" s="1"/>
      <c r="AK2055" s="1"/>
      <c r="AL2055" s="1"/>
      <c r="AM2055" s="32"/>
      <c r="AN2055" s="32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42">
        <f t="shared" si="626"/>
        <v>45446</v>
      </c>
      <c r="B2056" s="19">
        <f t="shared" ca="1" si="643"/>
        <v>3682.9664551784072</v>
      </c>
      <c r="C2056" s="16">
        <f t="shared" ca="1" si="629"/>
        <v>3636.2754146454167</v>
      </c>
      <c r="D2056" s="15">
        <f ca="1">IF(A2056&lt;$B$1,VLOOKUP(A2056,[1]DI!$A$4:$B$15000,2,FALSE),0)</f>
        <v>0.104</v>
      </c>
      <c r="E2056" s="16">
        <f t="shared" ca="1" si="630"/>
        <v>1.0003926999999999</v>
      </c>
      <c r="F2056" s="16">
        <f ca="1">(TRUNC(PRODUCT($E$12:$E2055),16))</f>
        <v>1.5240087003096801</v>
      </c>
      <c r="G2056" s="16">
        <f t="shared" ca="1" si="631"/>
        <v>1.5180368240966899</v>
      </c>
      <c r="H2056" s="16">
        <f t="shared" ca="1" si="632"/>
        <v>1.00393395</v>
      </c>
      <c r="I2056" s="15">
        <f t="shared" si="627"/>
        <v>7.0000000000000007E-2</v>
      </c>
      <c r="J2056" s="34">
        <f t="shared" si="633"/>
        <v>45427</v>
      </c>
      <c r="K2056" s="2">
        <f t="shared" si="634"/>
        <v>12</v>
      </c>
      <c r="L2056" s="21">
        <f t="shared" si="635"/>
        <v>12</v>
      </c>
      <c r="M2056" s="14">
        <f t="shared" si="636"/>
        <v>1.003227036</v>
      </c>
      <c r="N2056" s="14">
        <f t="shared" ca="1" si="637"/>
        <v>1.007173681</v>
      </c>
      <c r="O2056" s="21">
        <v>0</v>
      </c>
      <c r="P2056" s="16">
        <f t="shared" ca="1" si="639"/>
        <v>26.085479849999999</v>
      </c>
      <c r="Q2056" s="24">
        <f t="shared" si="625"/>
        <v>0</v>
      </c>
      <c r="R2056" s="16">
        <f t="shared" si="640"/>
        <v>0</v>
      </c>
      <c r="S2056" s="4" t="str">
        <f t="shared" si="641"/>
        <v>A+J=</v>
      </c>
      <c r="T2056" s="34">
        <f t="shared" si="642"/>
        <v>45460</v>
      </c>
      <c r="U2056" s="16">
        <v>0</v>
      </c>
      <c r="V2056" s="16">
        <f t="shared" ca="1" si="647"/>
        <v>1.2120918048818055</v>
      </c>
      <c r="W2056" s="16">
        <f t="shared" ca="1" si="646"/>
        <v>20.605560682990689</v>
      </c>
      <c r="X2056" s="32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"/>
      <c r="AI2056" s="1"/>
      <c r="AJ2056" s="1"/>
      <c r="AK2056" s="1"/>
      <c r="AL2056" s="1"/>
      <c r="AM2056" s="32"/>
      <c r="AN2056" s="32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42">
        <f t="shared" si="626"/>
        <v>45447</v>
      </c>
      <c r="B2057" s="19">
        <f t="shared" ca="1" si="643"/>
        <v>3686.6005500332894</v>
      </c>
      <c r="C2057" s="16">
        <f t="shared" ca="1" si="629"/>
        <v>3636.2754146454167</v>
      </c>
      <c r="D2057" s="15">
        <f ca="1">IF(A2057&lt;$B$1,VLOOKUP(A2057,[1]DI!$A$4:$B$15000,2,FALSE),0)</f>
        <v>0.104</v>
      </c>
      <c r="E2057" s="16">
        <f t="shared" ca="1" si="630"/>
        <v>1.0003926999999999</v>
      </c>
      <c r="F2057" s="16">
        <f ca="1">(TRUNC(PRODUCT($E$12:$E2056),16))</f>
        <v>1.52460717852629</v>
      </c>
      <c r="G2057" s="16">
        <f t="shared" ca="1" si="631"/>
        <v>1.5180368240966899</v>
      </c>
      <c r="H2057" s="16">
        <f t="shared" ca="1" si="632"/>
        <v>1.0043281900000001</v>
      </c>
      <c r="I2057" s="15">
        <f t="shared" si="627"/>
        <v>7.0000000000000007E-2</v>
      </c>
      <c r="J2057" s="34">
        <f t="shared" si="633"/>
        <v>45427</v>
      </c>
      <c r="K2057" s="2">
        <f t="shared" si="634"/>
        <v>13</v>
      </c>
      <c r="L2057" s="21">
        <f t="shared" si="635"/>
        <v>13</v>
      </c>
      <c r="M2057" s="14">
        <f t="shared" si="636"/>
        <v>1.003496425</v>
      </c>
      <c r="N2057" s="14">
        <f t="shared" ca="1" si="637"/>
        <v>1.0078397480000001</v>
      </c>
      <c r="O2057" s="21">
        <v>0</v>
      </c>
      <c r="P2057" s="16">
        <f t="shared" ca="1" si="639"/>
        <v>28.507482899999999</v>
      </c>
      <c r="Q2057" s="24">
        <f t="shared" si="625"/>
        <v>0</v>
      </c>
      <c r="R2057" s="16">
        <f t="shared" si="640"/>
        <v>0</v>
      </c>
      <c r="S2057" s="4" t="str">
        <f t="shared" si="641"/>
        <v>A+J=</v>
      </c>
      <c r="T2057" s="34">
        <f t="shared" si="642"/>
        <v>45460</v>
      </c>
      <c r="U2057" s="16">
        <v>0</v>
      </c>
      <c r="V2057" s="16">
        <f t="shared" ca="1" si="647"/>
        <v>1.2120918048818055</v>
      </c>
      <c r="W2057" s="16">
        <f t="shared" ca="1" si="646"/>
        <v>21.817652487872493</v>
      </c>
      <c r="X2057" s="32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"/>
      <c r="AI2057" s="1"/>
      <c r="AJ2057" s="1"/>
      <c r="AK2057" s="1"/>
      <c r="AL2057" s="1"/>
      <c r="AM2057" s="32"/>
      <c r="AN2057" s="32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42">
        <f t="shared" si="626"/>
        <v>45448</v>
      </c>
      <c r="B2058" s="19">
        <f t="shared" ca="1" si="643"/>
        <v>3690.2362703181711</v>
      </c>
      <c r="C2058" s="16">
        <f t="shared" ca="1" si="629"/>
        <v>3636.2754146454167</v>
      </c>
      <c r="D2058" s="15">
        <f ca="1">IF(A2058&lt;$B$1,VLOOKUP(A2058,[1]DI!$A$4:$B$15000,2,FALSE),0)</f>
        <v>0.104</v>
      </c>
      <c r="E2058" s="16">
        <f t="shared" ca="1" si="630"/>
        <v>1.0003926999999999</v>
      </c>
      <c r="F2058" s="16">
        <f ca="1">(TRUNC(PRODUCT($E$12:$E2057),16))</f>
        <v>1.5252058917653</v>
      </c>
      <c r="G2058" s="16">
        <f t="shared" ca="1" si="631"/>
        <v>1.5180368240966899</v>
      </c>
      <c r="H2058" s="16">
        <f t="shared" ca="1" si="632"/>
        <v>1.0047225900000001</v>
      </c>
      <c r="I2058" s="15">
        <f t="shared" si="627"/>
        <v>7.0000000000000007E-2</v>
      </c>
      <c r="J2058" s="34">
        <f t="shared" si="633"/>
        <v>45427</v>
      </c>
      <c r="K2058" s="2">
        <f t="shared" si="634"/>
        <v>14</v>
      </c>
      <c r="L2058" s="21">
        <f t="shared" si="635"/>
        <v>14</v>
      </c>
      <c r="M2058" s="14">
        <f t="shared" si="636"/>
        <v>1.0037658869999999</v>
      </c>
      <c r="N2058" s="14">
        <f t="shared" ca="1" si="637"/>
        <v>1.008506262</v>
      </c>
      <c r="O2058" s="21">
        <v>0</v>
      </c>
      <c r="P2058" s="16">
        <f t="shared" ca="1" si="639"/>
        <v>30.931111380000001</v>
      </c>
      <c r="Q2058" s="24">
        <f t="shared" si="625"/>
        <v>0</v>
      </c>
      <c r="R2058" s="16">
        <f t="shared" si="640"/>
        <v>0</v>
      </c>
      <c r="S2058" s="4" t="str">
        <f t="shared" si="641"/>
        <v>A+J=</v>
      </c>
      <c r="T2058" s="34">
        <f t="shared" si="642"/>
        <v>45460</v>
      </c>
      <c r="U2058" s="16">
        <v>0</v>
      </c>
      <c r="V2058" s="16">
        <f t="shared" ca="1" si="647"/>
        <v>1.2120918048818055</v>
      </c>
      <c r="W2058" s="16">
        <f t="shared" ca="1" si="646"/>
        <v>23.029744292754298</v>
      </c>
      <c r="X2058" s="32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"/>
      <c r="AI2058" s="1"/>
      <c r="AJ2058" s="1"/>
      <c r="AK2058" s="1"/>
      <c r="AL2058" s="1"/>
      <c r="AM2058" s="32"/>
      <c r="AN2058" s="32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42">
        <f t="shared" si="626"/>
        <v>45449</v>
      </c>
      <c r="B2059" s="19">
        <f t="shared" ca="1" si="643"/>
        <v>3693.8736087330531</v>
      </c>
      <c r="C2059" s="16">
        <f t="shared" ca="1" si="629"/>
        <v>3636.2754146454167</v>
      </c>
      <c r="D2059" s="15">
        <f ca="1">IF(A2059&lt;$B$1,VLOOKUP(A2059,[1]DI!$A$4:$B$15000,2,FALSE),0)</f>
        <v>0.104</v>
      </c>
      <c r="E2059" s="16">
        <f t="shared" ca="1" si="630"/>
        <v>1.0003926999999999</v>
      </c>
      <c r="F2059" s="16">
        <f ca="1">(TRUNC(PRODUCT($E$12:$E2058),16))</f>
        <v>1.5258048401190001</v>
      </c>
      <c r="G2059" s="16">
        <f t="shared" ca="1" si="631"/>
        <v>1.5180368240966899</v>
      </c>
      <c r="H2059" s="16">
        <f t="shared" ca="1" si="632"/>
        <v>1.00511715</v>
      </c>
      <c r="I2059" s="15">
        <f t="shared" si="627"/>
        <v>7.0000000000000007E-2</v>
      </c>
      <c r="J2059" s="34">
        <f t="shared" si="633"/>
        <v>45427</v>
      </c>
      <c r="K2059" s="2">
        <f t="shared" si="634"/>
        <v>15</v>
      </c>
      <c r="L2059" s="21">
        <f t="shared" si="635"/>
        <v>15</v>
      </c>
      <c r="M2059" s="14">
        <f t="shared" si="636"/>
        <v>1.004035421</v>
      </c>
      <c r="N2059" s="14">
        <f t="shared" ca="1" si="637"/>
        <v>1.009173221</v>
      </c>
      <c r="O2059" s="21">
        <v>0</v>
      </c>
      <c r="P2059" s="16">
        <f t="shared" ca="1" si="639"/>
        <v>33.356357989999999</v>
      </c>
      <c r="Q2059" s="24">
        <f t="shared" si="625"/>
        <v>0</v>
      </c>
      <c r="R2059" s="16">
        <f t="shared" si="640"/>
        <v>0</v>
      </c>
      <c r="S2059" s="4" t="str">
        <f t="shared" si="641"/>
        <v>A+J=</v>
      </c>
      <c r="T2059" s="34">
        <f t="shared" si="642"/>
        <v>45460</v>
      </c>
      <c r="U2059" s="16">
        <v>0</v>
      </c>
      <c r="V2059" s="16">
        <f t="shared" ca="1" si="647"/>
        <v>1.2120918048818055</v>
      </c>
      <c r="W2059" s="16">
        <f t="shared" ca="1" si="646"/>
        <v>24.241836097636103</v>
      </c>
      <c r="X2059" s="32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"/>
      <c r="AI2059" s="1"/>
      <c r="AJ2059" s="1"/>
      <c r="AK2059" s="1"/>
      <c r="AL2059" s="1"/>
      <c r="AM2059" s="32"/>
      <c r="AN2059" s="32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42">
        <f t="shared" si="626"/>
        <v>45450</v>
      </c>
      <c r="B2060" s="19">
        <f t="shared" ca="1" si="643"/>
        <v>3697.5125325679346</v>
      </c>
      <c r="C2060" s="16">
        <f t="shared" ca="1" si="629"/>
        <v>3636.2754146454167</v>
      </c>
      <c r="D2060" s="15">
        <f ca="1">IF(A2060&lt;$B$1,VLOOKUP(A2060,[1]DI!$A$4:$B$15000,2,FALSE),0)</f>
        <v>0.104</v>
      </c>
      <c r="E2060" s="16">
        <f t="shared" ca="1" si="630"/>
        <v>1.0003926999999999</v>
      </c>
      <c r="F2060" s="16">
        <f ca="1">(TRUNC(PRODUCT($E$12:$E2059),16))</f>
        <v>1.5264040236797101</v>
      </c>
      <c r="G2060" s="16">
        <f t="shared" ca="1" si="631"/>
        <v>1.5180368240966899</v>
      </c>
      <c r="H2060" s="16">
        <f t="shared" ca="1" si="632"/>
        <v>1.0055118599999999</v>
      </c>
      <c r="I2060" s="15">
        <f t="shared" si="627"/>
        <v>7.0000000000000007E-2</v>
      </c>
      <c r="J2060" s="34">
        <f t="shared" si="633"/>
        <v>45427</v>
      </c>
      <c r="K2060" s="2">
        <f t="shared" si="634"/>
        <v>16</v>
      </c>
      <c r="L2060" s="21">
        <f t="shared" si="635"/>
        <v>16</v>
      </c>
      <c r="M2060" s="14">
        <f t="shared" si="636"/>
        <v>1.004305027</v>
      </c>
      <c r="N2060" s="14">
        <f t="shared" ca="1" si="637"/>
        <v>1.009840616</v>
      </c>
      <c r="O2060" s="21">
        <v>0</v>
      </c>
      <c r="P2060" s="16">
        <f t="shared" ca="1" si="639"/>
        <v>35.783190019999999</v>
      </c>
      <c r="Q2060" s="24">
        <f t="shared" ref="Q2060:Q2123" si="648">IF($O2060&gt;0,VLOOKUP($O2060,$W$12:$AC$150,7),0)</f>
        <v>0</v>
      </c>
      <c r="R2060" s="16">
        <f t="shared" si="640"/>
        <v>0</v>
      </c>
      <c r="S2060" s="4" t="str">
        <f t="shared" si="641"/>
        <v>A+J=</v>
      </c>
      <c r="T2060" s="34">
        <f t="shared" si="642"/>
        <v>45460</v>
      </c>
      <c r="U2060" s="16">
        <v>0</v>
      </c>
      <c r="V2060" s="16">
        <f t="shared" ca="1" si="647"/>
        <v>1.2120918048818055</v>
      </c>
      <c r="W2060" s="16">
        <f t="shared" ca="1" si="646"/>
        <v>25.453927902517908</v>
      </c>
      <c r="X2060" s="32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"/>
      <c r="AI2060" s="1"/>
      <c r="AJ2060" s="1"/>
      <c r="AK2060" s="1"/>
      <c r="AL2060" s="1"/>
      <c r="AM2060" s="32"/>
      <c r="AN2060" s="32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42">
        <f t="shared" ref="A2061:A2124" si="649">(A2060+1)</f>
        <v>45451</v>
      </c>
      <c r="B2061" s="19">
        <f t="shared" ca="1" si="643"/>
        <v>3701.1530454528165</v>
      </c>
      <c r="C2061" s="16">
        <f t="shared" ca="1" si="629"/>
        <v>3636.2754146454167</v>
      </c>
      <c r="D2061" s="15">
        <f ca="1">IF(A2061&lt;$B$1,VLOOKUP(A2061,[1]DI!$A$4:$B$15000,2,FALSE),0)</f>
        <v>0</v>
      </c>
      <c r="E2061" s="16">
        <f t="shared" ca="1" si="630"/>
        <v>1</v>
      </c>
      <c r="F2061" s="16">
        <f ca="1">(TRUNC(PRODUCT($E$12:$E2060),16))</f>
        <v>1.52700344253981</v>
      </c>
      <c r="G2061" s="16">
        <f t="shared" ca="1" si="631"/>
        <v>1.5180368240966899</v>
      </c>
      <c r="H2061" s="16">
        <f t="shared" ca="1" si="632"/>
        <v>1.00590672</v>
      </c>
      <c r="I2061" s="15">
        <f t="shared" ref="I2061:I2124" si="650">I2060</f>
        <v>7.0000000000000007E-2</v>
      </c>
      <c r="J2061" s="34">
        <f t="shared" si="633"/>
        <v>45427</v>
      </c>
      <c r="K2061" s="2">
        <f t="shared" si="634"/>
        <v>16</v>
      </c>
      <c r="L2061" s="21">
        <f t="shared" si="635"/>
        <v>17</v>
      </c>
      <c r="M2061" s="14">
        <f t="shared" si="636"/>
        <v>1.0045747060000001</v>
      </c>
      <c r="N2061" s="14">
        <f t="shared" ca="1" si="637"/>
        <v>1.0105084479999999</v>
      </c>
      <c r="O2061" s="21">
        <v>0</v>
      </c>
      <c r="P2061" s="16">
        <f t="shared" ca="1" si="639"/>
        <v>38.211611099999999</v>
      </c>
      <c r="Q2061" s="24">
        <f t="shared" si="648"/>
        <v>0</v>
      </c>
      <c r="R2061" s="16">
        <f t="shared" si="640"/>
        <v>0</v>
      </c>
      <c r="S2061" s="4" t="str">
        <f t="shared" si="641"/>
        <v>A+J=</v>
      </c>
      <c r="T2061" s="34">
        <f t="shared" si="642"/>
        <v>45460</v>
      </c>
      <c r="U2061" s="16">
        <v>0</v>
      </c>
      <c r="V2061" s="16">
        <f t="shared" ca="1" si="647"/>
        <v>1.2120918048818055</v>
      </c>
      <c r="W2061" s="16">
        <f t="shared" ca="1" si="646"/>
        <v>26.666019707399713</v>
      </c>
      <c r="X2061" s="32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"/>
      <c r="AI2061" s="1"/>
      <c r="AJ2061" s="1"/>
      <c r="AK2061" s="1"/>
      <c r="AL2061" s="1"/>
      <c r="AM2061" s="32"/>
      <c r="AN2061" s="32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42">
        <f t="shared" si="649"/>
        <v>45452</v>
      </c>
      <c r="B2062" s="19">
        <f t="shared" ca="1" si="643"/>
        <v>3702.3651372576983</v>
      </c>
      <c r="C2062" s="16">
        <f t="shared" ca="1" si="629"/>
        <v>3636.2754146454167</v>
      </c>
      <c r="D2062" s="15">
        <f ca="1">IF(A2062&lt;$B$1,VLOOKUP(A2062,[1]DI!$A$4:$B$15000,2,FALSE),0)</f>
        <v>0</v>
      </c>
      <c r="E2062" s="16">
        <f t="shared" ca="1" si="630"/>
        <v>1</v>
      </c>
      <c r="F2062" s="16">
        <f ca="1">(TRUNC(PRODUCT($E$12:$E2061),16))</f>
        <v>1.52700344253981</v>
      </c>
      <c r="G2062" s="16">
        <f t="shared" ca="1" si="631"/>
        <v>1.5180368240966899</v>
      </c>
      <c r="H2062" s="16">
        <f t="shared" ca="1" si="632"/>
        <v>1.00590672</v>
      </c>
      <c r="I2062" s="15">
        <f t="shared" si="650"/>
        <v>7.0000000000000007E-2</v>
      </c>
      <c r="J2062" s="34">
        <f t="shared" si="633"/>
        <v>45427</v>
      </c>
      <c r="K2062" s="2">
        <f t="shared" si="634"/>
        <v>16</v>
      </c>
      <c r="L2062" s="21">
        <f t="shared" si="635"/>
        <v>17</v>
      </c>
      <c r="M2062" s="14">
        <f t="shared" si="636"/>
        <v>1.0045747060000001</v>
      </c>
      <c r="N2062" s="14">
        <f t="shared" ca="1" si="637"/>
        <v>1.0105084479999999</v>
      </c>
      <c r="O2062" s="21">
        <v>0</v>
      </c>
      <c r="P2062" s="16">
        <f t="shared" ca="1" si="639"/>
        <v>38.211611099999999</v>
      </c>
      <c r="Q2062" s="24">
        <f t="shared" si="648"/>
        <v>0</v>
      </c>
      <c r="R2062" s="16">
        <f t="shared" si="640"/>
        <v>0</v>
      </c>
      <c r="S2062" s="4" t="str">
        <f t="shared" si="641"/>
        <v>A+J=</v>
      </c>
      <c r="T2062" s="34">
        <f t="shared" si="642"/>
        <v>45460</v>
      </c>
      <c r="U2062" s="16">
        <v>0</v>
      </c>
      <c r="V2062" s="16">
        <f t="shared" ca="1" si="647"/>
        <v>1.2120918048818055</v>
      </c>
      <c r="W2062" s="16">
        <f t="shared" ca="1" si="646"/>
        <v>27.878111512281517</v>
      </c>
      <c r="X2062" s="32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"/>
      <c r="AI2062" s="1"/>
      <c r="AJ2062" s="1"/>
      <c r="AK2062" s="1"/>
      <c r="AL2062" s="1"/>
      <c r="AM2062" s="32"/>
      <c r="AN2062" s="32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42">
        <f t="shared" si="649"/>
        <v>45453</v>
      </c>
      <c r="B2063" s="19">
        <f t="shared" ca="1" si="643"/>
        <v>3703.57722906258</v>
      </c>
      <c r="C2063" s="16">
        <f t="shared" ca="1" si="629"/>
        <v>3636.2754146454167</v>
      </c>
      <c r="D2063" s="15">
        <f ca="1">IF(A2063&lt;$B$1,VLOOKUP(A2063,[1]DI!$A$4:$B$15000,2,FALSE),0)</f>
        <v>0.104</v>
      </c>
      <c r="E2063" s="16">
        <f t="shared" ca="1" si="630"/>
        <v>1.0003926999999999</v>
      </c>
      <c r="F2063" s="16">
        <f ca="1">(TRUNC(PRODUCT($E$12:$E2062),16))</f>
        <v>1.52700344253981</v>
      </c>
      <c r="G2063" s="16">
        <f t="shared" ca="1" si="631"/>
        <v>1.5180368240966899</v>
      </c>
      <c r="H2063" s="16">
        <f t="shared" ca="1" si="632"/>
        <v>1.00590672</v>
      </c>
      <c r="I2063" s="15">
        <f t="shared" si="650"/>
        <v>7.0000000000000007E-2</v>
      </c>
      <c r="J2063" s="34">
        <f t="shared" si="633"/>
        <v>45427</v>
      </c>
      <c r="K2063" s="2">
        <f t="shared" si="634"/>
        <v>17</v>
      </c>
      <c r="L2063" s="21">
        <f t="shared" si="635"/>
        <v>17</v>
      </c>
      <c r="M2063" s="14">
        <f t="shared" si="636"/>
        <v>1.0045747060000001</v>
      </c>
      <c r="N2063" s="14">
        <f t="shared" ca="1" si="637"/>
        <v>1.0105084479999999</v>
      </c>
      <c r="O2063" s="21">
        <v>0</v>
      </c>
      <c r="P2063" s="16">
        <f t="shared" ca="1" si="639"/>
        <v>38.211611099999999</v>
      </c>
      <c r="Q2063" s="24">
        <f t="shared" si="648"/>
        <v>0</v>
      </c>
      <c r="R2063" s="16">
        <f t="shared" si="640"/>
        <v>0</v>
      </c>
      <c r="S2063" s="4" t="str">
        <f t="shared" si="641"/>
        <v>A+J=</v>
      </c>
      <c r="T2063" s="34">
        <f t="shared" si="642"/>
        <v>45460</v>
      </c>
      <c r="U2063" s="16">
        <v>0</v>
      </c>
      <c r="V2063" s="16">
        <f t="shared" ca="1" si="647"/>
        <v>1.2120918048818055</v>
      </c>
      <c r="W2063" s="16">
        <f t="shared" ca="1" si="646"/>
        <v>29.090203317163322</v>
      </c>
      <c r="X2063" s="32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"/>
      <c r="AI2063" s="1"/>
      <c r="AJ2063" s="1"/>
      <c r="AK2063" s="1"/>
      <c r="AL2063" s="1"/>
      <c r="AM2063" s="32"/>
      <c r="AN2063" s="32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42">
        <f t="shared" si="649"/>
        <v>45454</v>
      </c>
      <c r="B2064" s="19">
        <f t="shared" ca="1" si="643"/>
        <v>3707.2193637374617</v>
      </c>
      <c r="C2064" s="16">
        <f t="shared" ca="1" si="629"/>
        <v>3636.2754146454167</v>
      </c>
      <c r="D2064" s="15">
        <f ca="1">IF(A2064&lt;$B$1,VLOOKUP(A2064,[1]DI!$A$4:$B$15000,2,FALSE),0)</f>
        <v>0.104</v>
      </c>
      <c r="E2064" s="16">
        <f t="shared" ca="1" si="630"/>
        <v>1.0003926999999999</v>
      </c>
      <c r="F2064" s="16">
        <f ca="1">(TRUNC(PRODUCT($E$12:$E2063),16))</f>
        <v>1.5276030967917</v>
      </c>
      <c r="G2064" s="16">
        <f t="shared" ca="1" si="631"/>
        <v>1.5180368240966899</v>
      </c>
      <c r="H2064" s="16">
        <f t="shared" ca="1" si="632"/>
        <v>1.0063017400000001</v>
      </c>
      <c r="I2064" s="15">
        <f t="shared" si="650"/>
        <v>7.0000000000000007E-2</v>
      </c>
      <c r="J2064" s="34">
        <f t="shared" si="633"/>
        <v>45427</v>
      </c>
      <c r="K2064" s="2">
        <f t="shared" si="634"/>
        <v>18</v>
      </c>
      <c r="L2064" s="21">
        <f t="shared" si="635"/>
        <v>18</v>
      </c>
      <c r="M2064" s="14">
        <f t="shared" si="636"/>
        <v>1.0048444569999999</v>
      </c>
      <c r="N2064" s="14">
        <f t="shared" ca="1" si="637"/>
        <v>1.011176726</v>
      </c>
      <c r="O2064" s="21">
        <v>0</v>
      </c>
      <c r="P2064" s="16">
        <f t="shared" ca="1" si="639"/>
        <v>40.64165397</v>
      </c>
      <c r="Q2064" s="24">
        <f t="shared" si="648"/>
        <v>0</v>
      </c>
      <c r="R2064" s="16">
        <f t="shared" si="640"/>
        <v>0</v>
      </c>
      <c r="S2064" s="4" t="str">
        <f t="shared" si="641"/>
        <v>A+J=</v>
      </c>
      <c r="T2064" s="34">
        <f t="shared" si="642"/>
        <v>45460</v>
      </c>
      <c r="U2064" s="16">
        <v>0</v>
      </c>
      <c r="V2064" s="16">
        <f t="shared" ca="1" si="647"/>
        <v>1.2120918048818055</v>
      </c>
      <c r="W2064" s="16">
        <f t="shared" ca="1" si="646"/>
        <v>30.302295122045127</v>
      </c>
      <c r="X2064" s="32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"/>
      <c r="AI2064" s="1"/>
      <c r="AJ2064" s="1"/>
      <c r="AK2064" s="1"/>
      <c r="AL2064" s="1"/>
      <c r="AM2064" s="32"/>
      <c r="AN2064" s="32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42">
        <f t="shared" si="649"/>
        <v>45455</v>
      </c>
      <c r="B2065" s="19">
        <f t="shared" ca="1" si="643"/>
        <v>3710.8630874523437</v>
      </c>
      <c r="C2065" s="16">
        <f t="shared" ca="1" si="629"/>
        <v>3636.2754146454167</v>
      </c>
      <c r="D2065" s="15">
        <f ca="1">IF(A2065&lt;$B$1,VLOOKUP(A2065,[1]DI!$A$4:$B$15000,2,FALSE),0)</f>
        <v>0.104</v>
      </c>
      <c r="E2065" s="16">
        <f t="shared" ca="1" si="630"/>
        <v>1.0003926999999999</v>
      </c>
      <c r="F2065" s="16">
        <f ca="1">(TRUNC(PRODUCT($E$12:$E2064),16))</f>
        <v>1.5282029865278099</v>
      </c>
      <c r="G2065" s="16">
        <f t="shared" ca="1" si="631"/>
        <v>1.5180368240966899</v>
      </c>
      <c r="H2065" s="16">
        <f t="shared" ca="1" si="632"/>
        <v>1.0066969100000001</v>
      </c>
      <c r="I2065" s="15">
        <f t="shared" si="650"/>
        <v>7.0000000000000007E-2</v>
      </c>
      <c r="J2065" s="34">
        <f t="shared" si="633"/>
        <v>45427</v>
      </c>
      <c r="K2065" s="2">
        <f t="shared" si="634"/>
        <v>19</v>
      </c>
      <c r="L2065" s="21">
        <f t="shared" si="635"/>
        <v>19</v>
      </c>
      <c r="M2065" s="14">
        <f t="shared" si="636"/>
        <v>1.005114281</v>
      </c>
      <c r="N2065" s="14">
        <f t="shared" ca="1" si="637"/>
        <v>1.011845441</v>
      </c>
      <c r="O2065" s="21">
        <v>0</v>
      </c>
      <c r="P2065" s="16">
        <f t="shared" ca="1" si="639"/>
        <v>43.07328588</v>
      </c>
      <c r="Q2065" s="24">
        <f t="shared" si="648"/>
        <v>0</v>
      </c>
      <c r="R2065" s="16">
        <f t="shared" si="640"/>
        <v>0</v>
      </c>
      <c r="S2065" s="4" t="str">
        <f t="shared" si="641"/>
        <v>A+J=</v>
      </c>
      <c r="T2065" s="34">
        <f t="shared" si="642"/>
        <v>45460</v>
      </c>
      <c r="U2065" s="16">
        <v>0</v>
      </c>
      <c r="V2065" s="16">
        <f t="shared" ca="1" si="647"/>
        <v>1.2120918048818055</v>
      </c>
      <c r="W2065" s="16">
        <f t="shared" ca="1" si="646"/>
        <v>31.514386926926932</v>
      </c>
      <c r="X2065" s="32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"/>
      <c r="AI2065" s="1"/>
      <c r="AJ2065" s="1"/>
      <c r="AK2065" s="1"/>
      <c r="AL2065" s="1"/>
      <c r="AM2065" s="32"/>
      <c r="AN2065" s="32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42">
        <f t="shared" si="649"/>
        <v>45456</v>
      </c>
      <c r="B2066" s="19">
        <f t="shared" ca="1" si="643"/>
        <v>3714.5084365872253</v>
      </c>
      <c r="C2066" s="16">
        <f t="shared" ref="C2066:C2129" ca="1" si="651">(C2065-R2065)</f>
        <v>3636.2754146454167</v>
      </c>
      <c r="D2066" s="15">
        <f ca="1">IF(A2066&lt;$B$1,VLOOKUP(A2066,[1]DI!$A$4:$B$15000,2,FALSE),0)</f>
        <v>0.104</v>
      </c>
      <c r="E2066" s="16">
        <f t="shared" ref="E2066:E2129" ca="1" si="652">ROUND(((1+D2066)^(1/252)),8)</f>
        <v>1.0003926999999999</v>
      </c>
      <c r="F2066" s="16">
        <f ca="1">(TRUNC(PRODUCT($E$12:$E2065),16))</f>
        <v>1.52880311184062</v>
      </c>
      <c r="G2066" s="16">
        <f t="shared" ref="G2066:G2129" ca="1" si="653">IF(O2065&gt;0,F2065,G2065)</f>
        <v>1.5180368240966899</v>
      </c>
      <c r="H2066" s="16">
        <f t="shared" ref="H2066:H2129" ca="1" si="654">ROUND(F2066/G2066,8)</f>
        <v>1.00709224</v>
      </c>
      <c r="I2066" s="15">
        <f t="shared" si="650"/>
        <v>7.0000000000000007E-2</v>
      </c>
      <c r="J2066" s="34">
        <f t="shared" ref="J2066:J2129" si="655">IF(O2065&gt;0,VLOOKUP(O2065,W$12:AG$150,2),J2065)</f>
        <v>45427</v>
      </c>
      <c r="K2066" s="2">
        <f t="shared" ref="K2066:K2129" si="656">IF(A2066&gt;J2066,IF(NETWORKDAYS(J2066,A2066,$W$160:$W$544)-1=0,1,NETWORKDAYS(J2066,A2066,$W$160:$W$544)-1),0)</f>
        <v>20</v>
      </c>
      <c r="L2066" s="21">
        <f t="shared" ref="L2066:L2129" si="657">IF(AND(K2066=1,K2065=1),1,IF(K2066&gt;0,IF(K2066=K2065,K2066+1,K2066),0))</f>
        <v>20</v>
      </c>
      <c r="M2066" s="14">
        <f t="shared" ref="M2066:M2129" si="658">ROUND((I2066+1)^(L2066/252),9)</f>
        <v>1.005384177</v>
      </c>
      <c r="N2066" s="14">
        <f t="shared" ref="N2066:N2129" ca="1" si="659">ROUND(H2066*M2066,9)</f>
        <v>1.0125146030000001</v>
      </c>
      <c r="O2066" s="21">
        <v>0</v>
      </c>
      <c r="P2066" s="16">
        <f t="shared" ref="P2066:P2129" ca="1" si="660">TRUNC(((N2066-1)*C2066),8)</f>
        <v>45.506543209999997</v>
      </c>
      <c r="Q2066" s="24">
        <f t="shared" si="648"/>
        <v>0</v>
      </c>
      <c r="R2066" s="16">
        <f t="shared" ref="R2066:R2129" si="661">IF(Q2066&gt;0,TRUNC(Q2066*C$12,8),0)</f>
        <v>0</v>
      </c>
      <c r="S2066" s="4" t="str">
        <f t="shared" ref="S2066:S2129" si="662">IF(O2065&gt;0,VLOOKUP(O2065,W$12:AG$150,10),S2065)</f>
        <v>A+J=</v>
      </c>
      <c r="T2066" s="34">
        <f t="shared" ref="T2066:T2129" si="663">IF(O2065&gt;0,VLOOKUP(O2065,W$12:AG$150,11),T2065)</f>
        <v>45460</v>
      </c>
      <c r="U2066" s="16">
        <v>0</v>
      </c>
      <c r="V2066" s="16">
        <f t="shared" ca="1" si="647"/>
        <v>1.2120918048818055</v>
      </c>
      <c r="W2066" s="16">
        <f t="shared" ca="1" si="646"/>
        <v>32.72647873180874</v>
      </c>
      <c r="X2066" s="32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"/>
      <c r="AI2066" s="1"/>
      <c r="AJ2066" s="1"/>
      <c r="AK2066" s="1"/>
      <c r="AL2066" s="1"/>
      <c r="AM2066" s="32"/>
      <c r="AN2066" s="32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42">
        <f t="shared" si="649"/>
        <v>45457</v>
      </c>
      <c r="B2067" s="19">
        <f t="shared" ca="1" si="643"/>
        <v>3718.155411132107</v>
      </c>
      <c r="C2067" s="16">
        <f t="shared" ca="1" si="651"/>
        <v>3636.2754146454167</v>
      </c>
      <c r="D2067" s="15">
        <f ca="1">IF(A2067&lt;$B$1,VLOOKUP(A2067,[1]DI!$A$4:$B$15000,2,FALSE),0)</f>
        <v>0.104</v>
      </c>
      <c r="E2067" s="16">
        <f t="shared" ca="1" si="652"/>
        <v>1.0003926999999999</v>
      </c>
      <c r="F2067" s="16">
        <f ca="1">(TRUNC(PRODUCT($E$12:$E2066),16))</f>
        <v>1.52940347282264</v>
      </c>
      <c r="G2067" s="16">
        <f t="shared" ca="1" si="653"/>
        <v>1.5180368240966899</v>
      </c>
      <c r="H2067" s="16">
        <f t="shared" ca="1" si="654"/>
        <v>1.00748773</v>
      </c>
      <c r="I2067" s="15">
        <f t="shared" si="650"/>
        <v>7.0000000000000007E-2</v>
      </c>
      <c r="J2067" s="34">
        <f t="shared" si="655"/>
        <v>45427</v>
      </c>
      <c r="K2067" s="2">
        <f t="shared" si="656"/>
        <v>21</v>
      </c>
      <c r="L2067" s="21">
        <f t="shared" si="657"/>
        <v>21</v>
      </c>
      <c r="M2067" s="14">
        <f t="shared" si="658"/>
        <v>1.0056541450000001</v>
      </c>
      <c r="N2067" s="14">
        <f t="shared" ca="1" si="659"/>
        <v>1.0131842120000001</v>
      </c>
      <c r="O2067" s="21">
        <v>0</v>
      </c>
      <c r="P2067" s="16">
        <f t="shared" ca="1" si="660"/>
        <v>47.941425950000003</v>
      </c>
      <c r="Q2067" s="24">
        <f t="shared" si="648"/>
        <v>0</v>
      </c>
      <c r="R2067" s="16">
        <f t="shared" si="661"/>
        <v>0</v>
      </c>
      <c r="S2067" s="4" t="str">
        <f t="shared" si="662"/>
        <v>A+J=</v>
      </c>
      <c r="T2067" s="34">
        <f t="shared" si="663"/>
        <v>45460</v>
      </c>
      <c r="U2067" s="16">
        <v>0</v>
      </c>
      <c r="V2067" s="16">
        <f t="shared" ca="1" si="647"/>
        <v>1.2120918048818055</v>
      </c>
      <c r="W2067" s="16">
        <f t="shared" ca="1" si="646"/>
        <v>33.938570536690548</v>
      </c>
      <c r="X2067" s="32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"/>
      <c r="AI2067" s="1"/>
      <c r="AJ2067" s="1"/>
      <c r="AK2067" s="1"/>
      <c r="AL2067" s="1"/>
      <c r="AM2067" s="32"/>
      <c r="AN2067" s="32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42">
        <f t="shared" si="649"/>
        <v>45458</v>
      </c>
      <c r="B2068" s="19">
        <f t="shared" ca="1" si="643"/>
        <v>3721.8039783669892</v>
      </c>
      <c r="C2068" s="16">
        <f t="shared" ca="1" si="651"/>
        <v>3636.2754146454167</v>
      </c>
      <c r="D2068" s="15">
        <f ca="1">IF(A2068&lt;$B$1,VLOOKUP(A2068,[1]DI!$A$4:$B$15000,2,FALSE),0)</f>
        <v>0</v>
      </c>
      <c r="E2068" s="16">
        <f t="shared" ca="1" si="652"/>
        <v>1</v>
      </c>
      <c r="F2068" s="16">
        <f ca="1">(TRUNC(PRODUCT($E$12:$E2067),16))</f>
        <v>1.5300040695664101</v>
      </c>
      <c r="G2068" s="16">
        <f t="shared" ca="1" si="653"/>
        <v>1.5180368240966899</v>
      </c>
      <c r="H2068" s="16">
        <f t="shared" ca="1" si="654"/>
        <v>1.0078833700000001</v>
      </c>
      <c r="I2068" s="15">
        <f t="shared" si="650"/>
        <v>7.0000000000000007E-2</v>
      </c>
      <c r="J2068" s="34">
        <f t="shared" si="655"/>
        <v>45427</v>
      </c>
      <c r="K2068" s="2">
        <f t="shared" si="656"/>
        <v>21</v>
      </c>
      <c r="L2068" s="21">
        <f t="shared" si="657"/>
        <v>22</v>
      </c>
      <c r="M2068" s="14">
        <f t="shared" si="658"/>
        <v>1.0059241860000001</v>
      </c>
      <c r="N2068" s="14">
        <f t="shared" ca="1" si="659"/>
        <v>1.0138542589999999</v>
      </c>
      <c r="O2068" s="21">
        <v>0</v>
      </c>
      <c r="P2068" s="16">
        <f t="shared" ca="1" si="660"/>
        <v>50.377901379999997</v>
      </c>
      <c r="Q2068" s="24">
        <f t="shared" si="648"/>
        <v>0</v>
      </c>
      <c r="R2068" s="16">
        <f t="shared" si="661"/>
        <v>0</v>
      </c>
      <c r="S2068" s="4" t="str">
        <f t="shared" si="662"/>
        <v>A+J=</v>
      </c>
      <c r="T2068" s="34">
        <f t="shared" si="663"/>
        <v>45460</v>
      </c>
      <c r="U2068" s="16">
        <v>0</v>
      </c>
      <c r="V2068" s="16">
        <f t="shared" ca="1" si="647"/>
        <v>1.2120918048818055</v>
      </c>
      <c r="W2068" s="16">
        <f t="shared" ca="1" si="646"/>
        <v>35.150662341572357</v>
      </c>
      <c r="X2068" s="32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"/>
      <c r="AI2068" s="1"/>
      <c r="AJ2068" s="1"/>
      <c r="AK2068" s="1"/>
      <c r="AL2068" s="1"/>
      <c r="AM2068" s="32"/>
      <c r="AN2068" s="32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42">
        <f t="shared" si="649"/>
        <v>45459</v>
      </c>
      <c r="B2069" s="19">
        <f t="shared" ca="1" si="643"/>
        <v>3723.016070171871</v>
      </c>
      <c r="C2069" s="16">
        <f t="shared" ca="1" si="651"/>
        <v>3636.2754146454167</v>
      </c>
      <c r="D2069" s="15">
        <f ca="1">IF(A2069&lt;$B$1,VLOOKUP(A2069,[1]DI!$A$4:$B$15000,2,FALSE),0)</f>
        <v>0</v>
      </c>
      <c r="E2069" s="16">
        <f t="shared" ca="1" si="652"/>
        <v>1</v>
      </c>
      <c r="F2069" s="16">
        <f ca="1">(TRUNC(PRODUCT($E$12:$E2068),16))</f>
        <v>1.5300040695664101</v>
      </c>
      <c r="G2069" s="16">
        <f t="shared" ca="1" si="653"/>
        <v>1.5180368240966899</v>
      </c>
      <c r="H2069" s="16">
        <f t="shared" ca="1" si="654"/>
        <v>1.0078833700000001</v>
      </c>
      <c r="I2069" s="15">
        <f t="shared" si="650"/>
        <v>7.0000000000000007E-2</v>
      </c>
      <c r="J2069" s="34">
        <f t="shared" si="655"/>
        <v>45427</v>
      </c>
      <c r="K2069" s="2">
        <f t="shared" si="656"/>
        <v>21</v>
      </c>
      <c r="L2069" s="21">
        <f t="shared" si="657"/>
        <v>22</v>
      </c>
      <c r="M2069" s="14">
        <f t="shared" si="658"/>
        <v>1.0059241860000001</v>
      </c>
      <c r="N2069" s="14">
        <f t="shared" ca="1" si="659"/>
        <v>1.0138542589999999</v>
      </c>
      <c r="O2069" s="21">
        <v>0</v>
      </c>
      <c r="P2069" s="16">
        <f t="shared" ca="1" si="660"/>
        <v>50.377901379999997</v>
      </c>
      <c r="Q2069" s="24">
        <f t="shared" si="648"/>
        <v>0</v>
      </c>
      <c r="R2069" s="16">
        <f t="shared" si="661"/>
        <v>0</v>
      </c>
      <c r="S2069" s="4" t="str">
        <f t="shared" si="662"/>
        <v>A+J=</v>
      </c>
      <c r="T2069" s="34">
        <f t="shared" si="663"/>
        <v>45460</v>
      </c>
      <c r="U2069" s="16">
        <v>0</v>
      </c>
      <c r="V2069" s="16">
        <f t="shared" ca="1" si="647"/>
        <v>1.2120918048818055</v>
      </c>
      <c r="W2069" s="16">
        <f t="shared" ca="1" si="646"/>
        <v>36.362754146454165</v>
      </c>
      <c r="X2069" s="32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"/>
      <c r="AI2069" s="1"/>
      <c r="AJ2069" s="1"/>
      <c r="AK2069" s="1"/>
      <c r="AL2069" s="1"/>
      <c r="AM2069" s="32"/>
      <c r="AN2069" s="32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42">
        <f t="shared" si="649"/>
        <v>45460</v>
      </c>
      <c r="B2070" s="19">
        <f t="shared" ca="1" si="643"/>
        <v>3724.2281619767527</v>
      </c>
      <c r="C2070" s="16">
        <f t="shared" ca="1" si="651"/>
        <v>3636.2754146454167</v>
      </c>
      <c r="D2070" s="15">
        <f ca="1">IF(A2070&lt;$B$1,VLOOKUP(A2070,[1]DI!$A$4:$B$15000,2,FALSE),0)</f>
        <v>0.104</v>
      </c>
      <c r="E2070" s="16">
        <f t="shared" ca="1" si="652"/>
        <v>1.0003926999999999</v>
      </c>
      <c r="F2070" s="16">
        <f ca="1">(TRUNC(PRODUCT($E$12:$E2069),16))</f>
        <v>1.5300040695664101</v>
      </c>
      <c r="G2070" s="16">
        <f t="shared" ca="1" si="653"/>
        <v>1.5180368240966899</v>
      </c>
      <c r="H2070" s="16">
        <f t="shared" ca="1" si="654"/>
        <v>1.0078833700000001</v>
      </c>
      <c r="I2070" s="15">
        <f t="shared" si="650"/>
        <v>7.0000000000000007E-2</v>
      </c>
      <c r="J2070" s="34">
        <f t="shared" si="655"/>
        <v>45427</v>
      </c>
      <c r="K2070" s="2">
        <f t="shared" si="656"/>
        <v>22</v>
      </c>
      <c r="L2070" s="21">
        <f t="shared" si="657"/>
        <v>22</v>
      </c>
      <c r="M2070" s="14">
        <f t="shared" si="658"/>
        <v>1.0059241860000001</v>
      </c>
      <c r="N2070" s="14">
        <f t="shared" ca="1" si="659"/>
        <v>1.0138542589999999</v>
      </c>
      <c r="O2070" s="21">
        <v>0</v>
      </c>
      <c r="P2070" s="16">
        <f t="shared" ca="1" si="660"/>
        <v>50.377901379999997</v>
      </c>
      <c r="Q2070" s="24">
        <f t="shared" si="648"/>
        <v>0</v>
      </c>
      <c r="R2070" s="16">
        <f t="shared" si="661"/>
        <v>0</v>
      </c>
      <c r="S2070" s="4" t="str">
        <f t="shared" si="662"/>
        <v>A+J=</v>
      </c>
      <c r="T2070" s="34">
        <f t="shared" si="663"/>
        <v>45460</v>
      </c>
      <c r="U2070" s="16">
        <v>0</v>
      </c>
      <c r="V2070" s="16">
        <f t="shared" ca="1" si="647"/>
        <v>1.2120918048818055</v>
      </c>
      <c r="W2070" s="16">
        <f t="shared" ca="1" si="646"/>
        <v>37.574845951335973</v>
      </c>
      <c r="X2070" s="32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"/>
      <c r="AI2070" s="1"/>
      <c r="AJ2070" s="1"/>
      <c r="AK2070" s="1"/>
      <c r="AL2070" s="1"/>
      <c r="AM2070" s="32"/>
      <c r="AN2070" s="32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42">
        <f t="shared" si="649"/>
        <v>45461</v>
      </c>
      <c r="B2071" s="19">
        <f t="shared" ca="1" si="643"/>
        <v>3727.8783582716346</v>
      </c>
      <c r="C2071" s="16">
        <f t="shared" ca="1" si="651"/>
        <v>3636.2754146454167</v>
      </c>
      <c r="D2071" s="15">
        <f ca="1">IF(A2071&lt;$B$1,VLOOKUP(A2071,[1]DI!$A$4:$B$15000,2,FALSE),0)</f>
        <v>0.104</v>
      </c>
      <c r="E2071" s="16">
        <f t="shared" ca="1" si="652"/>
        <v>1.0003926999999999</v>
      </c>
      <c r="F2071" s="16">
        <f ca="1">(TRUNC(PRODUCT($E$12:$E2070),16))</f>
        <v>1.53060490216453</v>
      </c>
      <c r="G2071" s="16">
        <f t="shared" ca="1" si="653"/>
        <v>1.5180368240966899</v>
      </c>
      <c r="H2071" s="16">
        <f t="shared" ca="1" si="654"/>
        <v>1.00827917</v>
      </c>
      <c r="I2071" s="15">
        <f t="shared" si="650"/>
        <v>7.0000000000000007E-2</v>
      </c>
      <c r="J2071" s="34">
        <f t="shared" si="655"/>
        <v>45427</v>
      </c>
      <c r="K2071" s="2">
        <f t="shared" si="656"/>
        <v>23</v>
      </c>
      <c r="L2071" s="21">
        <f t="shared" si="657"/>
        <v>23</v>
      </c>
      <c r="M2071" s="14">
        <f t="shared" si="658"/>
        <v>1.0061943</v>
      </c>
      <c r="N2071" s="14">
        <f t="shared" ca="1" si="659"/>
        <v>1.014524754</v>
      </c>
      <c r="O2071" s="21">
        <v>0</v>
      </c>
      <c r="P2071" s="16">
        <f t="shared" ca="1" si="660"/>
        <v>52.816005869999998</v>
      </c>
      <c r="Q2071" s="24">
        <f t="shared" si="648"/>
        <v>0</v>
      </c>
      <c r="R2071" s="16">
        <f t="shared" si="661"/>
        <v>0</v>
      </c>
      <c r="S2071" s="4" t="str">
        <f t="shared" si="662"/>
        <v>A+J=</v>
      </c>
      <c r="T2071" s="34">
        <f t="shared" si="663"/>
        <v>45460</v>
      </c>
      <c r="U2071" s="16">
        <v>0</v>
      </c>
      <c r="V2071" s="16">
        <f t="shared" ca="1" si="647"/>
        <v>1.2120918048818055</v>
      </c>
      <c r="W2071" s="16">
        <f t="shared" ca="1" si="646"/>
        <v>38.786937756217782</v>
      </c>
      <c r="X2071" s="32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"/>
      <c r="AI2071" s="1"/>
      <c r="AJ2071" s="1"/>
      <c r="AK2071" s="1"/>
      <c r="AL2071" s="1"/>
      <c r="AM2071" s="32"/>
      <c r="AN2071" s="32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42">
        <f t="shared" si="649"/>
        <v>45462</v>
      </c>
      <c r="B2072" s="19">
        <f t="shared" ca="1" si="643"/>
        <v>3731.5301436165164</v>
      </c>
      <c r="C2072" s="16">
        <f t="shared" ca="1" si="651"/>
        <v>3636.2754146454167</v>
      </c>
      <c r="D2072" s="15">
        <f ca="1">IF(A2072&lt;$B$1,VLOOKUP(A2072,[1]DI!$A$4:$B$15000,2,FALSE),0)</f>
        <v>0.104</v>
      </c>
      <c r="E2072" s="16">
        <f t="shared" ca="1" si="652"/>
        <v>1.0003926999999999</v>
      </c>
      <c r="F2072" s="16">
        <f ca="1">(TRUNC(PRODUCT($E$12:$E2071),16))</f>
        <v>1.53120597070961</v>
      </c>
      <c r="G2072" s="16">
        <f t="shared" ca="1" si="653"/>
        <v>1.5180368240966899</v>
      </c>
      <c r="H2072" s="16">
        <f t="shared" ca="1" si="654"/>
        <v>1.0086751199999999</v>
      </c>
      <c r="I2072" s="15">
        <f t="shared" si="650"/>
        <v>7.0000000000000007E-2</v>
      </c>
      <c r="J2072" s="34">
        <f t="shared" si="655"/>
        <v>45427</v>
      </c>
      <c r="K2072" s="2">
        <f t="shared" si="656"/>
        <v>24</v>
      </c>
      <c r="L2072" s="21">
        <f t="shared" si="657"/>
        <v>24</v>
      </c>
      <c r="M2072" s="14">
        <f t="shared" si="658"/>
        <v>1.006464486</v>
      </c>
      <c r="N2072" s="14">
        <f t="shared" ca="1" si="659"/>
        <v>1.015195686</v>
      </c>
      <c r="O2072" s="21">
        <v>0</v>
      </c>
      <c r="P2072" s="16">
        <f t="shared" ca="1" si="660"/>
        <v>55.255699409999998</v>
      </c>
      <c r="Q2072" s="24">
        <f t="shared" si="648"/>
        <v>0</v>
      </c>
      <c r="R2072" s="16">
        <f t="shared" si="661"/>
        <v>0</v>
      </c>
      <c r="S2072" s="4" t="str">
        <f t="shared" si="662"/>
        <v>A+J=</v>
      </c>
      <c r="T2072" s="34">
        <f t="shared" si="663"/>
        <v>45460</v>
      </c>
      <c r="U2072" s="16">
        <v>0</v>
      </c>
      <c r="V2072" s="16">
        <f t="shared" ca="1" si="647"/>
        <v>1.2120918048818055</v>
      </c>
      <c r="W2072" s="16">
        <f t="shared" ca="1" si="646"/>
        <v>39.99902956109959</v>
      </c>
      <c r="X2072" s="32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"/>
      <c r="AI2072" s="1"/>
      <c r="AJ2072" s="1"/>
      <c r="AK2072" s="1"/>
      <c r="AL2072" s="1"/>
      <c r="AM2072" s="32"/>
      <c r="AN2072" s="32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42">
        <f t="shared" si="649"/>
        <v>45463</v>
      </c>
      <c r="B2073" s="19">
        <f t="shared" ca="1" si="643"/>
        <v>3735.183525281398</v>
      </c>
      <c r="C2073" s="16">
        <f t="shared" ca="1" si="651"/>
        <v>3636.2754146454167</v>
      </c>
      <c r="D2073" s="15">
        <f ca="1">IF(A2073&lt;$B$1,VLOOKUP(A2073,[1]DI!$A$4:$B$15000,2,FALSE),0)</f>
        <v>0.104</v>
      </c>
      <c r="E2073" s="16">
        <f t="shared" ca="1" si="652"/>
        <v>1.0003926999999999</v>
      </c>
      <c r="F2073" s="16">
        <f ca="1">(TRUNC(PRODUCT($E$12:$E2072),16))</f>
        <v>1.5318072752943099</v>
      </c>
      <c r="G2073" s="16">
        <f t="shared" ca="1" si="653"/>
        <v>1.5180368240966899</v>
      </c>
      <c r="H2073" s="16">
        <f t="shared" ca="1" si="654"/>
        <v>1.00907122</v>
      </c>
      <c r="I2073" s="15">
        <f t="shared" si="650"/>
        <v>7.0000000000000007E-2</v>
      </c>
      <c r="J2073" s="34">
        <f t="shared" si="655"/>
        <v>45427</v>
      </c>
      <c r="K2073" s="2">
        <f t="shared" si="656"/>
        <v>25</v>
      </c>
      <c r="L2073" s="21">
        <f t="shared" si="657"/>
        <v>25</v>
      </c>
      <c r="M2073" s="14">
        <f t="shared" si="658"/>
        <v>1.0067347449999999</v>
      </c>
      <c r="N2073" s="14">
        <f t="shared" ca="1" si="659"/>
        <v>1.0158670569999999</v>
      </c>
      <c r="O2073" s="21">
        <v>0</v>
      </c>
      <c r="P2073" s="16">
        <f t="shared" ca="1" si="660"/>
        <v>57.696989270000003</v>
      </c>
      <c r="Q2073" s="24">
        <f t="shared" si="648"/>
        <v>0</v>
      </c>
      <c r="R2073" s="16">
        <f t="shared" si="661"/>
        <v>0</v>
      </c>
      <c r="S2073" s="4" t="str">
        <f t="shared" si="662"/>
        <v>A+J=</v>
      </c>
      <c r="T2073" s="34">
        <f t="shared" si="663"/>
        <v>45460</v>
      </c>
      <c r="U2073" s="16">
        <v>0</v>
      </c>
      <c r="V2073" s="16">
        <f t="shared" ca="1" si="647"/>
        <v>1.2120918048818055</v>
      </c>
      <c r="W2073" s="16">
        <f t="shared" ca="1" si="646"/>
        <v>41.211121365981398</v>
      </c>
      <c r="X2073" s="32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"/>
      <c r="AI2073" s="1"/>
      <c r="AJ2073" s="1"/>
      <c r="AK2073" s="1"/>
      <c r="AL2073" s="1"/>
      <c r="AM2073" s="32"/>
      <c r="AN2073" s="32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42">
        <f t="shared" si="649"/>
        <v>45464</v>
      </c>
      <c r="B2074" s="19">
        <f t="shared" ca="1" si="643"/>
        <v>3738.8385723562801</v>
      </c>
      <c r="C2074" s="16">
        <f t="shared" ca="1" si="651"/>
        <v>3636.2754146454167</v>
      </c>
      <c r="D2074" s="15">
        <f ca="1">IF(A2074&lt;$B$1,VLOOKUP(A2074,[1]DI!$A$4:$B$15000,2,FALSE),0)</f>
        <v>0.104</v>
      </c>
      <c r="E2074" s="16">
        <f t="shared" ca="1" si="652"/>
        <v>1.0003926999999999</v>
      </c>
      <c r="F2074" s="16">
        <f ca="1">(TRUNC(PRODUCT($E$12:$E2073),16))</f>
        <v>1.5324088160113201</v>
      </c>
      <c r="G2074" s="16">
        <f t="shared" ca="1" si="653"/>
        <v>1.5180368240966899</v>
      </c>
      <c r="H2074" s="16">
        <f t="shared" ca="1" si="654"/>
        <v>1.00946749</v>
      </c>
      <c r="I2074" s="15">
        <f t="shared" si="650"/>
        <v>7.0000000000000007E-2</v>
      </c>
      <c r="J2074" s="34">
        <f t="shared" si="655"/>
        <v>45427</v>
      </c>
      <c r="K2074" s="2">
        <f t="shared" si="656"/>
        <v>26</v>
      </c>
      <c r="L2074" s="21">
        <f t="shared" si="657"/>
        <v>26</v>
      </c>
      <c r="M2074" s="14">
        <f t="shared" si="658"/>
        <v>1.007005076</v>
      </c>
      <c r="N2074" s="14">
        <f t="shared" ca="1" si="659"/>
        <v>1.016538886</v>
      </c>
      <c r="O2074" s="21">
        <v>0</v>
      </c>
      <c r="P2074" s="16">
        <f t="shared" ca="1" si="660"/>
        <v>60.139944540000002</v>
      </c>
      <c r="Q2074" s="24">
        <f t="shared" si="648"/>
        <v>0</v>
      </c>
      <c r="R2074" s="16">
        <f t="shared" si="661"/>
        <v>0</v>
      </c>
      <c r="S2074" s="4" t="str">
        <f t="shared" si="662"/>
        <v>A+J=</v>
      </c>
      <c r="T2074" s="34">
        <f t="shared" si="663"/>
        <v>45460</v>
      </c>
      <c r="U2074" s="16">
        <v>0</v>
      </c>
      <c r="V2074" s="16">
        <f t="shared" ca="1" si="647"/>
        <v>1.2120918048818055</v>
      </c>
      <c r="W2074" s="16">
        <f t="shared" ca="1" si="646"/>
        <v>42.423213170863207</v>
      </c>
      <c r="X2074" s="32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"/>
      <c r="AI2074" s="1"/>
      <c r="AJ2074" s="1"/>
      <c r="AK2074" s="1"/>
      <c r="AL2074" s="1"/>
      <c r="AM2074" s="32"/>
      <c r="AN2074" s="32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42">
        <f t="shared" si="649"/>
        <v>45465</v>
      </c>
      <c r="B2075" s="19">
        <f t="shared" ca="1" si="643"/>
        <v>3742.4951830411615</v>
      </c>
      <c r="C2075" s="16">
        <f t="shared" ca="1" si="651"/>
        <v>3636.2754146454167</v>
      </c>
      <c r="D2075" s="15">
        <f ca="1">IF(A2075&lt;$B$1,VLOOKUP(A2075,[1]DI!$A$4:$B$15000,2,FALSE),0)</f>
        <v>0</v>
      </c>
      <c r="E2075" s="16">
        <f t="shared" ca="1" si="652"/>
        <v>1</v>
      </c>
      <c r="F2075" s="16">
        <f ca="1">(TRUNC(PRODUCT($E$12:$E2074),16))</f>
        <v>1.53301059295336</v>
      </c>
      <c r="G2075" s="16">
        <f t="shared" ca="1" si="653"/>
        <v>1.5180368240966899</v>
      </c>
      <c r="H2075" s="16">
        <f t="shared" ca="1" si="654"/>
        <v>1.0098639</v>
      </c>
      <c r="I2075" s="15">
        <f t="shared" si="650"/>
        <v>7.0000000000000007E-2</v>
      </c>
      <c r="J2075" s="34">
        <f t="shared" si="655"/>
        <v>45427</v>
      </c>
      <c r="K2075" s="2">
        <f t="shared" si="656"/>
        <v>26</v>
      </c>
      <c r="L2075" s="21">
        <f t="shared" si="657"/>
        <v>27</v>
      </c>
      <c r="M2075" s="14">
        <f t="shared" si="658"/>
        <v>1.0072754799999999</v>
      </c>
      <c r="N2075" s="14">
        <f t="shared" ca="1" si="659"/>
        <v>1.0172111450000001</v>
      </c>
      <c r="O2075" s="21">
        <v>0</v>
      </c>
      <c r="P2075" s="16">
        <f t="shared" ca="1" si="660"/>
        <v>62.584463419999999</v>
      </c>
      <c r="Q2075" s="24">
        <f t="shared" si="648"/>
        <v>0</v>
      </c>
      <c r="R2075" s="16">
        <f t="shared" si="661"/>
        <v>0</v>
      </c>
      <c r="S2075" s="4" t="str">
        <f t="shared" si="662"/>
        <v>A+J=</v>
      </c>
      <c r="T2075" s="34">
        <f t="shared" si="663"/>
        <v>45460</v>
      </c>
      <c r="U2075" s="16">
        <v>0</v>
      </c>
      <c r="V2075" s="16">
        <f t="shared" ca="1" si="647"/>
        <v>1.2120918048818055</v>
      </c>
      <c r="W2075" s="16">
        <f t="shared" ca="1" si="646"/>
        <v>43.635304975745015</v>
      </c>
      <c r="X2075" s="32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"/>
      <c r="AI2075" s="1"/>
      <c r="AJ2075" s="1"/>
      <c r="AK2075" s="1"/>
      <c r="AL2075" s="1"/>
      <c r="AM2075" s="32"/>
      <c r="AN2075" s="32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42">
        <f t="shared" si="649"/>
        <v>45466</v>
      </c>
      <c r="B2076" s="19">
        <f t="shared" ca="1" si="643"/>
        <v>3743.7072748460432</v>
      </c>
      <c r="C2076" s="16">
        <f t="shared" ca="1" si="651"/>
        <v>3636.2754146454167</v>
      </c>
      <c r="D2076" s="15">
        <f ca="1">IF(A2076&lt;$B$1,VLOOKUP(A2076,[1]DI!$A$4:$B$15000,2,FALSE),0)</f>
        <v>0</v>
      </c>
      <c r="E2076" s="16">
        <f t="shared" ca="1" si="652"/>
        <v>1</v>
      </c>
      <c r="F2076" s="16">
        <f ca="1">(TRUNC(PRODUCT($E$12:$E2075),16))</f>
        <v>1.53301059295336</v>
      </c>
      <c r="G2076" s="16">
        <f t="shared" ca="1" si="653"/>
        <v>1.5180368240966899</v>
      </c>
      <c r="H2076" s="16">
        <f t="shared" ca="1" si="654"/>
        <v>1.0098639</v>
      </c>
      <c r="I2076" s="15">
        <f t="shared" si="650"/>
        <v>7.0000000000000007E-2</v>
      </c>
      <c r="J2076" s="34">
        <f t="shared" si="655"/>
        <v>45427</v>
      </c>
      <c r="K2076" s="2">
        <f t="shared" si="656"/>
        <v>26</v>
      </c>
      <c r="L2076" s="21">
        <f t="shared" si="657"/>
        <v>27</v>
      </c>
      <c r="M2076" s="14">
        <f t="shared" si="658"/>
        <v>1.0072754799999999</v>
      </c>
      <c r="N2076" s="14">
        <f t="shared" ca="1" si="659"/>
        <v>1.0172111450000001</v>
      </c>
      <c r="O2076" s="21">
        <v>0</v>
      </c>
      <c r="P2076" s="16">
        <f t="shared" ca="1" si="660"/>
        <v>62.584463419999999</v>
      </c>
      <c r="Q2076" s="24">
        <f t="shared" si="648"/>
        <v>0</v>
      </c>
      <c r="R2076" s="16">
        <f t="shared" si="661"/>
        <v>0</v>
      </c>
      <c r="S2076" s="4" t="str">
        <f t="shared" si="662"/>
        <v>A+J=</v>
      </c>
      <c r="T2076" s="34">
        <f t="shared" si="663"/>
        <v>45460</v>
      </c>
      <c r="U2076" s="16">
        <v>0</v>
      </c>
      <c r="V2076" s="16">
        <f t="shared" ca="1" si="647"/>
        <v>1.2120918048818055</v>
      </c>
      <c r="W2076" s="16">
        <f t="shared" ca="1" si="646"/>
        <v>44.847396780626823</v>
      </c>
      <c r="X2076" s="32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"/>
      <c r="AI2076" s="1"/>
      <c r="AJ2076" s="1"/>
      <c r="AK2076" s="1"/>
      <c r="AL2076" s="1"/>
      <c r="AM2076" s="32"/>
      <c r="AN2076" s="32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42">
        <f t="shared" si="649"/>
        <v>45467</v>
      </c>
      <c r="B2077" s="19">
        <f t="shared" ca="1" si="643"/>
        <v>3744.919366650925</v>
      </c>
      <c r="C2077" s="16">
        <f t="shared" ca="1" si="651"/>
        <v>3636.2754146454167</v>
      </c>
      <c r="D2077" s="15">
        <f ca="1">IF(A2077&lt;$B$1,VLOOKUP(A2077,[1]DI!$A$4:$B$15000,2,FALSE),0)</f>
        <v>0.104</v>
      </c>
      <c r="E2077" s="16">
        <f t="shared" ca="1" si="652"/>
        <v>1.0003926999999999</v>
      </c>
      <c r="F2077" s="16">
        <f ca="1">(TRUNC(PRODUCT($E$12:$E2076),16))</f>
        <v>1.53301059295336</v>
      </c>
      <c r="G2077" s="16">
        <f t="shared" ca="1" si="653"/>
        <v>1.5180368240966899</v>
      </c>
      <c r="H2077" s="16">
        <f t="shared" ca="1" si="654"/>
        <v>1.0098639</v>
      </c>
      <c r="I2077" s="15">
        <f t="shared" si="650"/>
        <v>7.0000000000000007E-2</v>
      </c>
      <c r="J2077" s="34">
        <f t="shared" si="655"/>
        <v>45427</v>
      </c>
      <c r="K2077" s="2">
        <f t="shared" si="656"/>
        <v>27</v>
      </c>
      <c r="L2077" s="21">
        <f t="shared" si="657"/>
        <v>27</v>
      </c>
      <c r="M2077" s="14">
        <f t="shared" si="658"/>
        <v>1.0072754799999999</v>
      </c>
      <c r="N2077" s="14">
        <f t="shared" ca="1" si="659"/>
        <v>1.0172111450000001</v>
      </c>
      <c r="O2077" s="21">
        <v>0</v>
      </c>
      <c r="P2077" s="16">
        <f t="shared" ca="1" si="660"/>
        <v>62.584463419999999</v>
      </c>
      <c r="Q2077" s="24">
        <f t="shared" si="648"/>
        <v>0</v>
      </c>
      <c r="R2077" s="16">
        <f t="shared" si="661"/>
        <v>0</v>
      </c>
      <c r="S2077" s="4" t="str">
        <f t="shared" si="662"/>
        <v>A+J=</v>
      </c>
      <c r="T2077" s="34">
        <f t="shared" si="663"/>
        <v>45460</v>
      </c>
      <c r="U2077" s="16">
        <v>0</v>
      </c>
      <c r="V2077" s="16">
        <f t="shared" ca="1" si="647"/>
        <v>1.2120918048818055</v>
      </c>
      <c r="W2077" s="16">
        <f t="shared" ca="1" si="646"/>
        <v>46.059488585508632</v>
      </c>
      <c r="X2077" s="32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"/>
      <c r="AI2077" s="1"/>
      <c r="AJ2077" s="1"/>
      <c r="AK2077" s="1"/>
      <c r="AL2077" s="1"/>
      <c r="AM2077" s="32"/>
      <c r="AN2077" s="32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42">
        <f t="shared" si="649"/>
        <v>45468</v>
      </c>
      <c r="B2078" s="19">
        <f t="shared" ca="1" si="643"/>
        <v>3748.5776391058071</v>
      </c>
      <c r="C2078" s="16">
        <f t="shared" ca="1" si="651"/>
        <v>3636.2754146454167</v>
      </c>
      <c r="D2078" s="15">
        <f ca="1">IF(A2078&lt;$B$1,VLOOKUP(A2078,[1]DI!$A$4:$B$15000,2,FALSE),0)</f>
        <v>0.104</v>
      </c>
      <c r="E2078" s="16">
        <f t="shared" ca="1" si="652"/>
        <v>1.0003926999999999</v>
      </c>
      <c r="F2078" s="16">
        <f ca="1">(TRUNC(PRODUCT($E$12:$E2077),16))</f>
        <v>1.53361260621322</v>
      </c>
      <c r="G2078" s="16">
        <f t="shared" ca="1" si="653"/>
        <v>1.5180368240966899</v>
      </c>
      <c r="H2078" s="16">
        <f t="shared" ca="1" si="654"/>
        <v>1.0102604799999999</v>
      </c>
      <c r="I2078" s="15">
        <f t="shared" si="650"/>
        <v>7.0000000000000007E-2</v>
      </c>
      <c r="J2078" s="34">
        <f t="shared" si="655"/>
        <v>45427</v>
      </c>
      <c r="K2078" s="2">
        <f t="shared" si="656"/>
        <v>28</v>
      </c>
      <c r="L2078" s="21">
        <f t="shared" si="657"/>
        <v>28</v>
      </c>
      <c r="M2078" s="14">
        <f t="shared" si="658"/>
        <v>1.007545956</v>
      </c>
      <c r="N2078" s="14">
        <f t="shared" ca="1" si="659"/>
        <v>1.0178838610000001</v>
      </c>
      <c r="O2078" s="21">
        <v>0</v>
      </c>
      <c r="P2078" s="16">
        <f t="shared" ca="1" si="660"/>
        <v>65.030644069999994</v>
      </c>
      <c r="Q2078" s="24">
        <f t="shared" si="648"/>
        <v>0</v>
      </c>
      <c r="R2078" s="16">
        <f t="shared" si="661"/>
        <v>0</v>
      </c>
      <c r="S2078" s="4" t="str">
        <f t="shared" si="662"/>
        <v>A+J=</v>
      </c>
      <c r="T2078" s="34">
        <f t="shared" si="663"/>
        <v>45460</v>
      </c>
      <c r="U2078" s="16">
        <v>0</v>
      </c>
      <c r="V2078" s="16">
        <f t="shared" ca="1" si="647"/>
        <v>1.2120918048818055</v>
      </c>
      <c r="W2078" s="16">
        <f t="shared" ca="1" si="646"/>
        <v>47.27158039039044</v>
      </c>
      <c r="X2078" s="32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"/>
      <c r="AI2078" s="1"/>
      <c r="AJ2078" s="1"/>
      <c r="AK2078" s="1"/>
      <c r="AL2078" s="1"/>
      <c r="AM2078" s="32"/>
      <c r="AN2078" s="32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42">
        <f t="shared" si="649"/>
        <v>45469</v>
      </c>
      <c r="B2079" s="19">
        <f t="shared" ca="1" si="643"/>
        <v>3752.2375115206892</v>
      </c>
      <c r="C2079" s="16">
        <f t="shared" ca="1" si="651"/>
        <v>3636.2754146454167</v>
      </c>
      <c r="D2079" s="15">
        <f ca="1">IF(A2079&lt;$B$1,VLOOKUP(A2079,[1]DI!$A$4:$B$15000,2,FALSE),0)</f>
        <v>0.104</v>
      </c>
      <c r="E2079" s="16">
        <f t="shared" ca="1" si="652"/>
        <v>1.0003926999999999</v>
      </c>
      <c r="F2079" s="16">
        <f ca="1">(TRUNC(PRODUCT($E$12:$E2078),16))</f>
        <v>1.5342148558836799</v>
      </c>
      <c r="G2079" s="16">
        <f t="shared" ca="1" si="653"/>
        <v>1.5180368240966899</v>
      </c>
      <c r="H2079" s="16">
        <f t="shared" ca="1" si="654"/>
        <v>1.01065721</v>
      </c>
      <c r="I2079" s="15">
        <f t="shared" si="650"/>
        <v>7.0000000000000007E-2</v>
      </c>
      <c r="J2079" s="34">
        <f t="shared" si="655"/>
        <v>45427</v>
      </c>
      <c r="K2079" s="2">
        <f t="shared" si="656"/>
        <v>29</v>
      </c>
      <c r="L2079" s="21">
        <f t="shared" si="657"/>
        <v>29</v>
      </c>
      <c r="M2079" s="14">
        <f t="shared" si="658"/>
        <v>1.0078165050000001</v>
      </c>
      <c r="N2079" s="14">
        <f t="shared" ca="1" si="659"/>
        <v>1.018557017</v>
      </c>
      <c r="O2079" s="21">
        <v>0</v>
      </c>
      <c r="P2079" s="16">
        <f t="shared" ca="1" si="660"/>
        <v>67.478424680000003</v>
      </c>
      <c r="Q2079" s="24">
        <f t="shared" si="648"/>
        <v>0</v>
      </c>
      <c r="R2079" s="16">
        <f t="shared" si="661"/>
        <v>0</v>
      </c>
      <c r="S2079" s="4" t="str">
        <f t="shared" si="662"/>
        <v>A+J=</v>
      </c>
      <c r="T2079" s="34">
        <f t="shared" si="663"/>
        <v>45460</v>
      </c>
      <c r="U2079" s="16">
        <v>0</v>
      </c>
      <c r="V2079" s="16">
        <f t="shared" ca="1" si="647"/>
        <v>1.2120918048818055</v>
      </c>
      <c r="W2079" s="16">
        <f t="shared" ca="1" si="646"/>
        <v>48.483672195272248</v>
      </c>
      <c r="X2079" s="32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"/>
      <c r="AI2079" s="1"/>
      <c r="AJ2079" s="1"/>
      <c r="AK2079" s="1"/>
      <c r="AL2079" s="1"/>
      <c r="AM2079" s="32"/>
      <c r="AN2079" s="32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42">
        <f t="shared" si="649"/>
        <v>45470</v>
      </c>
      <c r="B2080" s="19">
        <f t="shared" ca="1" si="643"/>
        <v>3755.8989839055707</v>
      </c>
      <c r="C2080" s="16">
        <f t="shared" ca="1" si="651"/>
        <v>3636.2754146454167</v>
      </c>
      <c r="D2080" s="15">
        <f ca="1">IF(A2080&lt;$B$1,VLOOKUP(A2080,[1]DI!$A$4:$B$15000,2,FALSE),0)</f>
        <v>0.104</v>
      </c>
      <c r="E2080" s="16">
        <f t="shared" ca="1" si="652"/>
        <v>1.0003926999999999</v>
      </c>
      <c r="F2080" s="16">
        <f ca="1">(TRUNC(PRODUCT($E$12:$E2079),16))</f>
        <v>1.5348173420575799</v>
      </c>
      <c r="G2080" s="16">
        <f t="shared" ca="1" si="653"/>
        <v>1.5180368240966899</v>
      </c>
      <c r="H2080" s="16">
        <f t="shared" ca="1" si="654"/>
        <v>1.01105409</v>
      </c>
      <c r="I2080" s="15">
        <f t="shared" si="650"/>
        <v>7.0000000000000007E-2</v>
      </c>
      <c r="J2080" s="34">
        <f t="shared" si="655"/>
        <v>45427</v>
      </c>
      <c r="K2080" s="2">
        <f t="shared" si="656"/>
        <v>30</v>
      </c>
      <c r="L2080" s="21">
        <f t="shared" si="657"/>
        <v>30</v>
      </c>
      <c r="M2080" s="14">
        <f t="shared" si="658"/>
        <v>1.008087127</v>
      </c>
      <c r="N2080" s="14">
        <f t="shared" ca="1" si="659"/>
        <v>1.019230613</v>
      </c>
      <c r="O2080" s="21">
        <v>0</v>
      </c>
      <c r="P2080" s="16">
        <f t="shared" ca="1" si="660"/>
        <v>69.92780526</v>
      </c>
      <c r="Q2080" s="24">
        <f t="shared" si="648"/>
        <v>0</v>
      </c>
      <c r="R2080" s="16">
        <f t="shared" si="661"/>
        <v>0</v>
      </c>
      <c r="S2080" s="4" t="str">
        <f t="shared" si="662"/>
        <v>A+J=</v>
      </c>
      <c r="T2080" s="34">
        <f t="shared" si="663"/>
        <v>45460</v>
      </c>
      <c r="U2080" s="16">
        <v>0</v>
      </c>
      <c r="V2080" s="16">
        <f t="shared" ca="1" si="647"/>
        <v>1.2120918048818055</v>
      </c>
      <c r="W2080" s="16">
        <f t="shared" ca="1" si="646"/>
        <v>49.695764000154057</v>
      </c>
      <c r="X2080" s="32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"/>
      <c r="AI2080" s="1"/>
      <c r="AJ2080" s="1"/>
      <c r="AK2080" s="1"/>
      <c r="AL2080" s="1"/>
      <c r="AM2080" s="32"/>
      <c r="AN2080" s="32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42">
        <f t="shared" si="649"/>
        <v>45471</v>
      </c>
      <c r="B2081" s="19">
        <f t="shared" ca="1" si="643"/>
        <v>3759.5620853304526</v>
      </c>
      <c r="C2081" s="16">
        <f t="shared" ca="1" si="651"/>
        <v>3636.2754146454167</v>
      </c>
      <c r="D2081" s="15">
        <f ca="1">IF(A2081&lt;$B$1,VLOOKUP(A2081,[1]DI!$A$4:$B$15000,2,FALSE),0)</f>
        <v>0.104</v>
      </c>
      <c r="E2081" s="16">
        <f t="shared" ca="1" si="652"/>
        <v>1.0003926999999999</v>
      </c>
      <c r="F2081" s="16">
        <f ca="1">(TRUNC(PRODUCT($E$12:$E2080),16))</f>
        <v>1.53542006482781</v>
      </c>
      <c r="G2081" s="16">
        <f t="shared" ca="1" si="653"/>
        <v>1.5180368240966899</v>
      </c>
      <c r="H2081" s="16">
        <f t="shared" ca="1" si="654"/>
        <v>1.01145113</v>
      </c>
      <c r="I2081" s="15">
        <f t="shared" si="650"/>
        <v>7.0000000000000007E-2</v>
      </c>
      <c r="J2081" s="34">
        <f t="shared" si="655"/>
        <v>45427</v>
      </c>
      <c r="K2081" s="2">
        <f t="shared" si="656"/>
        <v>31</v>
      </c>
      <c r="L2081" s="21">
        <f t="shared" si="657"/>
        <v>31</v>
      </c>
      <c r="M2081" s="14">
        <f t="shared" si="658"/>
        <v>1.0083578209999999</v>
      </c>
      <c r="N2081" s="14">
        <f t="shared" ca="1" si="659"/>
        <v>1.0199046570000001</v>
      </c>
      <c r="O2081" s="21">
        <v>0</v>
      </c>
      <c r="P2081" s="16">
        <f t="shared" ca="1" si="660"/>
        <v>72.378814879999993</v>
      </c>
      <c r="Q2081" s="24">
        <f t="shared" si="648"/>
        <v>0</v>
      </c>
      <c r="R2081" s="16">
        <f t="shared" si="661"/>
        <v>0</v>
      </c>
      <c r="S2081" s="4" t="str">
        <f t="shared" si="662"/>
        <v>A+J=</v>
      </c>
      <c r="T2081" s="34">
        <f t="shared" si="663"/>
        <v>45460</v>
      </c>
      <c r="U2081" s="16">
        <v>0</v>
      </c>
      <c r="V2081" s="16">
        <f t="shared" ca="1" si="647"/>
        <v>1.2120918048818055</v>
      </c>
      <c r="W2081" s="16">
        <f t="shared" ca="1" si="646"/>
        <v>50.907855805035865</v>
      </c>
      <c r="X2081" s="32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"/>
      <c r="AI2081" s="1"/>
      <c r="AJ2081" s="1"/>
      <c r="AK2081" s="1"/>
      <c r="AL2081" s="1"/>
      <c r="AM2081" s="32"/>
      <c r="AN2081" s="32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42">
        <f t="shared" si="649"/>
        <v>45472</v>
      </c>
      <c r="B2082" s="19">
        <f t="shared" ca="1" si="643"/>
        <v>3763.2268267253344</v>
      </c>
      <c r="C2082" s="16">
        <f t="shared" ca="1" si="651"/>
        <v>3636.2754146454167</v>
      </c>
      <c r="D2082" s="15">
        <f ca="1">IF(A2082&lt;$B$1,VLOOKUP(A2082,[1]DI!$A$4:$B$15000,2,FALSE),0)</f>
        <v>0</v>
      </c>
      <c r="E2082" s="16">
        <f t="shared" ca="1" si="652"/>
        <v>1</v>
      </c>
      <c r="F2082" s="16">
        <f ca="1">(TRUNC(PRODUCT($E$12:$E2081),16))</f>
        <v>1.5360230242872699</v>
      </c>
      <c r="G2082" s="16">
        <f t="shared" ca="1" si="653"/>
        <v>1.5180368240966899</v>
      </c>
      <c r="H2082" s="16">
        <f t="shared" ca="1" si="654"/>
        <v>1.0118483300000001</v>
      </c>
      <c r="I2082" s="15">
        <f t="shared" si="650"/>
        <v>7.0000000000000007E-2</v>
      </c>
      <c r="J2082" s="34">
        <f t="shared" si="655"/>
        <v>45427</v>
      </c>
      <c r="K2082" s="2">
        <f t="shared" si="656"/>
        <v>31</v>
      </c>
      <c r="L2082" s="21">
        <f t="shared" si="657"/>
        <v>32</v>
      </c>
      <c r="M2082" s="14">
        <f t="shared" si="658"/>
        <v>1.0086285880000001</v>
      </c>
      <c r="N2082" s="14">
        <f t="shared" ca="1" si="659"/>
        <v>1.020579152</v>
      </c>
      <c r="O2082" s="21">
        <v>0</v>
      </c>
      <c r="P2082" s="16">
        <f t="shared" ca="1" si="660"/>
        <v>74.83146447</v>
      </c>
      <c r="Q2082" s="24">
        <f t="shared" si="648"/>
        <v>0</v>
      </c>
      <c r="R2082" s="16">
        <f t="shared" si="661"/>
        <v>0</v>
      </c>
      <c r="S2082" s="4" t="str">
        <f t="shared" si="662"/>
        <v>A+J=</v>
      </c>
      <c r="T2082" s="34">
        <f t="shared" si="663"/>
        <v>45460</v>
      </c>
      <c r="U2082" s="16">
        <v>0</v>
      </c>
      <c r="V2082" s="16">
        <f t="shared" ca="1" si="647"/>
        <v>1.2120918048818055</v>
      </c>
      <c r="W2082" s="16">
        <f t="shared" ca="1" si="646"/>
        <v>52.119947609917674</v>
      </c>
      <c r="X2082" s="32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"/>
      <c r="AI2082" s="1"/>
      <c r="AJ2082" s="1"/>
      <c r="AK2082" s="1"/>
      <c r="AL2082" s="1"/>
      <c r="AM2082" s="32"/>
      <c r="AN2082" s="32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42">
        <f t="shared" si="649"/>
        <v>45473</v>
      </c>
      <c r="B2083" s="19">
        <f t="shared" ca="1" si="643"/>
        <v>3764.4389185302161</v>
      </c>
      <c r="C2083" s="16">
        <f t="shared" ca="1" si="651"/>
        <v>3636.2754146454167</v>
      </c>
      <c r="D2083" s="15">
        <f ca="1">IF(A2083&lt;$B$1,VLOOKUP(A2083,[1]DI!$A$4:$B$15000,2,FALSE),0)</f>
        <v>0</v>
      </c>
      <c r="E2083" s="16">
        <f t="shared" ca="1" si="652"/>
        <v>1</v>
      </c>
      <c r="F2083" s="16">
        <f ca="1">(TRUNC(PRODUCT($E$12:$E2082),16))</f>
        <v>1.5360230242872699</v>
      </c>
      <c r="G2083" s="16">
        <f t="shared" ca="1" si="653"/>
        <v>1.5180368240966899</v>
      </c>
      <c r="H2083" s="16">
        <f t="shared" ca="1" si="654"/>
        <v>1.0118483300000001</v>
      </c>
      <c r="I2083" s="15">
        <f t="shared" si="650"/>
        <v>7.0000000000000007E-2</v>
      </c>
      <c r="J2083" s="34">
        <f t="shared" si="655"/>
        <v>45427</v>
      </c>
      <c r="K2083" s="2">
        <f t="shared" si="656"/>
        <v>31</v>
      </c>
      <c r="L2083" s="21">
        <f t="shared" si="657"/>
        <v>32</v>
      </c>
      <c r="M2083" s="14">
        <f t="shared" si="658"/>
        <v>1.0086285880000001</v>
      </c>
      <c r="N2083" s="14">
        <f t="shared" ca="1" si="659"/>
        <v>1.020579152</v>
      </c>
      <c r="O2083" s="21">
        <v>0</v>
      </c>
      <c r="P2083" s="16">
        <f t="shared" ca="1" si="660"/>
        <v>74.83146447</v>
      </c>
      <c r="Q2083" s="24">
        <f t="shared" si="648"/>
        <v>0</v>
      </c>
      <c r="R2083" s="16">
        <f t="shared" si="661"/>
        <v>0</v>
      </c>
      <c r="S2083" s="4" t="str">
        <f t="shared" si="662"/>
        <v>A+J=</v>
      </c>
      <c r="T2083" s="34">
        <f t="shared" si="663"/>
        <v>45460</v>
      </c>
      <c r="U2083" s="16">
        <v>0</v>
      </c>
      <c r="V2083" s="16">
        <f t="shared" ca="1" si="647"/>
        <v>1.2120918048818055</v>
      </c>
      <c r="W2083" s="16">
        <f t="shared" ca="1" si="646"/>
        <v>53.332039414799482</v>
      </c>
      <c r="X2083" s="32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"/>
      <c r="AI2083" s="1"/>
      <c r="AJ2083" s="1"/>
      <c r="AK2083" s="1"/>
      <c r="AL2083" s="1"/>
      <c r="AM2083" s="32"/>
      <c r="AN2083" s="32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42">
        <f t="shared" si="649"/>
        <v>45474</v>
      </c>
      <c r="B2084" s="19">
        <f t="shared" ca="1" si="643"/>
        <v>3765.6510103350979</v>
      </c>
      <c r="C2084" s="16">
        <f t="shared" ca="1" si="651"/>
        <v>3636.2754146454167</v>
      </c>
      <c r="D2084" s="15">
        <f ca="1">IF(A2084&lt;$B$1,VLOOKUP(A2084,[1]DI!$A$4:$B$15000,2,FALSE),0)</f>
        <v>0.104</v>
      </c>
      <c r="E2084" s="16">
        <f t="shared" ca="1" si="652"/>
        <v>1.0003926999999999</v>
      </c>
      <c r="F2084" s="16">
        <f ca="1">(TRUNC(PRODUCT($E$12:$E2083),16))</f>
        <v>1.5360230242872699</v>
      </c>
      <c r="G2084" s="16">
        <f t="shared" ca="1" si="653"/>
        <v>1.5180368240966899</v>
      </c>
      <c r="H2084" s="16">
        <f t="shared" ca="1" si="654"/>
        <v>1.0118483300000001</v>
      </c>
      <c r="I2084" s="15">
        <f t="shared" si="650"/>
        <v>7.0000000000000007E-2</v>
      </c>
      <c r="J2084" s="34">
        <f t="shared" si="655"/>
        <v>45427</v>
      </c>
      <c r="K2084" s="2">
        <f t="shared" si="656"/>
        <v>32</v>
      </c>
      <c r="L2084" s="21">
        <f t="shared" si="657"/>
        <v>32</v>
      </c>
      <c r="M2084" s="14">
        <f t="shared" si="658"/>
        <v>1.0086285880000001</v>
      </c>
      <c r="N2084" s="14">
        <f t="shared" ca="1" si="659"/>
        <v>1.020579152</v>
      </c>
      <c r="O2084" s="21">
        <v>0</v>
      </c>
      <c r="P2084" s="16">
        <f t="shared" ca="1" si="660"/>
        <v>74.83146447</v>
      </c>
      <c r="Q2084" s="24">
        <f t="shared" si="648"/>
        <v>0</v>
      </c>
      <c r="R2084" s="16">
        <f t="shared" si="661"/>
        <v>0</v>
      </c>
      <c r="S2084" s="4" t="str">
        <f t="shared" si="662"/>
        <v>A+J=</v>
      </c>
      <c r="T2084" s="34">
        <f t="shared" si="663"/>
        <v>45460</v>
      </c>
      <c r="U2084" s="16">
        <v>0</v>
      </c>
      <c r="V2084" s="16">
        <f t="shared" ca="1" si="647"/>
        <v>1.2120918048818055</v>
      </c>
      <c r="W2084" s="16">
        <f t="shared" ca="1" si="646"/>
        <v>54.54413121968129</v>
      </c>
      <c r="X2084" s="32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"/>
      <c r="AI2084" s="1"/>
      <c r="AJ2084" s="1"/>
      <c r="AK2084" s="1"/>
      <c r="AL2084" s="1"/>
      <c r="AM2084" s="32"/>
      <c r="AN2084" s="32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42">
        <f t="shared" si="649"/>
        <v>45475</v>
      </c>
      <c r="B2085" s="19">
        <f t="shared" ca="1" si="643"/>
        <v>3769.3173553199799</v>
      </c>
      <c r="C2085" s="16">
        <f t="shared" ca="1" si="651"/>
        <v>3636.2754146454167</v>
      </c>
      <c r="D2085" s="15">
        <f ca="1">IF(A2085&lt;$B$1,VLOOKUP(A2085,[1]DI!$A$4:$B$15000,2,FALSE),0)</f>
        <v>0.104</v>
      </c>
      <c r="E2085" s="16">
        <f t="shared" ca="1" si="652"/>
        <v>1.0003926999999999</v>
      </c>
      <c r="F2085" s="16">
        <f ca="1">(TRUNC(PRODUCT($E$12:$E2084),16))</f>
        <v>1.5366262205289001</v>
      </c>
      <c r="G2085" s="16">
        <f t="shared" ca="1" si="653"/>
        <v>1.5180368240966899</v>
      </c>
      <c r="H2085" s="16">
        <f t="shared" ca="1" si="654"/>
        <v>1.0122456799999999</v>
      </c>
      <c r="I2085" s="15">
        <f t="shared" si="650"/>
        <v>7.0000000000000007E-2</v>
      </c>
      <c r="J2085" s="34">
        <f t="shared" si="655"/>
        <v>45427</v>
      </c>
      <c r="K2085" s="2">
        <f t="shared" si="656"/>
        <v>33</v>
      </c>
      <c r="L2085" s="21">
        <f t="shared" si="657"/>
        <v>33</v>
      </c>
      <c r="M2085" s="14">
        <f t="shared" si="658"/>
        <v>1.0088994280000001</v>
      </c>
      <c r="N2085" s="14">
        <f t="shared" ca="1" si="659"/>
        <v>1.0212540880000001</v>
      </c>
      <c r="O2085" s="21">
        <v>0</v>
      </c>
      <c r="P2085" s="16">
        <f t="shared" ca="1" si="660"/>
        <v>77.285717649999995</v>
      </c>
      <c r="Q2085" s="24">
        <f t="shared" si="648"/>
        <v>0</v>
      </c>
      <c r="R2085" s="16">
        <f t="shared" si="661"/>
        <v>0</v>
      </c>
      <c r="S2085" s="4" t="str">
        <f t="shared" si="662"/>
        <v>A+J=</v>
      </c>
      <c r="T2085" s="34">
        <f t="shared" si="663"/>
        <v>45460</v>
      </c>
      <c r="U2085" s="16">
        <v>0</v>
      </c>
      <c r="V2085" s="16">
        <f t="shared" ca="1" si="647"/>
        <v>1.2120918048818055</v>
      </c>
      <c r="W2085" s="16">
        <f t="shared" ca="1" si="646"/>
        <v>55.756223024563099</v>
      </c>
      <c r="X2085" s="32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"/>
      <c r="AI2085" s="1"/>
      <c r="AJ2085" s="1"/>
      <c r="AK2085" s="1"/>
      <c r="AL2085" s="1"/>
      <c r="AM2085" s="32"/>
      <c r="AN2085" s="32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42">
        <f t="shared" si="649"/>
        <v>45476</v>
      </c>
      <c r="B2086" s="19">
        <f t="shared" ca="1" si="643"/>
        <v>3772.9853293548617</v>
      </c>
      <c r="C2086" s="16">
        <f t="shared" ca="1" si="651"/>
        <v>3636.2754146454167</v>
      </c>
      <c r="D2086" s="15">
        <f ca="1">IF(A2086&lt;$B$1,VLOOKUP(A2086,[1]DI!$A$4:$B$15000,2,FALSE),0)</f>
        <v>0.104</v>
      </c>
      <c r="E2086" s="16">
        <f t="shared" ca="1" si="652"/>
        <v>1.0003926999999999</v>
      </c>
      <c r="F2086" s="16">
        <f ca="1">(TRUNC(PRODUCT($E$12:$E2085),16))</f>
        <v>1.5372296536457</v>
      </c>
      <c r="G2086" s="16">
        <f t="shared" ca="1" si="653"/>
        <v>1.5180368240966899</v>
      </c>
      <c r="H2086" s="16">
        <f t="shared" ca="1" si="654"/>
        <v>1.0126431899999999</v>
      </c>
      <c r="I2086" s="15">
        <f t="shared" si="650"/>
        <v>7.0000000000000007E-2</v>
      </c>
      <c r="J2086" s="34">
        <f t="shared" si="655"/>
        <v>45427</v>
      </c>
      <c r="K2086" s="2">
        <f t="shared" si="656"/>
        <v>34</v>
      </c>
      <c r="L2086" s="21">
        <f t="shared" si="657"/>
        <v>34</v>
      </c>
      <c r="M2086" s="14">
        <f t="shared" si="658"/>
        <v>1.0091703400000001</v>
      </c>
      <c r="N2086" s="14">
        <f t="shared" ca="1" si="659"/>
        <v>1.0219294720000001</v>
      </c>
      <c r="O2086" s="21">
        <v>0</v>
      </c>
      <c r="P2086" s="16">
        <f t="shared" ca="1" si="660"/>
        <v>79.741599879999995</v>
      </c>
      <c r="Q2086" s="24">
        <f t="shared" si="648"/>
        <v>0</v>
      </c>
      <c r="R2086" s="16">
        <f t="shared" si="661"/>
        <v>0</v>
      </c>
      <c r="S2086" s="4" t="str">
        <f t="shared" si="662"/>
        <v>A+J=</v>
      </c>
      <c r="T2086" s="34">
        <f t="shared" si="663"/>
        <v>45460</v>
      </c>
      <c r="U2086" s="16">
        <v>0</v>
      </c>
      <c r="V2086" s="16">
        <f t="shared" ca="1" si="647"/>
        <v>1.2120918048818055</v>
      </c>
      <c r="W2086" s="16">
        <f t="shared" ca="1" si="646"/>
        <v>56.968314829444907</v>
      </c>
      <c r="X2086" s="32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"/>
      <c r="AI2086" s="1"/>
      <c r="AJ2086" s="1"/>
      <c r="AK2086" s="1"/>
      <c r="AL2086" s="1"/>
      <c r="AM2086" s="32"/>
      <c r="AN2086" s="32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42">
        <f t="shared" si="649"/>
        <v>45477</v>
      </c>
      <c r="B2087" s="19">
        <f t="shared" ca="1" si="643"/>
        <v>3776.6549469997435</v>
      </c>
      <c r="C2087" s="16">
        <f t="shared" ca="1" si="651"/>
        <v>3636.2754146454167</v>
      </c>
      <c r="D2087" s="15">
        <f ca="1">IF(A2087&lt;$B$1,VLOOKUP(A2087,[1]DI!$A$4:$B$15000,2,FALSE),0)</f>
        <v>0.104</v>
      </c>
      <c r="E2087" s="16">
        <f t="shared" ca="1" si="652"/>
        <v>1.0003926999999999</v>
      </c>
      <c r="F2087" s="16">
        <f ca="1">(TRUNC(PRODUCT($E$12:$E2086),16))</f>
        <v>1.53783332373069</v>
      </c>
      <c r="G2087" s="16">
        <f t="shared" ca="1" si="653"/>
        <v>1.5180368240966899</v>
      </c>
      <c r="H2087" s="16">
        <f t="shared" ca="1" si="654"/>
        <v>1.01304086</v>
      </c>
      <c r="I2087" s="15">
        <f t="shared" si="650"/>
        <v>7.0000000000000007E-2</v>
      </c>
      <c r="J2087" s="34">
        <f t="shared" si="655"/>
        <v>45427</v>
      </c>
      <c r="K2087" s="2">
        <f t="shared" si="656"/>
        <v>35</v>
      </c>
      <c r="L2087" s="21">
        <f t="shared" si="657"/>
        <v>35</v>
      </c>
      <c r="M2087" s="14">
        <f t="shared" si="658"/>
        <v>1.0094413250000001</v>
      </c>
      <c r="N2087" s="14">
        <f t="shared" ca="1" si="659"/>
        <v>1.0226053079999999</v>
      </c>
      <c r="O2087" s="21">
        <v>0</v>
      </c>
      <c r="P2087" s="16">
        <f t="shared" ca="1" si="660"/>
        <v>82.199125719999998</v>
      </c>
      <c r="Q2087" s="24">
        <f t="shared" si="648"/>
        <v>0</v>
      </c>
      <c r="R2087" s="16">
        <f t="shared" si="661"/>
        <v>0</v>
      </c>
      <c r="S2087" s="4" t="str">
        <f t="shared" si="662"/>
        <v>A+J=</v>
      </c>
      <c r="T2087" s="34">
        <f t="shared" si="663"/>
        <v>45460</v>
      </c>
      <c r="U2087" s="16">
        <v>0</v>
      </c>
      <c r="V2087" s="16">
        <f t="shared" ca="1" si="647"/>
        <v>1.2120918048818055</v>
      </c>
      <c r="W2087" s="16">
        <f t="shared" ca="1" si="646"/>
        <v>58.180406634326715</v>
      </c>
      <c r="X2087" s="32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"/>
      <c r="AI2087" s="1"/>
      <c r="AJ2087" s="1"/>
      <c r="AK2087" s="1"/>
      <c r="AL2087" s="1"/>
      <c r="AM2087" s="32"/>
      <c r="AN2087" s="32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42">
        <f t="shared" si="649"/>
        <v>45478</v>
      </c>
      <c r="B2088" s="19">
        <f t="shared" ca="1" si="643"/>
        <v>3780.3261682246252</v>
      </c>
      <c r="C2088" s="16">
        <f t="shared" ca="1" si="651"/>
        <v>3636.2754146454167</v>
      </c>
      <c r="D2088" s="15">
        <f ca="1">IF(A2088&lt;$B$1,VLOOKUP(A2088,[1]DI!$A$4:$B$15000,2,FALSE),0)</f>
        <v>0.104</v>
      </c>
      <c r="E2088" s="16">
        <f t="shared" ca="1" si="652"/>
        <v>1.0003926999999999</v>
      </c>
      <c r="F2088" s="16">
        <f ca="1">(TRUNC(PRODUCT($E$12:$E2087),16))</f>
        <v>1.5384372308769201</v>
      </c>
      <c r="G2088" s="16">
        <f t="shared" ca="1" si="653"/>
        <v>1.5180368240966899</v>
      </c>
      <c r="H2088" s="16">
        <f t="shared" ca="1" si="654"/>
        <v>1.0134386799999999</v>
      </c>
      <c r="I2088" s="15">
        <f t="shared" si="650"/>
        <v>7.0000000000000007E-2</v>
      </c>
      <c r="J2088" s="34">
        <f t="shared" si="655"/>
        <v>45427</v>
      </c>
      <c r="K2088" s="2">
        <f t="shared" si="656"/>
        <v>36</v>
      </c>
      <c r="L2088" s="21">
        <f t="shared" si="657"/>
        <v>36</v>
      </c>
      <c r="M2088" s="14">
        <f t="shared" si="658"/>
        <v>1.0097123830000001</v>
      </c>
      <c r="N2088" s="14">
        <f t="shared" ca="1" si="659"/>
        <v>1.0232815850000001</v>
      </c>
      <c r="O2088" s="21">
        <v>0</v>
      </c>
      <c r="P2088" s="16">
        <f t="shared" ca="1" si="660"/>
        <v>84.658255139999994</v>
      </c>
      <c r="Q2088" s="24">
        <f t="shared" si="648"/>
        <v>0</v>
      </c>
      <c r="R2088" s="16">
        <f t="shared" si="661"/>
        <v>0</v>
      </c>
      <c r="S2088" s="4" t="str">
        <f t="shared" si="662"/>
        <v>A+J=</v>
      </c>
      <c r="T2088" s="34">
        <f t="shared" si="663"/>
        <v>45460</v>
      </c>
      <c r="U2088" s="16">
        <v>0</v>
      </c>
      <c r="V2088" s="16">
        <f t="shared" ca="1" si="647"/>
        <v>1.2120918048818055</v>
      </c>
      <c r="W2088" s="16">
        <f t="shared" ca="1" si="646"/>
        <v>59.392498439208524</v>
      </c>
      <c r="X2088" s="32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"/>
      <c r="AI2088" s="1"/>
      <c r="AJ2088" s="1"/>
      <c r="AK2088" s="1"/>
      <c r="AL2088" s="1"/>
      <c r="AM2088" s="32"/>
      <c r="AN2088" s="32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42">
        <f t="shared" si="649"/>
        <v>45479</v>
      </c>
      <c r="B2089" s="19">
        <f t="shared" ca="1" si="643"/>
        <v>3783.9989894195069</v>
      </c>
      <c r="C2089" s="16">
        <f t="shared" ca="1" si="651"/>
        <v>3636.2754146454167</v>
      </c>
      <c r="D2089" s="15">
        <f ca="1">IF(A2089&lt;$B$1,VLOOKUP(A2089,[1]DI!$A$4:$B$15000,2,FALSE),0)</f>
        <v>0</v>
      </c>
      <c r="E2089" s="16">
        <f t="shared" ca="1" si="652"/>
        <v>1</v>
      </c>
      <c r="F2089" s="16">
        <f ca="1">(TRUNC(PRODUCT($E$12:$E2088),16))</f>
        <v>1.5390413751774901</v>
      </c>
      <c r="G2089" s="16">
        <f t="shared" ca="1" si="653"/>
        <v>1.5180368240966899</v>
      </c>
      <c r="H2089" s="16">
        <f t="shared" ca="1" si="654"/>
        <v>1.01383665</v>
      </c>
      <c r="I2089" s="15">
        <f t="shared" si="650"/>
        <v>7.0000000000000007E-2</v>
      </c>
      <c r="J2089" s="34">
        <f t="shared" si="655"/>
        <v>45427</v>
      </c>
      <c r="K2089" s="2">
        <f t="shared" si="656"/>
        <v>36</v>
      </c>
      <c r="L2089" s="21">
        <f t="shared" si="657"/>
        <v>37</v>
      </c>
      <c r="M2089" s="14">
        <f t="shared" si="658"/>
        <v>1.009983514</v>
      </c>
      <c r="N2089" s="14">
        <f t="shared" ca="1" si="659"/>
        <v>1.023958302</v>
      </c>
      <c r="O2089" s="21">
        <v>0</v>
      </c>
      <c r="P2089" s="16">
        <f t="shared" ca="1" si="660"/>
        <v>87.118984530000006</v>
      </c>
      <c r="Q2089" s="24">
        <f t="shared" si="648"/>
        <v>0</v>
      </c>
      <c r="R2089" s="16">
        <f t="shared" si="661"/>
        <v>0</v>
      </c>
      <c r="S2089" s="4" t="str">
        <f t="shared" si="662"/>
        <v>A+J=</v>
      </c>
      <c r="T2089" s="34">
        <f t="shared" si="663"/>
        <v>45460</v>
      </c>
      <c r="U2089" s="16">
        <v>0</v>
      </c>
      <c r="V2089" s="16">
        <f t="shared" ca="1" si="647"/>
        <v>1.2120918048818055</v>
      </c>
      <c r="W2089" s="16">
        <f t="shared" ca="1" si="646"/>
        <v>60.604590244090332</v>
      </c>
      <c r="X2089" s="32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"/>
      <c r="AI2089" s="1"/>
      <c r="AJ2089" s="1"/>
      <c r="AK2089" s="1"/>
      <c r="AL2089" s="1"/>
      <c r="AM2089" s="32"/>
      <c r="AN2089" s="32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42">
        <f t="shared" si="649"/>
        <v>45480</v>
      </c>
      <c r="B2090" s="19">
        <f t="shared" ca="1" si="643"/>
        <v>3785.2110812243891</v>
      </c>
      <c r="C2090" s="16">
        <f t="shared" ca="1" si="651"/>
        <v>3636.2754146454167</v>
      </c>
      <c r="D2090" s="15">
        <f ca="1">IF(A2090&lt;$B$1,VLOOKUP(A2090,[1]DI!$A$4:$B$15000,2,FALSE),0)</f>
        <v>0</v>
      </c>
      <c r="E2090" s="16">
        <f t="shared" ca="1" si="652"/>
        <v>1</v>
      </c>
      <c r="F2090" s="16">
        <f ca="1">(TRUNC(PRODUCT($E$12:$E2089),16))</f>
        <v>1.5390413751774901</v>
      </c>
      <c r="G2090" s="16">
        <f t="shared" ca="1" si="653"/>
        <v>1.5180368240966899</v>
      </c>
      <c r="H2090" s="16">
        <f t="shared" ca="1" si="654"/>
        <v>1.01383665</v>
      </c>
      <c r="I2090" s="15">
        <f t="shared" si="650"/>
        <v>7.0000000000000007E-2</v>
      </c>
      <c r="J2090" s="34">
        <f t="shared" si="655"/>
        <v>45427</v>
      </c>
      <c r="K2090" s="2">
        <f t="shared" si="656"/>
        <v>36</v>
      </c>
      <c r="L2090" s="21">
        <f t="shared" si="657"/>
        <v>37</v>
      </c>
      <c r="M2090" s="14">
        <f t="shared" si="658"/>
        <v>1.009983514</v>
      </c>
      <c r="N2090" s="14">
        <f t="shared" ca="1" si="659"/>
        <v>1.023958302</v>
      </c>
      <c r="O2090" s="21">
        <v>0</v>
      </c>
      <c r="P2090" s="16">
        <f t="shared" ca="1" si="660"/>
        <v>87.118984530000006</v>
      </c>
      <c r="Q2090" s="24">
        <f t="shared" si="648"/>
        <v>0</v>
      </c>
      <c r="R2090" s="16">
        <f t="shared" si="661"/>
        <v>0</v>
      </c>
      <c r="S2090" s="4" t="str">
        <f t="shared" si="662"/>
        <v>A+J=</v>
      </c>
      <c r="T2090" s="34">
        <f t="shared" si="663"/>
        <v>45460</v>
      </c>
      <c r="U2090" s="16">
        <v>0</v>
      </c>
      <c r="V2090" s="16">
        <f t="shared" ca="1" si="647"/>
        <v>1.2120918048818055</v>
      </c>
      <c r="W2090" s="16">
        <f t="shared" ca="1" si="646"/>
        <v>61.81668204897214</v>
      </c>
      <c r="X2090" s="32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"/>
      <c r="AI2090" s="1"/>
      <c r="AJ2090" s="1"/>
      <c r="AK2090" s="1"/>
      <c r="AL2090" s="1"/>
      <c r="AM2090" s="32"/>
      <c r="AN2090" s="32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42">
        <f t="shared" si="649"/>
        <v>45481</v>
      </c>
      <c r="B2091" s="19">
        <f t="shared" ca="1" si="643"/>
        <v>3786.4231730292709</v>
      </c>
      <c r="C2091" s="16">
        <f t="shared" ca="1" si="651"/>
        <v>3636.2754146454167</v>
      </c>
      <c r="D2091" s="15">
        <f ca="1">IF(A2091&lt;$B$1,VLOOKUP(A2091,[1]DI!$A$4:$B$15000,2,FALSE),0)</f>
        <v>0.104</v>
      </c>
      <c r="E2091" s="16">
        <f t="shared" ca="1" si="652"/>
        <v>1.0003926999999999</v>
      </c>
      <c r="F2091" s="16">
        <f ca="1">(TRUNC(PRODUCT($E$12:$E2090),16))</f>
        <v>1.5390413751774901</v>
      </c>
      <c r="G2091" s="16">
        <f t="shared" ca="1" si="653"/>
        <v>1.5180368240966899</v>
      </c>
      <c r="H2091" s="16">
        <f t="shared" ca="1" si="654"/>
        <v>1.01383665</v>
      </c>
      <c r="I2091" s="15">
        <f t="shared" si="650"/>
        <v>7.0000000000000007E-2</v>
      </c>
      <c r="J2091" s="34">
        <f t="shared" si="655"/>
        <v>45427</v>
      </c>
      <c r="K2091" s="2">
        <f t="shared" si="656"/>
        <v>37</v>
      </c>
      <c r="L2091" s="21">
        <f t="shared" si="657"/>
        <v>37</v>
      </c>
      <c r="M2091" s="14">
        <f t="shared" si="658"/>
        <v>1.009983514</v>
      </c>
      <c r="N2091" s="14">
        <f t="shared" ca="1" si="659"/>
        <v>1.023958302</v>
      </c>
      <c r="O2091" s="21">
        <v>0</v>
      </c>
      <c r="P2091" s="16">
        <f t="shared" ca="1" si="660"/>
        <v>87.118984530000006</v>
      </c>
      <c r="Q2091" s="24">
        <f t="shared" si="648"/>
        <v>0</v>
      </c>
      <c r="R2091" s="16">
        <f t="shared" si="661"/>
        <v>0</v>
      </c>
      <c r="S2091" s="4" t="str">
        <f t="shared" si="662"/>
        <v>A+J=</v>
      </c>
      <c r="T2091" s="34">
        <f t="shared" si="663"/>
        <v>45460</v>
      </c>
      <c r="U2091" s="16">
        <v>0</v>
      </c>
      <c r="V2091" s="16">
        <f t="shared" ca="1" si="647"/>
        <v>1.2120918048818055</v>
      </c>
      <c r="W2091" s="16">
        <f t="shared" ca="1" si="646"/>
        <v>63.028773853853949</v>
      </c>
      <c r="X2091" s="32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"/>
      <c r="AI2091" s="1"/>
      <c r="AJ2091" s="1"/>
      <c r="AK2091" s="1"/>
      <c r="AL2091" s="1"/>
      <c r="AM2091" s="32"/>
      <c r="AN2091" s="32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42">
        <f t="shared" si="649"/>
        <v>45482</v>
      </c>
      <c r="B2092" s="19">
        <f t="shared" ca="1" si="643"/>
        <v>3790.0976778241525</v>
      </c>
      <c r="C2092" s="16">
        <f t="shared" ca="1" si="651"/>
        <v>3636.2754146454167</v>
      </c>
      <c r="D2092" s="15">
        <f ca="1">IF(A2092&lt;$B$1,VLOOKUP(A2092,[1]DI!$A$4:$B$15000,2,FALSE),0)</f>
        <v>0.104</v>
      </c>
      <c r="E2092" s="16">
        <f t="shared" ca="1" si="652"/>
        <v>1.0003926999999999</v>
      </c>
      <c r="F2092" s="16">
        <f ca="1">(TRUNC(PRODUCT($E$12:$E2091),16))</f>
        <v>1.53964575672552</v>
      </c>
      <c r="G2092" s="16">
        <f t="shared" ca="1" si="653"/>
        <v>1.5180368240966899</v>
      </c>
      <c r="H2092" s="16">
        <f t="shared" ca="1" si="654"/>
        <v>1.0142347899999999</v>
      </c>
      <c r="I2092" s="15">
        <f t="shared" si="650"/>
        <v>7.0000000000000007E-2</v>
      </c>
      <c r="J2092" s="34">
        <f t="shared" si="655"/>
        <v>45427</v>
      </c>
      <c r="K2092" s="2">
        <f t="shared" si="656"/>
        <v>38</v>
      </c>
      <c r="L2092" s="21">
        <f t="shared" si="657"/>
        <v>38</v>
      </c>
      <c r="M2092" s="14">
        <f t="shared" si="658"/>
        <v>1.0102547180000001</v>
      </c>
      <c r="N2092" s="14">
        <f t="shared" ca="1" si="659"/>
        <v>1.0246354820000001</v>
      </c>
      <c r="O2092" s="21">
        <v>0</v>
      </c>
      <c r="P2092" s="16">
        <f t="shared" ca="1" si="660"/>
        <v>89.581397519999996</v>
      </c>
      <c r="Q2092" s="24">
        <f t="shared" si="648"/>
        <v>0</v>
      </c>
      <c r="R2092" s="16">
        <f t="shared" si="661"/>
        <v>0</v>
      </c>
      <c r="S2092" s="4" t="str">
        <f t="shared" si="662"/>
        <v>A+J=</v>
      </c>
      <c r="T2092" s="34">
        <f t="shared" si="663"/>
        <v>45460</v>
      </c>
      <c r="U2092" s="16">
        <v>0</v>
      </c>
      <c r="V2092" s="16">
        <f t="shared" ca="1" si="647"/>
        <v>1.2120918048818055</v>
      </c>
      <c r="W2092" s="16">
        <f t="shared" ca="1" si="646"/>
        <v>64.240865658735757</v>
      </c>
      <c r="X2092" s="32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"/>
      <c r="AI2092" s="1"/>
      <c r="AJ2092" s="1"/>
      <c r="AK2092" s="1"/>
      <c r="AL2092" s="1"/>
      <c r="AM2092" s="32"/>
      <c r="AN2092" s="32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42">
        <f t="shared" si="649"/>
        <v>45483</v>
      </c>
      <c r="B2093" s="19">
        <f t="shared" ca="1" si="643"/>
        <v>3793.7737825790346</v>
      </c>
      <c r="C2093" s="16">
        <f t="shared" ca="1" si="651"/>
        <v>3636.2754146454167</v>
      </c>
      <c r="D2093" s="15">
        <f ca="1">IF(A2093&lt;$B$1,VLOOKUP(A2093,[1]DI!$A$4:$B$15000,2,FALSE),0)</f>
        <v>0.104</v>
      </c>
      <c r="E2093" s="16">
        <f t="shared" ca="1" si="652"/>
        <v>1.0003926999999999</v>
      </c>
      <c r="F2093" s="16">
        <f ca="1">(TRUNC(PRODUCT($E$12:$E2092),16))</f>
        <v>1.5402503756141801</v>
      </c>
      <c r="G2093" s="16">
        <f t="shared" ca="1" si="653"/>
        <v>1.5180368240966899</v>
      </c>
      <c r="H2093" s="16">
        <f t="shared" ca="1" si="654"/>
        <v>1.0146330800000001</v>
      </c>
      <c r="I2093" s="15">
        <f t="shared" si="650"/>
        <v>7.0000000000000007E-2</v>
      </c>
      <c r="J2093" s="34">
        <f t="shared" si="655"/>
        <v>45427</v>
      </c>
      <c r="K2093" s="2">
        <f t="shared" si="656"/>
        <v>39</v>
      </c>
      <c r="L2093" s="21">
        <f t="shared" si="657"/>
        <v>39</v>
      </c>
      <c r="M2093" s="14">
        <f t="shared" si="658"/>
        <v>1.010525994</v>
      </c>
      <c r="N2093" s="14">
        <f t="shared" ca="1" si="659"/>
        <v>1.0253131019999999</v>
      </c>
      <c r="O2093" s="21">
        <v>0</v>
      </c>
      <c r="P2093" s="16">
        <f t="shared" ca="1" si="660"/>
        <v>92.045410469999993</v>
      </c>
      <c r="Q2093" s="24">
        <f t="shared" si="648"/>
        <v>0</v>
      </c>
      <c r="R2093" s="16">
        <f t="shared" si="661"/>
        <v>0</v>
      </c>
      <c r="S2093" s="4" t="str">
        <f t="shared" si="662"/>
        <v>A+J=</v>
      </c>
      <c r="T2093" s="34">
        <f t="shared" si="663"/>
        <v>45460</v>
      </c>
      <c r="U2093" s="16">
        <v>0</v>
      </c>
      <c r="V2093" s="16">
        <f t="shared" ca="1" si="647"/>
        <v>1.2120918048818055</v>
      </c>
      <c r="W2093" s="16">
        <f t="shared" ca="1" si="646"/>
        <v>65.452957463617565</v>
      </c>
      <c r="X2093" s="32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"/>
      <c r="AI2093" s="1"/>
      <c r="AJ2093" s="1"/>
      <c r="AK2093" s="1"/>
      <c r="AL2093" s="1"/>
      <c r="AM2093" s="32"/>
      <c r="AN2093" s="32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42">
        <f t="shared" si="649"/>
        <v>45484</v>
      </c>
      <c r="B2094" s="19">
        <f t="shared" ca="1" si="643"/>
        <v>3797.451490923916</v>
      </c>
      <c r="C2094" s="16">
        <f t="shared" ca="1" si="651"/>
        <v>3636.2754146454167</v>
      </c>
      <c r="D2094" s="15">
        <f ca="1">IF(A2094&lt;$B$1,VLOOKUP(A2094,[1]DI!$A$4:$B$15000,2,FALSE),0)</f>
        <v>0.104</v>
      </c>
      <c r="E2094" s="16">
        <f t="shared" ca="1" si="652"/>
        <v>1.0003926999999999</v>
      </c>
      <c r="F2094" s="16">
        <f ca="1">(TRUNC(PRODUCT($E$12:$E2093),16))</f>
        <v>1.5408552319366899</v>
      </c>
      <c r="G2094" s="16">
        <f t="shared" ca="1" si="653"/>
        <v>1.5180368240966899</v>
      </c>
      <c r="H2094" s="16">
        <f t="shared" ca="1" si="654"/>
        <v>1.01503152</v>
      </c>
      <c r="I2094" s="15">
        <f t="shared" si="650"/>
        <v>7.0000000000000007E-2</v>
      </c>
      <c r="J2094" s="34">
        <f t="shared" si="655"/>
        <v>45427</v>
      </c>
      <c r="K2094" s="2">
        <f t="shared" si="656"/>
        <v>40</v>
      </c>
      <c r="L2094" s="21">
        <f t="shared" si="657"/>
        <v>40</v>
      </c>
      <c r="M2094" s="14">
        <f t="shared" si="658"/>
        <v>1.0107973429999999</v>
      </c>
      <c r="N2094" s="14">
        <f t="shared" ca="1" si="659"/>
        <v>1.025991163</v>
      </c>
      <c r="O2094" s="21">
        <v>0</v>
      </c>
      <c r="P2094" s="16">
        <f t="shared" ca="1" si="660"/>
        <v>94.511027010000006</v>
      </c>
      <c r="Q2094" s="24">
        <f t="shared" si="648"/>
        <v>0</v>
      </c>
      <c r="R2094" s="16">
        <f t="shared" si="661"/>
        <v>0</v>
      </c>
      <c r="S2094" s="4" t="str">
        <f t="shared" si="662"/>
        <v>A+J=</v>
      </c>
      <c r="T2094" s="34">
        <f t="shared" si="663"/>
        <v>45460</v>
      </c>
      <c r="U2094" s="16">
        <v>0</v>
      </c>
      <c r="V2094" s="16">
        <f t="shared" ca="1" si="647"/>
        <v>1.2120918048818055</v>
      </c>
      <c r="W2094" s="16">
        <f t="shared" ca="1" si="646"/>
        <v>66.665049268499374</v>
      </c>
      <c r="X2094" s="32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"/>
      <c r="AI2094" s="1"/>
      <c r="AJ2094" s="1"/>
      <c r="AK2094" s="1"/>
      <c r="AL2094" s="1"/>
      <c r="AM2094" s="32"/>
      <c r="AN2094" s="32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42">
        <f t="shared" si="649"/>
        <v>45485</v>
      </c>
      <c r="B2095" s="19">
        <f t="shared" ca="1" si="643"/>
        <v>3801.1308828687979</v>
      </c>
      <c r="C2095" s="16">
        <f t="shared" ca="1" si="651"/>
        <v>3636.2754146454167</v>
      </c>
      <c r="D2095" s="15">
        <f ca="1">IF(A2095&lt;$B$1,VLOOKUP(A2095,[1]DI!$A$4:$B$15000,2,FALSE),0)</f>
        <v>0.104</v>
      </c>
      <c r="E2095" s="16">
        <f t="shared" ca="1" si="652"/>
        <v>1.0003926999999999</v>
      </c>
      <c r="F2095" s="16">
        <f ca="1">(TRUNC(PRODUCT($E$12:$E2094),16))</f>
        <v>1.54146032578627</v>
      </c>
      <c r="G2095" s="16">
        <f t="shared" ca="1" si="653"/>
        <v>1.5180368240966899</v>
      </c>
      <c r="H2095" s="16">
        <f t="shared" ca="1" si="654"/>
        <v>1.0154301299999999</v>
      </c>
      <c r="I2095" s="15">
        <f t="shared" si="650"/>
        <v>7.0000000000000007E-2</v>
      </c>
      <c r="J2095" s="34">
        <f t="shared" si="655"/>
        <v>45427</v>
      </c>
      <c r="K2095" s="2">
        <f t="shared" si="656"/>
        <v>41</v>
      </c>
      <c r="L2095" s="21">
        <f t="shared" si="657"/>
        <v>41</v>
      </c>
      <c r="M2095" s="14">
        <f t="shared" si="658"/>
        <v>1.0110687650000001</v>
      </c>
      <c r="N2095" s="14">
        <f t="shared" ca="1" si="659"/>
        <v>1.0266696870000001</v>
      </c>
      <c r="O2095" s="21">
        <v>0</v>
      </c>
      <c r="P2095" s="16">
        <f t="shared" ca="1" si="660"/>
        <v>96.978327149999998</v>
      </c>
      <c r="Q2095" s="24">
        <f t="shared" si="648"/>
        <v>0</v>
      </c>
      <c r="R2095" s="16">
        <f t="shared" si="661"/>
        <v>0</v>
      </c>
      <c r="S2095" s="4" t="str">
        <f t="shared" si="662"/>
        <v>A+J=</v>
      </c>
      <c r="T2095" s="34">
        <f t="shared" si="663"/>
        <v>45460</v>
      </c>
      <c r="U2095" s="16">
        <v>0</v>
      </c>
      <c r="V2095" s="16">
        <f t="shared" ca="1" si="647"/>
        <v>1.2120918048818055</v>
      </c>
      <c r="W2095" s="16">
        <f t="shared" ca="1" si="646"/>
        <v>67.877141073381182</v>
      </c>
      <c r="X2095" s="32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"/>
      <c r="AI2095" s="1"/>
      <c r="AJ2095" s="1"/>
      <c r="AK2095" s="1"/>
      <c r="AL2095" s="1"/>
      <c r="AM2095" s="32"/>
      <c r="AN2095" s="32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42">
        <f t="shared" si="649"/>
        <v>45486</v>
      </c>
      <c r="B2096" s="19">
        <f t="shared" ca="1" si="643"/>
        <v>3804.8118856836795</v>
      </c>
      <c r="C2096" s="16">
        <f t="shared" ca="1" si="651"/>
        <v>3636.2754146454167</v>
      </c>
      <c r="D2096" s="15">
        <f ca="1">IF(A2096&lt;$B$1,VLOOKUP(A2096,[1]DI!$A$4:$B$15000,2,FALSE),0)</f>
        <v>0</v>
      </c>
      <c r="E2096" s="16">
        <f t="shared" ca="1" si="652"/>
        <v>1</v>
      </c>
      <c r="F2096" s="16">
        <f ca="1">(TRUNC(PRODUCT($E$12:$E2095),16))</f>
        <v>1.5420656572561999</v>
      </c>
      <c r="G2096" s="16">
        <f t="shared" ca="1" si="653"/>
        <v>1.5180368240966899</v>
      </c>
      <c r="H2096" s="16">
        <f t="shared" ca="1" si="654"/>
        <v>1.0158288900000001</v>
      </c>
      <c r="I2096" s="15">
        <f t="shared" si="650"/>
        <v>7.0000000000000007E-2</v>
      </c>
      <c r="J2096" s="34">
        <f t="shared" si="655"/>
        <v>45427</v>
      </c>
      <c r="K2096" s="2">
        <f t="shared" si="656"/>
        <v>41</v>
      </c>
      <c r="L2096" s="21">
        <f t="shared" si="657"/>
        <v>42</v>
      </c>
      <c r="M2096" s="14">
        <f t="shared" si="658"/>
        <v>1.0113402600000001</v>
      </c>
      <c r="N2096" s="14">
        <f t="shared" ca="1" si="659"/>
        <v>1.0273486540000001</v>
      </c>
      <c r="O2096" s="21">
        <v>0</v>
      </c>
      <c r="P2096" s="16">
        <f t="shared" ca="1" si="660"/>
        <v>99.447238159999998</v>
      </c>
      <c r="Q2096" s="24">
        <f t="shared" si="648"/>
        <v>0</v>
      </c>
      <c r="R2096" s="16">
        <f t="shared" si="661"/>
        <v>0</v>
      </c>
      <c r="S2096" s="4" t="str">
        <f t="shared" si="662"/>
        <v>A+J=</v>
      </c>
      <c r="T2096" s="34">
        <f t="shared" si="663"/>
        <v>45460</v>
      </c>
      <c r="U2096" s="16">
        <v>0</v>
      </c>
      <c r="V2096" s="16">
        <f t="shared" ca="1" si="647"/>
        <v>1.2120918048818055</v>
      </c>
      <c r="W2096" s="16">
        <f t="shared" ca="1" si="646"/>
        <v>69.08923287826299</v>
      </c>
      <c r="X2096" s="32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"/>
      <c r="AI2096" s="1"/>
      <c r="AJ2096" s="1"/>
      <c r="AK2096" s="1"/>
      <c r="AL2096" s="1"/>
      <c r="AM2096" s="32"/>
      <c r="AN2096" s="32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42">
        <f t="shared" si="649"/>
        <v>45487</v>
      </c>
      <c r="B2097" s="19">
        <f t="shared" ca="1" si="643"/>
        <v>3806.0239774885613</v>
      </c>
      <c r="C2097" s="16">
        <f t="shared" ca="1" si="651"/>
        <v>3636.2754146454167</v>
      </c>
      <c r="D2097" s="15">
        <f ca="1">IF(A2097&lt;$B$1,VLOOKUP(A2097,[1]DI!$A$4:$B$15000,2,FALSE),0)</f>
        <v>0</v>
      </c>
      <c r="E2097" s="16">
        <f t="shared" ca="1" si="652"/>
        <v>1</v>
      </c>
      <c r="F2097" s="16">
        <f ca="1">(TRUNC(PRODUCT($E$12:$E2096),16))</f>
        <v>1.5420656572561999</v>
      </c>
      <c r="G2097" s="16">
        <f t="shared" ca="1" si="653"/>
        <v>1.5180368240966899</v>
      </c>
      <c r="H2097" s="16">
        <f t="shared" ca="1" si="654"/>
        <v>1.0158288900000001</v>
      </c>
      <c r="I2097" s="15">
        <f t="shared" si="650"/>
        <v>7.0000000000000007E-2</v>
      </c>
      <c r="J2097" s="34">
        <f t="shared" si="655"/>
        <v>45427</v>
      </c>
      <c r="K2097" s="2">
        <f t="shared" si="656"/>
        <v>41</v>
      </c>
      <c r="L2097" s="21">
        <f t="shared" si="657"/>
        <v>42</v>
      </c>
      <c r="M2097" s="14">
        <f t="shared" si="658"/>
        <v>1.0113402600000001</v>
      </c>
      <c r="N2097" s="14">
        <f t="shared" ca="1" si="659"/>
        <v>1.0273486540000001</v>
      </c>
      <c r="O2097" s="21">
        <v>0</v>
      </c>
      <c r="P2097" s="16">
        <f t="shared" ca="1" si="660"/>
        <v>99.447238159999998</v>
      </c>
      <c r="Q2097" s="24">
        <f t="shared" si="648"/>
        <v>0</v>
      </c>
      <c r="R2097" s="16">
        <f t="shared" si="661"/>
        <v>0</v>
      </c>
      <c r="S2097" s="4" t="str">
        <f t="shared" si="662"/>
        <v>A+J=</v>
      </c>
      <c r="T2097" s="34">
        <f t="shared" si="663"/>
        <v>45460</v>
      </c>
      <c r="U2097" s="16">
        <v>0</v>
      </c>
      <c r="V2097" s="16">
        <f t="shared" ca="1" si="647"/>
        <v>1.2120918048818055</v>
      </c>
      <c r="W2097" s="16">
        <f t="shared" ca="1" si="646"/>
        <v>70.301324683144799</v>
      </c>
      <c r="X2097" s="32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"/>
      <c r="AI2097" s="1"/>
      <c r="AJ2097" s="1"/>
      <c r="AK2097" s="1"/>
      <c r="AL2097" s="1"/>
      <c r="AM2097" s="32"/>
      <c r="AN2097" s="32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42">
        <f t="shared" si="649"/>
        <v>45488</v>
      </c>
      <c r="B2098" s="19">
        <f t="shared" ref="B2098:B2161" ca="1" si="664">C2098+P2098+U2098+W2098</f>
        <v>3807.2360692934431</v>
      </c>
      <c r="C2098" s="16">
        <f t="shared" ca="1" si="651"/>
        <v>3636.2754146454167</v>
      </c>
      <c r="D2098" s="15">
        <f ca="1">IF(A2098&lt;$B$1,VLOOKUP(A2098,[1]DI!$A$4:$B$15000,2,FALSE),0)</f>
        <v>0.104</v>
      </c>
      <c r="E2098" s="16">
        <f t="shared" ca="1" si="652"/>
        <v>1.0003926999999999</v>
      </c>
      <c r="F2098" s="16">
        <f ca="1">(TRUNC(PRODUCT($E$12:$E2097),16))</f>
        <v>1.5420656572561999</v>
      </c>
      <c r="G2098" s="16">
        <f t="shared" ca="1" si="653"/>
        <v>1.5180368240966899</v>
      </c>
      <c r="H2098" s="16">
        <f t="shared" ca="1" si="654"/>
        <v>1.0158288900000001</v>
      </c>
      <c r="I2098" s="15">
        <f t="shared" si="650"/>
        <v>7.0000000000000007E-2</v>
      </c>
      <c r="J2098" s="34">
        <f t="shared" si="655"/>
        <v>45427</v>
      </c>
      <c r="K2098" s="2">
        <f t="shared" si="656"/>
        <v>42</v>
      </c>
      <c r="L2098" s="21">
        <f t="shared" si="657"/>
        <v>42</v>
      </c>
      <c r="M2098" s="14">
        <f t="shared" si="658"/>
        <v>1.0113402600000001</v>
      </c>
      <c r="N2098" s="14">
        <f t="shared" ca="1" si="659"/>
        <v>1.0273486540000001</v>
      </c>
      <c r="O2098" s="21">
        <v>0</v>
      </c>
      <c r="P2098" s="16">
        <f t="shared" ca="1" si="660"/>
        <v>99.447238159999998</v>
      </c>
      <c r="Q2098" s="24">
        <f t="shared" si="648"/>
        <v>0</v>
      </c>
      <c r="R2098" s="16">
        <f t="shared" si="661"/>
        <v>0</v>
      </c>
      <c r="S2098" s="4" t="str">
        <f t="shared" si="662"/>
        <v>A+J=</v>
      </c>
      <c r="T2098" s="34">
        <f t="shared" si="663"/>
        <v>45460</v>
      </c>
      <c r="U2098" s="16">
        <v>0</v>
      </c>
      <c r="V2098" s="16">
        <f t="shared" ca="1" si="647"/>
        <v>1.2120918048818055</v>
      </c>
      <c r="W2098" s="16">
        <f t="shared" ca="1" si="646"/>
        <v>71.513416488026607</v>
      </c>
      <c r="X2098" s="32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"/>
      <c r="AI2098" s="1"/>
      <c r="AJ2098" s="1"/>
      <c r="AK2098" s="1"/>
      <c r="AL2098" s="1"/>
      <c r="AM2098" s="32"/>
      <c r="AN2098" s="32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42">
        <f t="shared" si="649"/>
        <v>45489</v>
      </c>
      <c r="B2099" s="19">
        <f t="shared" ca="1" si="664"/>
        <v>3810.9186757083248</v>
      </c>
      <c r="C2099" s="16">
        <f t="shared" ca="1" si="651"/>
        <v>3636.2754146454167</v>
      </c>
      <c r="D2099" s="15">
        <f ca="1">IF(A2099&lt;$B$1,VLOOKUP(A2099,[1]DI!$A$4:$B$15000,2,FALSE),0)</f>
        <v>0.104</v>
      </c>
      <c r="E2099" s="16">
        <f t="shared" ca="1" si="652"/>
        <v>1.0003926999999999</v>
      </c>
      <c r="F2099" s="16">
        <f ca="1">(TRUNC(PRODUCT($E$12:$E2098),16))</f>
        <v>1.5426712264398099</v>
      </c>
      <c r="G2099" s="16">
        <f t="shared" ca="1" si="653"/>
        <v>1.5180368240966899</v>
      </c>
      <c r="H2099" s="16">
        <f t="shared" ca="1" si="654"/>
        <v>1.0162278</v>
      </c>
      <c r="I2099" s="15">
        <f t="shared" si="650"/>
        <v>7.0000000000000007E-2</v>
      </c>
      <c r="J2099" s="34">
        <f t="shared" si="655"/>
        <v>45427</v>
      </c>
      <c r="K2099" s="2">
        <f t="shared" si="656"/>
        <v>43</v>
      </c>
      <c r="L2099" s="21">
        <f t="shared" si="657"/>
        <v>43</v>
      </c>
      <c r="M2099" s="14">
        <f t="shared" si="658"/>
        <v>1.0116118279999999</v>
      </c>
      <c r="N2099" s="14">
        <f t="shared" ca="1" si="659"/>
        <v>1.028028062</v>
      </c>
      <c r="O2099" s="21">
        <v>0</v>
      </c>
      <c r="P2099" s="16">
        <f t="shared" ca="1" si="660"/>
        <v>101.91775277000001</v>
      </c>
      <c r="Q2099" s="24">
        <f t="shared" si="648"/>
        <v>0</v>
      </c>
      <c r="R2099" s="16">
        <f t="shared" si="661"/>
        <v>0</v>
      </c>
      <c r="S2099" s="4" t="str">
        <f t="shared" si="662"/>
        <v>A+J=</v>
      </c>
      <c r="T2099" s="34">
        <f t="shared" si="663"/>
        <v>45460</v>
      </c>
      <c r="U2099" s="16">
        <v>0</v>
      </c>
      <c r="V2099" s="16">
        <f t="shared" ca="1" si="647"/>
        <v>1.2120918048818055</v>
      </c>
      <c r="W2099" s="16">
        <f t="shared" ref="W2099:W2162" ca="1" si="665">W2098+V2099</f>
        <v>72.725508292908415</v>
      </c>
      <c r="X2099" s="32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"/>
      <c r="AI2099" s="1"/>
      <c r="AJ2099" s="1"/>
      <c r="AK2099" s="1"/>
      <c r="AL2099" s="1"/>
      <c r="AM2099" s="32"/>
      <c r="AN2099" s="32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42">
        <f t="shared" si="649"/>
        <v>45490</v>
      </c>
      <c r="B2100" s="19">
        <f t="shared" ca="1" si="664"/>
        <v>3814.602969343207</v>
      </c>
      <c r="C2100" s="16">
        <f t="shared" ca="1" si="651"/>
        <v>3636.2754146454167</v>
      </c>
      <c r="D2100" s="15">
        <f ca="1">IF(A2100&lt;$B$1,VLOOKUP(A2100,[1]DI!$A$4:$B$15000,2,FALSE),0)</f>
        <v>0.104</v>
      </c>
      <c r="E2100" s="16">
        <f t="shared" ca="1" si="652"/>
        <v>1.0003926999999999</v>
      </c>
      <c r="F2100" s="16">
        <f ca="1">(TRUNC(PRODUCT($E$12:$E2099),16))</f>
        <v>1.54327703343043</v>
      </c>
      <c r="G2100" s="16">
        <f t="shared" ca="1" si="653"/>
        <v>1.5180368240966899</v>
      </c>
      <c r="H2100" s="16">
        <f t="shared" ca="1" si="654"/>
        <v>1.01662688</v>
      </c>
      <c r="I2100" s="15">
        <f t="shared" si="650"/>
        <v>7.0000000000000007E-2</v>
      </c>
      <c r="J2100" s="34">
        <f t="shared" si="655"/>
        <v>45427</v>
      </c>
      <c r="K2100" s="2">
        <f t="shared" si="656"/>
        <v>44</v>
      </c>
      <c r="L2100" s="21">
        <f t="shared" si="657"/>
        <v>44</v>
      </c>
      <c r="M2100" s="14">
        <f t="shared" si="658"/>
        <v>1.011883469</v>
      </c>
      <c r="N2100" s="14">
        <f t="shared" ca="1" si="659"/>
        <v>1.028707934</v>
      </c>
      <c r="O2100" s="21">
        <v>0</v>
      </c>
      <c r="P2100" s="16">
        <f t="shared" ca="1" si="660"/>
        <v>104.3899546</v>
      </c>
      <c r="Q2100" s="24">
        <f t="shared" si="648"/>
        <v>0</v>
      </c>
      <c r="R2100" s="16">
        <f t="shared" si="661"/>
        <v>0</v>
      </c>
      <c r="S2100" s="4" t="str">
        <f t="shared" si="662"/>
        <v>A+J=</v>
      </c>
      <c r="T2100" s="34">
        <f t="shared" si="663"/>
        <v>45460</v>
      </c>
      <c r="U2100" s="16">
        <v>0</v>
      </c>
      <c r="V2100" s="16">
        <f t="shared" ca="1" si="647"/>
        <v>1.2120918048818055</v>
      </c>
      <c r="W2100" s="16">
        <f t="shared" ca="1" si="665"/>
        <v>73.937600097790224</v>
      </c>
      <c r="X2100" s="32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"/>
      <c r="AI2100" s="1"/>
      <c r="AJ2100" s="1"/>
      <c r="AK2100" s="1"/>
      <c r="AL2100" s="1"/>
      <c r="AM2100" s="32"/>
      <c r="AN2100" s="32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42">
        <f t="shared" si="649"/>
        <v>45491</v>
      </c>
      <c r="B2101" s="19">
        <f t="shared" ca="1" si="664"/>
        <v>3818.2888338580888</v>
      </c>
      <c r="C2101" s="16">
        <f t="shared" ca="1" si="651"/>
        <v>3636.2754146454167</v>
      </c>
      <c r="D2101" s="15">
        <f ca="1">IF(A2101&lt;$B$1,VLOOKUP(A2101,[1]DI!$A$4:$B$15000,2,FALSE),0)</f>
        <v>0.104</v>
      </c>
      <c r="E2101" s="16">
        <f t="shared" ca="1" si="652"/>
        <v>1.0003926999999999</v>
      </c>
      <c r="F2101" s="16">
        <f ca="1">(TRUNC(PRODUCT($E$12:$E2100),16))</f>
        <v>1.5438830783214601</v>
      </c>
      <c r="G2101" s="16">
        <f t="shared" ca="1" si="653"/>
        <v>1.5180368240966899</v>
      </c>
      <c r="H2101" s="16">
        <f t="shared" ca="1" si="654"/>
        <v>1.0170261</v>
      </c>
      <c r="I2101" s="15">
        <f t="shared" si="650"/>
        <v>7.0000000000000007E-2</v>
      </c>
      <c r="J2101" s="34">
        <f t="shared" si="655"/>
        <v>45427</v>
      </c>
      <c r="K2101" s="2">
        <f t="shared" si="656"/>
        <v>45</v>
      </c>
      <c r="L2101" s="21">
        <f t="shared" si="657"/>
        <v>45</v>
      </c>
      <c r="M2101" s="14">
        <f t="shared" si="658"/>
        <v>1.012155183</v>
      </c>
      <c r="N2101" s="14">
        <f t="shared" ca="1" si="659"/>
        <v>1.0293882379999999</v>
      </c>
      <c r="O2101" s="21">
        <v>0</v>
      </c>
      <c r="P2101" s="16">
        <f t="shared" ca="1" si="660"/>
        <v>106.86372731</v>
      </c>
      <c r="Q2101" s="24">
        <f t="shared" si="648"/>
        <v>0</v>
      </c>
      <c r="R2101" s="16">
        <f t="shared" si="661"/>
        <v>0</v>
      </c>
      <c r="S2101" s="4" t="str">
        <f t="shared" si="662"/>
        <v>A+J=</v>
      </c>
      <c r="T2101" s="34">
        <f t="shared" si="663"/>
        <v>45460</v>
      </c>
      <c r="U2101" s="16">
        <v>0</v>
      </c>
      <c r="V2101" s="16">
        <f t="shared" ca="1" si="647"/>
        <v>1.2120918048818055</v>
      </c>
      <c r="W2101" s="16">
        <f t="shared" ca="1" si="665"/>
        <v>75.149691902672032</v>
      </c>
      <c r="X2101" s="32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"/>
      <c r="AI2101" s="1"/>
      <c r="AJ2101" s="1"/>
      <c r="AK2101" s="1"/>
      <c r="AL2101" s="1"/>
      <c r="AM2101" s="32"/>
      <c r="AN2101" s="32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42">
        <f t="shared" si="649"/>
        <v>45492</v>
      </c>
      <c r="B2102" s="19">
        <f t="shared" ca="1" si="664"/>
        <v>3821.9763819729706</v>
      </c>
      <c r="C2102" s="16">
        <f t="shared" ca="1" si="651"/>
        <v>3636.2754146454167</v>
      </c>
      <c r="D2102" s="15">
        <f ca="1">IF(A2102&lt;$B$1,VLOOKUP(A2102,[1]DI!$A$4:$B$15000,2,FALSE),0)</f>
        <v>0.104</v>
      </c>
      <c r="E2102" s="16">
        <f t="shared" ca="1" si="652"/>
        <v>1.0003926999999999</v>
      </c>
      <c r="F2102" s="16">
        <f ca="1">(TRUNC(PRODUCT($E$12:$E2101),16))</f>
        <v>1.54448936120632</v>
      </c>
      <c r="G2102" s="16">
        <f t="shared" ca="1" si="653"/>
        <v>1.5180368240966899</v>
      </c>
      <c r="H2102" s="16">
        <f t="shared" ca="1" si="654"/>
        <v>1.0174254899999999</v>
      </c>
      <c r="I2102" s="15">
        <f t="shared" si="650"/>
        <v>7.0000000000000007E-2</v>
      </c>
      <c r="J2102" s="34">
        <f t="shared" si="655"/>
        <v>45427</v>
      </c>
      <c r="K2102" s="2">
        <f t="shared" si="656"/>
        <v>46</v>
      </c>
      <c r="L2102" s="21">
        <f t="shared" si="657"/>
        <v>46</v>
      </c>
      <c r="M2102" s="14">
        <f t="shared" si="658"/>
        <v>1.0124269690000001</v>
      </c>
      <c r="N2102" s="14">
        <f t="shared" ca="1" si="659"/>
        <v>1.0300690050000001</v>
      </c>
      <c r="O2102" s="21">
        <v>0</v>
      </c>
      <c r="P2102" s="16">
        <f t="shared" ca="1" si="660"/>
        <v>109.33918362</v>
      </c>
      <c r="Q2102" s="24">
        <f t="shared" si="648"/>
        <v>0</v>
      </c>
      <c r="R2102" s="16">
        <f t="shared" si="661"/>
        <v>0</v>
      </c>
      <c r="S2102" s="4" t="str">
        <f t="shared" si="662"/>
        <v>A+J=</v>
      </c>
      <c r="T2102" s="34">
        <f t="shared" si="663"/>
        <v>45460</v>
      </c>
      <c r="U2102" s="16">
        <v>0</v>
      </c>
      <c r="V2102" s="16">
        <f t="shared" ca="1" si="647"/>
        <v>1.2120918048818055</v>
      </c>
      <c r="W2102" s="16">
        <f t="shared" ca="1" si="665"/>
        <v>76.36178370755384</v>
      </c>
      <c r="X2102" s="32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"/>
      <c r="AI2102" s="1"/>
      <c r="AJ2102" s="1"/>
      <c r="AK2102" s="1"/>
      <c r="AL2102" s="1"/>
      <c r="AM2102" s="32"/>
      <c r="AN2102" s="32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42">
        <f t="shared" si="649"/>
        <v>45493</v>
      </c>
      <c r="B2103" s="19">
        <f t="shared" ca="1" si="664"/>
        <v>3825.6655445878523</v>
      </c>
      <c r="C2103" s="16">
        <f t="shared" ca="1" si="651"/>
        <v>3636.2754146454167</v>
      </c>
      <c r="D2103" s="15">
        <f ca="1">IF(A2103&lt;$B$1,VLOOKUP(A2103,[1]DI!$A$4:$B$15000,2,FALSE),0)</f>
        <v>0</v>
      </c>
      <c r="E2103" s="16">
        <f t="shared" ca="1" si="652"/>
        <v>1</v>
      </c>
      <c r="F2103" s="16">
        <f ca="1">(TRUNC(PRODUCT($E$12:$E2102),16))</f>
        <v>1.5450958821784599</v>
      </c>
      <c r="G2103" s="16">
        <f t="shared" ca="1" si="653"/>
        <v>1.5180368240966899</v>
      </c>
      <c r="H2103" s="16">
        <f t="shared" ca="1" si="654"/>
        <v>1.01782503</v>
      </c>
      <c r="I2103" s="15">
        <f t="shared" si="650"/>
        <v>7.0000000000000007E-2</v>
      </c>
      <c r="J2103" s="34">
        <f t="shared" si="655"/>
        <v>45427</v>
      </c>
      <c r="K2103" s="2">
        <f t="shared" si="656"/>
        <v>46</v>
      </c>
      <c r="L2103" s="21">
        <f t="shared" si="657"/>
        <v>47</v>
      </c>
      <c r="M2103" s="14">
        <f t="shared" si="658"/>
        <v>1.0126988290000001</v>
      </c>
      <c r="N2103" s="14">
        <f t="shared" ca="1" si="659"/>
        <v>1.0307502159999999</v>
      </c>
      <c r="O2103" s="21">
        <v>0</v>
      </c>
      <c r="P2103" s="16">
        <f t="shared" ca="1" si="660"/>
        <v>111.81625443</v>
      </c>
      <c r="Q2103" s="24">
        <f t="shared" si="648"/>
        <v>0</v>
      </c>
      <c r="R2103" s="16">
        <f t="shared" si="661"/>
        <v>0</v>
      </c>
      <c r="S2103" s="4" t="str">
        <f t="shared" si="662"/>
        <v>A+J=</v>
      </c>
      <c r="T2103" s="34">
        <f t="shared" si="663"/>
        <v>45460</v>
      </c>
      <c r="U2103" s="16">
        <v>0</v>
      </c>
      <c r="V2103" s="16">
        <f t="shared" ca="1" si="647"/>
        <v>1.2120918048818055</v>
      </c>
      <c r="W2103" s="16">
        <f t="shared" ca="1" si="665"/>
        <v>77.573875512435649</v>
      </c>
      <c r="X2103" s="32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"/>
      <c r="AI2103" s="1"/>
      <c r="AJ2103" s="1"/>
      <c r="AK2103" s="1"/>
      <c r="AL2103" s="1"/>
      <c r="AM2103" s="32"/>
      <c r="AN2103" s="32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42">
        <f t="shared" si="649"/>
        <v>45494</v>
      </c>
      <c r="B2104" s="19">
        <f t="shared" ca="1" si="664"/>
        <v>3826.8776363927341</v>
      </c>
      <c r="C2104" s="16">
        <f t="shared" ca="1" si="651"/>
        <v>3636.2754146454167</v>
      </c>
      <c r="D2104" s="15">
        <f ca="1">IF(A2104&lt;$B$1,VLOOKUP(A2104,[1]DI!$A$4:$B$15000,2,FALSE),0)</f>
        <v>0</v>
      </c>
      <c r="E2104" s="16">
        <f t="shared" ca="1" si="652"/>
        <v>1</v>
      </c>
      <c r="F2104" s="16">
        <f ca="1">(TRUNC(PRODUCT($E$12:$E2103),16))</f>
        <v>1.5450958821784599</v>
      </c>
      <c r="G2104" s="16">
        <f t="shared" ca="1" si="653"/>
        <v>1.5180368240966899</v>
      </c>
      <c r="H2104" s="16">
        <f t="shared" ca="1" si="654"/>
        <v>1.01782503</v>
      </c>
      <c r="I2104" s="15">
        <f t="shared" si="650"/>
        <v>7.0000000000000007E-2</v>
      </c>
      <c r="J2104" s="34">
        <f t="shared" si="655"/>
        <v>45427</v>
      </c>
      <c r="K2104" s="2">
        <f t="shared" si="656"/>
        <v>46</v>
      </c>
      <c r="L2104" s="21">
        <f t="shared" si="657"/>
        <v>47</v>
      </c>
      <c r="M2104" s="14">
        <f t="shared" si="658"/>
        <v>1.0126988290000001</v>
      </c>
      <c r="N2104" s="14">
        <f t="shared" ca="1" si="659"/>
        <v>1.0307502159999999</v>
      </c>
      <c r="O2104" s="21">
        <v>0</v>
      </c>
      <c r="P2104" s="16">
        <f t="shared" ca="1" si="660"/>
        <v>111.81625443</v>
      </c>
      <c r="Q2104" s="24">
        <f t="shared" si="648"/>
        <v>0</v>
      </c>
      <c r="R2104" s="16">
        <f t="shared" si="661"/>
        <v>0</v>
      </c>
      <c r="S2104" s="4" t="str">
        <f t="shared" si="662"/>
        <v>A+J=</v>
      </c>
      <c r="T2104" s="34">
        <f t="shared" si="663"/>
        <v>45460</v>
      </c>
      <c r="U2104" s="16">
        <v>0</v>
      </c>
      <c r="V2104" s="16">
        <f t="shared" ca="1" si="647"/>
        <v>1.2120918048818055</v>
      </c>
      <c r="W2104" s="16">
        <f t="shared" ca="1" si="665"/>
        <v>78.785967317317457</v>
      </c>
      <c r="X2104" s="32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"/>
      <c r="AI2104" s="1"/>
      <c r="AJ2104" s="1"/>
      <c r="AK2104" s="1"/>
      <c r="AL2104" s="1"/>
      <c r="AM2104" s="32"/>
      <c r="AN2104" s="32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42">
        <f t="shared" si="649"/>
        <v>45495</v>
      </c>
      <c r="B2105" s="19">
        <f t="shared" ca="1" si="664"/>
        <v>3828.0897281976158</v>
      </c>
      <c r="C2105" s="16">
        <f t="shared" ca="1" si="651"/>
        <v>3636.2754146454167</v>
      </c>
      <c r="D2105" s="15">
        <f ca="1">IF(A2105&lt;$B$1,VLOOKUP(A2105,[1]DI!$A$4:$B$15000,2,FALSE),0)</f>
        <v>0.104</v>
      </c>
      <c r="E2105" s="16">
        <f t="shared" ca="1" si="652"/>
        <v>1.0003926999999999</v>
      </c>
      <c r="F2105" s="16">
        <f ca="1">(TRUNC(PRODUCT($E$12:$E2104),16))</f>
        <v>1.5450958821784599</v>
      </c>
      <c r="G2105" s="16">
        <f t="shared" ca="1" si="653"/>
        <v>1.5180368240966899</v>
      </c>
      <c r="H2105" s="16">
        <f t="shared" ca="1" si="654"/>
        <v>1.01782503</v>
      </c>
      <c r="I2105" s="15">
        <f t="shared" si="650"/>
        <v>7.0000000000000007E-2</v>
      </c>
      <c r="J2105" s="34">
        <f t="shared" si="655"/>
        <v>45427</v>
      </c>
      <c r="K2105" s="2">
        <f t="shared" si="656"/>
        <v>47</v>
      </c>
      <c r="L2105" s="21">
        <f t="shared" si="657"/>
        <v>47</v>
      </c>
      <c r="M2105" s="14">
        <f t="shared" si="658"/>
        <v>1.0126988290000001</v>
      </c>
      <c r="N2105" s="14">
        <f t="shared" ca="1" si="659"/>
        <v>1.0307502159999999</v>
      </c>
      <c r="O2105" s="21">
        <v>0</v>
      </c>
      <c r="P2105" s="16">
        <f t="shared" ca="1" si="660"/>
        <v>111.81625443</v>
      </c>
      <c r="Q2105" s="24">
        <f t="shared" si="648"/>
        <v>0</v>
      </c>
      <c r="R2105" s="16">
        <f t="shared" si="661"/>
        <v>0</v>
      </c>
      <c r="S2105" s="4" t="str">
        <f t="shared" si="662"/>
        <v>A+J=</v>
      </c>
      <c r="T2105" s="34">
        <f t="shared" si="663"/>
        <v>45460</v>
      </c>
      <c r="U2105" s="16">
        <v>0</v>
      </c>
      <c r="V2105" s="16">
        <f t="shared" ref="V2105:V2168" ca="1" si="666">1/30*0.01*C2105</f>
        <v>1.2120918048818055</v>
      </c>
      <c r="W2105" s="16">
        <f t="shared" ca="1" si="665"/>
        <v>79.998059122199265</v>
      </c>
      <c r="X2105" s="32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"/>
      <c r="AI2105" s="1"/>
      <c r="AJ2105" s="1"/>
      <c r="AK2105" s="1"/>
      <c r="AL2105" s="1"/>
      <c r="AM2105" s="32"/>
      <c r="AN2105" s="32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42">
        <f t="shared" si="649"/>
        <v>45496</v>
      </c>
      <c r="B2106" s="19">
        <f t="shared" ca="1" si="664"/>
        <v>3831.7805416824976</v>
      </c>
      <c r="C2106" s="16">
        <f t="shared" ca="1" si="651"/>
        <v>3636.2754146454167</v>
      </c>
      <c r="D2106" s="15">
        <f ca="1">IF(A2106&lt;$B$1,VLOOKUP(A2106,[1]DI!$A$4:$B$15000,2,FALSE),0)</f>
        <v>0.104</v>
      </c>
      <c r="E2106" s="16">
        <f t="shared" ca="1" si="652"/>
        <v>1.0003926999999999</v>
      </c>
      <c r="F2106" s="16">
        <f ca="1">(TRUNC(PRODUCT($E$12:$E2105),16))</f>
        <v>1.5457026413313899</v>
      </c>
      <c r="G2106" s="16">
        <f t="shared" ca="1" si="653"/>
        <v>1.5180368240966899</v>
      </c>
      <c r="H2106" s="16">
        <f t="shared" ca="1" si="654"/>
        <v>1.01822473</v>
      </c>
      <c r="I2106" s="15">
        <f t="shared" si="650"/>
        <v>7.0000000000000007E-2</v>
      </c>
      <c r="J2106" s="34">
        <f t="shared" si="655"/>
        <v>45427</v>
      </c>
      <c r="K2106" s="2">
        <f t="shared" si="656"/>
        <v>48</v>
      </c>
      <c r="L2106" s="21">
        <f t="shared" si="657"/>
        <v>48</v>
      </c>
      <c r="M2106" s="14">
        <f t="shared" si="658"/>
        <v>1.0129707619999999</v>
      </c>
      <c r="N2106" s="14">
        <f t="shared" ca="1" si="659"/>
        <v>1.0314318810000001</v>
      </c>
      <c r="O2106" s="21">
        <v>0</v>
      </c>
      <c r="P2106" s="16">
        <f t="shared" ca="1" si="660"/>
        <v>114.29497610999999</v>
      </c>
      <c r="Q2106" s="24">
        <f t="shared" si="648"/>
        <v>0</v>
      </c>
      <c r="R2106" s="16">
        <f t="shared" si="661"/>
        <v>0</v>
      </c>
      <c r="S2106" s="4" t="str">
        <f t="shared" si="662"/>
        <v>A+J=</v>
      </c>
      <c r="T2106" s="34">
        <f t="shared" si="663"/>
        <v>45460</v>
      </c>
      <c r="U2106" s="16">
        <v>0</v>
      </c>
      <c r="V2106" s="16">
        <f t="shared" ca="1" si="666"/>
        <v>1.2120918048818055</v>
      </c>
      <c r="W2106" s="16">
        <f t="shared" ca="1" si="665"/>
        <v>81.210150927081074</v>
      </c>
      <c r="X2106" s="32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"/>
      <c r="AI2106" s="1"/>
      <c r="AJ2106" s="1"/>
      <c r="AK2106" s="1"/>
      <c r="AL2106" s="1"/>
      <c r="AM2106" s="32"/>
      <c r="AN2106" s="32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42">
        <f t="shared" si="649"/>
        <v>45497</v>
      </c>
      <c r="B2107" s="19">
        <f t="shared" ca="1" si="664"/>
        <v>3835.4729987673795</v>
      </c>
      <c r="C2107" s="16">
        <f t="shared" ca="1" si="651"/>
        <v>3636.2754146454167</v>
      </c>
      <c r="D2107" s="15">
        <f ca="1">IF(A2107&lt;$B$1,VLOOKUP(A2107,[1]DI!$A$4:$B$15000,2,FALSE),0)</f>
        <v>0.104</v>
      </c>
      <c r="E2107" s="16">
        <f t="shared" ca="1" si="652"/>
        <v>1.0003926999999999</v>
      </c>
      <c r="F2107" s="16">
        <f ca="1">(TRUNC(PRODUCT($E$12:$E2106),16))</f>
        <v>1.5463096387586399</v>
      </c>
      <c r="G2107" s="16">
        <f t="shared" ca="1" si="653"/>
        <v>1.5180368240966899</v>
      </c>
      <c r="H2107" s="16">
        <f t="shared" ca="1" si="654"/>
        <v>1.0186245899999999</v>
      </c>
      <c r="I2107" s="15">
        <f t="shared" si="650"/>
        <v>7.0000000000000007E-2</v>
      </c>
      <c r="J2107" s="34">
        <f t="shared" si="655"/>
        <v>45427</v>
      </c>
      <c r="K2107" s="2">
        <f t="shared" si="656"/>
        <v>49</v>
      </c>
      <c r="L2107" s="21">
        <f t="shared" si="657"/>
        <v>49</v>
      </c>
      <c r="M2107" s="14">
        <f t="shared" si="658"/>
        <v>1.0132427669999999</v>
      </c>
      <c r="N2107" s="14">
        <f t="shared" ca="1" si="659"/>
        <v>1.032113998</v>
      </c>
      <c r="O2107" s="21">
        <v>0</v>
      </c>
      <c r="P2107" s="16">
        <f t="shared" ca="1" si="660"/>
        <v>116.77534138999999</v>
      </c>
      <c r="Q2107" s="24">
        <f t="shared" si="648"/>
        <v>0</v>
      </c>
      <c r="R2107" s="16">
        <f t="shared" si="661"/>
        <v>0</v>
      </c>
      <c r="S2107" s="4" t="str">
        <f t="shared" si="662"/>
        <v>A+J=</v>
      </c>
      <c r="T2107" s="34">
        <f t="shared" si="663"/>
        <v>45460</v>
      </c>
      <c r="U2107" s="16">
        <v>0</v>
      </c>
      <c r="V2107" s="16">
        <f t="shared" ca="1" si="666"/>
        <v>1.2120918048818055</v>
      </c>
      <c r="W2107" s="16">
        <f t="shared" ca="1" si="665"/>
        <v>82.422242731962882</v>
      </c>
      <c r="X2107" s="32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"/>
      <c r="AI2107" s="1"/>
      <c r="AJ2107" s="1"/>
      <c r="AK2107" s="1"/>
      <c r="AL2107" s="1"/>
      <c r="AM2107" s="32"/>
      <c r="AN2107" s="32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42">
        <f t="shared" si="649"/>
        <v>45498</v>
      </c>
      <c r="B2108" s="19">
        <f t="shared" ca="1" si="664"/>
        <v>3839.1670776222613</v>
      </c>
      <c r="C2108" s="16">
        <f t="shared" ca="1" si="651"/>
        <v>3636.2754146454167</v>
      </c>
      <c r="D2108" s="15">
        <f ca="1">IF(A2108&lt;$B$1,VLOOKUP(A2108,[1]DI!$A$4:$B$15000,2,FALSE),0)</f>
        <v>0.104</v>
      </c>
      <c r="E2108" s="16">
        <f t="shared" ca="1" si="652"/>
        <v>1.0003926999999999</v>
      </c>
      <c r="F2108" s="16">
        <f ca="1">(TRUNC(PRODUCT($E$12:$E2107),16))</f>
        <v>1.54691687455378</v>
      </c>
      <c r="G2108" s="16">
        <f t="shared" ca="1" si="653"/>
        <v>1.5180368240966899</v>
      </c>
      <c r="H2108" s="16">
        <f t="shared" ca="1" si="654"/>
        <v>1.0190246000000001</v>
      </c>
      <c r="I2108" s="15">
        <f t="shared" si="650"/>
        <v>7.0000000000000007E-2</v>
      </c>
      <c r="J2108" s="34">
        <f t="shared" si="655"/>
        <v>45427</v>
      </c>
      <c r="K2108" s="2">
        <f t="shared" si="656"/>
        <v>50</v>
      </c>
      <c r="L2108" s="21">
        <f t="shared" si="657"/>
        <v>50</v>
      </c>
      <c r="M2108" s="14">
        <f t="shared" si="658"/>
        <v>1.0135148460000001</v>
      </c>
      <c r="N2108" s="14">
        <f t="shared" ca="1" si="659"/>
        <v>1.0327965610000001</v>
      </c>
      <c r="O2108" s="21">
        <v>0</v>
      </c>
      <c r="P2108" s="16">
        <f t="shared" ca="1" si="660"/>
        <v>119.25732843999999</v>
      </c>
      <c r="Q2108" s="24">
        <f t="shared" si="648"/>
        <v>0</v>
      </c>
      <c r="R2108" s="16">
        <f t="shared" si="661"/>
        <v>0</v>
      </c>
      <c r="S2108" s="4" t="str">
        <f t="shared" si="662"/>
        <v>A+J=</v>
      </c>
      <c r="T2108" s="34">
        <f t="shared" si="663"/>
        <v>45460</v>
      </c>
      <c r="U2108" s="16">
        <v>0</v>
      </c>
      <c r="V2108" s="16">
        <f t="shared" ca="1" si="666"/>
        <v>1.2120918048818055</v>
      </c>
      <c r="W2108" s="16">
        <f t="shared" ca="1" si="665"/>
        <v>83.63433453684469</v>
      </c>
      <c r="X2108" s="32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"/>
      <c r="AI2108" s="1"/>
      <c r="AJ2108" s="1"/>
      <c r="AK2108" s="1"/>
      <c r="AL2108" s="1"/>
      <c r="AM2108" s="32"/>
      <c r="AN2108" s="32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42">
        <f t="shared" si="649"/>
        <v>45499</v>
      </c>
      <c r="B2109" s="19">
        <f t="shared" ca="1" si="664"/>
        <v>3842.862840087143</v>
      </c>
      <c r="C2109" s="16">
        <f t="shared" ca="1" si="651"/>
        <v>3636.2754146454167</v>
      </c>
      <c r="D2109" s="15">
        <f ca="1">IF(A2109&lt;$B$1,VLOOKUP(A2109,[1]DI!$A$4:$B$15000,2,FALSE),0)</f>
        <v>0.104</v>
      </c>
      <c r="E2109" s="16">
        <f t="shared" ca="1" si="652"/>
        <v>1.0003926999999999</v>
      </c>
      <c r="F2109" s="16">
        <f ca="1">(TRUNC(PRODUCT($E$12:$E2108),16))</f>
        <v>1.54752434881042</v>
      </c>
      <c r="G2109" s="16">
        <f t="shared" ca="1" si="653"/>
        <v>1.5180368240966899</v>
      </c>
      <c r="H2109" s="16">
        <f t="shared" ca="1" si="654"/>
        <v>1.01942478</v>
      </c>
      <c r="I2109" s="15">
        <f t="shared" si="650"/>
        <v>7.0000000000000007E-2</v>
      </c>
      <c r="J2109" s="34">
        <f t="shared" si="655"/>
        <v>45427</v>
      </c>
      <c r="K2109" s="2">
        <f t="shared" si="656"/>
        <v>51</v>
      </c>
      <c r="L2109" s="21">
        <f t="shared" si="657"/>
        <v>51</v>
      </c>
      <c r="M2109" s="14">
        <f t="shared" si="658"/>
        <v>1.0137869980000001</v>
      </c>
      <c r="N2109" s="14">
        <f t="shared" ca="1" si="659"/>
        <v>1.033479587</v>
      </c>
      <c r="O2109" s="21">
        <v>0</v>
      </c>
      <c r="P2109" s="16">
        <f t="shared" ca="1" si="660"/>
        <v>121.7409991</v>
      </c>
      <c r="Q2109" s="24">
        <f t="shared" si="648"/>
        <v>0</v>
      </c>
      <c r="R2109" s="16">
        <f t="shared" si="661"/>
        <v>0</v>
      </c>
      <c r="S2109" s="4" t="str">
        <f t="shared" si="662"/>
        <v>A+J=</v>
      </c>
      <c r="T2109" s="34">
        <f t="shared" si="663"/>
        <v>45460</v>
      </c>
      <c r="U2109" s="16">
        <v>0</v>
      </c>
      <c r="V2109" s="16">
        <f t="shared" ca="1" si="666"/>
        <v>1.2120918048818055</v>
      </c>
      <c r="W2109" s="16">
        <f t="shared" ca="1" si="665"/>
        <v>84.846426341726499</v>
      </c>
      <c r="X2109" s="32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"/>
      <c r="AI2109" s="1"/>
      <c r="AJ2109" s="1"/>
      <c r="AK2109" s="1"/>
      <c r="AL2109" s="1"/>
      <c r="AM2109" s="32"/>
      <c r="AN2109" s="32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42">
        <f t="shared" si="649"/>
        <v>45500</v>
      </c>
      <c r="B2110" s="19">
        <f t="shared" ca="1" si="664"/>
        <v>3846.560187952025</v>
      </c>
      <c r="C2110" s="16">
        <f t="shared" ca="1" si="651"/>
        <v>3636.2754146454167</v>
      </c>
      <c r="D2110" s="15">
        <f ca="1">IF(A2110&lt;$B$1,VLOOKUP(A2110,[1]DI!$A$4:$B$15000,2,FALSE),0)</f>
        <v>0</v>
      </c>
      <c r="E2110" s="16">
        <f t="shared" ca="1" si="652"/>
        <v>1</v>
      </c>
      <c r="F2110" s="16">
        <f ca="1">(TRUNC(PRODUCT($E$12:$E2109),16))</f>
        <v>1.5481320616222001</v>
      </c>
      <c r="G2110" s="16">
        <f t="shared" ca="1" si="653"/>
        <v>1.5180368240966899</v>
      </c>
      <c r="H2110" s="16">
        <f t="shared" ca="1" si="654"/>
        <v>1.0198251</v>
      </c>
      <c r="I2110" s="15">
        <f t="shared" si="650"/>
        <v>7.0000000000000007E-2</v>
      </c>
      <c r="J2110" s="34">
        <f t="shared" si="655"/>
        <v>45427</v>
      </c>
      <c r="K2110" s="2">
        <f t="shared" si="656"/>
        <v>51</v>
      </c>
      <c r="L2110" s="21">
        <f t="shared" si="657"/>
        <v>52</v>
      </c>
      <c r="M2110" s="14">
        <f t="shared" si="658"/>
        <v>1.0140592230000001</v>
      </c>
      <c r="N2110" s="14">
        <f t="shared" ca="1" si="659"/>
        <v>1.034163049</v>
      </c>
      <c r="O2110" s="21">
        <v>0</v>
      </c>
      <c r="P2110" s="16">
        <f t="shared" ca="1" si="660"/>
        <v>124.22625515999999</v>
      </c>
      <c r="Q2110" s="24">
        <f t="shared" si="648"/>
        <v>0</v>
      </c>
      <c r="R2110" s="16">
        <f t="shared" si="661"/>
        <v>0</v>
      </c>
      <c r="S2110" s="4" t="str">
        <f t="shared" si="662"/>
        <v>A+J=</v>
      </c>
      <c r="T2110" s="34">
        <f t="shared" si="663"/>
        <v>45460</v>
      </c>
      <c r="U2110" s="16">
        <v>0</v>
      </c>
      <c r="V2110" s="16">
        <f t="shared" ca="1" si="666"/>
        <v>1.2120918048818055</v>
      </c>
      <c r="W2110" s="16">
        <f t="shared" ca="1" si="665"/>
        <v>86.058518146608307</v>
      </c>
      <c r="X2110" s="32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"/>
      <c r="AI2110" s="1"/>
      <c r="AJ2110" s="1"/>
      <c r="AK2110" s="1"/>
      <c r="AL2110" s="1"/>
      <c r="AM2110" s="32"/>
      <c r="AN2110" s="32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42">
        <f t="shared" si="649"/>
        <v>45501</v>
      </c>
      <c r="B2111" s="19">
        <f t="shared" ca="1" si="664"/>
        <v>3847.7722797569072</v>
      </c>
      <c r="C2111" s="16">
        <f t="shared" ca="1" si="651"/>
        <v>3636.2754146454167</v>
      </c>
      <c r="D2111" s="15">
        <f ca="1">IF(A2111&lt;$B$1,VLOOKUP(A2111,[1]DI!$A$4:$B$15000,2,FALSE),0)</f>
        <v>0</v>
      </c>
      <c r="E2111" s="16">
        <f t="shared" ca="1" si="652"/>
        <v>1</v>
      </c>
      <c r="F2111" s="16">
        <f ca="1">(TRUNC(PRODUCT($E$12:$E2110),16))</f>
        <v>1.5481320616222001</v>
      </c>
      <c r="G2111" s="16">
        <f t="shared" ca="1" si="653"/>
        <v>1.5180368240966899</v>
      </c>
      <c r="H2111" s="16">
        <f t="shared" ca="1" si="654"/>
        <v>1.0198251</v>
      </c>
      <c r="I2111" s="15">
        <f t="shared" si="650"/>
        <v>7.0000000000000007E-2</v>
      </c>
      <c r="J2111" s="34">
        <f t="shared" si="655"/>
        <v>45427</v>
      </c>
      <c r="K2111" s="2">
        <f t="shared" si="656"/>
        <v>51</v>
      </c>
      <c r="L2111" s="21">
        <f t="shared" si="657"/>
        <v>52</v>
      </c>
      <c r="M2111" s="14">
        <f t="shared" si="658"/>
        <v>1.0140592230000001</v>
      </c>
      <c r="N2111" s="14">
        <f t="shared" ca="1" si="659"/>
        <v>1.034163049</v>
      </c>
      <c r="O2111" s="21">
        <v>0</v>
      </c>
      <c r="P2111" s="16">
        <f t="shared" ca="1" si="660"/>
        <v>124.22625515999999</v>
      </c>
      <c r="Q2111" s="24">
        <f t="shared" si="648"/>
        <v>0</v>
      </c>
      <c r="R2111" s="16">
        <f t="shared" si="661"/>
        <v>0</v>
      </c>
      <c r="S2111" s="4" t="str">
        <f t="shared" si="662"/>
        <v>A+J=</v>
      </c>
      <c r="T2111" s="34">
        <f t="shared" si="663"/>
        <v>45460</v>
      </c>
      <c r="U2111" s="16">
        <v>0</v>
      </c>
      <c r="V2111" s="16">
        <f t="shared" ca="1" si="666"/>
        <v>1.2120918048818055</v>
      </c>
      <c r="W2111" s="16">
        <f t="shared" ca="1" si="665"/>
        <v>87.270609951490115</v>
      </c>
      <c r="X2111" s="32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"/>
      <c r="AI2111" s="1"/>
      <c r="AJ2111" s="1"/>
      <c r="AK2111" s="1"/>
      <c r="AL2111" s="1"/>
      <c r="AM2111" s="32"/>
      <c r="AN2111" s="32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42">
        <f t="shared" si="649"/>
        <v>45502</v>
      </c>
      <c r="B2112" s="19">
        <f t="shared" ca="1" si="664"/>
        <v>3848.984371561789</v>
      </c>
      <c r="C2112" s="16">
        <f t="shared" ca="1" si="651"/>
        <v>3636.2754146454167</v>
      </c>
      <c r="D2112" s="15">
        <f ca="1">IF(A2112&lt;$B$1,VLOOKUP(A2112,[1]DI!$A$4:$B$15000,2,FALSE),0)</f>
        <v>0.104</v>
      </c>
      <c r="E2112" s="16">
        <f t="shared" ca="1" si="652"/>
        <v>1.0003926999999999</v>
      </c>
      <c r="F2112" s="16">
        <f ca="1">(TRUNC(PRODUCT($E$12:$E2111),16))</f>
        <v>1.5481320616222001</v>
      </c>
      <c r="G2112" s="16">
        <f t="shared" ca="1" si="653"/>
        <v>1.5180368240966899</v>
      </c>
      <c r="H2112" s="16">
        <f t="shared" ca="1" si="654"/>
        <v>1.0198251</v>
      </c>
      <c r="I2112" s="15">
        <f t="shared" si="650"/>
        <v>7.0000000000000007E-2</v>
      </c>
      <c r="J2112" s="34">
        <f t="shared" si="655"/>
        <v>45427</v>
      </c>
      <c r="K2112" s="2">
        <f t="shared" si="656"/>
        <v>52</v>
      </c>
      <c r="L2112" s="21">
        <f t="shared" si="657"/>
        <v>52</v>
      </c>
      <c r="M2112" s="14">
        <f t="shared" si="658"/>
        <v>1.0140592230000001</v>
      </c>
      <c r="N2112" s="14">
        <f t="shared" ca="1" si="659"/>
        <v>1.034163049</v>
      </c>
      <c r="O2112" s="21">
        <v>0</v>
      </c>
      <c r="P2112" s="16">
        <f t="shared" ca="1" si="660"/>
        <v>124.22625515999999</v>
      </c>
      <c r="Q2112" s="24">
        <f t="shared" si="648"/>
        <v>0</v>
      </c>
      <c r="R2112" s="16">
        <f t="shared" si="661"/>
        <v>0</v>
      </c>
      <c r="S2112" s="4" t="str">
        <f t="shared" si="662"/>
        <v>A+J=</v>
      </c>
      <c r="T2112" s="34">
        <f t="shared" si="663"/>
        <v>45460</v>
      </c>
      <c r="U2112" s="16">
        <v>0</v>
      </c>
      <c r="V2112" s="16">
        <f t="shared" ca="1" si="666"/>
        <v>1.2120918048818055</v>
      </c>
      <c r="W2112" s="16">
        <f t="shared" ca="1" si="665"/>
        <v>88.482701756371924</v>
      </c>
      <c r="X2112" s="32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"/>
      <c r="AI2112" s="1"/>
      <c r="AJ2112" s="1"/>
      <c r="AK2112" s="1"/>
      <c r="AL2112" s="1"/>
      <c r="AM2112" s="32"/>
      <c r="AN2112" s="32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42">
        <f t="shared" si="649"/>
        <v>45503</v>
      </c>
      <c r="B2113" s="19">
        <f t="shared" ca="1" si="664"/>
        <v>3852.6834030366704</v>
      </c>
      <c r="C2113" s="16">
        <f t="shared" ca="1" si="651"/>
        <v>3636.2754146454167</v>
      </c>
      <c r="D2113" s="15">
        <f ca="1">IF(A2113&lt;$B$1,VLOOKUP(A2113,[1]DI!$A$4:$B$15000,2,FALSE),0)</f>
        <v>0.104</v>
      </c>
      <c r="E2113" s="16">
        <f t="shared" ca="1" si="652"/>
        <v>1.0003926999999999</v>
      </c>
      <c r="F2113" s="16">
        <f ca="1">(TRUNC(PRODUCT($E$12:$E2112),16))</f>
        <v>1.5487400130828</v>
      </c>
      <c r="G2113" s="16">
        <f t="shared" ca="1" si="653"/>
        <v>1.5180368240966899</v>
      </c>
      <c r="H2113" s="16">
        <f t="shared" ca="1" si="654"/>
        <v>1.0202255899999999</v>
      </c>
      <c r="I2113" s="15">
        <f t="shared" si="650"/>
        <v>7.0000000000000007E-2</v>
      </c>
      <c r="J2113" s="34">
        <f t="shared" si="655"/>
        <v>45427</v>
      </c>
      <c r="K2113" s="2">
        <f t="shared" si="656"/>
        <v>53</v>
      </c>
      <c r="L2113" s="21">
        <f t="shared" si="657"/>
        <v>53</v>
      </c>
      <c r="M2113" s="14">
        <f t="shared" si="658"/>
        <v>1.0143315209999999</v>
      </c>
      <c r="N2113" s="14">
        <f t="shared" ca="1" si="659"/>
        <v>1.0348469739999999</v>
      </c>
      <c r="O2113" s="21">
        <v>0</v>
      </c>
      <c r="P2113" s="16">
        <f t="shared" ca="1" si="660"/>
        <v>126.71319483000001</v>
      </c>
      <c r="Q2113" s="24">
        <f t="shared" si="648"/>
        <v>0</v>
      </c>
      <c r="R2113" s="16">
        <f t="shared" si="661"/>
        <v>0</v>
      </c>
      <c r="S2113" s="4" t="str">
        <f t="shared" si="662"/>
        <v>A+J=</v>
      </c>
      <c r="T2113" s="34">
        <f t="shared" si="663"/>
        <v>45460</v>
      </c>
      <c r="U2113" s="16">
        <v>0</v>
      </c>
      <c r="V2113" s="16">
        <f t="shared" ca="1" si="666"/>
        <v>1.2120918048818055</v>
      </c>
      <c r="W2113" s="16">
        <f t="shared" ca="1" si="665"/>
        <v>89.694793561253732</v>
      </c>
      <c r="X2113" s="32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"/>
      <c r="AI2113" s="1"/>
      <c r="AJ2113" s="1"/>
      <c r="AK2113" s="1"/>
      <c r="AL2113" s="1"/>
      <c r="AM2113" s="32"/>
      <c r="AN2113" s="32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42">
        <f t="shared" si="649"/>
        <v>45504</v>
      </c>
      <c r="B2114" s="19">
        <f t="shared" ca="1" si="664"/>
        <v>3856.3840562815521</v>
      </c>
      <c r="C2114" s="16">
        <f t="shared" ca="1" si="651"/>
        <v>3636.2754146454167</v>
      </c>
      <c r="D2114" s="15">
        <f ca="1">IF(A2114&lt;$B$1,VLOOKUP(A2114,[1]DI!$A$4:$B$15000,2,FALSE),0)</f>
        <v>0.104</v>
      </c>
      <c r="E2114" s="16">
        <f t="shared" ca="1" si="652"/>
        <v>1.0003926999999999</v>
      </c>
      <c r="F2114" s="16">
        <f ca="1">(TRUNC(PRODUCT($E$12:$E2113),16))</f>
        <v>1.54934820328594</v>
      </c>
      <c r="G2114" s="16">
        <f t="shared" ca="1" si="653"/>
        <v>1.5180368240966899</v>
      </c>
      <c r="H2114" s="16">
        <f t="shared" ca="1" si="654"/>
        <v>1.02062623</v>
      </c>
      <c r="I2114" s="15">
        <f t="shared" si="650"/>
        <v>7.0000000000000007E-2</v>
      </c>
      <c r="J2114" s="34">
        <f t="shared" si="655"/>
        <v>45427</v>
      </c>
      <c r="K2114" s="2">
        <f t="shared" si="656"/>
        <v>54</v>
      </c>
      <c r="L2114" s="21">
        <f t="shared" si="657"/>
        <v>54</v>
      </c>
      <c r="M2114" s="14">
        <f t="shared" si="658"/>
        <v>1.014603892</v>
      </c>
      <c r="N2114" s="14">
        <f t="shared" ca="1" si="659"/>
        <v>1.0355313450000001</v>
      </c>
      <c r="O2114" s="21">
        <v>0</v>
      </c>
      <c r="P2114" s="16">
        <f t="shared" ca="1" si="660"/>
        <v>129.20175627</v>
      </c>
      <c r="Q2114" s="24">
        <f t="shared" si="648"/>
        <v>0</v>
      </c>
      <c r="R2114" s="16">
        <f t="shared" si="661"/>
        <v>0</v>
      </c>
      <c r="S2114" s="4" t="str">
        <f t="shared" si="662"/>
        <v>A+J=</v>
      </c>
      <c r="T2114" s="34">
        <f t="shared" si="663"/>
        <v>45460</v>
      </c>
      <c r="U2114" s="16">
        <v>0</v>
      </c>
      <c r="V2114" s="16">
        <f t="shared" ca="1" si="666"/>
        <v>1.2120918048818055</v>
      </c>
      <c r="W2114" s="16">
        <f t="shared" ca="1" si="665"/>
        <v>90.90688536613554</v>
      </c>
      <c r="X2114" s="32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"/>
      <c r="AI2114" s="1"/>
      <c r="AJ2114" s="1"/>
      <c r="AK2114" s="1"/>
      <c r="AL2114" s="1"/>
      <c r="AM2114" s="32"/>
      <c r="AN2114" s="32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42">
        <f t="shared" si="649"/>
        <v>45505</v>
      </c>
      <c r="B2115" s="19">
        <f t="shared" ca="1" si="664"/>
        <v>3860.0863640264342</v>
      </c>
      <c r="C2115" s="16">
        <f t="shared" ca="1" si="651"/>
        <v>3636.2754146454167</v>
      </c>
      <c r="D2115" s="15">
        <f ca="1">IF(A2115&lt;$B$1,VLOOKUP(A2115,[1]DI!$A$4:$B$15000,2,FALSE),0)</f>
        <v>0.104</v>
      </c>
      <c r="E2115" s="16">
        <f t="shared" ca="1" si="652"/>
        <v>1.0003926999999999</v>
      </c>
      <c r="F2115" s="16">
        <f ca="1">(TRUNC(PRODUCT($E$12:$E2114),16))</f>
        <v>1.54995663232537</v>
      </c>
      <c r="G2115" s="16">
        <f t="shared" ca="1" si="653"/>
        <v>1.5180368240966899</v>
      </c>
      <c r="H2115" s="16">
        <f t="shared" ca="1" si="654"/>
        <v>1.0210270299999999</v>
      </c>
      <c r="I2115" s="15">
        <f t="shared" si="650"/>
        <v>7.0000000000000007E-2</v>
      </c>
      <c r="J2115" s="34">
        <f t="shared" si="655"/>
        <v>45427</v>
      </c>
      <c r="K2115" s="2">
        <f t="shared" si="656"/>
        <v>55</v>
      </c>
      <c r="L2115" s="21">
        <f t="shared" si="657"/>
        <v>55</v>
      </c>
      <c r="M2115" s="14">
        <f t="shared" si="658"/>
        <v>1.0148763359999999</v>
      </c>
      <c r="N2115" s="14">
        <f t="shared" ca="1" si="659"/>
        <v>1.036216171</v>
      </c>
      <c r="O2115" s="21">
        <v>0</v>
      </c>
      <c r="P2115" s="16">
        <f t="shared" ca="1" si="660"/>
        <v>131.69197220999999</v>
      </c>
      <c r="Q2115" s="24">
        <f t="shared" si="648"/>
        <v>0</v>
      </c>
      <c r="R2115" s="16">
        <f t="shared" si="661"/>
        <v>0</v>
      </c>
      <c r="S2115" s="4" t="str">
        <f t="shared" si="662"/>
        <v>A+J=</v>
      </c>
      <c r="T2115" s="34">
        <f t="shared" si="663"/>
        <v>45460</v>
      </c>
      <c r="U2115" s="16">
        <v>0</v>
      </c>
      <c r="V2115" s="16">
        <f t="shared" ca="1" si="666"/>
        <v>1.2120918048818055</v>
      </c>
      <c r="W2115" s="16">
        <f t="shared" ca="1" si="665"/>
        <v>92.118977171017349</v>
      </c>
      <c r="X2115" s="32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"/>
      <c r="AI2115" s="1"/>
      <c r="AJ2115" s="1"/>
      <c r="AK2115" s="1"/>
      <c r="AL2115" s="1"/>
      <c r="AM2115" s="32"/>
      <c r="AN2115" s="32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42">
        <f t="shared" si="649"/>
        <v>45506</v>
      </c>
      <c r="B2116" s="19">
        <f t="shared" ca="1" si="664"/>
        <v>3863.790326291316</v>
      </c>
      <c r="C2116" s="16">
        <f t="shared" ca="1" si="651"/>
        <v>3636.2754146454167</v>
      </c>
      <c r="D2116" s="15">
        <f ca="1">IF(A2116&lt;$B$1,VLOOKUP(A2116,[1]DI!$A$4:$B$15000,2,FALSE),0)</f>
        <v>0.104</v>
      </c>
      <c r="E2116" s="16">
        <f t="shared" ca="1" si="652"/>
        <v>1.0003926999999999</v>
      </c>
      <c r="F2116" s="16">
        <f ca="1">(TRUNC(PRODUCT($E$12:$E2115),16))</f>
        <v>1.55056530029488</v>
      </c>
      <c r="G2116" s="16">
        <f t="shared" ca="1" si="653"/>
        <v>1.5180368240966899</v>
      </c>
      <c r="H2116" s="16">
        <f t="shared" ca="1" si="654"/>
        <v>1.0214279900000001</v>
      </c>
      <c r="I2116" s="15">
        <f t="shared" si="650"/>
        <v>7.0000000000000007E-2</v>
      </c>
      <c r="J2116" s="34">
        <f t="shared" si="655"/>
        <v>45427</v>
      </c>
      <c r="K2116" s="2">
        <f t="shared" si="656"/>
        <v>56</v>
      </c>
      <c r="L2116" s="21">
        <f t="shared" si="657"/>
        <v>56</v>
      </c>
      <c r="M2116" s="14">
        <f t="shared" si="658"/>
        <v>1.0151488529999999</v>
      </c>
      <c r="N2116" s="14">
        <f t="shared" ca="1" si="659"/>
        <v>1.0369014519999999</v>
      </c>
      <c r="O2116" s="21">
        <v>0</v>
      </c>
      <c r="P2116" s="16">
        <f t="shared" ca="1" si="660"/>
        <v>134.18384266999999</v>
      </c>
      <c r="Q2116" s="24">
        <f t="shared" si="648"/>
        <v>0</v>
      </c>
      <c r="R2116" s="16">
        <f t="shared" si="661"/>
        <v>0</v>
      </c>
      <c r="S2116" s="4" t="str">
        <f t="shared" si="662"/>
        <v>A+J=</v>
      </c>
      <c r="T2116" s="34">
        <f t="shared" si="663"/>
        <v>45460</v>
      </c>
      <c r="U2116" s="16">
        <v>0</v>
      </c>
      <c r="V2116" s="16">
        <f t="shared" ca="1" si="666"/>
        <v>1.2120918048818055</v>
      </c>
      <c r="W2116" s="16">
        <f t="shared" ca="1" si="665"/>
        <v>93.331068975899157</v>
      </c>
      <c r="X2116" s="32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"/>
      <c r="AI2116" s="1"/>
      <c r="AJ2116" s="1"/>
      <c r="AK2116" s="1"/>
      <c r="AL2116" s="1"/>
      <c r="AM2116" s="32"/>
      <c r="AN2116" s="32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42">
        <f t="shared" si="649"/>
        <v>45507</v>
      </c>
      <c r="B2117" s="19">
        <f t="shared" ca="1" si="664"/>
        <v>3867.4959139561975</v>
      </c>
      <c r="C2117" s="16">
        <f t="shared" ca="1" si="651"/>
        <v>3636.2754146454167</v>
      </c>
      <c r="D2117" s="15">
        <f ca="1">IF(A2117&lt;$B$1,VLOOKUP(A2117,[1]DI!$A$4:$B$15000,2,FALSE),0)</f>
        <v>0</v>
      </c>
      <c r="E2117" s="16">
        <f t="shared" ca="1" si="652"/>
        <v>1</v>
      </c>
      <c r="F2117" s="16">
        <f ca="1">(TRUNC(PRODUCT($E$12:$E2116),16))</f>
        <v>1.5511742072883099</v>
      </c>
      <c r="G2117" s="16">
        <f t="shared" ca="1" si="653"/>
        <v>1.5180368240966899</v>
      </c>
      <c r="H2117" s="16">
        <f t="shared" ca="1" si="654"/>
        <v>1.0218290999999999</v>
      </c>
      <c r="I2117" s="15">
        <f t="shared" si="650"/>
        <v>7.0000000000000007E-2</v>
      </c>
      <c r="J2117" s="34">
        <f t="shared" si="655"/>
        <v>45427</v>
      </c>
      <c r="K2117" s="2">
        <f t="shared" si="656"/>
        <v>56</v>
      </c>
      <c r="L2117" s="21">
        <f t="shared" si="657"/>
        <v>57</v>
      </c>
      <c r="M2117" s="14">
        <f t="shared" si="658"/>
        <v>1.015421444</v>
      </c>
      <c r="N2117" s="14">
        <f t="shared" ca="1" si="659"/>
        <v>1.0375871800000001</v>
      </c>
      <c r="O2117" s="21">
        <v>0</v>
      </c>
      <c r="P2117" s="16">
        <f t="shared" ca="1" si="660"/>
        <v>136.67733852999999</v>
      </c>
      <c r="Q2117" s="24">
        <f t="shared" si="648"/>
        <v>0</v>
      </c>
      <c r="R2117" s="16">
        <f t="shared" si="661"/>
        <v>0</v>
      </c>
      <c r="S2117" s="4" t="str">
        <f t="shared" si="662"/>
        <v>A+J=</v>
      </c>
      <c r="T2117" s="34">
        <f t="shared" si="663"/>
        <v>45460</v>
      </c>
      <c r="U2117" s="16">
        <v>0</v>
      </c>
      <c r="V2117" s="16">
        <f t="shared" ca="1" si="666"/>
        <v>1.2120918048818055</v>
      </c>
      <c r="W2117" s="16">
        <f t="shared" ca="1" si="665"/>
        <v>94.543160780780966</v>
      </c>
      <c r="X2117" s="32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"/>
      <c r="AI2117" s="1"/>
      <c r="AJ2117" s="1"/>
      <c r="AK2117" s="1"/>
      <c r="AL2117" s="1"/>
      <c r="AM2117" s="32"/>
      <c r="AN2117" s="32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42">
        <f t="shared" si="649"/>
        <v>45508</v>
      </c>
      <c r="B2118" s="19">
        <f t="shared" ca="1" si="664"/>
        <v>3868.7080057610792</v>
      </c>
      <c r="C2118" s="16">
        <f t="shared" ca="1" si="651"/>
        <v>3636.2754146454167</v>
      </c>
      <c r="D2118" s="15">
        <f ca="1">IF(A2118&lt;$B$1,VLOOKUP(A2118,[1]DI!$A$4:$B$15000,2,FALSE),0)</f>
        <v>0</v>
      </c>
      <c r="E2118" s="16">
        <f t="shared" ca="1" si="652"/>
        <v>1</v>
      </c>
      <c r="F2118" s="16">
        <f ca="1">(TRUNC(PRODUCT($E$12:$E2117),16))</f>
        <v>1.5511742072883099</v>
      </c>
      <c r="G2118" s="16">
        <f t="shared" ca="1" si="653"/>
        <v>1.5180368240966899</v>
      </c>
      <c r="H2118" s="16">
        <f t="shared" ca="1" si="654"/>
        <v>1.0218290999999999</v>
      </c>
      <c r="I2118" s="15">
        <f t="shared" si="650"/>
        <v>7.0000000000000007E-2</v>
      </c>
      <c r="J2118" s="34">
        <f t="shared" si="655"/>
        <v>45427</v>
      </c>
      <c r="K2118" s="2">
        <f t="shared" si="656"/>
        <v>56</v>
      </c>
      <c r="L2118" s="21">
        <f t="shared" si="657"/>
        <v>57</v>
      </c>
      <c r="M2118" s="14">
        <f t="shared" si="658"/>
        <v>1.015421444</v>
      </c>
      <c r="N2118" s="14">
        <f t="shared" ca="1" si="659"/>
        <v>1.0375871800000001</v>
      </c>
      <c r="O2118" s="21">
        <v>0</v>
      </c>
      <c r="P2118" s="16">
        <f t="shared" ca="1" si="660"/>
        <v>136.67733852999999</v>
      </c>
      <c r="Q2118" s="24">
        <f t="shared" si="648"/>
        <v>0</v>
      </c>
      <c r="R2118" s="16">
        <f t="shared" si="661"/>
        <v>0</v>
      </c>
      <c r="S2118" s="4" t="str">
        <f t="shared" si="662"/>
        <v>A+J=</v>
      </c>
      <c r="T2118" s="34">
        <f t="shared" si="663"/>
        <v>45460</v>
      </c>
      <c r="U2118" s="16">
        <v>0</v>
      </c>
      <c r="V2118" s="16">
        <f t="shared" ca="1" si="666"/>
        <v>1.2120918048818055</v>
      </c>
      <c r="W2118" s="16">
        <f t="shared" ca="1" si="665"/>
        <v>95.755252585662774</v>
      </c>
      <c r="X2118" s="32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"/>
      <c r="AI2118" s="1"/>
      <c r="AJ2118" s="1"/>
      <c r="AK2118" s="1"/>
      <c r="AL2118" s="1"/>
      <c r="AM2118" s="32"/>
      <c r="AN2118" s="32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42">
        <f t="shared" si="649"/>
        <v>45509</v>
      </c>
      <c r="B2119" s="19">
        <f t="shared" ca="1" si="664"/>
        <v>3869.920097565961</v>
      </c>
      <c r="C2119" s="16">
        <f t="shared" ca="1" si="651"/>
        <v>3636.2754146454167</v>
      </c>
      <c r="D2119" s="15">
        <f ca="1">IF(A2119&lt;$B$1,VLOOKUP(A2119,[1]DI!$A$4:$B$15000,2,FALSE),0)</f>
        <v>0.104</v>
      </c>
      <c r="E2119" s="16">
        <f t="shared" ca="1" si="652"/>
        <v>1.0003926999999999</v>
      </c>
      <c r="F2119" s="16">
        <f ca="1">(TRUNC(PRODUCT($E$12:$E2118),16))</f>
        <v>1.5511742072883099</v>
      </c>
      <c r="G2119" s="16">
        <f t="shared" ca="1" si="653"/>
        <v>1.5180368240966899</v>
      </c>
      <c r="H2119" s="16">
        <f t="shared" ca="1" si="654"/>
        <v>1.0218290999999999</v>
      </c>
      <c r="I2119" s="15">
        <f t="shared" si="650"/>
        <v>7.0000000000000007E-2</v>
      </c>
      <c r="J2119" s="34">
        <f t="shared" si="655"/>
        <v>45427</v>
      </c>
      <c r="K2119" s="2">
        <f t="shared" si="656"/>
        <v>57</v>
      </c>
      <c r="L2119" s="21">
        <f t="shared" si="657"/>
        <v>57</v>
      </c>
      <c r="M2119" s="14">
        <f t="shared" si="658"/>
        <v>1.015421444</v>
      </c>
      <c r="N2119" s="14">
        <f t="shared" ca="1" si="659"/>
        <v>1.0375871800000001</v>
      </c>
      <c r="O2119" s="21">
        <v>0</v>
      </c>
      <c r="P2119" s="16">
        <f t="shared" ca="1" si="660"/>
        <v>136.67733852999999</v>
      </c>
      <c r="Q2119" s="24">
        <f t="shared" si="648"/>
        <v>0</v>
      </c>
      <c r="R2119" s="16">
        <f t="shared" si="661"/>
        <v>0</v>
      </c>
      <c r="S2119" s="4" t="str">
        <f t="shared" si="662"/>
        <v>A+J=</v>
      </c>
      <c r="T2119" s="34">
        <f t="shared" si="663"/>
        <v>45460</v>
      </c>
      <c r="U2119" s="16">
        <v>0</v>
      </c>
      <c r="V2119" s="16">
        <f t="shared" ca="1" si="666"/>
        <v>1.2120918048818055</v>
      </c>
      <c r="W2119" s="16">
        <f t="shared" ca="1" si="665"/>
        <v>96.967344390544582</v>
      </c>
      <c r="X2119" s="32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"/>
      <c r="AI2119" s="1"/>
      <c r="AJ2119" s="1"/>
      <c r="AK2119" s="1"/>
      <c r="AL2119" s="1"/>
      <c r="AM2119" s="32"/>
      <c r="AN2119" s="32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42">
        <f t="shared" si="649"/>
        <v>45510</v>
      </c>
      <c r="B2120" s="19">
        <f t="shared" ca="1" si="664"/>
        <v>3873.6273797508429</v>
      </c>
      <c r="C2120" s="16">
        <f t="shared" ca="1" si="651"/>
        <v>3636.2754146454167</v>
      </c>
      <c r="D2120" s="15">
        <f ca="1">IF(A2120&lt;$B$1,VLOOKUP(A2120,[1]DI!$A$4:$B$15000,2,FALSE),0)</f>
        <v>0.104</v>
      </c>
      <c r="E2120" s="16">
        <f t="shared" ca="1" si="652"/>
        <v>1.0003926999999999</v>
      </c>
      <c r="F2120" s="16">
        <f ca="1">(TRUNC(PRODUCT($E$12:$E2119),16))</f>
        <v>1.55178335339951</v>
      </c>
      <c r="G2120" s="16">
        <f t="shared" ca="1" si="653"/>
        <v>1.5180368240966899</v>
      </c>
      <c r="H2120" s="16">
        <f t="shared" ca="1" si="654"/>
        <v>1.0222303800000001</v>
      </c>
      <c r="I2120" s="15">
        <f t="shared" si="650"/>
        <v>7.0000000000000007E-2</v>
      </c>
      <c r="J2120" s="34">
        <f t="shared" si="655"/>
        <v>45427</v>
      </c>
      <c r="K2120" s="2">
        <f t="shared" si="656"/>
        <v>58</v>
      </c>
      <c r="L2120" s="21">
        <f t="shared" si="657"/>
        <v>58</v>
      </c>
      <c r="M2120" s="14">
        <f t="shared" si="658"/>
        <v>1.0156941079999999</v>
      </c>
      <c r="N2120" s="14">
        <f t="shared" ca="1" si="659"/>
        <v>1.0382733740000001</v>
      </c>
      <c r="O2120" s="21">
        <v>0</v>
      </c>
      <c r="P2120" s="16">
        <f t="shared" ca="1" si="660"/>
        <v>139.17252891000001</v>
      </c>
      <c r="Q2120" s="24">
        <f t="shared" si="648"/>
        <v>0</v>
      </c>
      <c r="R2120" s="16">
        <f t="shared" si="661"/>
        <v>0</v>
      </c>
      <c r="S2120" s="4" t="str">
        <f t="shared" si="662"/>
        <v>A+J=</v>
      </c>
      <c r="T2120" s="34">
        <f t="shared" si="663"/>
        <v>45460</v>
      </c>
      <c r="U2120" s="16">
        <v>0</v>
      </c>
      <c r="V2120" s="16">
        <f t="shared" ca="1" si="666"/>
        <v>1.2120918048818055</v>
      </c>
      <c r="W2120" s="16">
        <f t="shared" ca="1" si="665"/>
        <v>98.179436195426391</v>
      </c>
      <c r="X2120" s="32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"/>
      <c r="AI2120" s="1"/>
      <c r="AJ2120" s="1"/>
      <c r="AK2120" s="1"/>
      <c r="AL2120" s="1"/>
      <c r="AM2120" s="32"/>
      <c r="AN2120" s="32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42">
        <f t="shared" si="649"/>
        <v>45511</v>
      </c>
      <c r="B2121" s="19">
        <f t="shared" ca="1" si="664"/>
        <v>3877.3362837057248</v>
      </c>
      <c r="C2121" s="16">
        <f t="shared" ca="1" si="651"/>
        <v>3636.2754146454167</v>
      </c>
      <c r="D2121" s="15">
        <f ca="1">IF(A2121&lt;$B$1,VLOOKUP(A2121,[1]DI!$A$4:$B$15000,2,FALSE),0)</f>
        <v>0.104</v>
      </c>
      <c r="E2121" s="16">
        <f t="shared" ca="1" si="652"/>
        <v>1.0003926999999999</v>
      </c>
      <c r="F2121" s="16">
        <f ca="1">(TRUNC(PRODUCT($E$12:$E2120),16))</f>
        <v>1.5523927387223899</v>
      </c>
      <c r="G2121" s="16">
        <f t="shared" ca="1" si="653"/>
        <v>1.5180368240966899</v>
      </c>
      <c r="H2121" s="16">
        <f t="shared" ca="1" si="654"/>
        <v>1.02263181</v>
      </c>
      <c r="I2121" s="15">
        <f t="shared" si="650"/>
        <v>7.0000000000000007E-2</v>
      </c>
      <c r="J2121" s="34">
        <f t="shared" si="655"/>
        <v>45427</v>
      </c>
      <c r="K2121" s="2">
        <f t="shared" si="656"/>
        <v>59</v>
      </c>
      <c r="L2121" s="21">
        <f t="shared" si="657"/>
        <v>59</v>
      </c>
      <c r="M2121" s="14">
        <f t="shared" si="658"/>
        <v>1.0159668449999999</v>
      </c>
      <c r="N2121" s="14">
        <f t="shared" ca="1" si="659"/>
        <v>1.0389600139999999</v>
      </c>
      <c r="O2121" s="21">
        <v>0</v>
      </c>
      <c r="P2121" s="16">
        <f t="shared" ca="1" si="660"/>
        <v>141.66934105999999</v>
      </c>
      <c r="Q2121" s="24">
        <f t="shared" si="648"/>
        <v>0</v>
      </c>
      <c r="R2121" s="16">
        <f t="shared" si="661"/>
        <v>0</v>
      </c>
      <c r="S2121" s="4" t="str">
        <f t="shared" si="662"/>
        <v>A+J=</v>
      </c>
      <c r="T2121" s="34">
        <f t="shared" si="663"/>
        <v>45460</v>
      </c>
      <c r="U2121" s="16">
        <v>0</v>
      </c>
      <c r="V2121" s="16">
        <f t="shared" ca="1" si="666"/>
        <v>1.2120918048818055</v>
      </c>
      <c r="W2121" s="16">
        <f t="shared" ca="1" si="665"/>
        <v>99.391528000308199</v>
      </c>
      <c r="X2121" s="32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"/>
      <c r="AI2121" s="1"/>
      <c r="AJ2121" s="1"/>
      <c r="AK2121" s="1"/>
      <c r="AL2121" s="1"/>
      <c r="AM2121" s="32"/>
      <c r="AN2121" s="32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42">
        <f t="shared" si="649"/>
        <v>45512</v>
      </c>
      <c r="B2122" s="19">
        <f t="shared" ca="1" si="664"/>
        <v>3881.0468058006068</v>
      </c>
      <c r="C2122" s="16">
        <f t="shared" ca="1" si="651"/>
        <v>3636.2754146454167</v>
      </c>
      <c r="D2122" s="15">
        <f ca="1">IF(A2122&lt;$B$1,VLOOKUP(A2122,[1]DI!$A$4:$B$15000,2,FALSE),0)</f>
        <v>0.104</v>
      </c>
      <c r="E2122" s="16">
        <f t="shared" ca="1" si="652"/>
        <v>1.0003926999999999</v>
      </c>
      <c r="F2122" s="16">
        <f ca="1">(TRUNC(PRODUCT($E$12:$E2121),16))</f>
        <v>1.55300236335088</v>
      </c>
      <c r="G2122" s="16">
        <f t="shared" ca="1" si="653"/>
        <v>1.5180368240966899</v>
      </c>
      <c r="H2122" s="16">
        <f t="shared" ca="1" si="654"/>
        <v>1.0230333899999999</v>
      </c>
      <c r="I2122" s="15">
        <f t="shared" si="650"/>
        <v>7.0000000000000007E-2</v>
      </c>
      <c r="J2122" s="34">
        <f t="shared" si="655"/>
        <v>45427</v>
      </c>
      <c r="K2122" s="2">
        <f t="shared" si="656"/>
        <v>60</v>
      </c>
      <c r="L2122" s="21">
        <f t="shared" si="657"/>
        <v>60</v>
      </c>
      <c r="M2122" s="14">
        <f t="shared" si="658"/>
        <v>1.0162396549999999</v>
      </c>
      <c r="N2122" s="14">
        <f t="shared" ca="1" si="659"/>
        <v>1.039647099</v>
      </c>
      <c r="O2122" s="21">
        <v>0</v>
      </c>
      <c r="P2122" s="16">
        <f t="shared" ca="1" si="660"/>
        <v>144.16777135000001</v>
      </c>
      <c r="Q2122" s="24">
        <f t="shared" si="648"/>
        <v>0</v>
      </c>
      <c r="R2122" s="16">
        <f t="shared" si="661"/>
        <v>0</v>
      </c>
      <c r="S2122" s="4" t="str">
        <f t="shared" si="662"/>
        <v>A+J=</v>
      </c>
      <c r="T2122" s="34">
        <f t="shared" si="663"/>
        <v>45460</v>
      </c>
      <c r="U2122" s="16">
        <v>0</v>
      </c>
      <c r="V2122" s="16">
        <f t="shared" ca="1" si="666"/>
        <v>1.2120918048818055</v>
      </c>
      <c r="W2122" s="16">
        <f t="shared" ca="1" si="665"/>
        <v>100.60361980519001</v>
      </c>
      <c r="X2122" s="32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"/>
      <c r="AI2122" s="1"/>
      <c r="AJ2122" s="1"/>
      <c r="AK2122" s="1"/>
      <c r="AL2122" s="1"/>
      <c r="AM2122" s="32"/>
      <c r="AN2122" s="32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42">
        <f t="shared" si="649"/>
        <v>45513</v>
      </c>
      <c r="B2123" s="19">
        <f t="shared" ca="1" si="664"/>
        <v>3884.7590296754888</v>
      </c>
      <c r="C2123" s="16">
        <f t="shared" ca="1" si="651"/>
        <v>3636.2754146454167</v>
      </c>
      <c r="D2123" s="15">
        <f ca="1">IF(A2123&lt;$B$1,VLOOKUP(A2123,[1]DI!$A$4:$B$15000,2,FALSE),0)</f>
        <v>0.104</v>
      </c>
      <c r="E2123" s="16">
        <f t="shared" ca="1" si="652"/>
        <v>1.0003926999999999</v>
      </c>
      <c r="F2123" s="16">
        <f ca="1">(TRUNC(PRODUCT($E$12:$E2122),16))</f>
        <v>1.5536122273789701</v>
      </c>
      <c r="G2123" s="16">
        <f t="shared" ca="1" si="653"/>
        <v>1.5180368240966899</v>
      </c>
      <c r="H2123" s="16">
        <f t="shared" ca="1" si="654"/>
        <v>1.0234351399999999</v>
      </c>
      <c r="I2123" s="15">
        <f t="shared" si="650"/>
        <v>7.0000000000000007E-2</v>
      </c>
      <c r="J2123" s="34">
        <f t="shared" si="655"/>
        <v>45427</v>
      </c>
      <c r="K2123" s="2">
        <f t="shared" si="656"/>
        <v>61</v>
      </c>
      <c r="L2123" s="21">
        <f t="shared" si="657"/>
        <v>61</v>
      </c>
      <c r="M2123" s="14">
        <f t="shared" si="658"/>
        <v>1.016512538</v>
      </c>
      <c r="N2123" s="14">
        <f t="shared" ca="1" si="659"/>
        <v>1.0403346520000001</v>
      </c>
      <c r="O2123" s="21">
        <v>0</v>
      </c>
      <c r="P2123" s="16">
        <f t="shared" ca="1" si="660"/>
        <v>146.66790341999999</v>
      </c>
      <c r="Q2123" s="24">
        <f t="shared" si="648"/>
        <v>0</v>
      </c>
      <c r="R2123" s="16">
        <f t="shared" si="661"/>
        <v>0</v>
      </c>
      <c r="S2123" s="4" t="str">
        <f t="shared" si="662"/>
        <v>A+J=</v>
      </c>
      <c r="T2123" s="34">
        <f t="shared" si="663"/>
        <v>45460</v>
      </c>
      <c r="U2123" s="16">
        <v>0</v>
      </c>
      <c r="V2123" s="16">
        <f t="shared" ca="1" si="666"/>
        <v>1.2120918048818055</v>
      </c>
      <c r="W2123" s="16">
        <f t="shared" ca="1" si="665"/>
        <v>101.81571161007182</v>
      </c>
      <c r="X2123" s="32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"/>
      <c r="AI2123" s="1"/>
      <c r="AJ2123" s="1"/>
      <c r="AK2123" s="1"/>
      <c r="AL2123" s="1"/>
      <c r="AM2123" s="32"/>
      <c r="AN2123" s="32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42">
        <f t="shared" si="649"/>
        <v>45514</v>
      </c>
      <c r="B2124" s="19">
        <f t="shared" ca="1" si="664"/>
        <v>3888.4728789703704</v>
      </c>
      <c r="C2124" s="16">
        <f t="shared" ca="1" si="651"/>
        <v>3636.2754146454167</v>
      </c>
      <c r="D2124" s="15">
        <f ca="1">IF(A2124&lt;$B$1,VLOOKUP(A2124,[1]DI!$A$4:$B$15000,2,FALSE),0)</f>
        <v>0</v>
      </c>
      <c r="E2124" s="16">
        <f t="shared" ca="1" si="652"/>
        <v>1</v>
      </c>
      <c r="F2124" s="16">
        <f ca="1">(TRUNC(PRODUCT($E$12:$E2123),16))</f>
        <v>1.55422233090066</v>
      </c>
      <c r="G2124" s="16">
        <f t="shared" ca="1" si="653"/>
        <v>1.5180368240966899</v>
      </c>
      <c r="H2124" s="16">
        <f t="shared" ca="1" si="654"/>
        <v>1.0238370400000001</v>
      </c>
      <c r="I2124" s="15">
        <f t="shared" si="650"/>
        <v>7.0000000000000007E-2</v>
      </c>
      <c r="J2124" s="34">
        <f t="shared" si="655"/>
        <v>45427</v>
      </c>
      <c r="K2124" s="2">
        <f t="shared" si="656"/>
        <v>61</v>
      </c>
      <c r="L2124" s="21">
        <f t="shared" si="657"/>
        <v>62</v>
      </c>
      <c r="M2124" s="14">
        <f t="shared" si="658"/>
        <v>1.0167854949999999</v>
      </c>
      <c r="N2124" s="14">
        <f t="shared" ca="1" si="659"/>
        <v>1.0410226520000001</v>
      </c>
      <c r="O2124" s="21">
        <v>0</v>
      </c>
      <c r="P2124" s="16">
        <f t="shared" ca="1" si="660"/>
        <v>149.16966091</v>
      </c>
      <c r="Q2124" s="24">
        <f t="shared" ref="Q2124:Q2187" si="667">IF($O2124&gt;0,VLOOKUP($O2124,$W$12:$AC$150,7),0)</f>
        <v>0</v>
      </c>
      <c r="R2124" s="16">
        <f t="shared" si="661"/>
        <v>0</v>
      </c>
      <c r="S2124" s="4" t="str">
        <f t="shared" si="662"/>
        <v>A+J=</v>
      </c>
      <c r="T2124" s="34">
        <f t="shared" si="663"/>
        <v>45460</v>
      </c>
      <c r="U2124" s="16">
        <v>0</v>
      </c>
      <c r="V2124" s="16">
        <f t="shared" ca="1" si="666"/>
        <v>1.2120918048818055</v>
      </c>
      <c r="W2124" s="16">
        <f t="shared" ca="1" si="665"/>
        <v>103.02780341495362</v>
      </c>
      <c r="X2124" s="32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"/>
      <c r="AI2124" s="1"/>
      <c r="AJ2124" s="1"/>
      <c r="AK2124" s="1"/>
      <c r="AL2124" s="1"/>
      <c r="AM2124" s="32"/>
      <c r="AN2124" s="32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42">
        <f t="shared" ref="A2125:A2188" si="668">(A2124+1)</f>
        <v>45515</v>
      </c>
      <c r="B2125" s="19">
        <f t="shared" ca="1" si="664"/>
        <v>3889.6849707752522</v>
      </c>
      <c r="C2125" s="16">
        <f t="shared" ca="1" si="651"/>
        <v>3636.2754146454167</v>
      </c>
      <c r="D2125" s="15">
        <f ca="1">IF(A2125&lt;$B$1,VLOOKUP(A2125,[1]DI!$A$4:$B$15000,2,FALSE),0)</f>
        <v>0</v>
      </c>
      <c r="E2125" s="16">
        <f t="shared" ca="1" si="652"/>
        <v>1</v>
      </c>
      <c r="F2125" s="16">
        <f ca="1">(TRUNC(PRODUCT($E$12:$E2124),16))</f>
        <v>1.55422233090066</v>
      </c>
      <c r="G2125" s="16">
        <f t="shared" ca="1" si="653"/>
        <v>1.5180368240966899</v>
      </c>
      <c r="H2125" s="16">
        <f t="shared" ca="1" si="654"/>
        <v>1.0238370400000001</v>
      </c>
      <c r="I2125" s="15">
        <f t="shared" ref="I2125:I2188" si="669">I2124</f>
        <v>7.0000000000000007E-2</v>
      </c>
      <c r="J2125" s="34">
        <f t="shared" si="655"/>
        <v>45427</v>
      </c>
      <c r="K2125" s="2">
        <f t="shared" si="656"/>
        <v>61</v>
      </c>
      <c r="L2125" s="21">
        <f t="shared" si="657"/>
        <v>62</v>
      </c>
      <c r="M2125" s="14">
        <f t="shared" si="658"/>
        <v>1.0167854949999999</v>
      </c>
      <c r="N2125" s="14">
        <f t="shared" ca="1" si="659"/>
        <v>1.0410226520000001</v>
      </c>
      <c r="O2125" s="21">
        <v>0</v>
      </c>
      <c r="P2125" s="16">
        <f t="shared" ca="1" si="660"/>
        <v>149.16966091</v>
      </c>
      <c r="Q2125" s="24">
        <f t="shared" si="667"/>
        <v>0</v>
      </c>
      <c r="R2125" s="16">
        <f t="shared" si="661"/>
        <v>0</v>
      </c>
      <c r="S2125" s="4" t="str">
        <f t="shared" si="662"/>
        <v>A+J=</v>
      </c>
      <c r="T2125" s="34">
        <f t="shared" si="663"/>
        <v>45460</v>
      </c>
      <c r="U2125" s="16">
        <v>0</v>
      </c>
      <c r="V2125" s="16">
        <f t="shared" ca="1" si="666"/>
        <v>1.2120918048818055</v>
      </c>
      <c r="W2125" s="16">
        <f t="shared" ca="1" si="665"/>
        <v>104.23989521983543</v>
      </c>
      <c r="X2125" s="32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"/>
      <c r="AI2125" s="1"/>
      <c r="AJ2125" s="1"/>
      <c r="AK2125" s="1"/>
      <c r="AL2125" s="1"/>
      <c r="AM2125" s="32"/>
      <c r="AN2125" s="32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42">
        <f t="shared" si="668"/>
        <v>45516</v>
      </c>
      <c r="B2126" s="19">
        <f t="shared" ca="1" si="664"/>
        <v>3890.8970625801339</v>
      </c>
      <c r="C2126" s="16">
        <f t="shared" ca="1" si="651"/>
        <v>3636.2754146454167</v>
      </c>
      <c r="D2126" s="15">
        <f ca="1">IF(A2126&lt;$B$1,VLOOKUP(A2126,[1]DI!$A$4:$B$15000,2,FALSE),0)</f>
        <v>0.104</v>
      </c>
      <c r="E2126" s="16">
        <f t="shared" ca="1" si="652"/>
        <v>1.0003926999999999</v>
      </c>
      <c r="F2126" s="16">
        <f ca="1">(TRUNC(PRODUCT($E$12:$E2125),16))</f>
        <v>1.55422233090066</v>
      </c>
      <c r="G2126" s="16">
        <f t="shared" ca="1" si="653"/>
        <v>1.5180368240966899</v>
      </c>
      <c r="H2126" s="16">
        <f t="shared" ca="1" si="654"/>
        <v>1.0238370400000001</v>
      </c>
      <c r="I2126" s="15">
        <f t="shared" si="669"/>
        <v>7.0000000000000007E-2</v>
      </c>
      <c r="J2126" s="34">
        <f t="shared" si="655"/>
        <v>45427</v>
      </c>
      <c r="K2126" s="2">
        <f t="shared" si="656"/>
        <v>62</v>
      </c>
      <c r="L2126" s="21">
        <f t="shared" si="657"/>
        <v>62</v>
      </c>
      <c r="M2126" s="14">
        <f t="shared" si="658"/>
        <v>1.0167854949999999</v>
      </c>
      <c r="N2126" s="14">
        <f t="shared" ca="1" si="659"/>
        <v>1.0410226520000001</v>
      </c>
      <c r="O2126" s="21">
        <v>0</v>
      </c>
      <c r="P2126" s="16">
        <f t="shared" ca="1" si="660"/>
        <v>149.16966091</v>
      </c>
      <c r="Q2126" s="24">
        <f t="shared" si="667"/>
        <v>0</v>
      </c>
      <c r="R2126" s="16">
        <f t="shared" si="661"/>
        <v>0</v>
      </c>
      <c r="S2126" s="4" t="str">
        <f t="shared" si="662"/>
        <v>A+J=</v>
      </c>
      <c r="T2126" s="34">
        <f t="shared" si="663"/>
        <v>45460</v>
      </c>
      <c r="U2126" s="16">
        <v>0</v>
      </c>
      <c r="V2126" s="16">
        <f t="shared" ca="1" si="666"/>
        <v>1.2120918048818055</v>
      </c>
      <c r="W2126" s="16">
        <f t="shared" ca="1" si="665"/>
        <v>105.45198702471724</v>
      </c>
      <c r="X2126" s="32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"/>
      <c r="AI2126" s="1"/>
      <c r="AJ2126" s="1"/>
      <c r="AK2126" s="1"/>
      <c r="AL2126" s="1"/>
      <c r="AM2126" s="32"/>
      <c r="AN2126" s="32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ht="18.75" x14ac:dyDescent="0.3">
      <c r="A2127" s="175">
        <f t="shared" si="668"/>
        <v>45517</v>
      </c>
      <c r="B2127" s="176">
        <f t="shared" ca="1" si="664"/>
        <v>3894.6125700050156</v>
      </c>
      <c r="C2127" s="177">
        <f t="shared" ca="1" si="651"/>
        <v>3636.2754146454167</v>
      </c>
      <c r="D2127" s="178">
        <f ca="1">IF(A2127&lt;$B$1,VLOOKUP(A2127,[1]DI!$A$4:$B$15000,2,FALSE),0)</f>
        <v>0.104</v>
      </c>
      <c r="E2127" s="177">
        <f t="shared" ca="1" si="652"/>
        <v>1.0003926999999999</v>
      </c>
      <c r="F2127" s="177">
        <f ca="1">(TRUNC(PRODUCT($E$12:$E2126),16))</f>
        <v>1.55483267401001</v>
      </c>
      <c r="G2127" s="177">
        <f t="shared" ca="1" si="653"/>
        <v>1.5180368240966899</v>
      </c>
      <c r="H2127" s="177">
        <f t="shared" ca="1" si="654"/>
        <v>1.0242391</v>
      </c>
      <c r="I2127" s="178">
        <f t="shared" si="669"/>
        <v>7.0000000000000007E-2</v>
      </c>
      <c r="J2127" s="175">
        <f t="shared" si="655"/>
        <v>45427</v>
      </c>
      <c r="K2127" s="179">
        <f t="shared" si="656"/>
        <v>63</v>
      </c>
      <c r="L2127" s="180">
        <f t="shared" si="657"/>
        <v>63</v>
      </c>
      <c r="M2127" s="181">
        <f t="shared" si="658"/>
        <v>1.0170585249999999</v>
      </c>
      <c r="N2127" s="181">
        <f t="shared" ca="1" si="659"/>
        <v>1.0417111080000001</v>
      </c>
      <c r="O2127" s="180">
        <v>0</v>
      </c>
      <c r="P2127" s="177">
        <f t="shared" ca="1" si="660"/>
        <v>151.67307653</v>
      </c>
      <c r="Q2127" s="182">
        <v>0</v>
      </c>
      <c r="R2127" s="177">
        <f t="shared" si="661"/>
        <v>0</v>
      </c>
      <c r="S2127" s="183" t="str">
        <f t="shared" si="662"/>
        <v>A+J=</v>
      </c>
      <c r="T2127" s="175">
        <f t="shared" si="663"/>
        <v>45460</v>
      </c>
      <c r="U2127" s="177">
        <v>0</v>
      </c>
      <c r="V2127" s="177">
        <f t="shared" ca="1" si="666"/>
        <v>1.2120918048818055</v>
      </c>
      <c r="W2127" s="177">
        <f t="shared" ca="1" si="665"/>
        <v>106.66407882959905</v>
      </c>
      <c r="X2127" s="175" t="s">
        <v>132</v>
      </c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"/>
      <c r="AI2127" s="1"/>
      <c r="AJ2127" s="1"/>
      <c r="AK2127" s="1"/>
      <c r="AL2127" s="1"/>
      <c r="AM2127" s="32"/>
      <c r="AN2127" s="32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ht="18.75" x14ac:dyDescent="0.3">
      <c r="A2128" s="42">
        <f t="shared" si="668"/>
        <v>45518</v>
      </c>
      <c r="B2128" s="19">
        <f t="shared" ca="1" si="664"/>
        <v>3792.7958158498977</v>
      </c>
      <c r="C2128" s="16">
        <f t="shared" ca="1" si="651"/>
        <v>3636.2754146454167</v>
      </c>
      <c r="D2128" s="15">
        <f ca="1">IF(A2128&lt;$B$1,VLOOKUP(A2128,[1]DI!$A$4:$B$15000,2,FALSE),0)</f>
        <v>0.104</v>
      </c>
      <c r="E2128" s="16">
        <f t="shared" ca="1" si="652"/>
        <v>1.0003926999999999</v>
      </c>
      <c r="F2128" s="16">
        <f ca="1">(TRUNC(PRODUCT($E$12:$E2127),16))</f>
        <v>1.5554432568010901</v>
      </c>
      <c r="G2128" s="16">
        <f t="shared" ca="1" si="653"/>
        <v>1.5180368240966899</v>
      </c>
      <c r="H2128" s="16">
        <f t="shared" ca="1" si="654"/>
        <v>1.02464132</v>
      </c>
      <c r="I2128" s="15">
        <f t="shared" si="669"/>
        <v>7.0000000000000007E-2</v>
      </c>
      <c r="J2128" s="34">
        <f t="shared" si="655"/>
        <v>45427</v>
      </c>
      <c r="K2128" s="2">
        <f t="shared" si="656"/>
        <v>64</v>
      </c>
      <c r="L2128" s="21">
        <f t="shared" si="657"/>
        <v>64</v>
      </c>
      <c r="M2128" s="14">
        <f t="shared" si="658"/>
        <v>1.017331628</v>
      </c>
      <c r="N2128" s="14">
        <f t="shared" ca="1" si="659"/>
        <v>1.042400022</v>
      </c>
      <c r="O2128" s="21">
        <v>0</v>
      </c>
      <c r="P2128" s="16">
        <f t="shared" ca="1" si="660"/>
        <v>154.17815757</v>
      </c>
      <c r="Q2128" s="24">
        <f t="shared" si="667"/>
        <v>0</v>
      </c>
      <c r="R2128" s="16">
        <f t="shared" si="661"/>
        <v>0</v>
      </c>
      <c r="S2128" s="4" t="str">
        <f t="shared" si="662"/>
        <v>A+J=</v>
      </c>
      <c r="T2128" s="34">
        <f t="shared" si="663"/>
        <v>45460</v>
      </c>
      <c r="U2128" s="16">
        <v>0</v>
      </c>
      <c r="V2128" s="16">
        <f t="shared" ca="1" si="666"/>
        <v>1.2120918048818055</v>
      </c>
      <c r="W2128" s="166">
        <f ca="1">(W$2127-X$2135)+V2128</f>
        <v>2.342243634480849</v>
      </c>
      <c r="X2128" s="186" t="s">
        <v>133</v>
      </c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"/>
      <c r="AI2128" s="1"/>
      <c r="AJ2128" s="1"/>
      <c r="AK2128" s="1"/>
      <c r="AL2128" s="1"/>
      <c r="AM2128" s="32"/>
      <c r="AN2128" s="32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ht="15.75" x14ac:dyDescent="0.25">
      <c r="A2129" s="42">
        <f t="shared" si="668"/>
        <v>45519</v>
      </c>
      <c r="B2129" s="19">
        <f t="shared" ca="1" si="664"/>
        <v>3796.5146541147792</v>
      </c>
      <c r="C2129" s="16">
        <f t="shared" ca="1" si="651"/>
        <v>3636.2754146454167</v>
      </c>
      <c r="D2129" s="15">
        <f ca="1">IF(A2129&lt;$B$1,VLOOKUP(A2129,[1]DI!$A$4:$B$15000,2,FALSE),0)</f>
        <v>0.104</v>
      </c>
      <c r="E2129" s="16">
        <f t="shared" ca="1" si="652"/>
        <v>1.0003926999999999</v>
      </c>
      <c r="F2129" s="16">
        <f ca="1">(TRUNC(PRODUCT($E$12:$E2128),16))</f>
        <v>1.55605407936804</v>
      </c>
      <c r="G2129" s="16">
        <f t="shared" ca="1" si="653"/>
        <v>1.5180368240966899</v>
      </c>
      <c r="H2129" s="16">
        <f t="shared" ca="1" si="654"/>
        <v>1.0250436999999999</v>
      </c>
      <c r="I2129" s="15">
        <f t="shared" si="669"/>
        <v>7.0000000000000007E-2</v>
      </c>
      <c r="J2129" s="34">
        <f t="shared" si="655"/>
        <v>45427</v>
      </c>
      <c r="K2129" s="2">
        <f t="shared" si="656"/>
        <v>65</v>
      </c>
      <c r="L2129" s="21">
        <f t="shared" si="657"/>
        <v>65</v>
      </c>
      <c r="M2129" s="14">
        <f t="shared" si="658"/>
        <v>1.0176048049999999</v>
      </c>
      <c r="N2129" s="14">
        <f t="shared" ca="1" si="659"/>
        <v>1.0430893939999999</v>
      </c>
      <c r="O2129" s="21">
        <v>0</v>
      </c>
      <c r="P2129" s="16">
        <f t="shared" ca="1" si="660"/>
        <v>156.68490403000001</v>
      </c>
      <c r="Q2129" s="24">
        <f t="shared" si="667"/>
        <v>0</v>
      </c>
      <c r="R2129" s="16">
        <f t="shared" si="661"/>
        <v>0</v>
      </c>
      <c r="S2129" s="4" t="str">
        <f t="shared" si="662"/>
        <v>A+J=</v>
      </c>
      <c r="T2129" s="34">
        <f t="shared" si="663"/>
        <v>45460</v>
      </c>
      <c r="U2129" s="16">
        <v>0</v>
      </c>
      <c r="V2129" s="16">
        <f t="shared" ca="1" si="666"/>
        <v>1.2120918048818055</v>
      </c>
      <c r="W2129" s="16">
        <f t="shared" ca="1" si="665"/>
        <v>3.5543354393626547</v>
      </c>
      <c r="X2129" s="187">
        <v>1055339.27</v>
      </c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"/>
      <c r="AI2129" s="1"/>
      <c r="AJ2129" s="1"/>
      <c r="AK2129" s="1"/>
      <c r="AL2129" s="1"/>
      <c r="AM2129" s="32"/>
      <c r="AN2129" s="32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ht="15.75" x14ac:dyDescent="0.25">
      <c r="A2130" s="42">
        <f t="shared" si="668"/>
        <v>45520</v>
      </c>
      <c r="B2130" s="19">
        <f t="shared" ca="1" si="664"/>
        <v>3800.2351214296609</v>
      </c>
      <c r="C2130" s="16">
        <f t="shared" ref="C2130:C2193" ca="1" si="670">(C2129-R2129)</f>
        <v>3636.2754146454167</v>
      </c>
      <c r="D2130" s="15">
        <f ca="1">IF(A2130&lt;$B$1,VLOOKUP(A2130,[1]DI!$A$4:$B$15000,2,FALSE),0)</f>
        <v>0.104</v>
      </c>
      <c r="E2130" s="16">
        <f t="shared" ref="E2130:E2193" ca="1" si="671">ROUND(((1+D2130)^(1/252)),8)</f>
        <v>1.0003926999999999</v>
      </c>
      <c r="F2130" s="16">
        <f ca="1">(TRUNC(PRODUCT($E$12:$E2129),16))</f>
        <v>1.5566651418049999</v>
      </c>
      <c r="G2130" s="16">
        <f t="shared" ref="G2130:G2193" ca="1" si="672">IF(O2129&gt;0,F2129,G2129)</f>
        <v>1.5180368240966899</v>
      </c>
      <c r="H2130" s="16">
        <f t="shared" ref="H2130:H2193" ca="1" si="673">ROUND(F2130/G2130,8)</f>
        <v>1.02544623</v>
      </c>
      <c r="I2130" s="15">
        <f t="shared" si="669"/>
        <v>7.0000000000000007E-2</v>
      </c>
      <c r="J2130" s="34">
        <f t="shared" ref="J2130:J2193" si="674">IF(O2129&gt;0,VLOOKUP(O2129,W$12:AG$150,2),J2129)</f>
        <v>45427</v>
      </c>
      <c r="K2130" s="2">
        <f t="shared" ref="K2130:K2193" si="675">IF(A2130&gt;J2130,IF(NETWORKDAYS(J2130,A2130,$W$160:$W$544)-1=0,1,NETWORKDAYS(J2130,A2130,$W$160:$W$544)-1),0)</f>
        <v>66</v>
      </c>
      <c r="L2130" s="21">
        <f t="shared" ref="L2130:L2193" si="676">IF(AND(K2130=1,K2129=1),1,IF(K2130&gt;0,IF(K2130=K2129,K2130+1,K2130),0))</f>
        <v>66</v>
      </c>
      <c r="M2130" s="14">
        <f t="shared" ref="M2130:M2193" si="677">ROUND((I2130+1)^(L2130/252),9)</f>
        <v>1.0178780549999999</v>
      </c>
      <c r="N2130" s="14">
        <f t="shared" ref="N2130:N2193" ca="1" si="678">ROUND(H2130*M2130,9)</f>
        <v>1.043779214</v>
      </c>
      <c r="O2130" s="21">
        <v>0</v>
      </c>
      <c r="P2130" s="16">
        <f t="shared" ref="P2130:P2193" ca="1" si="679">TRUNC(((N2130-1)*C2130),8)</f>
        <v>159.19327953999999</v>
      </c>
      <c r="Q2130" s="24">
        <f t="shared" si="667"/>
        <v>0</v>
      </c>
      <c r="R2130" s="16">
        <f t="shared" ref="R2130:R2193" si="680">IF(Q2130&gt;0,TRUNC(Q2130*C$12,8),0)</f>
        <v>0</v>
      </c>
      <c r="S2130" s="4" t="str">
        <f t="shared" ref="S2130:S2193" si="681">IF(O2129&gt;0,VLOOKUP(O2129,W$12:AG$150,10),S2129)</f>
        <v>A+J=</v>
      </c>
      <c r="T2130" s="34">
        <f t="shared" ref="T2130:T2193" si="682">IF(O2129&gt;0,VLOOKUP(O2129,W$12:AG$150,11),T2129)</f>
        <v>45460</v>
      </c>
      <c r="U2130" s="16">
        <v>0</v>
      </c>
      <c r="V2130" s="16">
        <f t="shared" ca="1" si="666"/>
        <v>1.2120918048818055</v>
      </c>
      <c r="W2130" s="16">
        <f t="shared" ca="1" si="665"/>
        <v>4.7664272442444604</v>
      </c>
      <c r="X2130" s="186" t="s">
        <v>134</v>
      </c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"/>
      <c r="AI2130" s="1"/>
      <c r="AJ2130" s="1"/>
      <c r="AK2130" s="1"/>
      <c r="AL2130" s="1"/>
      <c r="AM2130" s="32"/>
      <c r="AN2130" s="32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ht="15.75" x14ac:dyDescent="0.25">
      <c r="A2131" s="42">
        <f t="shared" si="668"/>
        <v>45521</v>
      </c>
      <c r="B2131" s="19">
        <f t="shared" ca="1" si="664"/>
        <v>3803.9572905145428</v>
      </c>
      <c r="C2131" s="16">
        <f t="shared" ca="1" si="670"/>
        <v>3636.2754146454167</v>
      </c>
      <c r="D2131" s="15">
        <f ca="1">IF(A2131&lt;$B$1,VLOOKUP(A2131,[1]DI!$A$4:$B$15000,2,FALSE),0)</f>
        <v>0</v>
      </c>
      <c r="E2131" s="16">
        <f t="shared" ca="1" si="671"/>
        <v>1</v>
      </c>
      <c r="F2131" s="16">
        <f ca="1">(TRUNC(PRODUCT($E$12:$E2130),16))</f>
        <v>1.5572764442061899</v>
      </c>
      <c r="G2131" s="16">
        <f t="shared" ca="1" si="672"/>
        <v>1.5180368240966899</v>
      </c>
      <c r="H2131" s="16">
        <f t="shared" ca="1" si="673"/>
        <v>1.02584893</v>
      </c>
      <c r="I2131" s="15">
        <f t="shared" si="669"/>
        <v>7.0000000000000007E-2</v>
      </c>
      <c r="J2131" s="34">
        <f t="shared" si="674"/>
        <v>45427</v>
      </c>
      <c r="K2131" s="2">
        <f t="shared" si="675"/>
        <v>66</v>
      </c>
      <c r="L2131" s="21">
        <f t="shared" si="676"/>
        <v>67</v>
      </c>
      <c r="M2131" s="14">
        <f t="shared" si="677"/>
        <v>1.018151378</v>
      </c>
      <c r="N2131" s="14">
        <f t="shared" ca="1" si="678"/>
        <v>1.0444695020000001</v>
      </c>
      <c r="O2131" s="21">
        <v>0</v>
      </c>
      <c r="P2131" s="16">
        <f t="shared" ca="1" si="679"/>
        <v>161.70335682000001</v>
      </c>
      <c r="Q2131" s="24">
        <f t="shared" si="667"/>
        <v>0</v>
      </c>
      <c r="R2131" s="16">
        <f t="shared" si="680"/>
        <v>0</v>
      </c>
      <c r="S2131" s="4" t="str">
        <f t="shared" si="681"/>
        <v>A+J=</v>
      </c>
      <c r="T2131" s="34">
        <f t="shared" si="682"/>
        <v>45460</v>
      </c>
      <c r="U2131" s="16">
        <v>0</v>
      </c>
      <c r="V2131" s="16">
        <f t="shared" ca="1" si="666"/>
        <v>1.2120918048818055</v>
      </c>
      <c r="W2131" s="16">
        <f t="shared" ca="1" si="665"/>
        <v>5.9785190491262661</v>
      </c>
      <c r="X2131" s="188">
        <f>X2129/10000</f>
        <v>105.53392700000001</v>
      </c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"/>
      <c r="AI2131" s="1"/>
      <c r="AJ2131" s="1"/>
      <c r="AK2131" s="1"/>
      <c r="AL2131" s="1"/>
      <c r="AM2131" s="32"/>
      <c r="AN2131" s="32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ht="15.75" x14ac:dyDescent="0.25">
      <c r="A2132" s="42">
        <f t="shared" si="668"/>
        <v>45522</v>
      </c>
      <c r="B2132" s="19">
        <f t="shared" ca="1" si="664"/>
        <v>3805.1693823194246</v>
      </c>
      <c r="C2132" s="16">
        <f t="shared" ca="1" si="670"/>
        <v>3636.2754146454167</v>
      </c>
      <c r="D2132" s="15">
        <f ca="1">IF(A2132&lt;$B$1,VLOOKUP(A2132,[1]DI!$A$4:$B$15000,2,FALSE),0)</f>
        <v>0</v>
      </c>
      <c r="E2132" s="16">
        <f t="shared" ca="1" si="671"/>
        <v>1</v>
      </c>
      <c r="F2132" s="16">
        <f ca="1">(TRUNC(PRODUCT($E$12:$E2131),16))</f>
        <v>1.5572764442061899</v>
      </c>
      <c r="G2132" s="16">
        <f t="shared" ca="1" si="672"/>
        <v>1.5180368240966899</v>
      </c>
      <c r="H2132" s="16">
        <f t="shared" ca="1" si="673"/>
        <v>1.02584893</v>
      </c>
      <c r="I2132" s="15">
        <f t="shared" si="669"/>
        <v>7.0000000000000007E-2</v>
      </c>
      <c r="J2132" s="34">
        <f t="shared" si="674"/>
        <v>45427</v>
      </c>
      <c r="K2132" s="2">
        <f t="shared" si="675"/>
        <v>66</v>
      </c>
      <c r="L2132" s="21">
        <f t="shared" si="676"/>
        <v>67</v>
      </c>
      <c r="M2132" s="14">
        <f t="shared" si="677"/>
        <v>1.018151378</v>
      </c>
      <c r="N2132" s="14">
        <f t="shared" ca="1" si="678"/>
        <v>1.0444695020000001</v>
      </c>
      <c r="O2132" s="21">
        <v>0</v>
      </c>
      <c r="P2132" s="16">
        <f t="shared" ca="1" si="679"/>
        <v>161.70335682000001</v>
      </c>
      <c r="Q2132" s="24">
        <f t="shared" si="667"/>
        <v>0</v>
      </c>
      <c r="R2132" s="16">
        <f t="shared" si="680"/>
        <v>0</v>
      </c>
      <c r="S2132" s="4" t="str">
        <f t="shared" si="681"/>
        <v>A+J=</v>
      </c>
      <c r="T2132" s="34">
        <f t="shared" si="682"/>
        <v>45460</v>
      </c>
      <c r="U2132" s="16">
        <v>0</v>
      </c>
      <c r="V2132" s="16">
        <f t="shared" ca="1" si="666"/>
        <v>1.2120918048818055</v>
      </c>
      <c r="W2132" s="16">
        <f t="shared" ca="1" si="665"/>
        <v>7.1906108540080718</v>
      </c>
      <c r="X2132" s="186" t="s">
        <v>145</v>
      </c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"/>
      <c r="AI2132" s="1"/>
      <c r="AJ2132" s="1"/>
      <c r="AK2132" s="1"/>
      <c r="AL2132" s="1"/>
      <c r="AM2132" s="32"/>
      <c r="AN2132" s="32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ht="15.75" x14ac:dyDescent="0.25">
      <c r="A2133" s="42">
        <f t="shared" si="668"/>
        <v>45523</v>
      </c>
      <c r="B2133" s="19">
        <f t="shared" ca="1" si="664"/>
        <v>3806.3814741243064</v>
      </c>
      <c r="C2133" s="16">
        <f t="shared" ca="1" si="670"/>
        <v>3636.2754146454167</v>
      </c>
      <c r="D2133" s="15">
        <f ca="1">IF(A2133&lt;$B$1,VLOOKUP(A2133,[1]DI!$A$4:$B$15000,2,FALSE),0)</f>
        <v>0.104</v>
      </c>
      <c r="E2133" s="16">
        <f t="shared" ca="1" si="671"/>
        <v>1.0003926999999999</v>
      </c>
      <c r="F2133" s="16">
        <f ca="1">(TRUNC(PRODUCT($E$12:$E2132),16))</f>
        <v>1.5572764442061899</v>
      </c>
      <c r="G2133" s="16">
        <f t="shared" ca="1" si="672"/>
        <v>1.5180368240966899</v>
      </c>
      <c r="H2133" s="16">
        <f t="shared" ca="1" si="673"/>
        <v>1.02584893</v>
      </c>
      <c r="I2133" s="15">
        <f t="shared" si="669"/>
        <v>7.0000000000000007E-2</v>
      </c>
      <c r="J2133" s="34">
        <f t="shared" si="674"/>
        <v>45427</v>
      </c>
      <c r="K2133" s="2">
        <f t="shared" si="675"/>
        <v>67</v>
      </c>
      <c r="L2133" s="21">
        <f t="shared" si="676"/>
        <v>67</v>
      </c>
      <c r="M2133" s="14">
        <f t="shared" si="677"/>
        <v>1.018151378</v>
      </c>
      <c r="N2133" s="14">
        <f t="shared" ca="1" si="678"/>
        <v>1.0444695020000001</v>
      </c>
      <c r="O2133" s="21">
        <v>0</v>
      </c>
      <c r="P2133" s="16">
        <f t="shared" ca="1" si="679"/>
        <v>161.70335682000001</v>
      </c>
      <c r="Q2133" s="24">
        <f t="shared" si="667"/>
        <v>0</v>
      </c>
      <c r="R2133" s="16">
        <f t="shared" si="680"/>
        <v>0</v>
      </c>
      <c r="S2133" s="4" t="str">
        <f t="shared" si="681"/>
        <v>A+J=</v>
      </c>
      <c r="T2133" s="34">
        <f t="shared" si="682"/>
        <v>45460</v>
      </c>
      <c r="U2133" s="16">
        <v>0</v>
      </c>
      <c r="V2133" s="16">
        <f t="shared" ca="1" si="666"/>
        <v>1.2120918048818055</v>
      </c>
      <c r="W2133" s="16">
        <f t="shared" ca="1" si="665"/>
        <v>8.4027026588898774</v>
      </c>
      <c r="X2133" s="188">
        <f ca="1">W2127</f>
        <v>106.66407882959905</v>
      </c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"/>
      <c r="AI2133" s="1"/>
      <c r="AJ2133" s="1"/>
      <c r="AK2133" s="1"/>
      <c r="AL2133" s="1"/>
      <c r="AM2133" s="32"/>
      <c r="AN2133" s="32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ht="15.75" x14ac:dyDescent="0.25">
      <c r="A2134" s="42">
        <f t="shared" si="668"/>
        <v>45524</v>
      </c>
      <c r="B2134" s="19">
        <f t="shared" ca="1" si="664"/>
        <v>3810.1052722591885</v>
      </c>
      <c r="C2134" s="16">
        <f t="shared" ca="1" si="670"/>
        <v>3636.2754146454167</v>
      </c>
      <c r="D2134" s="15">
        <f ca="1">IF(A2134&lt;$B$1,VLOOKUP(A2134,[1]DI!$A$4:$B$15000,2,FALSE),0)</f>
        <v>0.104</v>
      </c>
      <c r="E2134" s="16">
        <f t="shared" ca="1" si="671"/>
        <v>1.0003926999999999</v>
      </c>
      <c r="F2134" s="16">
        <f ca="1">(TRUNC(PRODUCT($E$12:$E2133),16))</f>
        <v>1.5578879866658299</v>
      </c>
      <c r="G2134" s="16">
        <f t="shared" ca="1" si="672"/>
        <v>1.5180368240966899</v>
      </c>
      <c r="H2134" s="16">
        <f t="shared" ca="1" si="673"/>
        <v>1.0262517799999999</v>
      </c>
      <c r="I2134" s="15">
        <f t="shared" si="669"/>
        <v>7.0000000000000007E-2</v>
      </c>
      <c r="J2134" s="34">
        <f t="shared" si="674"/>
        <v>45427</v>
      </c>
      <c r="K2134" s="2">
        <f t="shared" si="675"/>
        <v>68</v>
      </c>
      <c r="L2134" s="21">
        <f t="shared" si="676"/>
        <v>68</v>
      </c>
      <c r="M2134" s="14">
        <f t="shared" si="677"/>
        <v>1.0184247749999999</v>
      </c>
      <c r="N2134" s="14">
        <f t="shared" ca="1" si="678"/>
        <v>1.045160238</v>
      </c>
      <c r="O2134" s="21">
        <v>0</v>
      </c>
      <c r="P2134" s="16">
        <f t="shared" ca="1" si="679"/>
        <v>164.21506314999999</v>
      </c>
      <c r="Q2134" s="24">
        <f t="shared" si="667"/>
        <v>0</v>
      </c>
      <c r="R2134" s="16">
        <f t="shared" si="680"/>
        <v>0</v>
      </c>
      <c r="S2134" s="4" t="str">
        <f t="shared" si="681"/>
        <v>A+J=</v>
      </c>
      <c r="T2134" s="34">
        <f t="shared" si="682"/>
        <v>45460</v>
      </c>
      <c r="U2134" s="16">
        <v>0</v>
      </c>
      <c r="V2134" s="16">
        <f t="shared" ca="1" si="666"/>
        <v>1.2120918048818055</v>
      </c>
      <c r="W2134" s="16">
        <f t="shared" ca="1" si="665"/>
        <v>9.6147944637716822</v>
      </c>
      <c r="X2134" s="186" t="s">
        <v>146</v>
      </c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"/>
      <c r="AI2134" s="1"/>
      <c r="AJ2134" s="1"/>
      <c r="AK2134" s="1"/>
      <c r="AL2134" s="1"/>
      <c r="AM2134" s="32"/>
      <c r="AN2134" s="32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ht="15.75" x14ac:dyDescent="0.25">
      <c r="A2135" s="42">
        <f t="shared" si="668"/>
        <v>45525</v>
      </c>
      <c r="B2135" s="19">
        <f t="shared" ca="1" si="664"/>
        <v>3813.8307430940704</v>
      </c>
      <c r="C2135" s="16">
        <f t="shared" ca="1" si="670"/>
        <v>3636.2754146454167</v>
      </c>
      <c r="D2135" s="15">
        <f ca="1">IF(A2135&lt;$B$1,VLOOKUP(A2135,[1]DI!$A$4:$B$15000,2,FALSE),0)</f>
        <v>0.104</v>
      </c>
      <c r="E2135" s="16">
        <f t="shared" ca="1" si="671"/>
        <v>1.0003926999999999</v>
      </c>
      <c r="F2135" s="16">
        <f ca="1">(TRUNC(PRODUCT($E$12:$E2134),16))</f>
        <v>1.5584997692781899</v>
      </c>
      <c r="G2135" s="16">
        <f t="shared" ca="1" si="672"/>
        <v>1.5180368240966899</v>
      </c>
      <c r="H2135" s="16">
        <f t="shared" ca="1" si="673"/>
        <v>1.02665479</v>
      </c>
      <c r="I2135" s="15">
        <f t="shared" si="669"/>
        <v>7.0000000000000007E-2</v>
      </c>
      <c r="J2135" s="34">
        <f t="shared" si="674"/>
        <v>45427</v>
      </c>
      <c r="K2135" s="2">
        <f t="shared" si="675"/>
        <v>69</v>
      </c>
      <c r="L2135" s="21">
        <f t="shared" si="676"/>
        <v>69</v>
      </c>
      <c r="M2135" s="14">
        <f t="shared" si="677"/>
        <v>1.018698246</v>
      </c>
      <c r="N2135" s="14">
        <f t="shared" ca="1" si="678"/>
        <v>1.045851434</v>
      </c>
      <c r="O2135" s="21">
        <v>0</v>
      </c>
      <c r="P2135" s="16">
        <f t="shared" ca="1" si="679"/>
        <v>166.72844218</v>
      </c>
      <c r="Q2135" s="24">
        <f t="shared" si="667"/>
        <v>0</v>
      </c>
      <c r="R2135" s="16">
        <f t="shared" si="680"/>
        <v>0</v>
      </c>
      <c r="S2135" s="4" t="str">
        <f t="shared" si="681"/>
        <v>A+J=</v>
      </c>
      <c r="T2135" s="34">
        <f t="shared" si="682"/>
        <v>45460</v>
      </c>
      <c r="U2135" s="16">
        <v>0</v>
      </c>
      <c r="V2135" s="16">
        <f t="shared" ca="1" si="666"/>
        <v>1.2120918048818055</v>
      </c>
      <c r="W2135" s="16">
        <f t="shared" ca="1" si="665"/>
        <v>10.826886268653487</v>
      </c>
      <c r="X2135" s="188">
        <f>X2131</f>
        <v>105.53392700000001</v>
      </c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"/>
      <c r="AI2135" s="1"/>
      <c r="AJ2135" s="1"/>
      <c r="AK2135" s="1"/>
      <c r="AL2135" s="1"/>
      <c r="AM2135" s="32"/>
      <c r="AN2135" s="32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ht="15.75" x14ac:dyDescent="0.25">
      <c r="A2136" s="42">
        <f t="shared" si="668"/>
        <v>45526</v>
      </c>
      <c r="B2136" s="19">
        <f t="shared" ca="1" si="664"/>
        <v>3817.557839328952</v>
      </c>
      <c r="C2136" s="16">
        <f t="shared" ca="1" si="670"/>
        <v>3636.2754146454167</v>
      </c>
      <c r="D2136" s="15">
        <f ca="1">IF(A2136&lt;$B$1,VLOOKUP(A2136,[1]DI!$A$4:$B$15000,2,FALSE),0)</f>
        <v>0.104</v>
      </c>
      <c r="E2136" s="16">
        <f t="shared" ca="1" si="671"/>
        <v>1.0003926999999999</v>
      </c>
      <c r="F2136" s="16">
        <f ca="1">(TRUNC(PRODUCT($E$12:$E2135),16))</f>
        <v>1.5591117921375901</v>
      </c>
      <c r="G2136" s="16">
        <f t="shared" ca="1" si="672"/>
        <v>1.5180368240966899</v>
      </c>
      <c r="H2136" s="16">
        <f t="shared" ca="1" si="673"/>
        <v>1.0270579500000001</v>
      </c>
      <c r="I2136" s="15">
        <f t="shared" si="669"/>
        <v>7.0000000000000007E-2</v>
      </c>
      <c r="J2136" s="34">
        <f t="shared" si="674"/>
        <v>45427</v>
      </c>
      <c r="K2136" s="2">
        <f t="shared" si="675"/>
        <v>70</v>
      </c>
      <c r="L2136" s="21">
        <f t="shared" si="676"/>
        <v>70</v>
      </c>
      <c r="M2136" s="14">
        <f t="shared" si="677"/>
        <v>1.0189717890000001</v>
      </c>
      <c r="N2136" s="14">
        <f t="shared" ca="1" si="678"/>
        <v>1.0465430769999999</v>
      </c>
      <c r="O2136" s="21">
        <v>0</v>
      </c>
      <c r="P2136" s="16">
        <f t="shared" ca="1" si="679"/>
        <v>169.24344661000001</v>
      </c>
      <c r="Q2136" s="24">
        <f t="shared" si="667"/>
        <v>0</v>
      </c>
      <c r="R2136" s="16">
        <f t="shared" si="680"/>
        <v>0</v>
      </c>
      <c r="S2136" s="4" t="str">
        <f t="shared" si="681"/>
        <v>A+J=</v>
      </c>
      <c r="T2136" s="34">
        <f t="shared" si="682"/>
        <v>45460</v>
      </c>
      <c r="U2136" s="16">
        <v>0</v>
      </c>
      <c r="V2136" s="16">
        <f t="shared" ca="1" si="666"/>
        <v>1.2120918048818055</v>
      </c>
      <c r="W2136" s="16">
        <f t="shared" ca="1" si="665"/>
        <v>12.038978073535292</v>
      </c>
      <c r="X2136" s="186" t="s">
        <v>137</v>
      </c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"/>
      <c r="AI2136" s="1"/>
      <c r="AJ2136" s="1"/>
      <c r="AK2136" s="1"/>
      <c r="AL2136" s="1"/>
      <c r="AM2136" s="32"/>
      <c r="AN2136" s="32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ht="15.75" x14ac:dyDescent="0.25">
      <c r="A2137" s="42">
        <f t="shared" si="668"/>
        <v>45527</v>
      </c>
      <c r="B2137" s="19">
        <f t="shared" ca="1" si="664"/>
        <v>3821.2866409838339</v>
      </c>
      <c r="C2137" s="16">
        <f t="shared" ca="1" si="670"/>
        <v>3636.2754146454167</v>
      </c>
      <c r="D2137" s="15">
        <f ca="1">IF(A2137&lt;$B$1,VLOOKUP(A2137,[1]DI!$A$4:$B$15000,2,FALSE),0)</f>
        <v>0.104</v>
      </c>
      <c r="E2137" s="16">
        <f t="shared" ca="1" si="671"/>
        <v>1.0003926999999999</v>
      </c>
      <c r="F2137" s="16">
        <f ca="1">(TRUNC(PRODUCT($E$12:$E2136),16))</f>
        <v>1.55972405533836</v>
      </c>
      <c r="G2137" s="16">
        <f t="shared" ca="1" si="672"/>
        <v>1.5180368240966899</v>
      </c>
      <c r="H2137" s="16">
        <f t="shared" ca="1" si="673"/>
        <v>1.02746128</v>
      </c>
      <c r="I2137" s="15">
        <f t="shared" si="669"/>
        <v>7.0000000000000007E-2</v>
      </c>
      <c r="J2137" s="34">
        <f t="shared" si="674"/>
        <v>45427</v>
      </c>
      <c r="K2137" s="2">
        <f t="shared" si="675"/>
        <v>71</v>
      </c>
      <c r="L2137" s="21">
        <f t="shared" si="676"/>
        <v>71</v>
      </c>
      <c r="M2137" s="14">
        <f t="shared" si="677"/>
        <v>1.019245406</v>
      </c>
      <c r="N2137" s="14">
        <f t="shared" ca="1" si="678"/>
        <v>1.047235189</v>
      </c>
      <c r="O2137" s="21">
        <v>0</v>
      </c>
      <c r="P2137" s="16">
        <f t="shared" ca="1" si="679"/>
        <v>171.76015645999999</v>
      </c>
      <c r="Q2137" s="24">
        <f t="shared" si="667"/>
        <v>0</v>
      </c>
      <c r="R2137" s="16">
        <f t="shared" si="680"/>
        <v>0</v>
      </c>
      <c r="S2137" s="4" t="str">
        <f t="shared" si="681"/>
        <v>A+J=</v>
      </c>
      <c r="T2137" s="34">
        <f t="shared" si="682"/>
        <v>45460</v>
      </c>
      <c r="U2137" s="16">
        <v>0</v>
      </c>
      <c r="V2137" s="16">
        <f t="shared" ca="1" si="666"/>
        <v>1.2120918048818055</v>
      </c>
      <c r="W2137" s="16">
        <f t="shared" ca="1" si="665"/>
        <v>13.251069878417097</v>
      </c>
      <c r="X2137" s="188">
        <v>0</v>
      </c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"/>
      <c r="AI2137" s="1"/>
      <c r="AJ2137" s="1"/>
      <c r="AK2137" s="1"/>
      <c r="AL2137" s="1"/>
      <c r="AM2137" s="32"/>
      <c r="AN2137" s="32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ht="15.75" x14ac:dyDescent="0.25">
      <c r="A2138" s="42">
        <f t="shared" si="668"/>
        <v>45528</v>
      </c>
      <c r="B2138" s="19">
        <f t="shared" ca="1" si="664"/>
        <v>3825.0170825987157</v>
      </c>
      <c r="C2138" s="16">
        <f t="shared" ca="1" si="670"/>
        <v>3636.2754146454167</v>
      </c>
      <c r="D2138" s="15">
        <f ca="1">IF(A2138&lt;$B$1,VLOOKUP(A2138,[1]DI!$A$4:$B$15000,2,FALSE),0)</f>
        <v>0</v>
      </c>
      <c r="E2138" s="16">
        <f t="shared" ca="1" si="671"/>
        <v>1</v>
      </c>
      <c r="F2138" s="16">
        <f ca="1">(TRUNC(PRODUCT($E$12:$E2137),16))</f>
        <v>1.5603365589748901</v>
      </c>
      <c r="G2138" s="16">
        <f t="shared" ca="1" si="672"/>
        <v>1.5180368240966899</v>
      </c>
      <c r="H2138" s="16">
        <f t="shared" ca="1" si="673"/>
        <v>1.0278647599999999</v>
      </c>
      <c r="I2138" s="15">
        <f t="shared" si="669"/>
        <v>7.0000000000000007E-2</v>
      </c>
      <c r="J2138" s="34">
        <f t="shared" si="674"/>
        <v>45427</v>
      </c>
      <c r="K2138" s="2">
        <f t="shared" si="675"/>
        <v>71</v>
      </c>
      <c r="L2138" s="21">
        <f t="shared" si="676"/>
        <v>72</v>
      </c>
      <c r="M2138" s="14">
        <f t="shared" si="677"/>
        <v>1.0195190970000001</v>
      </c>
      <c r="N2138" s="14">
        <f t="shared" ca="1" si="678"/>
        <v>1.0479277520000001</v>
      </c>
      <c r="O2138" s="21">
        <v>0</v>
      </c>
      <c r="P2138" s="16">
        <f t="shared" ca="1" si="679"/>
        <v>174.27850627000001</v>
      </c>
      <c r="Q2138" s="24">
        <f t="shared" si="667"/>
        <v>0</v>
      </c>
      <c r="R2138" s="16">
        <f t="shared" si="680"/>
        <v>0</v>
      </c>
      <c r="S2138" s="4" t="str">
        <f t="shared" si="681"/>
        <v>A+J=</v>
      </c>
      <c r="T2138" s="34">
        <f t="shared" si="682"/>
        <v>45460</v>
      </c>
      <c r="U2138" s="16">
        <v>0</v>
      </c>
      <c r="V2138" s="16">
        <f t="shared" ca="1" si="666"/>
        <v>1.2120918048818055</v>
      </c>
      <c r="W2138" s="16">
        <f t="shared" ca="1" si="665"/>
        <v>14.463161683298901</v>
      </c>
      <c r="X2138" s="186" t="s">
        <v>138</v>
      </c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"/>
      <c r="AI2138" s="1"/>
      <c r="AJ2138" s="1"/>
      <c r="AK2138" s="1"/>
      <c r="AL2138" s="1"/>
      <c r="AM2138" s="32"/>
      <c r="AN2138" s="32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ht="15.75" x14ac:dyDescent="0.25">
      <c r="A2139" s="42">
        <f t="shared" si="668"/>
        <v>45529</v>
      </c>
      <c r="B2139" s="19">
        <f t="shared" ca="1" si="664"/>
        <v>3826.2291744035974</v>
      </c>
      <c r="C2139" s="16">
        <f t="shared" ca="1" si="670"/>
        <v>3636.2754146454167</v>
      </c>
      <c r="D2139" s="15">
        <f ca="1">IF(A2139&lt;$B$1,VLOOKUP(A2139,[1]DI!$A$4:$B$15000,2,FALSE),0)</f>
        <v>0</v>
      </c>
      <c r="E2139" s="16">
        <f t="shared" ca="1" si="671"/>
        <v>1</v>
      </c>
      <c r="F2139" s="16">
        <f ca="1">(TRUNC(PRODUCT($E$12:$E2138),16))</f>
        <v>1.5603365589748901</v>
      </c>
      <c r="G2139" s="16">
        <f t="shared" ca="1" si="672"/>
        <v>1.5180368240966899</v>
      </c>
      <c r="H2139" s="16">
        <f t="shared" ca="1" si="673"/>
        <v>1.0278647599999999</v>
      </c>
      <c r="I2139" s="15">
        <f t="shared" si="669"/>
        <v>7.0000000000000007E-2</v>
      </c>
      <c r="J2139" s="34">
        <f t="shared" si="674"/>
        <v>45427</v>
      </c>
      <c r="K2139" s="2">
        <f t="shared" si="675"/>
        <v>71</v>
      </c>
      <c r="L2139" s="21">
        <f t="shared" si="676"/>
        <v>72</v>
      </c>
      <c r="M2139" s="14">
        <f t="shared" si="677"/>
        <v>1.0195190970000001</v>
      </c>
      <c r="N2139" s="14">
        <f t="shared" ca="1" si="678"/>
        <v>1.0479277520000001</v>
      </c>
      <c r="O2139" s="21">
        <v>0</v>
      </c>
      <c r="P2139" s="16">
        <f t="shared" ca="1" si="679"/>
        <v>174.27850627000001</v>
      </c>
      <c r="Q2139" s="24">
        <f t="shared" si="667"/>
        <v>0</v>
      </c>
      <c r="R2139" s="16">
        <f t="shared" si="680"/>
        <v>0</v>
      </c>
      <c r="S2139" s="4" t="str">
        <f t="shared" si="681"/>
        <v>A+J=</v>
      </c>
      <c r="T2139" s="34">
        <f t="shared" si="682"/>
        <v>45460</v>
      </c>
      <c r="U2139" s="16">
        <v>0</v>
      </c>
      <c r="V2139" s="16">
        <f t="shared" ca="1" si="666"/>
        <v>1.2120918048818055</v>
      </c>
      <c r="W2139" s="16">
        <f t="shared" ca="1" si="665"/>
        <v>15.675253488180706</v>
      </c>
      <c r="X2139" s="188">
        <v>0</v>
      </c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"/>
      <c r="AI2139" s="1"/>
      <c r="AJ2139" s="1"/>
      <c r="AK2139" s="1"/>
      <c r="AL2139" s="1"/>
      <c r="AM2139" s="32"/>
      <c r="AN2139" s="32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42">
        <f t="shared" si="668"/>
        <v>45530</v>
      </c>
      <c r="B2140" s="19">
        <f t="shared" ca="1" si="664"/>
        <v>3827.4412662084792</v>
      </c>
      <c r="C2140" s="16">
        <f t="shared" ca="1" si="670"/>
        <v>3636.2754146454167</v>
      </c>
      <c r="D2140" s="15">
        <f ca="1">IF(A2140&lt;$B$1,VLOOKUP(A2140,[1]DI!$A$4:$B$15000,2,FALSE),0)</f>
        <v>0.104</v>
      </c>
      <c r="E2140" s="16">
        <f t="shared" ca="1" si="671"/>
        <v>1.0003926999999999</v>
      </c>
      <c r="F2140" s="16">
        <f ca="1">(TRUNC(PRODUCT($E$12:$E2139),16))</f>
        <v>1.5603365589748901</v>
      </c>
      <c r="G2140" s="16">
        <f t="shared" ca="1" si="672"/>
        <v>1.5180368240966899</v>
      </c>
      <c r="H2140" s="16">
        <f t="shared" ca="1" si="673"/>
        <v>1.0278647599999999</v>
      </c>
      <c r="I2140" s="15">
        <f t="shared" si="669"/>
        <v>7.0000000000000007E-2</v>
      </c>
      <c r="J2140" s="34">
        <f t="shared" si="674"/>
        <v>45427</v>
      </c>
      <c r="K2140" s="2">
        <f t="shared" si="675"/>
        <v>72</v>
      </c>
      <c r="L2140" s="21">
        <f t="shared" si="676"/>
        <v>72</v>
      </c>
      <c r="M2140" s="14">
        <f t="shared" si="677"/>
        <v>1.0195190970000001</v>
      </c>
      <c r="N2140" s="14">
        <f t="shared" ca="1" si="678"/>
        <v>1.0479277520000001</v>
      </c>
      <c r="O2140" s="21">
        <v>0</v>
      </c>
      <c r="P2140" s="16">
        <f t="shared" ca="1" si="679"/>
        <v>174.27850627000001</v>
      </c>
      <c r="Q2140" s="24">
        <f t="shared" si="667"/>
        <v>0</v>
      </c>
      <c r="R2140" s="16">
        <f t="shared" si="680"/>
        <v>0</v>
      </c>
      <c r="S2140" s="4" t="str">
        <f t="shared" si="681"/>
        <v>A+J=</v>
      </c>
      <c r="T2140" s="34">
        <f t="shared" si="682"/>
        <v>45460</v>
      </c>
      <c r="U2140" s="16">
        <v>0</v>
      </c>
      <c r="V2140" s="16">
        <f t="shared" ca="1" si="666"/>
        <v>1.2120918048818055</v>
      </c>
      <c r="W2140" s="16">
        <f t="shared" ca="1" si="665"/>
        <v>16.887345293062513</v>
      </c>
      <c r="X2140" s="32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"/>
      <c r="AI2140" s="1"/>
      <c r="AJ2140" s="1"/>
      <c r="AK2140" s="1"/>
      <c r="AL2140" s="1"/>
      <c r="AM2140" s="32"/>
      <c r="AN2140" s="32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42">
        <f t="shared" si="668"/>
        <v>45531</v>
      </c>
      <c r="B2141" s="19">
        <f t="shared" ca="1" si="664"/>
        <v>3831.1733768733611</v>
      </c>
      <c r="C2141" s="16">
        <f t="shared" ca="1" si="670"/>
        <v>3636.2754146454167</v>
      </c>
      <c r="D2141" s="15">
        <f ca="1">IF(A2141&lt;$B$1,VLOOKUP(A2141,[1]DI!$A$4:$B$15000,2,FALSE),0)</f>
        <v>0.104</v>
      </c>
      <c r="E2141" s="16">
        <f t="shared" ca="1" si="671"/>
        <v>1.0003926999999999</v>
      </c>
      <c r="F2141" s="16">
        <f ca="1">(TRUNC(PRODUCT($E$12:$E2140),16))</f>
        <v>1.5609493031416</v>
      </c>
      <c r="G2141" s="16">
        <f t="shared" ca="1" si="672"/>
        <v>1.5180368240966899</v>
      </c>
      <c r="H2141" s="16">
        <f t="shared" ca="1" si="673"/>
        <v>1.0282684</v>
      </c>
      <c r="I2141" s="15">
        <f t="shared" si="669"/>
        <v>7.0000000000000007E-2</v>
      </c>
      <c r="J2141" s="34">
        <f t="shared" si="674"/>
        <v>45427</v>
      </c>
      <c r="K2141" s="2">
        <f t="shared" si="675"/>
        <v>73</v>
      </c>
      <c r="L2141" s="21">
        <f t="shared" si="676"/>
        <v>73</v>
      </c>
      <c r="M2141" s="14">
        <f t="shared" si="677"/>
        <v>1.019792861</v>
      </c>
      <c r="N2141" s="14">
        <f t="shared" ca="1" si="678"/>
        <v>1.048620774</v>
      </c>
      <c r="O2141" s="21">
        <v>0</v>
      </c>
      <c r="P2141" s="16">
        <f t="shared" ca="1" si="679"/>
        <v>176.79852513</v>
      </c>
      <c r="Q2141" s="24">
        <f t="shared" si="667"/>
        <v>0</v>
      </c>
      <c r="R2141" s="16">
        <f t="shared" si="680"/>
        <v>0</v>
      </c>
      <c r="S2141" s="4" t="str">
        <f t="shared" si="681"/>
        <v>A+J=</v>
      </c>
      <c r="T2141" s="34">
        <f t="shared" si="682"/>
        <v>45460</v>
      </c>
      <c r="U2141" s="16">
        <v>0</v>
      </c>
      <c r="V2141" s="16">
        <f t="shared" ca="1" si="666"/>
        <v>1.2120918048818055</v>
      </c>
      <c r="W2141" s="16">
        <f t="shared" ca="1" si="665"/>
        <v>18.099437097944318</v>
      </c>
      <c r="X2141" s="32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"/>
      <c r="AI2141" s="1"/>
      <c r="AJ2141" s="1"/>
      <c r="AK2141" s="1"/>
      <c r="AL2141" s="1"/>
      <c r="AM2141" s="32"/>
      <c r="AN2141" s="32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42">
        <f t="shared" si="668"/>
        <v>45532</v>
      </c>
      <c r="B2142" s="19">
        <f t="shared" ca="1" si="664"/>
        <v>3834.9071929582428</v>
      </c>
      <c r="C2142" s="16">
        <f t="shared" ca="1" si="670"/>
        <v>3636.2754146454167</v>
      </c>
      <c r="D2142" s="15">
        <f ca="1">IF(A2142&lt;$B$1,VLOOKUP(A2142,[1]DI!$A$4:$B$15000,2,FALSE),0)</f>
        <v>0.104</v>
      </c>
      <c r="E2142" s="16">
        <f t="shared" ca="1" si="671"/>
        <v>1.0003926999999999</v>
      </c>
      <c r="F2142" s="16">
        <f ca="1">(TRUNC(PRODUCT($E$12:$E2141),16))</f>
        <v>1.56156228793295</v>
      </c>
      <c r="G2142" s="16">
        <f t="shared" ca="1" si="672"/>
        <v>1.5180368240966899</v>
      </c>
      <c r="H2142" s="16">
        <f t="shared" ca="1" si="673"/>
        <v>1.0286722100000001</v>
      </c>
      <c r="I2142" s="15">
        <f t="shared" si="669"/>
        <v>7.0000000000000007E-2</v>
      </c>
      <c r="J2142" s="34">
        <f t="shared" si="674"/>
        <v>45427</v>
      </c>
      <c r="K2142" s="2">
        <f t="shared" si="675"/>
        <v>74</v>
      </c>
      <c r="L2142" s="21">
        <f t="shared" si="676"/>
        <v>74</v>
      </c>
      <c r="M2142" s="14">
        <f t="shared" si="677"/>
        <v>1.0200666979999999</v>
      </c>
      <c r="N2142" s="14">
        <f t="shared" ca="1" si="678"/>
        <v>1.049314265</v>
      </c>
      <c r="O2142" s="21">
        <v>0</v>
      </c>
      <c r="P2142" s="16">
        <f t="shared" ca="1" si="679"/>
        <v>179.32024941</v>
      </c>
      <c r="Q2142" s="24">
        <f t="shared" si="667"/>
        <v>0</v>
      </c>
      <c r="R2142" s="16">
        <f t="shared" si="680"/>
        <v>0</v>
      </c>
      <c r="S2142" s="4" t="str">
        <f t="shared" si="681"/>
        <v>A+J=</v>
      </c>
      <c r="T2142" s="34">
        <f t="shared" si="682"/>
        <v>45460</v>
      </c>
      <c r="U2142" s="16">
        <v>0</v>
      </c>
      <c r="V2142" s="16">
        <f t="shared" ca="1" si="666"/>
        <v>1.2120918048818055</v>
      </c>
      <c r="W2142" s="16">
        <f t="shared" ca="1" si="665"/>
        <v>19.311528902826122</v>
      </c>
      <c r="X2142" s="32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"/>
      <c r="AI2142" s="1"/>
      <c r="AJ2142" s="1"/>
      <c r="AK2142" s="1"/>
      <c r="AL2142" s="1"/>
      <c r="AM2142" s="32"/>
      <c r="AN2142" s="32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42">
        <f t="shared" si="668"/>
        <v>45533</v>
      </c>
      <c r="B2143" s="19">
        <f t="shared" ca="1" si="664"/>
        <v>3838.6426489931246</v>
      </c>
      <c r="C2143" s="16">
        <f t="shared" ca="1" si="670"/>
        <v>3636.2754146454167</v>
      </c>
      <c r="D2143" s="15">
        <f ca="1">IF(A2143&lt;$B$1,VLOOKUP(A2143,[1]DI!$A$4:$B$15000,2,FALSE),0)</f>
        <v>0.104</v>
      </c>
      <c r="E2143" s="16">
        <f t="shared" ca="1" si="671"/>
        <v>1.0003926999999999</v>
      </c>
      <c r="F2143" s="16">
        <f ca="1">(TRUNC(PRODUCT($E$12:$E2142),16))</f>
        <v>1.5621755134434201</v>
      </c>
      <c r="G2143" s="16">
        <f t="shared" ca="1" si="672"/>
        <v>1.5180368240966899</v>
      </c>
      <c r="H2143" s="16">
        <f t="shared" ca="1" si="673"/>
        <v>1.02907617</v>
      </c>
      <c r="I2143" s="15">
        <f t="shared" si="669"/>
        <v>7.0000000000000007E-2</v>
      </c>
      <c r="J2143" s="34">
        <f t="shared" si="674"/>
        <v>45427</v>
      </c>
      <c r="K2143" s="2">
        <f t="shared" si="675"/>
        <v>75</v>
      </c>
      <c r="L2143" s="21">
        <f t="shared" si="676"/>
        <v>75</v>
      </c>
      <c r="M2143" s="14">
        <f t="shared" si="677"/>
        <v>1.0203406100000001</v>
      </c>
      <c r="N2143" s="14">
        <f t="shared" ca="1" si="678"/>
        <v>1.0500082070000001</v>
      </c>
      <c r="O2143" s="21">
        <v>0</v>
      </c>
      <c r="P2143" s="16">
        <f t="shared" ca="1" si="679"/>
        <v>181.84361364</v>
      </c>
      <c r="Q2143" s="24">
        <f t="shared" si="667"/>
        <v>0</v>
      </c>
      <c r="R2143" s="16">
        <f t="shared" si="680"/>
        <v>0</v>
      </c>
      <c r="S2143" s="4" t="str">
        <f t="shared" si="681"/>
        <v>A+J=</v>
      </c>
      <c r="T2143" s="34">
        <f t="shared" si="682"/>
        <v>45460</v>
      </c>
      <c r="U2143" s="16">
        <v>0</v>
      </c>
      <c r="V2143" s="16">
        <f t="shared" ca="1" si="666"/>
        <v>1.2120918048818055</v>
      </c>
      <c r="W2143" s="16">
        <f t="shared" ca="1" si="665"/>
        <v>20.523620707707927</v>
      </c>
      <c r="X2143" s="32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"/>
      <c r="AI2143" s="1"/>
      <c r="AJ2143" s="1"/>
      <c r="AK2143" s="1"/>
      <c r="AL2143" s="1"/>
      <c r="AM2143" s="32"/>
      <c r="AN2143" s="32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42">
        <f t="shared" si="668"/>
        <v>45534</v>
      </c>
      <c r="B2144" s="19">
        <f t="shared" ca="1" si="664"/>
        <v>3842.3797377180063</v>
      </c>
      <c r="C2144" s="16">
        <f t="shared" ca="1" si="670"/>
        <v>3636.2754146454167</v>
      </c>
      <c r="D2144" s="15">
        <f ca="1">IF(A2144&lt;$B$1,VLOOKUP(A2144,[1]DI!$A$4:$B$15000,2,FALSE),0)</f>
        <v>0.104</v>
      </c>
      <c r="E2144" s="16">
        <f t="shared" ca="1" si="671"/>
        <v>1.0003926999999999</v>
      </c>
      <c r="F2144" s="16">
        <f ca="1">(TRUNC(PRODUCT($E$12:$E2143),16))</f>
        <v>1.56278897976755</v>
      </c>
      <c r="G2144" s="16">
        <f t="shared" ca="1" si="672"/>
        <v>1.5180368240966899</v>
      </c>
      <c r="H2144" s="16">
        <f t="shared" ca="1" si="673"/>
        <v>1.02948028</v>
      </c>
      <c r="I2144" s="15">
        <f t="shared" si="669"/>
        <v>7.0000000000000007E-2</v>
      </c>
      <c r="J2144" s="34">
        <f t="shared" si="674"/>
        <v>45427</v>
      </c>
      <c r="K2144" s="2">
        <f t="shared" si="675"/>
        <v>76</v>
      </c>
      <c r="L2144" s="21">
        <f t="shared" si="676"/>
        <v>76</v>
      </c>
      <c r="M2144" s="14">
        <f t="shared" si="677"/>
        <v>1.020614594</v>
      </c>
      <c r="N2144" s="14">
        <f t="shared" ca="1" si="678"/>
        <v>1.050702598</v>
      </c>
      <c r="O2144" s="21">
        <v>0</v>
      </c>
      <c r="P2144" s="16">
        <f t="shared" ca="1" si="679"/>
        <v>184.36861056000001</v>
      </c>
      <c r="Q2144" s="24">
        <f t="shared" si="667"/>
        <v>0</v>
      </c>
      <c r="R2144" s="16">
        <f t="shared" si="680"/>
        <v>0</v>
      </c>
      <c r="S2144" s="4" t="str">
        <f t="shared" si="681"/>
        <v>A+J=</v>
      </c>
      <c r="T2144" s="34">
        <f t="shared" si="682"/>
        <v>45460</v>
      </c>
      <c r="U2144" s="16">
        <v>0</v>
      </c>
      <c r="V2144" s="16">
        <f t="shared" ca="1" si="666"/>
        <v>1.2120918048818055</v>
      </c>
      <c r="W2144" s="16">
        <f t="shared" ca="1" si="665"/>
        <v>21.735712512589732</v>
      </c>
      <c r="X2144" s="32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"/>
      <c r="AI2144" s="1"/>
      <c r="AJ2144" s="1"/>
      <c r="AK2144" s="1"/>
      <c r="AL2144" s="1"/>
      <c r="AM2144" s="32"/>
      <c r="AN2144" s="32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42">
        <f t="shared" si="668"/>
        <v>45535</v>
      </c>
      <c r="B2145" s="19">
        <f t="shared" ca="1" si="664"/>
        <v>3846.1185391328881</v>
      </c>
      <c r="C2145" s="16">
        <f t="shared" ca="1" si="670"/>
        <v>3636.2754146454167</v>
      </c>
      <c r="D2145" s="15">
        <f ca="1">IF(A2145&lt;$B$1,VLOOKUP(A2145,[1]DI!$A$4:$B$15000,2,FALSE),0)</f>
        <v>0</v>
      </c>
      <c r="E2145" s="16">
        <f t="shared" ca="1" si="671"/>
        <v>1</v>
      </c>
      <c r="F2145" s="16">
        <f ca="1">(TRUNC(PRODUCT($E$12:$E2144),16))</f>
        <v>1.5634026869999</v>
      </c>
      <c r="G2145" s="16">
        <f t="shared" ca="1" si="672"/>
        <v>1.5180368240966899</v>
      </c>
      <c r="H2145" s="16">
        <f t="shared" ca="1" si="673"/>
        <v>1.0298845599999999</v>
      </c>
      <c r="I2145" s="15">
        <f t="shared" si="669"/>
        <v>7.0000000000000007E-2</v>
      </c>
      <c r="J2145" s="34">
        <f t="shared" si="674"/>
        <v>45427</v>
      </c>
      <c r="K2145" s="2">
        <f t="shared" si="675"/>
        <v>76</v>
      </c>
      <c r="L2145" s="21">
        <f t="shared" si="676"/>
        <v>77</v>
      </c>
      <c r="M2145" s="14">
        <f t="shared" si="677"/>
        <v>1.020888652</v>
      </c>
      <c r="N2145" s="14">
        <f t="shared" ca="1" si="678"/>
        <v>1.05139746</v>
      </c>
      <c r="O2145" s="21">
        <v>0</v>
      </c>
      <c r="P2145" s="16">
        <f t="shared" ca="1" si="679"/>
        <v>186.89532016999999</v>
      </c>
      <c r="Q2145" s="24">
        <f t="shared" si="667"/>
        <v>0</v>
      </c>
      <c r="R2145" s="16">
        <f t="shared" si="680"/>
        <v>0</v>
      </c>
      <c r="S2145" s="4" t="str">
        <f t="shared" si="681"/>
        <v>A+J=</v>
      </c>
      <c r="T2145" s="34">
        <f t="shared" si="682"/>
        <v>45460</v>
      </c>
      <c r="U2145" s="16">
        <v>0</v>
      </c>
      <c r="V2145" s="16">
        <f t="shared" ca="1" si="666"/>
        <v>1.2120918048818055</v>
      </c>
      <c r="W2145" s="16">
        <f t="shared" ca="1" si="665"/>
        <v>22.947804317471537</v>
      </c>
      <c r="X2145" s="32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"/>
      <c r="AI2145" s="1"/>
      <c r="AJ2145" s="1"/>
      <c r="AK2145" s="1"/>
      <c r="AL2145" s="1"/>
      <c r="AM2145" s="32"/>
      <c r="AN2145" s="32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42">
        <f t="shared" si="668"/>
        <v>45536</v>
      </c>
      <c r="B2146" s="19">
        <f t="shared" ca="1" si="664"/>
        <v>3847.3306309377704</v>
      </c>
      <c r="C2146" s="16">
        <f t="shared" ca="1" si="670"/>
        <v>3636.2754146454167</v>
      </c>
      <c r="D2146" s="15">
        <f ca="1">IF(A2146&lt;$B$1,VLOOKUP(A2146,[1]DI!$A$4:$B$15000,2,FALSE),0)</f>
        <v>0</v>
      </c>
      <c r="E2146" s="16">
        <f t="shared" ca="1" si="671"/>
        <v>1</v>
      </c>
      <c r="F2146" s="16">
        <f ca="1">(TRUNC(PRODUCT($E$12:$E2145),16))</f>
        <v>1.5634026869999</v>
      </c>
      <c r="G2146" s="16">
        <f t="shared" ca="1" si="672"/>
        <v>1.5180368240966899</v>
      </c>
      <c r="H2146" s="16">
        <f t="shared" ca="1" si="673"/>
        <v>1.0298845599999999</v>
      </c>
      <c r="I2146" s="15">
        <f t="shared" si="669"/>
        <v>7.0000000000000007E-2</v>
      </c>
      <c r="J2146" s="34">
        <f t="shared" si="674"/>
        <v>45427</v>
      </c>
      <c r="K2146" s="2">
        <f t="shared" si="675"/>
        <v>76</v>
      </c>
      <c r="L2146" s="21">
        <f t="shared" si="676"/>
        <v>77</v>
      </c>
      <c r="M2146" s="14">
        <f t="shared" si="677"/>
        <v>1.020888652</v>
      </c>
      <c r="N2146" s="14">
        <f t="shared" ca="1" si="678"/>
        <v>1.05139746</v>
      </c>
      <c r="O2146" s="21">
        <v>0</v>
      </c>
      <c r="P2146" s="16">
        <f t="shared" ca="1" si="679"/>
        <v>186.89532016999999</v>
      </c>
      <c r="Q2146" s="24">
        <f t="shared" si="667"/>
        <v>0</v>
      </c>
      <c r="R2146" s="16">
        <f t="shared" si="680"/>
        <v>0</v>
      </c>
      <c r="S2146" s="4" t="str">
        <f t="shared" si="681"/>
        <v>A+J=</v>
      </c>
      <c r="T2146" s="34">
        <f t="shared" si="682"/>
        <v>45460</v>
      </c>
      <c r="U2146" s="16">
        <v>0</v>
      </c>
      <c r="V2146" s="16">
        <f t="shared" ca="1" si="666"/>
        <v>1.2120918048818055</v>
      </c>
      <c r="W2146" s="16">
        <f t="shared" ca="1" si="665"/>
        <v>24.159896122353341</v>
      </c>
      <c r="X2146" s="32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"/>
      <c r="AI2146" s="1"/>
      <c r="AJ2146" s="1"/>
      <c r="AK2146" s="1"/>
      <c r="AL2146" s="1"/>
      <c r="AM2146" s="32"/>
      <c r="AN2146" s="32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42">
        <f t="shared" si="668"/>
        <v>45537</v>
      </c>
      <c r="B2147" s="19">
        <f t="shared" ca="1" si="664"/>
        <v>3848.5427227426521</v>
      </c>
      <c r="C2147" s="16">
        <f t="shared" ca="1" si="670"/>
        <v>3636.2754146454167</v>
      </c>
      <c r="D2147" s="15">
        <f ca="1">IF(A2147&lt;$B$1,VLOOKUP(A2147,[1]DI!$A$4:$B$15000,2,FALSE),0)</f>
        <v>0.104</v>
      </c>
      <c r="E2147" s="16">
        <f t="shared" ca="1" si="671"/>
        <v>1.0003926999999999</v>
      </c>
      <c r="F2147" s="16">
        <f ca="1">(TRUNC(PRODUCT($E$12:$E2146),16))</f>
        <v>1.5634026869999</v>
      </c>
      <c r="G2147" s="16">
        <f t="shared" ca="1" si="672"/>
        <v>1.5180368240966899</v>
      </c>
      <c r="H2147" s="16">
        <f t="shared" ca="1" si="673"/>
        <v>1.0298845599999999</v>
      </c>
      <c r="I2147" s="15">
        <f t="shared" si="669"/>
        <v>7.0000000000000007E-2</v>
      </c>
      <c r="J2147" s="34">
        <f t="shared" si="674"/>
        <v>45427</v>
      </c>
      <c r="K2147" s="2">
        <f t="shared" si="675"/>
        <v>77</v>
      </c>
      <c r="L2147" s="21">
        <f t="shared" si="676"/>
        <v>77</v>
      </c>
      <c r="M2147" s="14">
        <f t="shared" si="677"/>
        <v>1.020888652</v>
      </c>
      <c r="N2147" s="14">
        <f t="shared" ca="1" si="678"/>
        <v>1.05139746</v>
      </c>
      <c r="O2147" s="21">
        <v>0</v>
      </c>
      <c r="P2147" s="16">
        <f t="shared" ca="1" si="679"/>
        <v>186.89532016999999</v>
      </c>
      <c r="Q2147" s="24">
        <f t="shared" si="667"/>
        <v>0</v>
      </c>
      <c r="R2147" s="16">
        <f t="shared" si="680"/>
        <v>0</v>
      </c>
      <c r="S2147" s="4" t="str">
        <f t="shared" si="681"/>
        <v>A+J=</v>
      </c>
      <c r="T2147" s="34">
        <f t="shared" si="682"/>
        <v>45460</v>
      </c>
      <c r="U2147" s="16">
        <v>0</v>
      </c>
      <c r="V2147" s="16">
        <f t="shared" ca="1" si="666"/>
        <v>1.2120918048818055</v>
      </c>
      <c r="W2147" s="16">
        <f t="shared" ca="1" si="665"/>
        <v>25.371987927235146</v>
      </c>
      <c r="X2147" s="32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"/>
      <c r="AI2147" s="1"/>
      <c r="AJ2147" s="1"/>
      <c r="AK2147" s="1"/>
      <c r="AL2147" s="1"/>
      <c r="AM2147" s="32"/>
      <c r="AN2147" s="32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42">
        <f t="shared" si="668"/>
        <v>45538</v>
      </c>
      <c r="B2148" s="19">
        <f t="shared" ca="1" si="664"/>
        <v>3852.2832041075339</v>
      </c>
      <c r="C2148" s="16">
        <f t="shared" ca="1" si="670"/>
        <v>3636.2754146454167</v>
      </c>
      <c r="D2148" s="15">
        <f ca="1">IF(A2148&lt;$B$1,VLOOKUP(A2148,[1]DI!$A$4:$B$15000,2,FALSE),0)</f>
        <v>0.104</v>
      </c>
      <c r="E2148" s="16">
        <f t="shared" ca="1" si="671"/>
        <v>1.0003926999999999</v>
      </c>
      <c r="F2148" s="16">
        <f ca="1">(TRUNC(PRODUCT($E$12:$E2147),16))</f>
        <v>1.5640166352350899</v>
      </c>
      <c r="G2148" s="16">
        <f t="shared" ca="1" si="672"/>
        <v>1.5180368240966899</v>
      </c>
      <c r="H2148" s="16">
        <f t="shared" ca="1" si="673"/>
        <v>1.030289</v>
      </c>
      <c r="I2148" s="15">
        <f t="shared" si="669"/>
        <v>7.0000000000000007E-2</v>
      </c>
      <c r="J2148" s="34">
        <f t="shared" si="674"/>
        <v>45427</v>
      </c>
      <c r="K2148" s="2">
        <f t="shared" si="675"/>
        <v>78</v>
      </c>
      <c r="L2148" s="21">
        <f t="shared" si="676"/>
        <v>78</v>
      </c>
      <c r="M2148" s="14">
        <f t="shared" si="677"/>
        <v>1.0211627839999999</v>
      </c>
      <c r="N2148" s="14">
        <f t="shared" ca="1" si="678"/>
        <v>1.0520927840000001</v>
      </c>
      <c r="O2148" s="21">
        <v>0</v>
      </c>
      <c r="P2148" s="16">
        <f t="shared" ca="1" si="679"/>
        <v>189.42370973000001</v>
      </c>
      <c r="Q2148" s="24">
        <f t="shared" si="667"/>
        <v>0</v>
      </c>
      <c r="R2148" s="16">
        <f t="shared" si="680"/>
        <v>0</v>
      </c>
      <c r="S2148" s="4" t="str">
        <f t="shared" si="681"/>
        <v>A+J=</v>
      </c>
      <c r="T2148" s="34">
        <f t="shared" si="682"/>
        <v>45460</v>
      </c>
      <c r="U2148" s="16">
        <v>0</v>
      </c>
      <c r="V2148" s="16">
        <f t="shared" ca="1" si="666"/>
        <v>1.2120918048818055</v>
      </c>
      <c r="W2148" s="16">
        <f t="shared" ca="1" si="665"/>
        <v>26.584079732116951</v>
      </c>
      <c r="X2148" s="32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"/>
      <c r="AI2148" s="1"/>
      <c r="AJ2148" s="1"/>
      <c r="AK2148" s="1"/>
      <c r="AL2148" s="1"/>
      <c r="AM2148" s="32"/>
      <c r="AN2148" s="32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42">
        <f t="shared" si="668"/>
        <v>45539</v>
      </c>
      <c r="B2149" s="19">
        <f t="shared" ca="1" si="664"/>
        <v>3856.0253218024154</v>
      </c>
      <c r="C2149" s="16">
        <f t="shared" ca="1" si="670"/>
        <v>3636.2754146454167</v>
      </c>
      <c r="D2149" s="15">
        <f ca="1">IF(A2149&lt;$B$1,VLOOKUP(A2149,[1]DI!$A$4:$B$15000,2,FALSE),0)</f>
        <v>0.104</v>
      </c>
      <c r="E2149" s="16">
        <f t="shared" ca="1" si="671"/>
        <v>1.0003926999999999</v>
      </c>
      <c r="F2149" s="16">
        <f ca="1">(TRUNC(PRODUCT($E$12:$E2148),16))</f>
        <v>1.5646308245677401</v>
      </c>
      <c r="G2149" s="16">
        <f t="shared" ca="1" si="672"/>
        <v>1.5180368240966899</v>
      </c>
      <c r="H2149" s="16">
        <f t="shared" ca="1" si="673"/>
        <v>1.03069359</v>
      </c>
      <c r="I2149" s="15">
        <f t="shared" si="669"/>
        <v>7.0000000000000007E-2</v>
      </c>
      <c r="J2149" s="34">
        <f t="shared" si="674"/>
        <v>45427</v>
      </c>
      <c r="K2149" s="2">
        <f t="shared" si="675"/>
        <v>79</v>
      </c>
      <c r="L2149" s="21">
        <f t="shared" si="676"/>
        <v>79</v>
      </c>
      <c r="M2149" s="14">
        <f t="shared" si="677"/>
        <v>1.02143699</v>
      </c>
      <c r="N2149" s="14">
        <f t="shared" ca="1" si="678"/>
        <v>1.052788558</v>
      </c>
      <c r="O2149" s="21">
        <v>0</v>
      </c>
      <c r="P2149" s="16">
        <f t="shared" ca="1" si="679"/>
        <v>191.95373562</v>
      </c>
      <c r="Q2149" s="24">
        <f t="shared" si="667"/>
        <v>0</v>
      </c>
      <c r="R2149" s="16">
        <f t="shared" si="680"/>
        <v>0</v>
      </c>
      <c r="S2149" s="4" t="str">
        <f t="shared" si="681"/>
        <v>A+J=</v>
      </c>
      <c r="T2149" s="34">
        <f t="shared" si="682"/>
        <v>45460</v>
      </c>
      <c r="U2149" s="16">
        <v>0</v>
      </c>
      <c r="V2149" s="16">
        <f t="shared" ca="1" si="666"/>
        <v>1.2120918048818055</v>
      </c>
      <c r="W2149" s="16">
        <f t="shared" ca="1" si="665"/>
        <v>27.796171536998756</v>
      </c>
      <c r="X2149" s="32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"/>
      <c r="AI2149" s="1"/>
      <c r="AJ2149" s="1"/>
      <c r="AK2149" s="1"/>
      <c r="AL2149" s="1"/>
      <c r="AM2149" s="32"/>
      <c r="AN2149" s="32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42">
        <f t="shared" si="668"/>
        <v>45540</v>
      </c>
      <c r="B2150" s="19">
        <f t="shared" ca="1" si="664"/>
        <v>3859.7691158272974</v>
      </c>
      <c r="C2150" s="16">
        <f t="shared" ca="1" si="670"/>
        <v>3636.2754146454167</v>
      </c>
      <c r="D2150" s="15">
        <f ca="1">IF(A2150&lt;$B$1,VLOOKUP(A2150,[1]DI!$A$4:$B$15000,2,FALSE),0)</f>
        <v>0.104</v>
      </c>
      <c r="E2150" s="16">
        <f t="shared" ca="1" si="671"/>
        <v>1.0003926999999999</v>
      </c>
      <c r="F2150" s="16">
        <f ca="1">(TRUNC(PRODUCT($E$12:$E2149),16))</f>
        <v>1.56524525509255</v>
      </c>
      <c r="G2150" s="16">
        <f t="shared" ca="1" si="672"/>
        <v>1.5180368240966899</v>
      </c>
      <c r="H2150" s="16">
        <f t="shared" ca="1" si="673"/>
        <v>1.03109834</v>
      </c>
      <c r="I2150" s="15">
        <f t="shared" si="669"/>
        <v>7.0000000000000007E-2</v>
      </c>
      <c r="J2150" s="34">
        <f t="shared" si="674"/>
        <v>45427</v>
      </c>
      <c r="K2150" s="2">
        <f t="shared" si="675"/>
        <v>80</v>
      </c>
      <c r="L2150" s="21">
        <f t="shared" si="676"/>
        <v>80</v>
      </c>
      <c r="M2150" s="14">
        <f t="shared" si="677"/>
        <v>1.0217112690000001</v>
      </c>
      <c r="N2150" s="14">
        <f t="shared" ca="1" si="678"/>
        <v>1.053484793</v>
      </c>
      <c r="O2150" s="21">
        <v>0</v>
      </c>
      <c r="P2150" s="16">
        <f t="shared" ca="1" si="679"/>
        <v>194.48543784</v>
      </c>
      <c r="Q2150" s="24">
        <f t="shared" si="667"/>
        <v>0</v>
      </c>
      <c r="R2150" s="16">
        <f t="shared" si="680"/>
        <v>0</v>
      </c>
      <c r="S2150" s="4" t="str">
        <f t="shared" si="681"/>
        <v>A+J=</v>
      </c>
      <c r="T2150" s="34">
        <f t="shared" si="682"/>
        <v>45460</v>
      </c>
      <c r="U2150" s="16">
        <v>0</v>
      </c>
      <c r="V2150" s="16">
        <f t="shared" ca="1" si="666"/>
        <v>1.2120918048818055</v>
      </c>
      <c r="W2150" s="16">
        <f t="shared" ca="1" si="665"/>
        <v>29.008263341880561</v>
      </c>
      <c r="X2150" s="32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"/>
      <c r="AI2150" s="1"/>
      <c r="AJ2150" s="1"/>
      <c r="AK2150" s="1"/>
      <c r="AL2150" s="1"/>
      <c r="AM2150" s="32"/>
      <c r="AN2150" s="32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42">
        <f t="shared" si="668"/>
        <v>45541</v>
      </c>
      <c r="B2151" s="19">
        <f t="shared" ca="1" si="664"/>
        <v>3863.5146298021791</v>
      </c>
      <c r="C2151" s="16">
        <f t="shared" ca="1" si="670"/>
        <v>3636.2754146454167</v>
      </c>
      <c r="D2151" s="15">
        <f ca="1">IF(A2151&lt;$B$1,VLOOKUP(A2151,[1]DI!$A$4:$B$15000,2,FALSE),0)</f>
        <v>0.104</v>
      </c>
      <c r="E2151" s="16">
        <f t="shared" ca="1" si="671"/>
        <v>1.0003926999999999</v>
      </c>
      <c r="F2151" s="16">
        <f ca="1">(TRUNC(PRODUCT($E$12:$E2150),16))</f>
        <v>1.5658599269042199</v>
      </c>
      <c r="G2151" s="16">
        <f t="shared" ca="1" si="672"/>
        <v>1.5180368240966899</v>
      </c>
      <c r="H2151" s="16">
        <f t="shared" ca="1" si="673"/>
        <v>1.03150326</v>
      </c>
      <c r="I2151" s="15">
        <f t="shared" si="669"/>
        <v>7.0000000000000007E-2</v>
      </c>
      <c r="J2151" s="34">
        <f t="shared" si="674"/>
        <v>45427</v>
      </c>
      <c r="K2151" s="2">
        <f t="shared" si="675"/>
        <v>81</v>
      </c>
      <c r="L2151" s="21">
        <f t="shared" si="676"/>
        <v>81</v>
      </c>
      <c r="M2151" s="14">
        <f t="shared" si="677"/>
        <v>1.0219856220000001</v>
      </c>
      <c r="N2151" s="14">
        <f t="shared" ca="1" si="678"/>
        <v>1.054181501</v>
      </c>
      <c r="O2151" s="21">
        <v>0</v>
      </c>
      <c r="P2151" s="16">
        <f t="shared" ca="1" si="679"/>
        <v>197.01886001</v>
      </c>
      <c r="Q2151" s="24">
        <f t="shared" si="667"/>
        <v>0</v>
      </c>
      <c r="R2151" s="16">
        <f t="shared" si="680"/>
        <v>0</v>
      </c>
      <c r="S2151" s="4" t="str">
        <f t="shared" si="681"/>
        <v>A+J=</v>
      </c>
      <c r="T2151" s="34">
        <f t="shared" si="682"/>
        <v>45460</v>
      </c>
      <c r="U2151" s="16">
        <v>0</v>
      </c>
      <c r="V2151" s="16">
        <f t="shared" ca="1" si="666"/>
        <v>1.2120918048818055</v>
      </c>
      <c r="W2151" s="16">
        <f t="shared" ca="1" si="665"/>
        <v>30.220355146762365</v>
      </c>
      <c r="X2151" s="32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"/>
      <c r="AI2151" s="1"/>
      <c r="AJ2151" s="1"/>
      <c r="AK2151" s="1"/>
      <c r="AL2151" s="1"/>
      <c r="AM2151" s="32"/>
      <c r="AN2151" s="32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42">
        <f t="shared" si="668"/>
        <v>45542</v>
      </c>
      <c r="B2152" s="19">
        <f t="shared" ca="1" si="664"/>
        <v>3867.261780107061</v>
      </c>
      <c r="C2152" s="16">
        <f t="shared" ca="1" si="670"/>
        <v>3636.2754146454167</v>
      </c>
      <c r="D2152" s="15">
        <f ca="1">IF(A2152&lt;$B$1,VLOOKUP(A2152,[1]DI!$A$4:$B$15000,2,FALSE),0)</f>
        <v>0</v>
      </c>
      <c r="E2152" s="16">
        <f t="shared" ca="1" si="671"/>
        <v>1</v>
      </c>
      <c r="F2152" s="16">
        <f ca="1">(TRUNC(PRODUCT($E$12:$E2151),16))</f>
        <v>1.5664748400975199</v>
      </c>
      <c r="G2152" s="16">
        <f t="shared" ca="1" si="672"/>
        <v>1.5180368240966899</v>
      </c>
      <c r="H2152" s="16">
        <f t="shared" ca="1" si="673"/>
        <v>1.03190833</v>
      </c>
      <c r="I2152" s="15">
        <f t="shared" si="669"/>
        <v>7.0000000000000007E-2</v>
      </c>
      <c r="J2152" s="34">
        <f t="shared" si="674"/>
        <v>45427</v>
      </c>
      <c r="K2152" s="2">
        <f t="shared" si="675"/>
        <v>81</v>
      </c>
      <c r="L2152" s="21">
        <f t="shared" si="676"/>
        <v>82</v>
      </c>
      <c r="M2152" s="14">
        <f t="shared" si="677"/>
        <v>1.0222600479999999</v>
      </c>
      <c r="N2152" s="14">
        <f t="shared" ca="1" si="678"/>
        <v>1.0548786590000001</v>
      </c>
      <c r="O2152" s="21">
        <v>0</v>
      </c>
      <c r="P2152" s="16">
        <f t="shared" ca="1" si="679"/>
        <v>199.55391850999999</v>
      </c>
      <c r="Q2152" s="24">
        <f t="shared" si="667"/>
        <v>0</v>
      </c>
      <c r="R2152" s="16">
        <f t="shared" si="680"/>
        <v>0</v>
      </c>
      <c r="S2152" s="4" t="str">
        <f t="shared" si="681"/>
        <v>A+J=</v>
      </c>
      <c r="T2152" s="34">
        <f t="shared" si="682"/>
        <v>45460</v>
      </c>
      <c r="U2152" s="16">
        <v>0</v>
      </c>
      <c r="V2152" s="16">
        <f t="shared" ca="1" si="666"/>
        <v>1.2120918048818055</v>
      </c>
      <c r="W2152" s="16">
        <f t="shared" ca="1" si="665"/>
        <v>31.43244695164417</v>
      </c>
      <c r="X2152" s="32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"/>
      <c r="AI2152" s="1"/>
      <c r="AJ2152" s="1"/>
      <c r="AK2152" s="1"/>
      <c r="AL2152" s="1"/>
      <c r="AM2152" s="32"/>
      <c r="AN2152" s="32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42">
        <f t="shared" si="668"/>
        <v>45543</v>
      </c>
      <c r="B2153" s="19">
        <f t="shared" ca="1" si="664"/>
        <v>3868.4738719119428</v>
      </c>
      <c r="C2153" s="16">
        <f t="shared" ca="1" si="670"/>
        <v>3636.2754146454167</v>
      </c>
      <c r="D2153" s="15">
        <f ca="1">IF(A2153&lt;$B$1,VLOOKUP(A2153,[1]DI!$A$4:$B$15000,2,FALSE),0)</f>
        <v>0</v>
      </c>
      <c r="E2153" s="16">
        <f t="shared" ca="1" si="671"/>
        <v>1</v>
      </c>
      <c r="F2153" s="16">
        <f ca="1">(TRUNC(PRODUCT($E$12:$E2152),16))</f>
        <v>1.5664748400975199</v>
      </c>
      <c r="G2153" s="16">
        <f t="shared" ca="1" si="672"/>
        <v>1.5180368240966899</v>
      </c>
      <c r="H2153" s="16">
        <f t="shared" ca="1" si="673"/>
        <v>1.03190833</v>
      </c>
      <c r="I2153" s="15">
        <f t="shared" si="669"/>
        <v>7.0000000000000007E-2</v>
      </c>
      <c r="J2153" s="34">
        <f t="shared" si="674"/>
        <v>45427</v>
      </c>
      <c r="K2153" s="2">
        <f t="shared" si="675"/>
        <v>81</v>
      </c>
      <c r="L2153" s="21">
        <f t="shared" si="676"/>
        <v>82</v>
      </c>
      <c r="M2153" s="14">
        <f t="shared" si="677"/>
        <v>1.0222600479999999</v>
      </c>
      <c r="N2153" s="14">
        <f t="shared" ca="1" si="678"/>
        <v>1.0548786590000001</v>
      </c>
      <c r="O2153" s="21">
        <v>0</v>
      </c>
      <c r="P2153" s="16">
        <f t="shared" ca="1" si="679"/>
        <v>199.55391850999999</v>
      </c>
      <c r="Q2153" s="24">
        <f t="shared" si="667"/>
        <v>0</v>
      </c>
      <c r="R2153" s="16">
        <f t="shared" si="680"/>
        <v>0</v>
      </c>
      <c r="S2153" s="4" t="str">
        <f t="shared" si="681"/>
        <v>A+J=</v>
      </c>
      <c r="T2153" s="34">
        <f t="shared" si="682"/>
        <v>45460</v>
      </c>
      <c r="U2153" s="16">
        <v>0</v>
      </c>
      <c r="V2153" s="16">
        <f t="shared" ca="1" si="666"/>
        <v>1.2120918048818055</v>
      </c>
      <c r="W2153" s="16">
        <f t="shared" ca="1" si="665"/>
        <v>32.644538756525975</v>
      </c>
      <c r="X2153" s="32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"/>
      <c r="AI2153" s="1"/>
      <c r="AJ2153" s="1"/>
      <c r="AK2153" s="1"/>
      <c r="AL2153" s="1"/>
      <c r="AM2153" s="32"/>
      <c r="AN2153" s="32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42">
        <f t="shared" si="668"/>
        <v>45544</v>
      </c>
      <c r="B2154" s="19">
        <f t="shared" ca="1" si="664"/>
        <v>3869.6859637168245</v>
      </c>
      <c r="C2154" s="16">
        <f t="shared" ca="1" si="670"/>
        <v>3636.2754146454167</v>
      </c>
      <c r="D2154" s="15">
        <f ca="1">IF(A2154&lt;$B$1,VLOOKUP(A2154,[1]DI!$A$4:$B$15000,2,FALSE),0)</f>
        <v>0.104</v>
      </c>
      <c r="E2154" s="16">
        <f t="shared" ca="1" si="671"/>
        <v>1.0003926999999999</v>
      </c>
      <c r="F2154" s="16">
        <f ca="1">(TRUNC(PRODUCT($E$12:$E2153),16))</f>
        <v>1.5664748400975199</v>
      </c>
      <c r="G2154" s="16">
        <f t="shared" ca="1" si="672"/>
        <v>1.5180368240966899</v>
      </c>
      <c r="H2154" s="16">
        <f t="shared" ca="1" si="673"/>
        <v>1.03190833</v>
      </c>
      <c r="I2154" s="15">
        <f t="shared" si="669"/>
        <v>7.0000000000000007E-2</v>
      </c>
      <c r="J2154" s="34">
        <f t="shared" si="674"/>
        <v>45427</v>
      </c>
      <c r="K2154" s="2">
        <f t="shared" si="675"/>
        <v>82</v>
      </c>
      <c r="L2154" s="21">
        <f t="shared" si="676"/>
        <v>82</v>
      </c>
      <c r="M2154" s="14">
        <f t="shared" si="677"/>
        <v>1.0222600479999999</v>
      </c>
      <c r="N2154" s="14">
        <f t="shared" ca="1" si="678"/>
        <v>1.0548786590000001</v>
      </c>
      <c r="O2154" s="21">
        <v>0</v>
      </c>
      <c r="P2154" s="16">
        <f t="shared" ca="1" si="679"/>
        <v>199.55391850999999</v>
      </c>
      <c r="Q2154" s="24">
        <f t="shared" si="667"/>
        <v>0</v>
      </c>
      <c r="R2154" s="16">
        <f t="shared" si="680"/>
        <v>0</v>
      </c>
      <c r="S2154" s="4" t="str">
        <f t="shared" si="681"/>
        <v>A+J=</v>
      </c>
      <c r="T2154" s="34">
        <f t="shared" si="682"/>
        <v>45460</v>
      </c>
      <c r="U2154" s="16">
        <v>0</v>
      </c>
      <c r="V2154" s="16">
        <f t="shared" ca="1" si="666"/>
        <v>1.2120918048818055</v>
      </c>
      <c r="W2154" s="16">
        <f t="shared" ca="1" si="665"/>
        <v>33.856630561407783</v>
      </c>
      <c r="X2154" s="32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"/>
      <c r="AI2154" s="1"/>
      <c r="AJ2154" s="1"/>
      <c r="AK2154" s="1"/>
      <c r="AL2154" s="1"/>
      <c r="AM2154" s="32"/>
      <c r="AN2154" s="32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42">
        <f t="shared" si="668"/>
        <v>45545</v>
      </c>
      <c r="B2155" s="19">
        <f t="shared" ca="1" si="664"/>
        <v>3873.4347939717063</v>
      </c>
      <c r="C2155" s="16">
        <f t="shared" ca="1" si="670"/>
        <v>3636.2754146454167</v>
      </c>
      <c r="D2155" s="15">
        <f ca="1">IF(A2155&lt;$B$1,VLOOKUP(A2155,[1]DI!$A$4:$B$15000,2,FALSE),0)</f>
        <v>0.104</v>
      </c>
      <c r="E2155" s="16">
        <f t="shared" ca="1" si="671"/>
        <v>1.0003926999999999</v>
      </c>
      <c r="F2155" s="16">
        <f ca="1">(TRUNC(PRODUCT($E$12:$E2154),16))</f>
        <v>1.5670899947672301</v>
      </c>
      <c r="G2155" s="16">
        <f t="shared" ca="1" si="672"/>
        <v>1.5180368240966899</v>
      </c>
      <c r="H2155" s="16">
        <f t="shared" ca="1" si="673"/>
        <v>1.03231356</v>
      </c>
      <c r="I2155" s="15">
        <f t="shared" si="669"/>
        <v>7.0000000000000007E-2</v>
      </c>
      <c r="J2155" s="34">
        <f t="shared" si="674"/>
        <v>45427</v>
      </c>
      <c r="K2155" s="2">
        <f t="shared" si="675"/>
        <v>83</v>
      </c>
      <c r="L2155" s="21">
        <f t="shared" si="676"/>
        <v>83</v>
      </c>
      <c r="M2155" s="14">
        <f t="shared" si="677"/>
        <v>1.0225345480000001</v>
      </c>
      <c r="N2155" s="14">
        <f t="shared" ca="1" si="678"/>
        <v>1.0555762790000001</v>
      </c>
      <c r="O2155" s="21">
        <v>0</v>
      </c>
      <c r="P2155" s="16">
        <f t="shared" ca="1" si="679"/>
        <v>202.09065695999999</v>
      </c>
      <c r="Q2155" s="24">
        <f t="shared" si="667"/>
        <v>0</v>
      </c>
      <c r="R2155" s="16">
        <f t="shared" si="680"/>
        <v>0</v>
      </c>
      <c r="S2155" s="4" t="str">
        <f t="shared" si="681"/>
        <v>A+J=</v>
      </c>
      <c r="T2155" s="34">
        <f t="shared" si="682"/>
        <v>45460</v>
      </c>
      <c r="U2155" s="16">
        <v>0</v>
      </c>
      <c r="V2155" s="16">
        <f t="shared" ca="1" si="666"/>
        <v>1.2120918048818055</v>
      </c>
      <c r="W2155" s="16">
        <f t="shared" ca="1" si="665"/>
        <v>35.068722366289592</v>
      </c>
      <c r="X2155" s="32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"/>
      <c r="AI2155" s="1"/>
      <c r="AJ2155" s="1"/>
      <c r="AK2155" s="1"/>
      <c r="AL2155" s="1"/>
      <c r="AM2155" s="32"/>
      <c r="AN2155" s="32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42">
        <f t="shared" si="668"/>
        <v>45546</v>
      </c>
      <c r="B2156" s="19">
        <f t="shared" ca="1" si="664"/>
        <v>3877.1853114665878</v>
      </c>
      <c r="C2156" s="16">
        <f t="shared" ca="1" si="670"/>
        <v>3636.2754146454167</v>
      </c>
      <c r="D2156" s="15">
        <f ca="1">IF(A2156&lt;$B$1,VLOOKUP(A2156,[1]DI!$A$4:$B$15000,2,FALSE),0)</f>
        <v>0.104</v>
      </c>
      <c r="E2156" s="16">
        <f t="shared" ca="1" si="671"/>
        <v>1.0003926999999999</v>
      </c>
      <c r="F2156" s="16">
        <f ca="1">(TRUNC(PRODUCT($E$12:$E2155),16))</f>
        <v>1.56770539100817</v>
      </c>
      <c r="G2156" s="16">
        <f t="shared" ca="1" si="672"/>
        <v>1.5180368240966899</v>
      </c>
      <c r="H2156" s="16">
        <f t="shared" ca="1" si="673"/>
        <v>1.03271895</v>
      </c>
      <c r="I2156" s="15">
        <f t="shared" si="669"/>
        <v>7.0000000000000007E-2</v>
      </c>
      <c r="J2156" s="34">
        <f t="shared" si="674"/>
        <v>45427</v>
      </c>
      <c r="K2156" s="2">
        <f t="shared" si="675"/>
        <v>84</v>
      </c>
      <c r="L2156" s="21">
        <f t="shared" si="676"/>
        <v>84</v>
      </c>
      <c r="M2156" s="14">
        <f t="shared" si="677"/>
        <v>1.022809122</v>
      </c>
      <c r="N2156" s="14">
        <f t="shared" ca="1" si="678"/>
        <v>1.056274363</v>
      </c>
      <c r="O2156" s="21">
        <v>0</v>
      </c>
      <c r="P2156" s="16">
        <f t="shared" ca="1" si="679"/>
        <v>204.62908264999999</v>
      </c>
      <c r="Q2156" s="24">
        <f t="shared" si="667"/>
        <v>0</v>
      </c>
      <c r="R2156" s="16">
        <f t="shared" si="680"/>
        <v>0</v>
      </c>
      <c r="S2156" s="4" t="str">
        <f t="shared" si="681"/>
        <v>A+J=</v>
      </c>
      <c r="T2156" s="34">
        <f t="shared" si="682"/>
        <v>45460</v>
      </c>
      <c r="U2156" s="16">
        <v>0</v>
      </c>
      <c r="V2156" s="16">
        <f t="shared" ca="1" si="666"/>
        <v>1.2120918048818055</v>
      </c>
      <c r="W2156" s="16">
        <f t="shared" ca="1" si="665"/>
        <v>36.2808141711714</v>
      </c>
      <c r="X2156" s="32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"/>
      <c r="AI2156" s="1"/>
      <c r="AJ2156" s="1"/>
      <c r="AK2156" s="1"/>
      <c r="AL2156" s="1"/>
      <c r="AM2156" s="32"/>
      <c r="AN2156" s="32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42">
        <f t="shared" si="668"/>
        <v>45547</v>
      </c>
      <c r="B2157" s="19">
        <f t="shared" ca="1" si="664"/>
        <v>3880.9375016414701</v>
      </c>
      <c r="C2157" s="16">
        <f t="shared" ca="1" si="670"/>
        <v>3636.2754146454167</v>
      </c>
      <c r="D2157" s="15">
        <f ca="1">IF(A2157&lt;$B$1,VLOOKUP(A2157,[1]DI!$A$4:$B$15000,2,FALSE),0)</f>
        <v>0.104</v>
      </c>
      <c r="E2157" s="16">
        <f t="shared" ca="1" si="671"/>
        <v>1.0003926999999999</v>
      </c>
      <c r="F2157" s="16">
        <f ca="1">(TRUNC(PRODUCT($E$12:$E2156),16))</f>
        <v>1.5683210289152201</v>
      </c>
      <c r="G2157" s="16">
        <f t="shared" ca="1" si="672"/>
        <v>1.5180368240966899</v>
      </c>
      <c r="H2157" s="16">
        <f t="shared" ca="1" si="673"/>
        <v>1.0331245</v>
      </c>
      <c r="I2157" s="15">
        <f t="shared" si="669"/>
        <v>7.0000000000000007E-2</v>
      </c>
      <c r="J2157" s="34">
        <f t="shared" si="674"/>
        <v>45427</v>
      </c>
      <c r="K2157" s="2">
        <f t="shared" si="675"/>
        <v>85</v>
      </c>
      <c r="L2157" s="21">
        <f t="shared" si="676"/>
        <v>85</v>
      </c>
      <c r="M2157" s="14">
        <f t="shared" si="677"/>
        <v>1.0230837690000001</v>
      </c>
      <c r="N2157" s="14">
        <f t="shared" ca="1" si="678"/>
        <v>1.056972907</v>
      </c>
      <c r="O2157" s="21">
        <v>0</v>
      </c>
      <c r="P2157" s="16">
        <f t="shared" ca="1" si="679"/>
        <v>207.16918102</v>
      </c>
      <c r="Q2157" s="24">
        <f t="shared" si="667"/>
        <v>0</v>
      </c>
      <c r="R2157" s="16">
        <f t="shared" si="680"/>
        <v>0</v>
      </c>
      <c r="S2157" s="4" t="str">
        <f t="shared" si="681"/>
        <v>A+J=</v>
      </c>
      <c r="T2157" s="34">
        <f t="shared" si="682"/>
        <v>45460</v>
      </c>
      <c r="U2157" s="16">
        <v>0</v>
      </c>
      <c r="V2157" s="16">
        <f t="shared" ca="1" si="666"/>
        <v>1.2120918048818055</v>
      </c>
      <c r="W2157" s="16">
        <f t="shared" ca="1" si="665"/>
        <v>37.492905976053208</v>
      </c>
      <c r="X2157" s="32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"/>
      <c r="AI2157" s="1"/>
      <c r="AJ2157" s="1"/>
      <c r="AK2157" s="1"/>
      <c r="AL2157" s="1"/>
      <c r="AM2157" s="32"/>
      <c r="AN2157" s="32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42">
        <f t="shared" si="668"/>
        <v>45548</v>
      </c>
      <c r="B2158" s="19">
        <f t="shared" ca="1" si="664"/>
        <v>3884.6913463263518</v>
      </c>
      <c r="C2158" s="16">
        <f t="shared" ca="1" si="670"/>
        <v>3636.2754146454167</v>
      </c>
      <c r="D2158" s="15">
        <f ca="1">IF(A2158&lt;$B$1,VLOOKUP(A2158,[1]DI!$A$4:$B$15000,2,FALSE),0)</f>
        <v>0.104</v>
      </c>
      <c r="E2158" s="16">
        <f t="shared" ca="1" si="671"/>
        <v>1.0003926999999999</v>
      </c>
      <c r="F2158" s="16">
        <f ca="1">(TRUNC(PRODUCT($E$12:$E2157),16))</f>
        <v>1.5689369085832701</v>
      </c>
      <c r="G2158" s="16">
        <f t="shared" ca="1" si="672"/>
        <v>1.5180368240966899</v>
      </c>
      <c r="H2158" s="16">
        <f t="shared" ca="1" si="673"/>
        <v>1.0335302</v>
      </c>
      <c r="I2158" s="15">
        <f t="shared" si="669"/>
        <v>7.0000000000000007E-2</v>
      </c>
      <c r="J2158" s="34">
        <f t="shared" si="674"/>
        <v>45427</v>
      </c>
      <c r="K2158" s="2">
        <f t="shared" si="675"/>
        <v>86</v>
      </c>
      <c r="L2158" s="21">
        <f t="shared" si="676"/>
        <v>86</v>
      </c>
      <c r="M2158" s="14">
        <f t="shared" si="677"/>
        <v>1.023358491</v>
      </c>
      <c r="N2158" s="14">
        <f t="shared" ca="1" si="678"/>
        <v>1.0576719059999999</v>
      </c>
      <c r="O2158" s="21">
        <v>0</v>
      </c>
      <c r="P2158" s="16">
        <f t="shared" ca="1" si="679"/>
        <v>209.71093389999999</v>
      </c>
      <c r="Q2158" s="24">
        <f t="shared" si="667"/>
        <v>0</v>
      </c>
      <c r="R2158" s="16">
        <f t="shared" si="680"/>
        <v>0</v>
      </c>
      <c r="S2158" s="4" t="str">
        <f t="shared" si="681"/>
        <v>A+J=</v>
      </c>
      <c r="T2158" s="34">
        <f t="shared" si="682"/>
        <v>45460</v>
      </c>
      <c r="U2158" s="16">
        <v>0</v>
      </c>
      <c r="V2158" s="16">
        <f t="shared" ca="1" si="666"/>
        <v>1.2120918048818055</v>
      </c>
      <c r="W2158" s="16">
        <f t="shared" ca="1" si="665"/>
        <v>38.704997780935017</v>
      </c>
      <c r="X2158" s="32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"/>
      <c r="AI2158" s="1"/>
      <c r="AJ2158" s="1"/>
      <c r="AK2158" s="1"/>
      <c r="AL2158" s="1"/>
      <c r="AM2158" s="32"/>
      <c r="AN2158" s="32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42">
        <f t="shared" si="668"/>
        <v>45549</v>
      </c>
      <c r="B2159" s="19">
        <f t="shared" ca="1" si="664"/>
        <v>3888.4469073312339</v>
      </c>
      <c r="C2159" s="16">
        <f t="shared" ca="1" si="670"/>
        <v>3636.2754146454167</v>
      </c>
      <c r="D2159" s="15">
        <f ca="1">IF(A2159&lt;$B$1,VLOOKUP(A2159,[1]DI!$A$4:$B$15000,2,FALSE),0)</f>
        <v>0</v>
      </c>
      <c r="E2159" s="16">
        <f t="shared" ca="1" si="671"/>
        <v>1</v>
      </c>
      <c r="F2159" s="16">
        <f ca="1">(TRUNC(PRODUCT($E$12:$E2158),16))</f>
        <v>1.56955303010728</v>
      </c>
      <c r="G2159" s="16">
        <f t="shared" ca="1" si="672"/>
        <v>1.5180368240966899</v>
      </c>
      <c r="H2159" s="16">
        <f t="shared" ca="1" si="673"/>
        <v>1.03393607</v>
      </c>
      <c r="I2159" s="15">
        <f t="shared" si="669"/>
        <v>7.0000000000000007E-2</v>
      </c>
      <c r="J2159" s="34">
        <f t="shared" si="674"/>
        <v>45427</v>
      </c>
      <c r="K2159" s="2">
        <f t="shared" si="675"/>
        <v>86</v>
      </c>
      <c r="L2159" s="21">
        <f t="shared" si="676"/>
        <v>87</v>
      </c>
      <c r="M2159" s="14">
        <f t="shared" si="677"/>
        <v>1.0236332859999999</v>
      </c>
      <c r="N2159" s="14">
        <f t="shared" ca="1" si="678"/>
        <v>1.0583713770000001</v>
      </c>
      <c r="O2159" s="21">
        <v>0</v>
      </c>
      <c r="P2159" s="16">
        <f t="shared" ca="1" si="679"/>
        <v>212.25440309999999</v>
      </c>
      <c r="Q2159" s="24">
        <f t="shared" si="667"/>
        <v>0</v>
      </c>
      <c r="R2159" s="16">
        <f t="shared" si="680"/>
        <v>0</v>
      </c>
      <c r="S2159" s="4" t="str">
        <f t="shared" si="681"/>
        <v>A+J=</v>
      </c>
      <c r="T2159" s="34">
        <f t="shared" si="682"/>
        <v>45460</v>
      </c>
      <c r="U2159" s="16">
        <v>0</v>
      </c>
      <c r="V2159" s="16">
        <f t="shared" ca="1" si="666"/>
        <v>1.2120918048818055</v>
      </c>
      <c r="W2159" s="16">
        <f t="shared" ca="1" si="665"/>
        <v>39.917089585816825</v>
      </c>
      <c r="X2159" s="32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"/>
      <c r="AI2159" s="1"/>
      <c r="AJ2159" s="1"/>
      <c r="AK2159" s="1"/>
      <c r="AL2159" s="1"/>
      <c r="AM2159" s="32"/>
      <c r="AN2159" s="32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42">
        <f t="shared" si="668"/>
        <v>45550</v>
      </c>
      <c r="B2160" s="19">
        <f t="shared" ca="1" si="664"/>
        <v>3889.6589991361157</v>
      </c>
      <c r="C2160" s="16">
        <f t="shared" ca="1" si="670"/>
        <v>3636.2754146454167</v>
      </c>
      <c r="D2160" s="15">
        <f ca="1">IF(A2160&lt;$B$1,VLOOKUP(A2160,[1]DI!$A$4:$B$15000,2,FALSE),0)</f>
        <v>0</v>
      </c>
      <c r="E2160" s="16">
        <f t="shared" ca="1" si="671"/>
        <v>1</v>
      </c>
      <c r="F2160" s="16">
        <f ca="1">(TRUNC(PRODUCT($E$12:$E2159),16))</f>
        <v>1.56955303010728</v>
      </c>
      <c r="G2160" s="16">
        <f t="shared" ca="1" si="672"/>
        <v>1.5180368240966899</v>
      </c>
      <c r="H2160" s="16">
        <f t="shared" ca="1" si="673"/>
        <v>1.03393607</v>
      </c>
      <c r="I2160" s="15">
        <f t="shared" si="669"/>
        <v>7.0000000000000007E-2</v>
      </c>
      <c r="J2160" s="34">
        <f t="shared" si="674"/>
        <v>45427</v>
      </c>
      <c r="K2160" s="2">
        <f t="shared" si="675"/>
        <v>86</v>
      </c>
      <c r="L2160" s="21">
        <f t="shared" si="676"/>
        <v>87</v>
      </c>
      <c r="M2160" s="14">
        <f t="shared" si="677"/>
        <v>1.0236332859999999</v>
      </c>
      <c r="N2160" s="14">
        <f t="shared" ca="1" si="678"/>
        <v>1.0583713770000001</v>
      </c>
      <c r="O2160" s="21">
        <v>0</v>
      </c>
      <c r="P2160" s="16">
        <f t="shared" ca="1" si="679"/>
        <v>212.25440309999999</v>
      </c>
      <c r="Q2160" s="24">
        <f t="shared" si="667"/>
        <v>0</v>
      </c>
      <c r="R2160" s="16">
        <f t="shared" si="680"/>
        <v>0</v>
      </c>
      <c r="S2160" s="4" t="str">
        <f t="shared" si="681"/>
        <v>A+J=</v>
      </c>
      <c r="T2160" s="34">
        <f t="shared" si="682"/>
        <v>45460</v>
      </c>
      <c r="U2160" s="16">
        <v>0</v>
      </c>
      <c r="V2160" s="16">
        <f t="shared" ca="1" si="666"/>
        <v>1.2120918048818055</v>
      </c>
      <c r="W2160" s="16">
        <f t="shared" ca="1" si="665"/>
        <v>41.129181390698633</v>
      </c>
      <c r="X2160" s="32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"/>
      <c r="AI2160" s="1"/>
      <c r="AJ2160" s="1"/>
      <c r="AK2160" s="1"/>
      <c r="AL2160" s="1"/>
      <c r="AM2160" s="32"/>
      <c r="AN2160" s="32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42">
        <f t="shared" si="668"/>
        <v>45551</v>
      </c>
      <c r="B2161" s="19">
        <f t="shared" ca="1" si="664"/>
        <v>3890.8710909409974</v>
      </c>
      <c r="C2161" s="16">
        <f t="shared" ca="1" si="670"/>
        <v>3636.2754146454167</v>
      </c>
      <c r="D2161" s="15">
        <f ca="1">IF(A2161&lt;$B$1,VLOOKUP(A2161,[1]DI!$A$4:$B$15000,2,FALSE),0)</f>
        <v>0.104</v>
      </c>
      <c r="E2161" s="16">
        <f t="shared" ca="1" si="671"/>
        <v>1.0003926999999999</v>
      </c>
      <c r="F2161" s="16">
        <f ca="1">(TRUNC(PRODUCT($E$12:$E2160),16))</f>
        <v>1.56955303010728</v>
      </c>
      <c r="G2161" s="16">
        <f t="shared" ca="1" si="672"/>
        <v>1.5180368240966899</v>
      </c>
      <c r="H2161" s="16">
        <f t="shared" ca="1" si="673"/>
        <v>1.03393607</v>
      </c>
      <c r="I2161" s="15">
        <f t="shared" si="669"/>
        <v>7.0000000000000007E-2</v>
      </c>
      <c r="J2161" s="34">
        <f t="shared" si="674"/>
        <v>45427</v>
      </c>
      <c r="K2161" s="2">
        <f t="shared" si="675"/>
        <v>87</v>
      </c>
      <c r="L2161" s="21">
        <f t="shared" si="676"/>
        <v>87</v>
      </c>
      <c r="M2161" s="14">
        <f t="shared" si="677"/>
        <v>1.0236332859999999</v>
      </c>
      <c r="N2161" s="14">
        <f t="shared" ca="1" si="678"/>
        <v>1.0583713770000001</v>
      </c>
      <c r="O2161" s="21">
        <v>0</v>
      </c>
      <c r="P2161" s="16">
        <f t="shared" ca="1" si="679"/>
        <v>212.25440309999999</v>
      </c>
      <c r="Q2161" s="24">
        <f t="shared" si="667"/>
        <v>0</v>
      </c>
      <c r="R2161" s="16">
        <f t="shared" si="680"/>
        <v>0</v>
      </c>
      <c r="S2161" s="4" t="str">
        <f t="shared" si="681"/>
        <v>A+J=</v>
      </c>
      <c r="T2161" s="34">
        <f t="shared" si="682"/>
        <v>45460</v>
      </c>
      <c r="U2161" s="16">
        <v>0</v>
      </c>
      <c r="V2161" s="16">
        <f t="shared" ca="1" si="666"/>
        <v>1.2120918048818055</v>
      </c>
      <c r="W2161" s="16">
        <f t="shared" ca="1" si="665"/>
        <v>42.341273195580442</v>
      </c>
      <c r="X2161" s="32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"/>
      <c r="AI2161" s="1"/>
      <c r="AJ2161" s="1"/>
      <c r="AK2161" s="1"/>
      <c r="AL2161" s="1"/>
      <c r="AM2161" s="32"/>
      <c r="AN2161" s="32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42">
        <f t="shared" si="668"/>
        <v>45552</v>
      </c>
      <c r="B2162" s="19">
        <f t="shared" ref="B2162:B2225" ca="1" si="683">C2162+P2162+U2162+W2162</f>
        <v>3894.6283319058789</v>
      </c>
      <c r="C2162" s="16">
        <f t="shared" ca="1" si="670"/>
        <v>3636.2754146454167</v>
      </c>
      <c r="D2162" s="15">
        <f ca="1">IF(A2162&lt;$B$1,VLOOKUP(A2162,[1]DI!$A$4:$B$15000,2,FALSE),0)</f>
        <v>0.104</v>
      </c>
      <c r="E2162" s="16">
        <f t="shared" ca="1" si="671"/>
        <v>1.0003926999999999</v>
      </c>
      <c r="F2162" s="16">
        <f ca="1">(TRUNC(PRODUCT($E$12:$E2161),16))</f>
        <v>1.5701693935822001</v>
      </c>
      <c r="G2162" s="16">
        <f t="shared" ca="1" si="672"/>
        <v>1.5180368240966899</v>
      </c>
      <c r="H2162" s="16">
        <f t="shared" ca="1" si="673"/>
        <v>1.0343420999999999</v>
      </c>
      <c r="I2162" s="15">
        <f t="shared" si="669"/>
        <v>7.0000000000000007E-2</v>
      </c>
      <c r="J2162" s="34">
        <f t="shared" si="674"/>
        <v>45427</v>
      </c>
      <c r="K2162" s="2">
        <f t="shared" si="675"/>
        <v>88</v>
      </c>
      <c r="L2162" s="21">
        <f t="shared" si="676"/>
        <v>88</v>
      </c>
      <c r="M2162" s="14">
        <f t="shared" si="677"/>
        <v>1.0239081539999999</v>
      </c>
      <c r="N2162" s="14">
        <f t="shared" ca="1" si="678"/>
        <v>1.05907131</v>
      </c>
      <c r="O2162" s="21">
        <v>0</v>
      </c>
      <c r="P2162" s="16">
        <f t="shared" ca="1" si="679"/>
        <v>214.79955226000001</v>
      </c>
      <c r="Q2162" s="24">
        <f t="shared" si="667"/>
        <v>0</v>
      </c>
      <c r="R2162" s="16">
        <f t="shared" si="680"/>
        <v>0</v>
      </c>
      <c r="S2162" s="4" t="str">
        <f t="shared" si="681"/>
        <v>A+J=</v>
      </c>
      <c r="T2162" s="34">
        <f t="shared" si="682"/>
        <v>45460</v>
      </c>
      <c r="U2162" s="16">
        <v>0</v>
      </c>
      <c r="V2162" s="16">
        <f t="shared" ca="1" si="666"/>
        <v>1.2120918048818055</v>
      </c>
      <c r="W2162" s="16">
        <f t="shared" ca="1" si="665"/>
        <v>43.55336500046225</v>
      </c>
      <c r="X2162" s="32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"/>
      <c r="AI2162" s="1"/>
      <c r="AJ2162" s="1"/>
      <c r="AK2162" s="1"/>
      <c r="AL2162" s="1"/>
      <c r="AM2162" s="32"/>
      <c r="AN2162" s="32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42">
        <f t="shared" si="668"/>
        <v>45553</v>
      </c>
      <c r="B2163" s="19">
        <f t="shared" ca="1" si="683"/>
        <v>3898.3872273707607</v>
      </c>
      <c r="C2163" s="16">
        <f t="shared" ca="1" si="670"/>
        <v>3636.2754146454167</v>
      </c>
      <c r="D2163" s="15">
        <f ca="1">IF(A2163&lt;$B$1,VLOOKUP(A2163,[1]DI!$A$4:$B$15000,2,FALSE),0)</f>
        <v>0.104</v>
      </c>
      <c r="E2163" s="16">
        <f t="shared" ca="1" si="671"/>
        <v>1.0003926999999999</v>
      </c>
      <c r="F2163" s="16">
        <f ca="1">(TRUNC(PRODUCT($E$12:$E2162),16))</f>
        <v>1.5707859991030599</v>
      </c>
      <c r="G2163" s="16">
        <f t="shared" ca="1" si="672"/>
        <v>1.5180368240966899</v>
      </c>
      <c r="H2163" s="16">
        <f t="shared" ca="1" si="673"/>
        <v>1.0347482800000001</v>
      </c>
      <c r="I2163" s="15">
        <f t="shared" si="669"/>
        <v>7.0000000000000007E-2</v>
      </c>
      <c r="J2163" s="34">
        <f t="shared" si="674"/>
        <v>45427</v>
      </c>
      <c r="K2163" s="2">
        <f t="shared" si="675"/>
        <v>89</v>
      </c>
      <c r="L2163" s="21">
        <f t="shared" si="676"/>
        <v>89</v>
      </c>
      <c r="M2163" s="14">
        <f t="shared" si="677"/>
        <v>1.0241830970000001</v>
      </c>
      <c r="N2163" s="14">
        <f t="shared" ca="1" si="678"/>
        <v>1.059771698</v>
      </c>
      <c r="O2163" s="21">
        <v>0</v>
      </c>
      <c r="P2163" s="16">
        <f t="shared" ca="1" si="679"/>
        <v>217.34635592000001</v>
      </c>
      <c r="Q2163" s="24">
        <f t="shared" si="667"/>
        <v>0</v>
      </c>
      <c r="R2163" s="16">
        <f t="shared" si="680"/>
        <v>0</v>
      </c>
      <c r="S2163" s="4" t="str">
        <f t="shared" si="681"/>
        <v>A+J=</v>
      </c>
      <c r="T2163" s="34">
        <f t="shared" si="682"/>
        <v>45460</v>
      </c>
      <c r="U2163" s="16">
        <v>0</v>
      </c>
      <c r="V2163" s="16">
        <f t="shared" ca="1" si="666"/>
        <v>1.2120918048818055</v>
      </c>
      <c r="W2163" s="16">
        <f t="shared" ref="W2163:W2226" ca="1" si="684">W2162+V2163</f>
        <v>44.765456805344058</v>
      </c>
      <c r="X2163" s="32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"/>
      <c r="AI2163" s="1"/>
      <c r="AJ2163" s="1"/>
      <c r="AK2163" s="1"/>
      <c r="AL2163" s="1"/>
      <c r="AM2163" s="32"/>
      <c r="AN2163" s="32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42">
        <f t="shared" si="668"/>
        <v>45554</v>
      </c>
      <c r="B2164" s="19">
        <f t="shared" ca="1" si="683"/>
        <v>3902.1478428056425</v>
      </c>
      <c r="C2164" s="16">
        <f t="shared" ca="1" si="670"/>
        <v>3636.2754146454167</v>
      </c>
      <c r="D2164" s="15">
        <f ca="1">IF(A2164&lt;$B$1,VLOOKUP(A2164,[1]DI!$A$4:$B$15000,2,FALSE),0)</f>
        <v>0.1065</v>
      </c>
      <c r="E2164" s="16">
        <f t="shared" ca="1" si="671"/>
        <v>1.00040168</v>
      </c>
      <c r="F2164" s="16">
        <f ca="1">(TRUNC(PRODUCT($E$12:$E2163),16))</f>
        <v>1.5714028467649099</v>
      </c>
      <c r="G2164" s="16">
        <f t="shared" ca="1" si="672"/>
        <v>1.5180368240966899</v>
      </c>
      <c r="H2164" s="16">
        <f t="shared" ca="1" si="673"/>
        <v>1.0351546300000001</v>
      </c>
      <c r="I2164" s="15">
        <f t="shared" si="669"/>
        <v>7.0000000000000007E-2</v>
      </c>
      <c r="J2164" s="34">
        <f t="shared" si="674"/>
        <v>45427</v>
      </c>
      <c r="K2164" s="2">
        <f t="shared" si="675"/>
        <v>90</v>
      </c>
      <c r="L2164" s="21">
        <f t="shared" si="676"/>
        <v>90</v>
      </c>
      <c r="M2164" s="14">
        <f t="shared" si="677"/>
        <v>1.0244581129999999</v>
      </c>
      <c r="N2164" s="14">
        <f t="shared" ca="1" si="678"/>
        <v>1.0604725589999999</v>
      </c>
      <c r="O2164" s="21">
        <v>0</v>
      </c>
      <c r="P2164" s="16">
        <f t="shared" ca="1" si="679"/>
        <v>219.89487955000001</v>
      </c>
      <c r="Q2164" s="24">
        <f t="shared" si="667"/>
        <v>0</v>
      </c>
      <c r="R2164" s="16">
        <f t="shared" si="680"/>
        <v>0</v>
      </c>
      <c r="S2164" s="4" t="str">
        <f t="shared" si="681"/>
        <v>A+J=</v>
      </c>
      <c r="T2164" s="34">
        <f t="shared" si="682"/>
        <v>45460</v>
      </c>
      <c r="U2164" s="16">
        <v>0</v>
      </c>
      <c r="V2164" s="16">
        <f t="shared" ca="1" si="666"/>
        <v>1.2120918048818055</v>
      </c>
      <c r="W2164" s="16">
        <f t="shared" ca="1" si="684"/>
        <v>45.977548610225867</v>
      </c>
      <c r="X2164" s="32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"/>
      <c r="AI2164" s="1"/>
      <c r="AJ2164" s="1"/>
      <c r="AK2164" s="1"/>
      <c r="AL2164" s="1"/>
      <c r="AM2164" s="32"/>
      <c r="AN2164" s="32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42">
        <f t="shared" si="668"/>
        <v>45555</v>
      </c>
      <c r="B2165" s="19">
        <f t="shared" ca="1" si="683"/>
        <v>3905.9447664405243</v>
      </c>
      <c r="C2165" s="16">
        <f t="shared" ca="1" si="670"/>
        <v>3636.2754146454167</v>
      </c>
      <c r="D2165" s="15">
        <f ca="1">IF(A2165&lt;$B$1,VLOOKUP(A2165,[1]DI!$A$4:$B$15000,2,FALSE),0)</f>
        <v>0.1065</v>
      </c>
      <c r="E2165" s="16">
        <f t="shared" ca="1" si="671"/>
        <v>1.00040168</v>
      </c>
      <c r="F2165" s="16">
        <f ca="1">(TRUNC(PRODUCT($E$12:$E2164),16))</f>
        <v>1.57203404786039</v>
      </c>
      <c r="G2165" s="16">
        <f t="shared" ca="1" si="672"/>
        <v>1.5180368240966899</v>
      </c>
      <c r="H2165" s="16">
        <f t="shared" ca="1" si="673"/>
        <v>1.0355704299999999</v>
      </c>
      <c r="I2165" s="15">
        <f t="shared" si="669"/>
        <v>7.0000000000000007E-2</v>
      </c>
      <c r="J2165" s="34">
        <f t="shared" si="674"/>
        <v>45427</v>
      </c>
      <c r="K2165" s="2">
        <f t="shared" si="675"/>
        <v>91</v>
      </c>
      <c r="L2165" s="21">
        <f t="shared" si="676"/>
        <v>91</v>
      </c>
      <c r="M2165" s="14">
        <f t="shared" si="677"/>
        <v>1.0247332039999999</v>
      </c>
      <c r="N2165" s="14">
        <f t="shared" ca="1" si="678"/>
        <v>1.061183405</v>
      </c>
      <c r="O2165" s="21">
        <v>0</v>
      </c>
      <c r="P2165" s="16">
        <f t="shared" ca="1" si="679"/>
        <v>222.47971138</v>
      </c>
      <c r="Q2165" s="24">
        <f t="shared" si="667"/>
        <v>0</v>
      </c>
      <c r="R2165" s="16">
        <f t="shared" si="680"/>
        <v>0</v>
      </c>
      <c r="S2165" s="4" t="str">
        <f t="shared" si="681"/>
        <v>A+J=</v>
      </c>
      <c r="T2165" s="34">
        <f t="shared" si="682"/>
        <v>45460</v>
      </c>
      <c r="U2165" s="16">
        <v>0</v>
      </c>
      <c r="V2165" s="16">
        <f t="shared" ca="1" si="666"/>
        <v>1.2120918048818055</v>
      </c>
      <c r="W2165" s="16">
        <f t="shared" ca="1" si="684"/>
        <v>47.189640415107675</v>
      </c>
      <c r="X2165" s="32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"/>
      <c r="AI2165" s="1"/>
      <c r="AJ2165" s="1"/>
      <c r="AK2165" s="1"/>
      <c r="AL2165" s="1"/>
      <c r="AM2165" s="32"/>
      <c r="AN2165" s="32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42">
        <f t="shared" si="668"/>
        <v>45556</v>
      </c>
      <c r="B2166" s="19">
        <f t="shared" ca="1" si="683"/>
        <v>3909.7434282154059</v>
      </c>
      <c r="C2166" s="16">
        <f t="shared" ca="1" si="670"/>
        <v>3636.2754146454167</v>
      </c>
      <c r="D2166" s="15">
        <f ca="1">IF(A2166&lt;$B$1,VLOOKUP(A2166,[1]DI!$A$4:$B$15000,2,FALSE),0)</f>
        <v>0</v>
      </c>
      <c r="E2166" s="16">
        <f t="shared" ca="1" si="671"/>
        <v>1</v>
      </c>
      <c r="F2166" s="16">
        <f ca="1">(TRUNC(PRODUCT($E$12:$E2165),16))</f>
        <v>1.57266550249674</v>
      </c>
      <c r="G2166" s="16">
        <f t="shared" ca="1" si="672"/>
        <v>1.5180368240966899</v>
      </c>
      <c r="H2166" s="16">
        <f t="shared" ca="1" si="673"/>
        <v>1.0359864000000001</v>
      </c>
      <c r="I2166" s="15">
        <f t="shared" si="669"/>
        <v>7.0000000000000007E-2</v>
      </c>
      <c r="J2166" s="34">
        <f t="shared" si="674"/>
        <v>45427</v>
      </c>
      <c r="K2166" s="2">
        <f t="shared" si="675"/>
        <v>91</v>
      </c>
      <c r="L2166" s="21">
        <f t="shared" si="676"/>
        <v>92</v>
      </c>
      <c r="M2166" s="14">
        <f t="shared" si="677"/>
        <v>1.0250083679999999</v>
      </c>
      <c r="N2166" s="14">
        <f t="shared" ca="1" si="678"/>
        <v>1.061894729</v>
      </c>
      <c r="O2166" s="21">
        <v>0</v>
      </c>
      <c r="P2166" s="16">
        <f t="shared" ca="1" si="679"/>
        <v>225.06628135</v>
      </c>
      <c r="Q2166" s="24">
        <f t="shared" si="667"/>
        <v>0</v>
      </c>
      <c r="R2166" s="16">
        <f t="shared" si="680"/>
        <v>0</v>
      </c>
      <c r="S2166" s="4" t="str">
        <f t="shared" si="681"/>
        <v>A+J=</v>
      </c>
      <c r="T2166" s="34">
        <f t="shared" si="682"/>
        <v>45460</v>
      </c>
      <c r="U2166" s="16">
        <v>0</v>
      </c>
      <c r="V2166" s="16">
        <f t="shared" ca="1" si="666"/>
        <v>1.2120918048818055</v>
      </c>
      <c r="W2166" s="16">
        <f t="shared" ca="1" si="684"/>
        <v>48.401732219989483</v>
      </c>
      <c r="X2166" s="32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"/>
      <c r="AI2166" s="1"/>
      <c r="AJ2166" s="1"/>
      <c r="AK2166" s="1"/>
      <c r="AL2166" s="1"/>
      <c r="AM2166" s="32"/>
      <c r="AN2166" s="32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42">
        <f t="shared" si="668"/>
        <v>45557</v>
      </c>
      <c r="B2167" s="19">
        <f t="shared" ca="1" si="683"/>
        <v>3910.9555200202876</v>
      </c>
      <c r="C2167" s="16">
        <f t="shared" ca="1" si="670"/>
        <v>3636.2754146454167</v>
      </c>
      <c r="D2167" s="15">
        <f ca="1">IF(A2167&lt;$B$1,VLOOKUP(A2167,[1]DI!$A$4:$B$15000,2,FALSE),0)</f>
        <v>0</v>
      </c>
      <c r="E2167" s="16">
        <f t="shared" ca="1" si="671"/>
        <v>1</v>
      </c>
      <c r="F2167" s="16">
        <f ca="1">(TRUNC(PRODUCT($E$12:$E2166),16))</f>
        <v>1.57266550249674</v>
      </c>
      <c r="G2167" s="16">
        <f t="shared" ca="1" si="672"/>
        <v>1.5180368240966899</v>
      </c>
      <c r="H2167" s="16">
        <f t="shared" ca="1" si="673"/>
        <v>1.0359864000000001</v>
      </c>
      <c r="I2167" s="15">
        <f t="shared" si="669"/>
        <v>7.0000000000000007E-2</v>
      </c>
      <c r="J2167" s="34">
        <f t="shared" si="674"/>
        <v>45427</v>
      </c>
      <c r="K2167" s="2">
        <f t="shared" si="675"/>
        <v>91</v>
      </c>
      <c r="L2167" s="21">
        <f t="shared" si="676"/>
        <v>92</v>
      </c>
      <c r="M2167" s="14">
        <f t="shared" si="677"/>
        <v>1.0250083679999999</v>
      </c>
      <c r="N2167" s="14">
        <f t="shared" ca="1" si="678"/>
        <v>1.061894729</v>
      </c>
      <c r="O2167" s="21">
        <v>0</v>
      </c>
      <c r="P2167" s="16">
        <f t="shared" ca="1" si="679"/>
        <v>225.06628135</v>
      </c>
      <c r="Q2167" s="24">
        <f t="shared" si="667"/>
        <v>0</v>
      </c>
      <c r="R2167" s="16">
        <f t="shared" si="680"/>
        <v>0</v>
      </c>
      <c r="S2167" s="4" t="str">
        <f t="shared" si="681"/>
        <v>A+J=</v>
      </c>
      <c r="T2167" s="34">
        <f t="shared" si="682"/>
        <v>45460</v>
      </c>
      <c r="U2167" s="16">
        <v>0</v>
      </c>
      <c r="V2167" s="16">
        <f t="shared" ca="1" si="666"/>
        <v>1.2120918048818055</v>
      </c>
      <c r="W2167" s="16">
        <f t="shared" ca="1" si="684"/>
        <v>49.613824024871292</v>
      </c>
      <c r="X2167" s="32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"/>
      <c r="AI2167" s="1"/>
      <c r="AJ2167" s="1"/>
      <c r="AK2167" s="1"/>
      <c r="AL2167" s="1"/>
      <c r="AM2167" s="32"/>
      <c r="AN2167" s="32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42">
        <f t="shared" si="668"/>
        <v>45558</v>
      </c>
      <c r="B2168" s="19">
        <f t="shared" ca="1" si="683"/>
        <v>3912.1676118251698</v>
      </c>
      <c r="C2168" s="16">
        <f t="shared" ca="1" si="670"/>
        <v>3636.2754146454167</v>
      </c>
      <c r="D2168" s="15">
        <f ca="1">IF(A2168&lt;$B$1,VLOOKUP(A2168,[1]DI!$A$4:$B$15000,2,FALSE),0)</f>
        <v>0.1065</v>
      </c>
      <c r="E2168" s="16">
        <f t="shared" ca="1" si="671"/>
        <v>1.00040168</v>
      </c>
      <c r="F2168" s="16">
        <f ca="1">(TRUNC(PRODUCT($E$12:$E2167),16))</f>
        <v>1.57266550249674</v>
      </c>
      <c r="G2168" s="16">
        <f t="shared" ca="1" si="672"/>
        <v>1.5180368240966899</v>
      </c>
      <c r="H2168" s="16">
        <f t="shared" ca="1" si="673"/>
        <v>1.0359864000000001</v>
      </c>
      <c r="I2168" s="15">
        <f t="shared" si="669"/>
        <v>7.0000000000000007E-2</v>
      </c>
      <c r="J2168" s="34">
        <f t="shared" si="674"/>
        <v>45427</v>
      </c>
      <c r="K2168" s="2">
        <f t="shared" si="675"/>
        <v>92</v>
      </c>
      <c r="L2168" s="21">
        <f t="shared" si="676"/>
        <v>92</v>
      </c>
      <c r="M2168" s="14">
        <f t="shared" si="677"/>
        <v>1.0250083679999999</v>
      </c>
      <c r="N2168" s="14">
        <f t="shared" ca="1" si="678"/>
        <v>1.061894729</v>
      </c>
      <c r="O2168" s="21">
        <v>0</v>
      </c>
      <c r="P2168" s="16">
        <f t="shared" ca="1" si="679"/>
        <v>225.06628135</v>
      </c>
      <c r="Q2168" s="24">
        <f t="shared" si="667"/>
        <v>0</v>
      </c>
      <c r="R2168" s="16">
        <f t="shared" si="680"/>
        <v>0</v>
      </c>
      <c r="S2168" s="4" t="str">
        <f t="shared" si="681"/>
        <v>A+J=</v>
      </c>
      <c r="T2168" s="34">
        <f t="shared" si="682"/>
        <v>45460</v>
      </c>
      <c r="U2168" s="16">
        <v>0</v>
      </c>
      <c r="V2168" s="16">
        <f t="shared" ca="1" si="666"/>
        <v>1.2120918048818055</v>
      </c>
      <c r="W2168" s="16">
        <f t="shared" ca="1" si="684"/>
        <v>50.8259158297531</v>
      </c>
      <c r="X2168" s="32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"/>
      <c r="AI2168" s="1"/>
      <c r="AJ2168" s="1"/>
      <c r="AK2168" s="1"/>
      <c r="AL2168" s="1"/>
      <c r="AM2168" s="32"/>
      <c r="AN2168" s="32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42">
        <f t="shared" si="668"/>
        <v>45559</v>
      </c>
      <c r="B2169" s="19">
        <f t="shared" ca="1" si="683"/>
        <v>3915.9679826600518</v>
      </c>
      <c r="C2169" s="16">
        <f t="shared" ca="1" si="670"/>
        <v>3636.2754146454167</v>
      </c>
      <c r="D2169" s="15">
        <f ca="1">IF(A2169&lt;$B$1,VLOOKUP(A2169,[1]DI!$A$4:$B$15000,2,FALSE),0)</f>
        <v>0.1065</v>
      </c>
      <c r="E2169" s="16">
        <f t="shared" ca="1" si="671"/>
        <v>1.00040168</v>
      </c>
      <c r="F2169" s="16">
        <f ca="1">(TRUNC(PRODUCT($E$12:$E2168),16))</f>
        <v>1.5732972107757801</v>
      </c>
      <c r="G2169" s="16">
        <f t="shared" ca="1" si="672"/>
        <v>1.5180368240966899</v>
      </c>
      <c r="H2169" s="16">
        <f t="shared" ca="1" si="673"/>
        <v>1.0364025299999999</v>
      </c>
      <c r="I2169" s="15">
        <f t="shared" si="669"/>
        <v>7.0000000000000007E-2</v>
      </c>
      <c r="J2169" s="34">
        <f t="shared" si="674"/>
        <v>45427</v>
      </c>
      <c r="K2169" s="2">
        <f t="shared" si="675"/>
        <v>93</v>
      </c>
      <c r="L2169" s="21">
        <f t="shared" si="676"/>
        <v>93</v>
      </c>
      <c r="M2169" s="14">
        <f t="shared" si="677"/>
        <v>1.0252836059999999</v>
      </c>
      <c r="N2169" s="14">
        <f t="shared" ca="1" si="678"/>
        <v>1.0626065229999999</v>
      </c>
      <c r="O2169" s="21">
        <v>0</v>
      </c>
      <c r="P2169" s="16">
        <f t="shared" ca="1" si="679"/>
        <v>227.65456037999999</v>
      </c>
      <c r="Q2169" s="24">
        <f t="shared" si="667"/>
        <v>0</v>
      </c>
      <c r="R2169" s="16">
        <f t="shared" si="680"/>
        <v>0</v>
      </c>
      <c r="S2169" s="4" t="str">
        <f t="shared" si="681"/>
        <v>A+J=</v>
      </c>
      <c r="T2169" s="34">
        <f t="shared" si="682"/>
        <v>45460</v>
      </c>
      <c r="U2169" s="16">
        <v>0</v>
      </c>
      <c r="V2169" s="16">
        <f t="shared" ref="V2169:V2232" ca="1" si="685">1/30*0.01*C2169</f>
        <v>1.2120918048818055</v>
      </c>
      <c r="W2169" s="16">
        <f t="shared" ca="1" si="684"/>
        <v>52.038007634634909</v>
      </c>
      <c r="X2169" s="32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"/>
      <c r="AI2169" s="1"/>
      <c r="AJ2169" s="1"/>
      <c r="AK2169" s="1"/>
      <c r="AL2169" s="1"/>
      <c r="AM2169" s="32"/>
      <c r="AN2169" s="32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42">
        <f t="shared" si="668"/>
        <v>45560</v>
      </c>
      <c r="B2170" s="19">
        <f t="shared" ca="1" si="683"/>
        <v>3919.7701388949336</v>
      </c>
      <c r="C2170" s="16">
        <f t="shared" ca="1" si="670"/>
        <v>3636.2754146454167</v>
      </c>
      <c r="D2170" s="15">
        <f ca="1">IF(A2170&lt;$B$1,VLOOKUP(A2170,[1]DI!$A$4:$B$15000,2,FALSE),0)</f>
        <v>0.1065</v>
      </c>
      <c r="E2170" s="16">
        <f t="shared" ca="1" si="671"/>
        <v>1.00040168</v>
      </c>
      <c r="F2170" s="16">
        <f ca="1">(TRUNC(PRODUCT($E$12:$E2169),16))</f>
        <v>1.57392917279941</v>
      </c>
      <c r="G2170" s="16">
        <f t="shared" ca="1" si="672"/>
        <v>1.5180368240966899</v>
      </c>
      <c r="H2170" s="16">
        <f t="shared" ca="1" si="673"/>
        <v>1.03681884</v>
      </c>
      <c r="I2170" s="15">
        <f t="shared" si="669"/>
        <v>7.0000000000000007E-2</v>
      </c>
      <c r="J2170" s="34">
        <f t="shared" si="674"/>
        <v>45427</v>
      </c>
      <c r="K2170" s="2">
        <f t="shared" si="675"/>
        <v>94</v>
      </c>
      <c r="L2170" s="21">
        <f t="shared" si="676"/>
        <v>94</v>
      </c>
      <c r="M2170" s="14">
        <f t="shared" si="677"/>
        <v>1.025558918</v>
      </c>
      <c r="N2170" s="14">
        <f t="shared" ca="1" si="678"/>
        <v>1.063318808</v>
      </c>
      <c r="O2170" s="21">
        <v>0</v>
      </c>
      <c r="P2170" s="16">
        <f t="shared" ca="1" si="679"/>
        <v>230.24462481</v>
      </c>
      <c r="Q2170" s="24">
        <f t="shared" si="667"/>
        <v>0</v>
      </c>
      <c r="R2170" s="16">
        <f t="shared" si="680"/>
        <v>0</v>
      </c>
      <c r="S2170" s="4" t="str">
        <f t="shared" si="681"/>
        <v>A+J=</v>
      </c>
      <c r="T2170" s="34">
        <f t="shared" si="682"/>
        <v>45460</v>
      </c>
      <c r="U2170" s="16">
        <v>0</v>
      </c>
      <c r="V2170" s="16">
        <f t="shared" ca="1" si="685"/>
        <v>1.2120918048818055</v>
      </c>
      <c r="W2170" s="16">
        <f t="shared" ca="1" si="684"/>
        <v>53.250099439516717</v>
      </c>
      <c r="X2170" s="32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"/>
      <c r="AI2170" s="1"/>
      <c r="AJ2170" s="1"/>
      <c r="AK2170" s="1"/>
      <c r="AL2170" s="1"/>
      <c r="AM2170" s="32"/>
      <c r="AN2170" s="32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42">
        <f t="shared" si="668"/>
        <v>45561</v>
      </c>
      <c r="B2171" s="19">
        <f t="shared" ca="1" si="683"/>
        <v>3923.5740005498151</v>
      </c>
      <c r="C2171" s="16">
        <f t="shared" ca="1" si="670"/>
        <v>3636.2754146454167</v>
      </c>
      <c r="D2171" s="15">
        <f ca="1">IF(A2171&lt;$B$1,VLOOKUP(A2171,[1]DI!$A$4:$B$15000,2,FALSE),0)</f>
        <v>0.1065</v>
      </c>
      <c r="E2171" s="16">
        <f t="shared" ca="1" si="671"/>
        <v>1.00040168</v>
      </c>
      <c r="F2171" s="16">
        <f ca="1">(TRUNC(PRODUCT($E$12:$E2170),16))</f>
        <v>1.57456138866954</v>
      </c>
      <c r="G2171" s="16">
        <f t="shared" ca="1" si="672"/>
        <v>1.5180368240966899</v>
      </c>
      <c r="H2171" s="16">
        <f t="shared" ca="1" si="673"/>
        <v>1.03723531</v>
      </c>
      <c r="I2171" s="15">
        <f t="shared" si="669"/>
        <v>7.0000000000000007E-2</v>
      </c>
      <c r="J2171" s="34">
        <f t="shared" si="674"/>
        <v>45427</v>
      </c>
      <c r="K2171" s="2">
        <f t="shared" si="675"/>
        <v>95</v>
      </c>
      <c r="L2171" s="21">
        <f t="shared" si="676"/>
        <v>95</v>
      </c>
      <c r="M2171" s="14">
        <f t="shared" si="677"/>
        <v>1.025834304</v>
      </c>
      <c r="N2171" s="14">
        <f t="shared" ca="1" si="678"/>
        <v>1.064031562</v>
      </c>
      <c r="O2171" s="21">
        <v>0</v>
      </c>
      <c r="P2171" s="16">
        <f t="shared" ca="1" si="679"/>
        <v>232.83639466</v>
      </c>
      <c r="Q2171" s="24">
        <f t="shared" si="667"/>
        <v>0</v>
      </c>
      <c r="R2171" s="16">
        <f t="shared" si="680"/>
        <v>0</v>
      </c>
      <c r="S2171" s="4" t="str">
        <f t="shared" si="681"/>
        <v>A+J=</v>
      </c>
      <c r="T2171" s="34">
        <f t="shared" si="682"/>
        <v>45460</v>
      </c>
      <c r="U2171" s="16">
        <v>0</v>
      </c>
      <c r="V2171" s="16">
        <f t="shared" ca="1" si="685"/>
        <v>1.2120918048818055</v>
      </c>
      <c r="W2171" s="16">
        <f t="shared" ca="1" si="684"/>
        <v>54.462191244398525</v>
      </c>
      <c r="X2171" s="32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"/>
      <c r="AI2171" s="1"/>
      <c r="AJ2171" s="1"/>
      <c r="AK2171" s="1"/>
      <c r="AL2171" s="1"/>
      <c r="AM2171" s="32"/>
      <c r="AN2171" s="32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42">
        <f t="shared" si="668"/>
        <v>45562</v>
      </c>
      <c r="B2172" s="19">
        <f t="shared" ca="1" si="683"/>
        <v>3927.3795748846969</v>
      </c>
      <c r="C2172" s="16">
        <f t="shared" ca="1" si="670"/>
        <v>3636.2754146454167</v>
      </c>
      <c r="D2172" s="15">
        <f ca="1">IF(A2172&lt;$B$1,VLOOKUP(A2172,[1]DI!$A$4:$B$15000,2,FALSE),0)</f>
        <v>0.1065</v>
      </c>
      <c r="E2172" s="16">
        <f t="shared" ca="1" si="671"/>
        <v>1.00040168</v>
      </c>
      <c r="F2172" s="16">
        <f ca="1">(TRUNC(PRODUCT($E$12:$E2171),16))</f>
        <v>1.57519385848814</v>
      </c>
      <c r="G2172" s="16">
        <f t="shared" ca="1" si="672"/>
        <v>1.5180368240966899</v>
      </c>
      <c r="H2172" s="16">
        <f t="shared" ca="1" si="673"/>
        <v>1.0376519399999999</v>
      </c>
      <c r="I2172" s="15">
        <f t="shared" si="669"/>
        <v>7.0000000000000007E-2</v>
      </c>
      <c r="J2172" s="34">
        <f t="shared" si="674"/>
        <v>45427</v>
      </c>
      <c r="K2172" s="2">
        <f t="shared" si="675"/>
        <v>96</v>
      </c>
      <c r="L2172" s="21">
        <f t="shared" si="676"/>
        <v>96</v>
      </c>
      <c r="M2172" s="14">
        <f t="shared" si="677"/>
        <v>1.0261097640000001</v>
      </c>
      <c r="N2172" s="14">
        <f t="shared" ca="1" si="678"/>
        <v>1.064744787</v>
      </c>
      <c r="O2172" s="21">
        <v>0</v>
      </c>
      <c r="P2172" s="16">
        <f t="shared" ca="1" si="679"/>
        <v>235.42987719000001</v>
      </c>
      <c r="Q2172" s="24">
        <f t="shared" si="667"/>
        <v>0</v>
      </c>
      <c r="R2172" s="16">
        <f t="shared" si="680"/>
        <v>0</v>
      </c>
      <c r="S2172" s="4" t="str">
        <f t="shared" si="681"/>
        <v>A+J=</v>
      </c>
      <c r="T2172" s="34">
        <f t="shared" si="682"/>
        <v>45460</v>
      </c>
      <c r="U2172" s="16">
        <v>0</v>
      </c>
      <c r="V2172" s="16">
        <f t="shared" ca="1" si="685"/>
        <v>1.2120918048818055</v>
      </c>
      <c r="W2172" s="16">
        <f t="shared" ca="1" si="684"/>
        <v>55.674283049280334</v>
      </c>
      <c r="X2172" s="32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"/>
      <c r="AI2172" s="1"/>
      <c r="AJ2172" s="1"/>
      <c r="AK2172" s="1"/>
      <c r="AL2172" s="1"/>
      <c r="AM2172" s="32"/>
      <c r="AN2172" s="32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42">
        <f t="shared" si="668"/>
        <v>45563</v>
      </c>
      <c r="B2173" s="19">
        <f t="shared" ca="1" si="683"/>
        <v>3931.1869346295789</v>
      </c>
      <c r="C2173" s="16">
        <f t="shared" ca="1" si="670"/>
        <v>3636.2754146454167</v>
      </c>
      <c r="D2173" s="15">
        <f ca="1">IF(A2173&lt;$B$1,VLOOKUP(A2173,[1]DI!$A$4:$B$15000,2,FALSE),0)</f>
        <v>0</v>
      </c>
      <c r="E2173" s="16">
        <f t="shared" ca="1" si="671"/>
        <v>1</v>
      </c>
      <c r="F2173" s="16">
        <f ca="1">(TRUNC(PRODUCT($E$12:$E2172),16))</f>
        <v>1.57582658235721</v>
      </c>
      <c r="G2173" s="16">
        <f t="shared" ca="1" si="672"/>
        <v>1.5180368240966899</v>
      </c>
      <c r="H2173" s="16">
        <f t="shared" ca="1" si="673"/>
        <v>1.0380687500000001</v>
      </c>
      <c r="I2173" s="15">
        <f t="shared" si="669"/>
        <v>7.0000000000000007E-2</v>
      </c>
      <c r="J2173" s="34">
        <f t="shared" si="674"/>
        <v>45427</v>
      </c>
      <c r="K2173" s="2">
        <f t="shared" si="675"/>
        <v>96</v>
      </c>
      <c r="L2173" s="21">
        <f t="shared" si="676"/>
        <v>97</v>
      </c>
      <c r="M2173" s="14">
        <f t="shared" si="677"/>
        <v>1.0263852979999999</v>
      </c>
      <c r="N2173" s="14">
        <f t="shared" ca="1" si="678"/>
        <v>1.0654585029999999</v>
      </c>
      <c r="O2173" s="21">
        <v>0</v>
      </c>
      <c r="P2173" s="16">
        <f t="shared" ca="1" si="679"/>
        <v>238.02514513</v>
      </c>
      <c r="Q2173" s="24">
        <f t="shared" si="667"/>
        <v>0</v>
      </c>
      <c r="R2173" s="16">
        <f t="shared" si="680"/>
        <v>0</v>
      </c>
      <c r="S2173" s="4" t="str">
        <f t="shared" si="681"/>
        <v>A+J=</v>
      </c>
      <c r="T2173" s="34">
        <f t="shared" si="682"/>
        <v>45460</v>
      </c>
      <c r="U2173" s="16">
        <v>0</v>
      </c>
      <c r="V2173" s="16">
        <f t="shared" ca="1" si="685"/>
        <v>1.2120918048818055</v>
      </c>
      <c r="W2173" s="16">
        <f t="shared" ca="1" si="684"/>
        <v>56.886374854162142</v>
      </c>
      <c r="X2173" s="32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"/>
      <c r="AI2173" s="1"/>
      <c r="AJ2173" s="1"/>
      <c r="AK2173" s="1"/>
      <c r="AL2173" s="1"/>
      <c r="AM2173" s="32"/>
      <c r="AN2173" s="32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42">
        <f t="shared" si="668"/>
        <v>45564</v>
      </c>
      <c r="B2174" s="19">
        <f t="shared" ca="1" si="683"/>
        <v>3932.3990264344607</v>
      </c>
      <c r="C2174" s="16">
        <f t="shared" ca="1" si="670"/>
        <v>3636.2754146454167</v>
      </c>
      <c r="D2174" s="15">
        <f ca="1">IF(A2174&lt;$B$1,VLOOKUP(A2174,[1]DI!$A$4:$B$15000,2,FALSE),0)</f>
        <v>0</v>
      </c>
      <c r="E2174" s="16">
        <f t="shared" ca="1" si="671"/>
        <v>1</v>
      </c>
      <c r="F2174" s="16">
        <f ca="1">(TRUNC(PRODUCT($E$12:$E2173),16))</f>
        <v>1.57582658235721</v>
      </c>
      <c r="G2174" s="16">
        <f t="shared" ca="1" si="672"/>
        <v>1.5180368240966899</v>
      </c>
      <c r="H2174" s="16">
        <f t="shared" ca="1" si="673"/>
        <v>1.0380687500000001</v>
      </c>
      <c r="I2174" s="15">
        <f t="shared" si="669"/>
        <v>7.0000000000000007E-2</v>
      </c>
      <c r="J2174" s="34">
        <f t="shared" si="674"/>
        <v>45427</v>
      </c>
      <c r="K2174" s="2">
        <f t="shared" si="675"/>
        <v>96</v>
      </c>
      <c r="L2174" s="21">
        <f t="shared" si="676"/>
        <v>97</v>
      </c>
      <c r="M2174" s="14">
        <f t="shared" si="677"/>
        <v>1.0263852979999999</v>
      </c>
      <c r="N2174" s="14">
        <f t="shared" ca="1" si="678"/>
        <v>1.0654585029999999</v>
      </c>
      <c r="O2174" s="21">
        <v>0</v>
      </c>
      <c r="P2174" s="16">
        <f t="shared" ca="1" si="679"/>
        <v>238.02514513</v>
      </c>
      <c r="Q2174" s="24">
        <f t="shared" si="667"/>
        <v>0</v>
      </c>
      <c r="R2174" s="16">
        <f t="shared" si="680"/>
        <v>0</v>
      </c>
      <c r="S2174" s="4" t="str">
        <f t="shared" si="681"/>
        <v>A+J=</v>
      </c>
      <c r="T2174" s="34">
        <f t="shared" si="682"/>
        <v>45460</v>
      </c>
      <c r="U2174" s="16">
        <v>0</v>
      </c>
      <c r="V2174" s="16">
        <f t="shared" ca="1" si="685"/>
        <v>1.2120918048818055</v>
      </c>
      <c r="W2174" s="16">
        <f t="shared" ca="1" si="684"/>
        <v>58.09846665904395</v>
      </c>
      <c r="X2174" s="32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"/>
      <c r="AI2174" s="1"/>
      <c r="AJ2174" s="1"/>
      <c r="AK2174" s="1"/>
      <c r="AL2174" s="1"/>
      <c r="AM2174" s="32"/>
      <c r="AN2174" s="32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42">
        <f t="shared" si="668"/>
        <v>45565</v>
      </c>
      <c r="B2175" s="19">
        <f t="shared" ca="1" si="683"/>
        <v>3933.6111182393424</v>
      </c>
      <c r="C2175" s="16">
        <f t="shared" ca="1" si="670"/>
        <v>3636.2754146454167</v>
      </c>
      <c r="D2175" s="15">
        <f ca="1">IF(A2175&lt;$B$1,VLOOKUP(A2175,[1]DI!$A$4:$B$15000,2,FALSE),0)</f>
        <v>0.1065</v>
      </c>
      <c r="E2175" s="16">
        <f t="shared" ca="1" si="671"/>
        <v>1.00040168</v>
      </c>
      <c r="F2175" s="16">
        <f ca="1">(TRUNC(PRODUCT($E$12:$E2174),16))</f>
        <v>1.57582658235721</v>
      </c>
      <c r="G2175" s="16">
        <f t="shared" ca="1" si="672"/>
        <v>1.5180368240966899</v>
      </c>
      <c r="H2175" s="16">
        <f t="shared" ca="1" si="673"/>
        <v>1.0380687500000001</v>
      </c>
      <c r="I2175" s="15">
        <f t="shared" si="669"/>
        <v>7.0000000000000007E-2</v>
      </c>
      <c r="J2175" s="34">
        <f t="shared" si="674"/>
        <v>45427</v>
      </c>
      <c r="K2175" s="2">
        <f t="shared" si="675"/>
        <v>97</v>
      </c>
      <c r="L2175" s="21">
        <f t="shared" si="676"/>
        <v>97</v>
      </c>
      <c r="M2175" s="14">
        <f t="shared" si="677"/>
        <v>1.0263852979999999</v>
      </c>
      <c r="N2175" s="14">
        <f t="shared" ca="1" si="678"/>
        <v>1.0654585029999999</v>
      </c>
      <c r="O2175" s="21">
        <v>0</v>
      </c>
      <c r="P2175" s="16">
        <f t="shared" ca="1" si="679"/>
        <v>238.02514513</v>
      </c>
      <c r="Q2175" s="24">
        <f t="shared" si="667"/>
        <v>0</v>
      </c>
      <c r="R2175" s="16">
        <f t="shared" si="680"/>
        <v>0</v>
      </c>
      <c r="S2175" s="4" t="str">
        <f t="shared" si="681"/>
        <v>A+J=</v>
      </c>
      <c r="T2175" s="34">
        <f t="shared" si="682"/>
        <v>45460</v>
      </c>
      <c r="U2175" s="16">
        <v>0</v>
      </c>
      <c r="V2175" s="16">
        <f t="shared" ca="1" si="685"/>
        <v>1.2120918048818055</v>
      </c>
      <c r="W2175" s="16">
        <f t="shared" ca="1" si="684"/>
        <v>59.310558463925759</v>
      </c>
      <c r="X2175" s="32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"/>
      <c r="AI2175" s="1"/>
      <c r="AJ2175" s="1"/>
      <c r="AK2175" s="1"/>
      <c r="AL2175" s="1"/>
      <c r="AM2175" s="32"/>
      <c r="AN2175" s="32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42">
        <f t="shared" si="668"/>
        <v>45566</v>
      </c>
      <c r="B2176" s="19">
        <f t="shared" ca="1" si="683"/>
        <v>3937.4201870442243</v>
      </c>
      <c r="C2176" s="16">
        <f t="shared" ca="1" si="670"/>
        <v>3636.2754146454167</v>
      </c>
      <c r="D2176" s="15">
        <f ca="1">IF(A2176&lt;$B$1,VLOOKUP(A2176,[1]DI!$A$4:$B$15000,2,FALSE),0)</f>
        <v>0.1065</v>
      </c>
      <c r="E2176" s="16">
        <f t="shared" ca="1" si="671"/>
        <v>1.00040168</v>
      </c>
      <c r="F2176" s="16">
        <f ca="1">(TRUNC(PRODUCT($E$12:$E2175),16))</f>
        <v>1.5764595603788101</v>
      </c>
      <c r="G2176" s="16">
        <f t="shared" ca="1" si="672"/>
        <v>1.5180368240966899</v>
      </c>
      <c r="H2176" s="16">
        <f t="shared" ca="1" si="673"/>
        <v>1.0384857199999999</v>
      </c>
      <c r="I2176" s="15">
        <f t="shared" si="669"/>
        <v>7.0000000000000007E-2</v>
      </c>
      <c r="J2176" s="34">
        <f t="shared" si="674"/>
        <v>45427</v>
      </c>
      <c r="K2176" s="2">
        <f t="shared" si="675"/>
        <v>98</v>
      </c>
      <c r="L2176" s="21">
        <f t="shared" si="676"/>
        <v>98</v>
      </c>
      <c r="M2176" s="14">
        <f t="shared" si="677"/>
        <v>1.026660905</v>
      </c>
      <c r="N2176" s="14">
        <f t="shared" ca="1" si="678"/>
        <v>1.0661726890000001</v>
      </c>
      <c r="O2176" s="21">
        <v>0</v>
      </c>
      <c r="P2176" s="16">
        <f t="shared" ca="1" si="679"/>
        <v>240.62212213000001</v>
      </c>
      <c r="Q2176" s="24">
        <f t="shared" si="667"/>
        <v>0</v>
      </c>
      <c r="R2176" s="16">
        <f t="shared" si="680"/>
        <v>0</v>
      </c>
      <c r="S2176" s="4" t="str">
        <f t="shared" si="681"/>
        <v>A+J=</v>
      </c>
      <c r="T2176" s="34">
        <f t="shared" si="682"/>
        <v>45460</v>
      </c>
      <c r="U2176" s="16">
        <v>0</v>
      </c>
      <c r="V2176" s="16">
        <f t="shared" ca="1" si="685"/>
        <v>1.2120918048818055</v>
      </c>
      <c r="W2176" s="16">
        <f t="shared" ca="1" si="684"/>
        <v>60.522650268807567</v>
      </c>
      <c r="X2176" s="32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"/>
      <c r="AI2176" s="1"/>
      <c r="AJ2176" s="1"/>
      <c r="AK2176" s="1"/>
      <c r="AL2176" s="1"/>
      <c r="AM2176" s="32"/>
      <c r="AN2176" s="32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42">
        <f t="shared" si="668"/>
        <v>45567</v>
      </c>
      <c r="B2177" s="19">
        <f t="shared" ca="1" si="683"/>
        <v>3941.2310085191061</v>
      </c>
      <c r="C2177" s="16">
        <f t="shared" ca="1" si="670"/>
        <v>3636.2754146454167</v>
      </c>
      <c r="D2177" s="15">
        <f ca="1">IF(A2177&lt;$B$1,VLOOKUP(A2177,[1]DI!$A$4:$B$15000,2,FALSE),0)</f>
        <v>0.1065</v>
      </c>
      <c r="E2177" s="16">
        <f t="shared" ca="1" si="671"/>
        <v>1.00040168</v>
      </c>
      <c r="F2177" s="16">
        <f ca="1">(TRUNC(PRODUCT($E$12:$E2176),16))</f>
        <v>1.57709279265503</v>
      </c>
      <c r="G2177" s="16">
        <f t="shared" ca="1" si="672"/>
        <v>1.5180368240966899</v>
      </c>
      <c r="H2177" s="16">
        <f t="shared" ca="1" si="673"/>
        <v>1.0389028600000001</v>
      </c>
      <c r="I2177" s="15">
        <f t="shared" si="669"/>
        <v>7.0000000000000007E-2</v>
      </c>
      <c r="J2177" s="34">
        <f t="shared" si="674"/>
        <v>45427</v>
      </c>
      <c r="K2177" s="2">
        <f t="shared" si="675"/>
        <v>99</v>
      </c>
      <c r="L2177" s="21">
        <f t="shared" si="676"/>
        <v>99</v>
      </c>
      <c r="M2177" s="14">
        <f t="shared" si="677"/>
        <v>1.026936587</v>
      </c>
      <c r="N2177" s="14">
        <f t="shared" ca="1" si="678"/>
        <v>1.0668873569999999</v>
      </c>
      <c r="O2177" s="21">
        <v>0</v>
      </c>
      <c r="P2177" s="16">
        <f t="shared" ca="1" si="679"/>
        <v>243.22085179999999</v>
      </c>
      <c r="Q2177" s="24">
        <f t="shared" si="667"/>
        <v>0</v>
      </c>
      <c r="R2177" s="16">
        <f t="shared" si="680"/>
        <v>0</v>
      </c>
      <c r="S2177" s="4" t="str">
        <f t="shared" si="681"/>
        <v>A+J=</v>
      </c>
      <c r="T2177" s="34">
        <f t="shared" si="682"/>
        <v>45460</v>
      </c>
      <c r="U2177" s="16">
        <v>0</v>
      </c>
      <c r="V2177" s="16">
        <f t="shared" ca="1" si="685"/>
        <v>1.2120918048818055</v>
      </c>
      <c r="W2177" s="16">
        <f t="shared" ca="1" si="684"/>
        <v>61.734742073689375</v>
      </c>
      <c r="X2177" s="32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"/>
      <c r="AI2177" s="1"/>
      <c r="AJ2177" s="1"/>
      <c r="AK2177" s="1"/>
      <c r="AL2177" s="1"/>
      <c r="AM2177" s="32"/>
      <c r="AN2177" s="32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42">
        <f t="shared" si="668"/>
        <v>45568</v>
      </c>
      <c r="B2178" s="19">
        <f t="shared" ca="1" si="683"/>
        <v>3945.0435463239883</v>
      </c>
      <c r="C2178" s="16">
        <f t="shared" ca="1" si="670"/>
        <v>3636.2754146454167</v>
      </c>
      <c r="D2178" s="15">
        <f ca="1">IF(A2178&lt;$B$1,VLOOKUP(A2178,[1]DI!$A$4:$B$15000,2,FALSE),0)</f>
        <v>0.1065</v>
      </c>
      <c r="E2178" s="16">
        <f t="shared" ca="1" si="671"/>
        <v>1.00040168</v>
      </c>
      <c r="F2178" s="16">
        <f ca="1">(TRUNC(PRODUCT($E$12:$E2177),16))</f>
        <v>1.57772627928798</v>
      </c>
      <c r="G2178" s="16">
        <f t="shared" ca="1" si="672"/>
        <v>1.5180368240966899</v>
      </c>
      <c r="H2178" s="16">
        <f t="shared" ca="1" si="673"/>
        <v>1.0393201599999999</v>
      </c>
      <c r="I2178" s="15">
        <f t="shared" si="669"/>
        <v>7.0000000000000007E-2</v>
      </c>
      <c r="J2178" s="34">
        <f t="shared" si="674"/>
        <v>45427</v>
      </c>
      <c r="K2178" s="2">
        <f t="shared" si="675"/>
        <v>100</v>
      </c>
      <c r="L2178" s="21">
        <f t="shared" si="676"/>
        <v>100</v>
      </c>
      <c r="M2178" s="14">
        <f t="shared" si="677"/>
        <v>1.027212343</v>
      </c>
      <c r="N2178" s="14">
        <f t="shared" ca="1" si="678"/>
        <v>1.067602497</v>
      </c>
      <c r="O2178" s="21">
        <v>0</v>
      </c>
      <c r="P2178" s="16">
        <f t="shared" ca="1" si="679"/>
        <v>245.8212978</v>
      </c>
      <c r="Q2178" s="24">
        <f t="shared" si="667"/>
        <v>0</v>
      </c>
      <c r="R2178" s="16">
        <f t="shared" si="680"/>
        <v>0</v>
      </c>
      <c r="S2178" s="4" t="str">
        <f t="shared" si="681"/>
        <v>A+J=</v>
      </c>
      <c r="T2178" s="34">
        <f t="shared" si="682"/>
        <v>45460</v>
      </c>
      <c r="U2178" s="16">
        <v>0</v>
      </c>
      <c r="V2178" s="16">
        <f t="shared" ca="1" si="685"/>
        <v>1.2120918048818055</v>
      </c>
      <c r="W2178" s="16">
        <f t="shared" ca="1" si="684"/>
        <v>62.946833878571184</v>
      </c>
      <c r="X2178" s="32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"/>
      <c r="AI2178" s="1"/>
      <c r="AJ2178" s="1"/>
      <c r="AK2178" s="1"/>
      <c r="AL2178" s="1"/>
      <c r="AM2178" s="32"/>
      <c r="AN2178" s="32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42">
        <f t="shared" si="668"/>
        <v>45569</v>
      </c>
      <c r="B2179" s="19">
        <f t="shared" ca="1" si="683"/>
        <v>3948.85786954887</v>
      </c>
      <c r="C2179" s="16">
        <f t="shared" ca="1" si="670"/>
        <v>3636.2754146454167</v>
      </c>
      <c r="D2179" s="15">
        <f ca="1">IF(A2179&lt;$B$1,VLOOKUP(A2179,[1]DI!$A$4:$B$15000,2,FALSE),0)</f>
        <v>0.1065</v>
      </c>
      <c r="E2179" s="16">
        <f t="shared" ca="1" si="671"/>
        <v>1.00040168</v>
      </c>
      <c r="F2179" s="16">
        <f ca="1">(TRUNC(PRODUCT($E$12:$E2178),16))</f>
        <v>1.57836002037985</v>
      </c>
      <c r="G2179" s="16">
        <f t="shared" ca="1" si="672"/>
        <v>1.5180368240966899</v>
      </c>
      <c r="H2179" s="16">
        <f t="shared" ca="1" si="673"/>
        <v>1.03973764</v>
      </c>
      <c r="I2179" s="15">
        <f t="shared" si="669"/>
        <v>7.0000000000000007E-2</v>
      </c>
      <c r="J2179" s="34">
        <f t="shared" si="674"/>
        <v>45427</v>
      </c>
      <c r="K2179" s="2">
        <f t="shared" si="675"/>
        <v>101</v>
      </c>
      <c r="L2179" s="21">
        <f t="shared" si="676"/>
        <v>101</v>
      </c>
      <c r="M2179" s="14">
        <f t="shared" si="677"/>
        <v>1.0274881730000001</v>
      </c>
      <c r="N2179" s="14">
        <f t="shared" ca="1" si="678"/>
        <v>1.068318128</v>
      </c>
      <c r="O2179" s="21">
        <v>0</v>
      </c>
      <c r="P2179" s="16">
        <f t="shared" ca="1" si="679"/>
        <v>248.42352922000001</v>
      </c>
      <c r="Q2179" s="24">
        <f t="shared" si="667"/>
        <v>0</v>
      </c>
      <c r="R2179" s="16">
        <f t="shared" si="680"/>
        <v>0</v>
      </c>
      <c r="S2179" s="4" t="str">
        <f t="shared" si="681"/>
        <v>A+J=</v>
      </c>
      <c r="T2179" s="34">
        <f t="shared" si="682"/>
        <v>45460</v>
      </c>
      <c r="U2179" s="16">
        <v>0</v>
      </c>
      <c r="V2179" s="16">
        <f t="shared" ca="1" si="685"/>
        <v>1.2120918048818055</v>
      </c>
      <c r="W2179" s="16">
        <f t="shared" ca="1" si="684"/>
        <v>64.158925683452992</v>
      </c>
      <c r="X2179" s="32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"/>
      <c r="AI2179" s="1"/>
      <c r="AJ2179" s="1"/>
      <c r="AK2179" s="1"/>
      <c r="AL2179" s="1"/>
      <c r="AM2179" s="32"/>
      <c r="AN2179" s="32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42">
        <f t="shared" si="668"/>
        <v>45570</v>
      </c>
      <c r="B2180" s="19">
        <f t="shared" ca="1" si="683"/>
        <v>3952.6739090837518</v>
      </c>
      <c r="C2180" s="16">
        <f t="shared" ca="1" si="670"/>
        <v>3636.2754146454167</v>
      </c>
      <c r="D2180" s="15">
        <f ca="1">IF(A2180&lt;$B$1,VLOOKUP(A2180,[1]DI!$A$4:$B$15000,2,FALSE),0)</f>
        <v>0</v>
      </c>
      <c r="E2180" s="16">
        <f t="shared" ca="1" si="671"/>
        <v>1</v>
      </c>
      <c r="F2180" s="16">
        <f ca="1">(TRUNC(PRODUCT($E$12:$E2179),16))</f>
        <v>1.57899401603283</v>
      </c>
      <c r="G2180" s="16">
        <f t="shared" ca="1" si="672"/>
        <v>1.5180368240966899</v>
      </c>
      <c r="H2180" s="16">
        <f t="shared" ca="1" si="673"/>
        <v>1.04015528</v>
      </c>
      <c r="I2180" s="15">
        <f t="shared" si="669"/>
        <v>7.0000000000000007E-2</v>
      </c>
      <c r="J2180" s="34">
        <f t="shared" si="674"/>
        <v>45427</v>
      </c>
      <c r="K2180" s="2">
        <f t="shared" si="675"/>
        <v>101</v>
      </c>
      <c r="L2180" s="21">
        <f t="shared" si="676"/>
        <v>102</v>
      </c>
      <c r="M2180" s="14">
        <f t="shared" si="677"/>
        <v>1.0277640770000001</v>
      </c>
      <c r="N2180" s="14">
        <f t="shared" ca="1" si="678"/>
        <v>1.0690342310000001</v>
      </c>
      <c r="O2180" s="21">
        <v>0</v>
      </c>
      <c r="P2180" s="16">
        <f t="shared" ca="1" si="679"/>
        <v>251.02747694999999</v>
      </c>
      <c r="Q2180" s="24">
        <f t="shared" si="667"/>
        <v>0</v>
      </c>
      <c r="R2180" s="16">
        <f t="shared" si="680"/>
        <v>0</v>
      </c>
      <c r="S2180" s="4" t="str">
        <f t="shared" si="681"/>
        <v>A+J=</v>
      </c>
      <c r="T2180" s="34">
        <f t="shared" si="682"/>
        <v>45460</v>
      </c>
      <c r="U2180" s="16">
        <v>0</v>
      </c>
      <c r="V2180" s="16">
        <f t="shared" ca="1" si="685"/>
        <v>1.2120918048818055</v>
      </c>
      <c r="W2180" s="16">
        <f t="shared" ca="1" si="684"/>
        <v>65.3710174883348</v>
      </c>
      <c r="X2180" s="32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"/>
      <c r="AI2180" s="1"/>
      <c r="AJ2180" s="1"/>
      <c r="AK2180" s="1"/>
      <c r="AL2180" s="1"/>
      <c r="AM2180" s="32"/>
      <c r="AN2180" s="32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42">
        <f t="shared" si="668"/>
        <v>45571</v>
      </c>
      <c r="B2181" s="19">
        <f t="shared" ca="1" si="683"/>
        <v>3953.8860008886336</v>
      </c>
      <c r="C2181" s="16">
        <f t="shared" ca="1" si="670"/>
        <v>3636.2754146454167</v>
      </c>
      <c r="D2181" s="15">
        <f ca="1">IF(A2181&lt;$B$1,VLOOKUP(A2181,[1]DI!$A$4:$B$15000,2,FALSE),0)</f>
        <v>0</v>
      </c>
      <c r="E2181" s="16">
        <f t="shared" ca="1" si="671"/>
        <v>1</v>
      </c>
      <c r="F2181" s="16">
        <f ca="1">(TRUNC(PRODUCT($E$12:$E2180),16))</f>
        <v>1.57899401603283</v>
      </c>
      <c r="G2181" s="16">
        <f t="shared" ca="1" si="672"/>
        <v>1.5180368240966899</v>
      </c>
      <c r="H2181" s="16">
        <f t="shared" ca="1" si="673"/>
        <v>1.04015528</v>
      </c>
      <c r="I2181" s="15">
        <f t="shared" si="669"/>
        <v>7.0000000000000007E-2</v>
      </c>
      <c r="J2181" s="34">
        <f t="shared" si="674"/>
        <v>45427</v>
      </c>
      <c r="K2181" s="2">
        <f t="shared" si="675"/>
        <v>101</v>
      </c>
      <c r="L2181" s="21">
        <f t="shared" si="676"/>
        <v>102</v>
      </c>
      <c r="M2181" s="14">
        <f t="shared" si="677"/>
        <v>1.0277640770000001</v>
      </c>
      <c r="N2181" s="14">
        <f t="shared" ca="1" si="678"/>
        <v>1.0690342310000001</v>
      </c>
      <c r="O2181" s="21">
        <v>0</v>
      </c>
      <c r="P2181" s="16">
        <f t="shared" ca="1" si="679"/>
        <v>251.02747694999999</v>
      </c>
      <c r="Q2181" s="24">
        <f t="shared" si="667"/>
        <v>0</v>
      </c>
      <c r="R2181" s="16">
        <f t="shared" si="680"/>
        <v>0</v>
      </c>
      <c r="S2181" s="4" t="str">
        <f t="shared" si="681"/>
        <v>A+J=</v>
      </c>
      <c r="T2181" s="34">
        <f t="shared" si="682"/>
        <v>45460</v>
      </c>
      <c r="U2181" s="16">
        <v>0</v>
      </c>
      <c r="V2181" s="16">
        <f t="shared" ca="1" si="685"/>
        <v>1.2120918048818055</v>
      </c>
      <c r="W2181" s="16">
        <f t="shared" ca="1" si="684"/>
        <v>66.583109293216609</v>
      </c>
      <c r="X2181" s="32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"/>
      <c r="AI2181" s="1"/>
      <c r="AJ2181" s="1"/>
      <c r="AK2181" s="1"/>
      <c r="AL2181" s="1"/>
      <c r="AM2181" s="32"/>
      <c r="AN2181" s="32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42">
        <f t="shared" si="668"/>
        <v>45572</v>
      </c>
      <c r="B2182" s="19">
        <f t="shared" ca="1" si="683"/>
        <v>3955.0980926935154</v>
      </c>
      <c r="C2182" s="16">
        <f t="shared" ca="1" si="670"/>
        <v>3636.2754146454167</v>
      </c>
      <c r="D2182" s="15">
        <f ca="1">IF(A2182&lt;$B$1,VLOOKUP(A2182,[1]DI!$A$4:$B$15000,2,FALSE),0)</f>
        <v>0.1065</v>
      </c>
      <c r="E2182" s="16">
        <f t="shared" ca="1" si="671"/>
        <v>1.00040168</v>
      </c>
      <c r="F2182" s="16">
        <f ca="1">(TRUNC(PRODUCT($E$12:$E2181),16))</f>
        <v>1.57899401603283</v>
      </c>
      <c r="G2182" s="16">
        <f t="shared" ca="1" si="672"/>
        <v>1.5180368240966899</v>
      </c>
      <c r="H2182" s="16">
        <f t="shared" ca="1" si="673"/>
        <v>1.04015528</v>
      </c>
      <c r="I2182" s="15">
        <f t="shared" si="669"/>
        <v>7.0000000000000007E-2</v>
      </c>
      <c r="J2182" s="34">
        <f t="shared" si="674"/>
        <v>45427</v>
      </c>
      <c r="K2182" s="2">
        <f t="shared" si="675"/>
        <v>102</v>
      </c>
      <c r="L2182" s="21">
        <f t="shared" si="676"/>
        <v>102</v>
      </c>
      <c r="M2182" s="14">
        <f t="shared" si="677"/>
        <v>1.0277640770000001</v>
      </c>
      <c r="N2182" s="14">
        <f t="shared" ca="1" si="678"/>
        <v>1.0690342310000001</v>
      </c>
      <c r="O2182" s="21">
        <v>0</v>
      </c>
      <c r="P2182" s="16">
        <f t="shared" ca="1" si="679"/>
        <v>251.02747694999999</v>
      </c>
      <c r="Q2182" s="24">
        <f t="shared" si="667"/>
        <v>0</v>
      </c>
      <c r="R2182" s="16">
        <f t="shared" si="680"/>
        <v>0</v>
      </c>
      <c r="S2182" s="4" t="str">
        <f t="shared" si="681"/>
        <v>A+J=</v>
      </c>
      <c r="T2182" s="34">
        <f t="shared" si="682"/>
        <v>45460</v>
      </c>
      <c r="U2182" s="16">
        <v>0</v>
      </c>
      <c r="V2182" s="16">
        <f t="shared" ca="1" si="685"/>
        <v>1.2120918048818055</v>
      </c>
      <c r="W2182" s="16">
        <f t="shared" ca="1" si="684"/>
        <v>67.795201098098417</v>
      </c>
      <c r="X2182" s="32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"/>
      <c r="AI2182" s="1"/>
      <c r="AJ2182" s="1"/>
      <c r="AK2182" s="1"/>
      <c r="AL2182" s="1"/>
      <c r="AM2182" s="32"/>
      <c r="AN2182" s="32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42">
        <f t="shared" si="668"/>
        <v>45573</v>
      </c>
      <c r="B2183" s="19">
        <f t="shared" ca="1" si="683"/>
        <v>3958.9158885483971</v>
      </c>
      <c r="C2183" s="16">
        <f t="shared" ca="1" si="670"/>
        <v>3636.2754146454167</v>
      </c>
      <c r="D2183" s="15">
        <f ca="1">IF(A2183&lt;$B$1,VLOOKUP(A2183,[1]DI!$A$4:$B$15000,2,FALSE),0)</f>
        <v>0.1065</v>
      </c>
      <c r="E2183" s="16">
        <f t="shared" ca="1" si="671"/>
        <v>1.00040168</v>
      </c>
      <c r="F2183" s="16">
        <f ca="1">(TRUNC(PRODUCT($E$12:$E2182),16))</f>
        <v>1.5796282663491901</v>
      </c>
      <c r="G2183" s="16">
        <f t="shared" ca="1" si="672"/>
        <v>1.5180368240966899</v>
      </c>
      <c r="H2183" s="16">
        <f t="shared" ca="1" si="673"/>
        <v>1.0405730900000001</v>
      </c>
      <c r="I2183" s="15">
        <f t="shared" si="669"/>
        <v>7.0000000000000007E-2</v>
      </c>
      <c r="J2183" s="34">
        <f t="shared" si="674"/>
        <v>45427</v>
      </c>
      <c r="K2183" s="2">
        <f t="shared" si="675"/>
        <v>103</v>
      </c>
      <c r="L2183" s="21">
        <f t="shared" si="676"/>
        <v>103</v>
      </c>
      <c r="M2183" s="14">
        <f t="shared" si="677"/>
        <v>1.028040055</v>
      </c>
      <c r="N2183" s="14">
        <f t="shared" ca="1" si="678"/>
        <v>1.0697508170000001</v>
      </c>
      <c r="O2183" s="21">
        <v>0</v>
      </c>
      <c r="P2183" s="16">
        <f t="shared" ca="1" si="679"/>
        <v>253.63318100000001</v>
      </c>
      <c r="Q2183" s="24">
        <f t="shared" si="667"/>
        <v>0</v>
      </c>
      <c r="R2183" s="16">
        <f t="shared" si="680"/>
        <v>0</v>
      </c>
      <c r="S2183" s="4" t="str">
        <f t="shared" si="681"/>
        <v>A+J=</v>
      </c>
      <c r="T2183" s="34">
        <f t="shared" si="682"/>
        <v>45460</v>
      </c>
      <c r="U2183" s="16">
        <v>0</v>
      </c>
      <c r="V2183" s="16">
        <f t="shared" ca="1" si="685"/>
        <v>1.2120918048818055</v>
      </c>
      <c r="W2183" s="16">
        <f t="shared" ca="1" si="684"/>
        <v>69.007292902980225</v>
      </c>
      <c r="X2183" s="32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"/>
      <c r="AI2183" s="1"/>
      <c r="AJ2183" s="1"/>
      <c r="AK2183" s="1"/>
      <c r="AL2183" s="1"/>
      <c r="AM2183" s="32"/>
      <c r="AN2183" s="32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42">
        <f t="shared" si="668"/>
        <v>45574</v>
      </c>
      <c r="B2184" s="19">
        <f t="shared" ca="1" si="683"/>
        <v>3962.7354370932785</v>
      </c>
      <c r="C2184" s="16">
        <f t="shared" ca="1" si="670"/>
        <v>3636.2754146454167</v>
      </c>
      <c r="D2184" s="15">
        <f ca="1">IF(A2184&lt;$B$1,VLOOKUP(A2184,[1]DI!$A$4:$B$15000,2,FALSE),0)</f>
        <v>0.1065</v>
      </c>
      <c r="E2184" s="16">
        <f t="shared" ca="1" si="671"/>
        <v>1.00040168</v>
      </c>
      <c r="F2184" s="16">
        <f ca="1">(TRUNC(PRODUCT($E$12:$E2183),16))</f>
        <v>1.5802627714312201</v>
      </c>
      <c r="G2184" s="16">
        <f t="shared" ca="1" si="672"/>
        <v>1.5180368240966899</v>
      </c>
      <c r="H2184" s="16">
        <f t="shared" ca="1" si="673"/>
        <v>1.04099107</v>
      </c>
      <c r="I2184" s="15">
        <f t="shared" si="669"/>
        <v>7.0000000000000007E-2</v>
      </c>
      <c r="J2184" s="34">
        <f t="shared" si="674"/>
        <v>45427</v>
      </c>
      <c r="K2184" s="2">
        <f t="shared" si="675"/>
        <v>104</v>
      </c>
      <c r="L2184" s="21">
        <f t="shared" si="676"/>
        <v>104</v>
      </c>
      <c r="M2184" s="14">
        <f t="shared" si="677"/>
        <v>1.028316107</v>
      </c>
      <c r="N2184" s="14">
        <f t="shared" ca="1" si="678"/>
        <v>1.070467885</v>
      </c>
      <c r="O2184" s="21">
        <v>0</v>
      </c>
      <c r="P2184" s="16">
        <f t="shared" ca="1" si="679"/>
        <v>256.24063774000001</v>
      </c>
      <c r="Q2184" s="24">
        <f t="shared" si="667"/>
        <v>0</v>
      </c>
      <c r="R2184" s="16">
        <f t="shared" si="680"/>
        <v>0</v>
      </c>
      <c r="S2184" s="4" t="str">
        <f t="shared" si="681"/>
        <v>A+J=</v>
      </c>
      <c r="T2184" s="34">
        <f t="shared" si="682"/>
        <v>45460</v>
      </c>
      <c r="U2184" s="16">
        <v>0</v>
      </c>
      <c r="V2184" s="16">
        <f t="shared" ca="1" si="685"/>
        <v>1.2120918048818055</v>
      </c>
      <c r="W2184" s="16">
        <f t="shared" ca="1" si="684"/>
        <v>70.219384707862034</v>
      </c>
      <c r="X2184" s="32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"/>
      <c r="AI2184" s="1"/>
      <c r="AJ2184" s="1"/>
      <c r="AK2184" s="1"/>
      <c r="AL2184" s="1"/>
      <c r="AM2184" s="32"/>
      <c r="AN2184" s="32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42">
        <f t="shared" si="668"/>
        <v>45575</v>
      </c>
      <c r="B2185" s="19">
        <f t="shared" ca="1" si="683"/>
        <v>3966.5567019581604</v>
      </c>
      <c r="C2185" s="16">
        <f t="shared" ca="1" si="670"/>
        <v>3636.2754146454167</v>
      </c>
      <c r="D2185" s="15">
        <f ca="1">IF(A2185&lt;$B$1,VLOOKUP(A2185,[1]DI!$A$4:$B$15000,2,FALSE),0)</f>
        <v>0.1065</v>
      </c>
      <c r="E2185" s="16">
        <f t="shared" ca="1" si="671"/>
        <v>1.00040168</v>
      </c>
      <c r="F2185" s="16">
        <f ca="1">(TRUNC(PRODUCT($E$12:$E2184),16))</f>
        <v>1.5808975313812501</v>
      </c>
      <c r="G2185" s="16">
        <f t="shared" ca="1" si="672"/>
        <v>1.5180368240966899</v>
      </c>
      <c r="H2185" s="16">
        <f t="shared" ca="1" si="673"/>
        <v>1.0414092100000001</v>
      </c>
      <c r="I2185" s="15">
        <f t="shared" si="669"/>
        <v>7.0000000000000007E-2</v>
      </c>
      <c r="J2185" s="34">
        <f t="shared" si="674"/>
        <v>45427</v>
      </c>
      <c r="K2185" s="2">
        <f t="shared" si="675"/>
        <v>105</v>
      </c>
      <c r="L2185" s="21">
        <f t="shared" si="676"/>
        <v>105</v>
      </c>
      <c r="M2185" s="14">
        <f t="shared" si="677"/>
        <v>1.0285922329999999</v>
      </c>
      <c r="N2185" s="14">
        <f t="shared" ca="1" si="678"/>
        <v>1.0711854249999999</v>
      </c>
      <c r="O2185" s="21">
        <v>0</v>
      </c>
      <c r="P2185" s="16">
        <f t="shared" ca="1" si="679"/>
        <v>258.8498108</v>
      </c>
      <c r="Q2185" s="24">
        <f t="shared" si="667"/>
        <v>0</v>
      </c>
      <c r="R2185" s="16">
        <f t="shared" si="680"/>
        <v>0</v>
      </c>
      <c r="S2185" s="4" t="str">
        <f t="shared" si="681"/>
        <v>A+J=</v>
      </c>
      <c r="T2185" s="34">
        <f t="shared" si="682"/>
        <v>45460</v>
      </c>
      <c r="U2185" s="16">
        <v>0</v>
      </c>
      <c r="V2185" s="16">
        <f t="shared" ca="1" si="685"/>
        <v>1.2120918048818055</v>
      </c>
      <c r="W2185" s="16">
        <f t="shared" ca="1" si="684"/>
        <v>71.431476512743842</v>
      </c>
      <c r="X2185" s="32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"/>
      <c r="AI2185" s="1"/>
      <c r="AJ2185" s="1"/>
      <c r="AK2185" s="1"/>
      <c r="AL2185" s="1"/>
      <c r="AM2185" s="32"/>
      <c r="AN2185" s="32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42">
        <f t="shared" si="668"/>
        <v>45576</v>
      </c>
      <c r="B2186" s="19">
        <f t="shared" ca="1" si="683"/>
        <v>3970.3797267830423</v>
      </c>
      <c r="C2186" s="16">
        <f t="shared" ca="1" si="670"/>
        <v>3636.2754146454167</v>
      </c>
      <c r="D2186" s="15">
        <f ca="1">IF(A2186&lt;$B$1,VLOOKUP(A2186,[1]DI!$A$4:$B$15000,2,FALSE),0)</f>
        <v>0.1065</v>
      </c>
      <c r="E2186" s="16">
        <f t="shared" ca="1" si="671"/>
        <v>1.00040168</v>
      </c>
      <c r="F2186" s="16">
        <f ca="1">(TRUNC(PRODUCT($E$12:$E2185),16))</f>
        <v>1.5815325463016501</v>
      </c>
      <c r="G2186" s="16">
        <f t="shared" ca="1" si="672"/>
        <v>1.5180368240966899</v>
      </c>
      <c r="H2186" s="16">
        <f t="shared" ca="1" si="673"/>
        <v>1.04182752</v>
      </c>
      <c r="I2186" s="15">
        <f t="shared" si="669"/>
        <v>7.0000000000000007E-2</v>
      </c>
      <c r="J2186" s="34">
        <f t="shared" si="674"/>
        <v>45427</v>
      </c>
      <c r="K2186" s="2">
        <f t="shared" si="675"/>
        <v>106</v>
      </c>
      <c r="L2186" s="21">
        <f t="shared" si="676"/>
        <v>106</v>
      </c>
      <c r="M2186" s="14">
        <f t="shared" si="677"/>
        <v>1.0288684340000001</v>
      </c>
      <c r="N2186" s="14">
        <f t="shared" ca="1" si="678"/>
        <v>1.0719034489999999</v>
      </c>
      <c r="O2186" s="21">
        <v>0</v>
      </c>
      <c r="P2186" s="16">
        <f t="shared" ca="1" si="679"/>
        <v>261.46074382</v>
      </c>
      <c r="Q2186" s="24">
        <f t="shared" si="667"/>
        <v>0</v>
      </c>
      <c r="R2186" s="16">
        <f t="shared" si="680"/>
        <v>0</v>
      </c>
      <c r="S2186" s="4" t="str">
        <f t="shared" si="681"/>
        <v>A+J=</v>
      </c>
      <c r="T2186" s="34">
        <f t="shared" si="682"/>
        <v>45460</v>
      </c>
      <c r="U2186" s="16">
        <v>0</v>
      </c>
      <c r="V2186" s="16">
        <f t="shared" ca="1" si="685"/>
        <v>1.2120918048818055</v>
      </c>
      <c r="W2186" s="16">
        <f t="shared" ca="1" si="684"/>
        <v>72.64356831762565</v>
      </c>
      <c r="X2186" s="32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"/>
      <c r="AI2186" s="1"/>
      <c r="AJ2186" s="1"/>
      <c r="AK2186" s="1"/>
      <c r="AL2186" s="1"/>
      <c r="AM2186" s="32"/>
      <c r="AN2186" s="32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42">
        <f t="shared" si="668"/>
        <v>45577</v>
      </c>
      <c r="B2187" s="19">
        <f t="shared" ca="1" si="683"/>
        <v>3974.2045442879239</v>
      </c>
      <c r="C2187" s="16">
        <f t="shared" ca="1" si="670"/>
        <v>3636.2754146454167</v>
      </c>
      <c r="D2187" s="15">
        <f ca="1">IF(A2187&lt;$B$1,VLOOKUP(A2187,[1]DI!$A$4:$B$15000,2,FALSE),0)</f>
        <v>0</v>
      </c>
      <c r="E2187" s="16">
        <f t="shared" ca="1" si="671"/>
        <v>1</v>
      </c>
      <c r="F2187" s="16">
        <f ca="1">(TRUNC(PRODUCT($E$12:$E2186),16))</f>
        <v>1.58216781629485</v>
      </c>
      <c r="G2187" s="16">
        <f t="shared" ca="1" si="672"/>
        <v>1.5180368240966899</v>
      </c>
      <c r="H2187" s="16">
        <f t="shared" ca="1" si="673"/>
        <v>1.0422460099999999</v>
      </c>
      <c r="I2187" s="15">
        <f t="shared" si="669"/>
        <v>7.0000000000000007E-2</v>
      </c>
      <c r="J2187" s="34">
        <f t="shared" si="674"/>
        <v>45427</v>
      </c>
      <c r="K2187" s="2">
        <f t="shared" si="675"/>
        <v>106</v>
      </c>
      <c r="L2187" s="21">
        <f t="shared" si="676"/>
        <v>107</v>
      </c>
      <c r="M2187" s="14">
        <f t="shared" si="677"/>
        <v>1.029144708</v>
      </c>
      <c r="N2187" s="14">
        <f t="shared" ca="1" si="678"/>
        <v>1.072621966</v>
      </c>
      <c r="O2187" s="21">
        <v>0</v>
      </c>
      <c r="P2187" s="16">
        <f t="shared" ca="1" si="679"/>
        <v>264.07346952</v>
      </c>
      <c r="Q2187" s="24">
        <f t="shared" si="667"/>
        <v>0</v>
      </c>
      <c r="R2187" s="16">
        <f t="shared" si="680"/>
        <v>0</v>
      </c>
      <c r="S2187" s="4" t="str">
        <f t="shared" si="681"/>
        <v>A+J=</v>
      </c>
      <c r="T2187" s="34">
        <f t="shared" si="682"/>
        <v>45460</v>
      </c>
      <c r="U2187" s="16">
        <v>0</v>
      </c>
      <c r="V2187" s="16">
        <f t="shared" ca="1" si="685"/>
        <v>1.2120918048818055</v>
      </c>
      <c r="W2187" s="16">
        <f t="shared" ca="1" si="684"/>
        <v>73.855660122507459</v>
      </c>
      <c r="X2187" s="32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"/>
      <c r="AI2187" s="1"/>
      <c r="AJ2187" s="1"/>
      <c r="AK2187" s="1"/>
      <c r="AL2187" s="1"/>
      <c r="AM2187" s="32"/>
      <c r="AN2187" s="32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42">
        <f t="shared" si="668"/>
        <v>45578</v>
      </c>
      <c r="B2188" s="19">
        <f t="shared" ca="1" si="683"/>
        <v>3975.4166360928057</v>
      </c>
      <c r="C2188" s="16">
        <f t="shared" ca="1" si="670"/>
        <v>3636.2754146454167</v>
      </c>
      <c r="D2188" s="15">
        <f ca="1">IF(A2188&lt;$B$1,VLOOKUP(A2188,[1]DI!$A$4:$B$15000,2,FALSE),0)</f>
        <v>0</v>
      </c>
      <c r="E2188" s="16">
        <f t="shared" ca="1" si="671"/>
        <v>1</v>
      </c>
      <c r="F2188" s="16">
        <f ca="1">(TRUNC(PRODUCT($E$12:$E2187),16))</f>
        <v>1.58216781629485</v>
      </c>
      <c r="G2188" s="16">
        <f t="shared" ca="1" si="672"/>
        <v>1.5180368240966899</v>
      </c>
      <c r="H2188" s="16">
        <f t="shared" ca="1" si="673"/>
        <v>1.0422460099999999</v>
      </c>
      <c r="I2188" s="15">
        <f t="shared" si="669"/>
        <v>7.0000000000000007E-2</v>
      </c>
      <c r="J2188" s="34">
        <f t="shared" si="674"/>
        <v>45427</v>
      </c>
      <c r="K2188" s="2">
        <f t="shared" si="675"/>
        <v>106</v>
      </c>
      <c r="L2188" s="21">
        <f t="shared" si="676"/>
        <v>107</v>
      </c>
      <c r="M2188" s="14">
        <f t="shared" si="677"/>
        <v>1.029144708</v>
      </c>
      <c r="N2188" s="14">
        <f t="shared" ca="1" si="678"/>
        <v>1.072621966</v>
      </c>
      <c r="O2188" s="21">
        <v>0</v>
      </c>
      <c r="P2188" s="16">
        <f t="shared" ca="1" si="679"/>
        <v>264.07346952</v>
      </c>
      <c r="Q2188" s="24">
        <f t="shared" ref="Q2188:Q2251" si="686">IF($O2188&gt;0,VLOOKUP($O2188,$W$12:$AC$150,7),0)</f>
        <v>0</v>
      </c>
      <c r="R2188" s="16">
        <f t="shared" si="680"/>
        <v>0</v>
      </c>
      <c r="S2188" s="4" t="str">
        <f t="shared" si="681"/>
        <v>A+J=</v>
      </c>
      <c r="T2188" s="34">
        <f t="shared" si="682"/>
        <v>45460</v>
      </c>
      <c r="U2188" s="16">
        <v>0</v>
      </c>
      <c r="V2188" s="16">
        <f t="shared" ca="1" si="685"/>
        <v>1.2120918048818055</v>
      </c>
      <c r="W2188" s="16">
        <f t="shared" ca="1" si="684"/>
        <v>75.067751927389267</v>
      </c>
      <c r="X2188" s="32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"/>
      <c r="AI2188" s="1"/>
      <c r="AJ2188" s="1"/>
      <c r="AK2188" s="1"/>
      <c r="AL2188" s="1"/>
      <c r="AM2188" s="32"/>
      <c r="AN2188" s="32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42">
        <f t="shared" ref="A2189:A2252" si="687">(A2188+1)</f>
        <v>45579</v>
      </c>
      <c r="B2189" s="19">
        <f t="shared" ca="1" si="683"/>
        <v>3976.6287278976879</v>
      </c>
      <c r="C2189" s="16">
        <f t="shared" ca="1" si="670"/>
        <v>3636.2754146454167</v>
      </c>
      <c r="D2189" s="15">
        <f ca="1">IF(A2189&lt;$B$1,VLOOKUP(A2189,[1]DI!$A$4:$B$15000,2,FALSE),0)</f>
        <v>0.1065</v>
      </c>
      <c r="E2189" s="16">
        <f t="shared" ca="1" si="671"/>
        <v>1.00040168</v>
      </c>
      <c r="F2189" s="16">
        <f ca="1">(TRUNC(PRODUCT($E$12:$E2188),16))</f>
        <v>1.58216781629485</v>
      </c>
      <c r="G2189" s="16">
        <f t="shared" ca="1" si="672"/>
        <v>1.5180368240966899</v>
      </c>
      <c r="H2189" s="16">
        <f t="shared" ca="1" si="673"/>
        <v>1.0422460099999999</v>
      </c>
      <c r="I2189" s="15">
        <f t="shared" ref="I2189:I2252" si="688">I2188</f>
        <v>7.0000000000000007E-2</v>
      </c>
      <c r="J2189" s="34">
        <f t="shared" si="674"/>
        <v>45427</v>
      </c>
      <c r="K2189" s="2">
        <f t="shared" si="675"/>
        <v>107</v>
      </c>
      <c r="L2189" s="21">
        <f t="shared" si="676"/>
        <v>107</v>
      </c>
      <c r="M2189" s="14">
        <f t="shared" si="677"/>
        <v>1.029144708</v>
      </c>
      <c r="N2189" s="14">
        <f t="shared" ca="1" si="678"/>
        <v>1.072621966</v>
      </c>
      <c r="O2189" s="21">
        <v>0</v>
      </c>
      <c r="P2189" s="16">
        <f t="shared" ca="1" si="679"/>
        <v>264.07346952</v>
      </c>
      <c r="Q2189" s="24">
        <f t="shared" si="686"/>
        <v>0</v>
      </c>
      <c r="R2189" s="16">
        <f t="shared" si="680"/>
        <v>0</v>
      </c>
      <c r="S2189" s="4" t="str">
        <f t="shared" si="681"/>
        <v>A+J=</v>
      </c>
      <c r="T2189" s="34">
        <f t="shared" si="682"/>
        <v>45460</v>
      </c>
      <c r="U2189" s="16">
        <v>0</v>
      </c>
      <c r="V2189" s="16">
        <f t="shared" ca="1" si="685"/>
        <v>1.2120918048818055</v>
      </c>
      <c r="W2189" s="16">
        <f t="shared" ca="1" si="684"/>
        <v>76.279843732271075</v>
      </c>
      <c r="X2189" s="32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"/>
      <c r="AI2189" s="1"/>
      <c r="AJ2189" s="1"/>
      <c r="AK2189" s="1"/>
      <c r="AL2189" s="1"/>
      <c r="AM2189" s="32"/>
      <c r="AN2189" s="32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42">
        <f t="shared" si="687"/>
        <v>45580</v>
      </c>
      <c r="B2190" s="19">
        <f t="shared" ca="1" si="683"/>
        <v>3980.4552290025699</v>
      </c>
      <c r="C2190" s="16">
        <f t="shared" ca="1" si="670"/>
        <v>3636.2754146454167</v>
      </c>
      <c r="D2190" s="15">
        <f ca="1">IF(A2190&lt;$B$1,VLOOKUP(A2190,[1]DI!$A$4:$B$15000,2,FALSE),0)</f>
        <v>0.1065</v>
      </c>
      <c r="E2190" s="16">
        <f t="shared" ca="1" si="671"/>
        <v>1.00040168</v>
      </c>
      <c r="F2190" s="16">
        <f ca="1">(TRUNC(PRODUCT($E$12:$E2189),16))</f>
        <v>1.5828033414633</v>
      </c>
      <c r="G2190" s="16">
        <f t="shared" ca="1" si="672"/>
        <v>1.5180368240966899</v>
      </c>
      <c r="H2190" s="16">
        <f t="shared" ca="1" si="673"/>
        <v>1.0426646500000001</v>
      </c>
      <c r="I2190" s="15">
        <f t="shared" si="688"/>
        <v>7.0000000000000007E-2</v>
      </c>
      <c r="J2190" s="34">
        <f t="shared" si="674"/>
        <v>45427</v>
      </c>
      <c r="K2190" s="2">
        <f t="shared" si="675"/>
        <v>108</v>
      </c>
      <c r="L2190" s="21">
        <f t="shared" si="676"/>
        <v>108</v>
      </c>
      <c r="M2190" s="14">
        <f t="shared" si="677"/>
        <v>1.029421057</v>
      </c>
      <c r="N2190" s="14">
        <f t="shared" ca="1" si="678"/>
        <v>1.0733409460000001</v>
      </c>
      <c r="O2190" s="21">
        <v>0</v>
      </c>
      <c r="P2190" s="16">
        <f t="shared" ca="1" si="679"/>
        <v>266.68787881999998</v>
      </c>
      <c r="Q2190" s="24">
        <f t="shared" si="686"/>
        <v>0</v>
      </c>
      <c r="R2190" s="16">
        <f t="shared" si="680"/>
        <v>0</v>
      </c>
      <c r="S2190" s="4" t="str">
        <f t="shared" si="681"/>
        <v>A+J=</v>
      </c>
      <c r="T2190" s="34">
        <f t="shared" si="682"/>
        <v>45460</v>
      </c>
      <c r="U2190" s="16">
        <v>0</v>
      </c>
      <c r="V2190" s="16">
        <f t="shared" ca="1" si="685"/>
        <v>1.2120918048818055</v>
      </c>
      <c r="W2190" s="16">
        <f t="shared" ca="1" si="684"/>
        <v>77.491935537152884</v>
      </c>
      <c r="X2190" s="32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"/>
      <c r="AI2190" s="1"/>
      <c r="AJ2190" s="1"/>
      <c r="AK2190" s="1"/>
      <c r="AL2190" s="1"/>
      <c r="AM2190" s="32"/>
      <c r="AN2190" s="32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42">
        <f t="shared" si="687"/>
        <v>45581</v>
      </c>
      <c r="B2191" s="19">
        <f t="shared" ca="1" si="683"/>
        <v>3984.2835264274513</v>
      </c>
      <c r="C2191" s="16">
        <f t="shared" ca="1" si="670"/>
        <v>3636.2754146454167</v>
      </c>
      <c r="D2191" s="15">
        <f ca="1">IF(A2191&lt;$B$1,VLOOKUP(A2191,[1]DI!$A$4:$B$15000,2,FALSE),0)</f>
        <v>0.1065</v>
      </c>
      <c r="E2191" s="16">
        <f t="shared" ca="1" si="671"/>
        <v>1.00040168</v>
      </c>
      <c r="F2191" s="16">
        <f ca="1">(TRUNC(PRODUCT($E$12:$E2190),16))</f>
        <v>1.5834391219095001</v>
      </c>
      <c r="G2191" s="16">
        <f t="shared" ca="1" si="672"/>
        <v>1.5180368240966899</v>
      </c>
      <c r="H2191" s="16">
        <f t="shared" ca="1" si="673"/>
        <v>1.04308347</v>
      </c>
      <c r="I2191" s="15">
        <f t="shared" si="688"/>
        <v>7.0000000000000007E-2</v>
      </c>
      <c r="J2191" s="34">
        <f t="shared" si="674"/>
        <v>45427</v>
      </c>
      <c r="K2191" s="2">
        <f t="shared" si="675"/>
        <v>109</v>
      </c>
      <c r="L2191" s="21">
        <f t="shared" si="676"/>
        <v>109</v>
      </c>
      <c r="M2191" s="14">
        <f t="shared" si="677"/>
        <v>1.0296974800000001</v>
      </c>
      <c r="N2191" s="14">
        <f t="shared" ca="1" si="678"/>
        <v>1.0740604199999999</v>
      </c>
      <c r="O2191" s="21">
        <v>0</v>
      </c>
      <c r="P2191" s="16">
        <f t="shared" ca="1" si="679"/>
        <v>269.30408444</v>
      </c>
      <c r="Q2191" s="24">
        <f t="shared" si="686"/>
        <v>0</v>
      </c>
      <c r="R2191" s="16">
        <f t="shared" si="680"/>
        <v>0</v>
      </c>
      <c r="S2191" s="4" t="str">
        <f t="shared" si="681"/>
        <v>A+J=</v>
      </c>
      <c r="T2191" s="34">
        <f t="shared" si="682"/>
        <v>45460</v>
      </c>
      <c r="U2191" s="16">
        <v>0</v>
      </c>
      <c r="V2191" s="16">
        <f t="shared" ca="1" si="685"/>
        <v>1.2120918048818055</v>
      </c>
      <c r="W2191" s="16">
        <f t="shared" ca="1" si="684"/>
        <v>78.704027342034692</v>
      </c>
      <c r="X2191" s="32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"/>
      <c r="AI2191" s="1"/>
      <c r="AJ2191" s="1"/>
      <c r="AK2191" s="1"/>
      <c r="AL2191" s="1"/>
      <c r="AM2191" s="32"/>
      <c r="AN2191" s="32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42">
        <f t="shared" si="687"/>
        <v>45582</v>
      </c>
      <c r="B2192" s="19">
        <f t="shared" ca="1" si="683"/>
        <v>3988.1135874423335</v>
      </c>
      <c r="C2192" s="16">
        <f t="shared" ca="1" si="670"/>
        <v>3636.2754146454167</v>
      </c>
      <c r="D2192" s="15">
        <f ca="1">IF(A2192&lt;$B$1,VLOOKUP(A2192,[1]DI!$A$4:$B$15000,2,FALSE),0)</f>
        <v>0.1065</v>
      </c>
      <c r="E2192" s="16">
        <f t="shared" ca="1" si="671"/>
        <v>1.00040168</v>
      </c>
      <c r="F2192" s="16">
        <f ca="1">(TRUNC(PRODUCT($E$12:$E2191),16))</f>
        <v>1.5840751577359899</v>
      </c>
      <c r="G2192" s="16">
        <f t="shared" ca="1" si="672"/>
        <v>1.5180368240966899</v>
      </c>
      <c r="H2192" s="16">
        <f t="shared" ca="1" si="673"/>
        <v>1.04350246</v>
      </c>
      <c r="I2192" s="15">
        <f t="shared" si="688"/>
        <v>7.0000000000000007E-2</v>
      </c>
      <c r="J2192" s="34">
        <f t="shared" si="674"/>
        <v>45427</v>
      </c>
      <c r="K2192" s="2">
        <f t="shared" si="675"/>
        <v>110</v>
      </c>
      <c r="L2192" s="21">
        <f t="shared" si="676"/>
        <v>110</v>
      </c>
      <c r="M2192" s="14">
        <f t="shared" si="677"/>
        <v>1.029973977</v>
      </c>
      <c r="N2192" s="14">
        <f t="shared" ca="1" si="678"/>
        <v>1.0747803789999999</v>
      </c>
      <c r="O2192" s="21">
        <v>0</v>
      </c>
      <c r="P2192" s="16">
        <f t="shared" ca="1" si="679"/>
        <v>271.92205365000001</v>
      </c>
      <c r="Q2192" s="24">
        <f t="shared" si="686"/>
        <v>0</v>
      </c>
      <c r="R2192" s="16">
        <f t="shared" si="680"/>
        <v>0</v>
      </c>
      <c r="S2192" s="4" t="str">
        <f t="shared" si="681"/>
        <v>A+J=</v>
      </c>
      <c r="T2192" s="34">
        <f t="shared" si="682"/>
        <v>45460</v>
      </c>
      <c r="U2192" s="16">
        <v>0</v>
      </c>
      <c r="V2192" s="16">
        <f t="shared" ca="1" si="685"/>
        <v>1.2120918048818055</v>
      </c>
      <c r="W2192" s="16">
        <f t="shared" ca="1" si="684"/>
        <v>79.9161191469165</v>
      </c>
      <c r="X2192" s="32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"/>
      <c r="AI2192" s="1"/>
      <c r="AJ2192" s="1"/>
      <c r="AK2192" s="1"/>
      <c r="AL2192" s="1"/>
      <c r="AM2192" s="32"/>
      <c r="AN2192" s="32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42">
        <f t="shared" si="687"/>
        <v>45583</v>
      </c>
      <c r="B2193" s="19">
        <f t="shared" ca="1" si="683"/>
        <v>3991.9453720572151</v>
      </c>
      <c r="C2193" s="16">
        <f t="shared" ca="1" si="670"/>
        <v>3636.2754146454167</v>
      </c>
      <c r="D2193" s="15">
        <f ca="1">IF(A2193&lt;$B$1,VLOOKUP(A2193,[1]DI!$A$4:$B$15000,2,FALSE),0)</f>
        <v>0.1065</v>
      </c>
      <c r="E2193" s="16">
        <f t="shared" ca="1" si="671"/>
        <v>1.00040168</v>
      </c>
      <c r="F2193" s="16">
        <f ca="1">(TRUNC(PRODUCT($E$12:$E2192),16))</f>
        <v>1.58471144904535</v>
      </c>
      <c r="G2193" s="16">
        <f t="shared" ca="1" si="672"/>
        <v>1.5180368240966899</v>
      </c>
      <c r="H2193" s="16">
        <f t="shared" ca="1" si="673"/>
        <v>1.0439216099999999</v>
      </c>
      <c r="I2193" s="15">
        <f t="shared" si="688"/>
        <v>7.0000000000000007E-2</v>
      </c>
      <c r="J2193" s="34">
        <f t="shared" si="674"/>
        <v>45427</v>
      </c>
      <c r="K2193" s="2">
        <f t="shared" si="675"/>
        <v>111</v>
      </c>
      <c r="L2193" s="21">
        <f t="shared" si="676"/>
        <v>111</v>
      </c>
      <c r="M2193" s="14">
        <f t="shared" si="677"/>
        <v>1.030250549</v>
      </c>
      <c r="N2193" s="14">
        <f t="shared" ca="1" si="678"/>
        <v>1.075500812</v>
      </c>
      <c r="O2193" s="21">
        <v>0</v>
      </c>
      <c r="P2193" s="16">
        <f t="shared" ca="1" si="679"/>
        <v>274.54174646000001</v>
      </c>
      <c r="Q2193" s="24">
        <f t="shared" si="686"/>
        <v>0</v>
      </c>
      <c r="R2193" s="16">
        <f t="shared" si="680"/>
        <v>0</v>
      </c>
      <c r="S2193" s="4" t="str">
        <f t="shared" si="681"/>
        <v>A+J=</v>
      </c>
      <c r="T2193" s="34">
        <f t="shared" si="682"/>
        <v>45460</v>
      </c>
      <c r="U2193" s="16">
        <v>0</v>
      </c>
      <c r="V2193" s="16">
        <f t="shared" ca="1" si="685"/>
        <v>1.2120918048818055</v>
      </c>
      <c r="W2193" s="16">
        <f t="shared" ca="1" si="684"/>
        <v>81.128210951798309</v>
      </c>
      <c r="X2193" s="32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"/>
      <c r="AI2193" s="1"/>
      <c r="AJ2193" s="1"/>
      <c r="AK2193" s="1"/>
      <c r="AL2193" s="1"/>
      <c r="AM2193" s="32"/>
      <c r="AN2193" s="32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42">
        <f t="shared" si="687"/>
        <v>45584</v>
      </c>
      <c r="B2194" s="19">
        <f t="shared" ca="1" si="683"/>
        <v>3995.7789129820967</v>
      </c>
      <c r="C2194" s="16">
        <f t="shared" ref="C2194:C2257" ca="1" si="689">(C2193-R2193)</f>
        <v>3636.2754146454167</v>
      </c>
      <c r="D2194" s="15">
        <f ca="1">IF(A2194&lt;$B$1,VLOOKUP(A2194,[1]DI!$A$4:$B$15000,2,FALSE),0)</f>
        <v>0</v>
      </c>
      <c r="E2194" s="16">
        <f t="shared" ref="E2194:E2257" ca="1" si="690">ROUND(((1+D2194)^(1/252)),8)</f>
        <v>1</v>
      </c>
      <c r="F2194" s="16">
        <f ca="1">(TRUNC(PRODUCT($E$12:$E2193),16))</f>
        <v>1.5853479959401999</v>
      </c>
      <c r="G2194" s="16">
        <f t="shared" ref="G2194:G2257" ca="1" si="691">IF(O2193&gt;0,F2193,G2193)</f>
        <v>1.5180368240966899</v>
      </c>
      <c r="H2194" s="16">
        <f t="shared" ref="H2194:H2257" ca="1" si="692">ROUND(F2194/G2194,8)</f>
        <v>1.0443409299999999</v>
      </c>
      <c r="I2194" s="15">
        <f t="shared" si="688"/>
        <v>7.0000000000000007E-2</v>
      </c>
      <c r="J2194" s="34">
        <f t="shared" ref="J2194:J2257" si="693">IF(O2193&gt;0,VLOOKUP(O2193,W$12:AG$150,2),J2193)</f>
        <v>45427</v>
      </c>
      <c r="K2194" s="2">
        <f t="shared" ref="K2194:K2257" si="694">IF(A2194&gt;J2194,IF(NETWORKDAYS(J2194,A2194,$W$160:$W$544)-1=0,1,NETWORKDAYS(J2194,A2194,$W$160:$W$544)-1),0)</f>
        <v>111</v>
      </c>
      <c r="L2194" s="21">
        <f t="shared" ref="L2194:L2257" si="695">IF(AND(K2194=1,K2193=1),1,IF(K2194&gt;0,IF(K2194=K2193,K2194+1,K2194),0))</f>
        <v>112</v>
      </c>
      <c r="M2194" s="14">
        <f t="shared" ref="M2194:M2257" si="696">ROUND((I2194+1)^(L2194/252),9)</f>
        <v>1.030527194</v>
      </c>
      <c r="N2194" s="14">
        <f t="shared" ref="N2194:N2257" ca="1" si="697">ROUND(H2194*M2194,9)</f>
        <v>1.0762217279999999</v>
      </c>
      <c r="O2194" s="21">
        <v>0</v>
      </c>
      <c r="P2194" s="16">
        <f t="shared" ref="P2194:P2257" ca="1" si="698">TRUNC(((N2194-1)*C2194),8)</f>
        <v>277.16319557999998</v>
      </c>
      <c r="Q2194" s="24">
        <f t="shared" si="686"/>
        <v>0</v>
      </c>
      <c r="R2194" s="16">
        <f t="shared" ref="R2194:R2257" si="699">IF(Q2194&gt;0,TRUNC(Q2194*C$12,8),0)</f>
        <v>0</v>
      </c>
      <c r="S2194" s="4" t="str">
        <f t="shared" ref="S2194:S2257" si="700">IF(O2193&gt;0,VLOOKUP(O2193,W$12:AG$150,10),S2193)</f>
        <v>A+J=</v>
      </c>
      <c r="T2194" s="34">
        <f t="shared" ref="T2194:T2257" si="701">IF(O2193&gt;0,VLOOKUP(O2193,W$12:AG$150,11),T2193)</f>
        <v>45460</v>
      </c>
      <c r="U2194" s="16">
        <v>0</v>
      </c>
      <c r="V2194" s="16">
        <f t="shared" ca="1" si="685"/>
        <v>1.2120918048818055</v>
      </c>
      <c r="W2194" s="16">
        <f t="shared" ca="1" si="684"/>
        <v>82.340302756680117</v>
      </c>
      <c r="X2194" s="32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"/>
      <c r="AI2194" s="1"/>
      <c r="AJ2194" s="1"/>
      <c r="AK2194" s="1"/>
      <c r="AL2194" s="1"/>
      <c r="AM2194" s="32"/>
      <c r="AN2194" s="32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42">
        <f t="shared" si="687"/>
        <v>45585</v>
      </c>
      <c r="B2195" s="19">
        <f t="shared" ca="1" si="683"/>
        <v>3996.9910047869785</v>
      </c>
      <c r="C2195" s="16">
        <f t="shared" ca="1" si="689"/>
        <v>3636.2754146454167</v>
      </c>
      <c r="D2195" s="15">
        <f ca="1">IF(A2195&lt;$B$1,VLOOKUP(A2195,[1]DI!$A$4:$B$15000,2,FALSE),0)</f>
        <v>0</v>
      </c>
      <c r="E2195" s="16">
        <f t="shared" ca="1" si="690"/>
        <v>1</v>
      </c>
      <c r="F2195" s="16">
        <f ca="1">(TRUNC(PRODUCT($E$12:$E2194),16))</f>
        <v>1.5853479959401999</v>
      </c>
      <c r="G2195" s="16">
        <f t="shared" ca="1" si="691"/>
        <v>1.5180368240966899</v>
      </c>
      <c r="H2195" s="16">
        <f t="shared" ca="1" si="692"/>
        <v>1.0443409299999999</v>
      </c>
      <c r="I2195" s="15">
        <f t="shared" si="688"/>
        <v>7.0000000000000007E-2</v>
      </c>
      <c r="J2195" s="34">
        <f t="shared" si="693"/>
        <v>45427</v>
      </c>
      <c r="K2195" s="2">
        <f t="shared" si="694"/>
        <v>111</v>
      </c>
      <c r="L2195" s="21">
        <f t="shared" si="695"/>
        <v>112</v>
      </c>
      <c r="M2195" s="14">
        <f t="shared" si="696"/>
        <v>1.030527194</v>
      </c>
      <c r="N2195" s="14">
        <f t="shared" ca="1" si="697"/>
        <v>1.0762217279999999</v>
      </c>
      <c r="O2195" s="21">
        <v>0</v>
      </c>
      <c r="P2195" s="16">
        <f t="shared" ca="1" si="698"/>
        <v>277.16319557999998</v>
      </c>
      <c r="Q2195" s="24">
        <f t="shared" si="686"/>
        <v>0</v>
      </c>
      <c r="R2195" s="16">
        <f t="shared" si="699"/>
        <v>0</v>
      </c>
      <c r="S2195" s="4" t="str">
        <f t="shared" si="700"/>
        <v>A+J=</v>
      </c>
      <c r="T2195" s="34">
        <f t="shared" si="701"/>
        <v>45460</v>
      </c>
      <c r="U2195" s="16">
        <v>0</v>
      </c>
      <c r="V2195" s="16">
        <f t="shared" ca="1" si="685"/>
        <v>1.2120918048818055</v>
      </c>
      <c r="W2195" s="16">
        <f t="shared" ca="1" si="684"/>
        <v>83.552394561561925</v>
      </c>
      <c r="X2195" s="32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"/>
      <c r="AI2195" s="1"/>
      <c r="AJ2195" s="1"/>
      <c r="AK2195" s="1"/>
      <c r="AL2195" s="1"/>
      <c r="AM2195" s="32"/>
      <c r="AN2195" s="32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42">
        <f t="shared" si="687"/>
        <v>45586</v>
      </c>
      <c r="B2196" s="19">
        <f t="shared" ca="1" si="683"/>
        <v>3998.2030965918602</v>
      </c>
      <c r="C2196" s="16">
        <f t="shared" ca="1" si="689"/>
        <v>3636.2754146454167</v>
      </c>
      <c r="D2196" s="15">
        <f ca="1">IF(A2196&lt;$B$1,VLOOKUP(A2196,[1]DI!$A$4:$B$15000,2,FALSE),0)</f>
        <v>0.1065</v>
      </c>
      <c r="E2196" s="16">
        <f t="shared" ca="1" si="690"/>
        <v>1.00040168</v>
      </c>
      <c r="F2196" s="16">
        <f ca="1">(TRUNC(PRODUCT($E$12:$E2195),16))</f>
        <v>1.5853479959401999</v>
      </c>
      <c r="G2196" s="16">
        <f t="shared" ca="1" si="691"/>
        <v>1.5180368240966899</v>
      </c>
      <c r="H2196" s="16">
        <f t="shared" ca="1" si="692"/>
        <v>1.0443409299999999</v>
      </c>
      <c r="I2196" s="15">
        <f t="shared" si="688"/>
        <v>7.0000000000000007E-2</v>
      </c>
      <c r="J2196" s="34">
        <f t="shared" si="693"/>
        <v>45427</v>
      </c>
      <c r="K2196" s="2">
        <f t="shared" si="694"/>
        <v>112</v>
      </c>
      <c r="L2196" s="21">
        <f t="shared" si="695"/>
        <v>112</v>
      </c>
      <c r="M2196" s="14">
        <f t="shared" si="696"/>
        <v>1.030527194</v>
      </c>
      <c r="N2196" s="14">
        <f t="shared" ca="1" si="697"/>
        <v>1.0762217279999999</v>
      </c>
      <c r="O2196" s="21">
        <v>0</v>
      </c>
      <c r="P2196" s="16">
        <f t="shared" ca="1" si="698"/>
        <v>277.16319557999998</v>
      </c>
      <c r="Q2196" s="24">
        <f t="shared" si="686"/>
        <v>0</v>
      </c>
      <c r="R2196" s="16">
        <f t="shared" si="699"/>
        <v>0</v>
      </c>
      <c r="S2196" s="4" t="str">
        <f t="shared" si="700"/>
        <v>A+J=</v>
      </c>
      <c r="T2196" s="34">
        <f t="shared" si="701"/>
        <v>45460</v>
      </c>
      <c r="U2196" s="16">
        <v>0</v>
      </c>
      <c r="V2196" s="16">
        <f t="shared" ca="1" si="685"/>
        <v>1.2120918048818055</v>
      </c>
      <c r="W2196" s="16">
        <f t="shared" ca="1" si="684"/>
        <v>84.764486366443734</v>
      </c>
      <c r="X2196" s="32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"/>
      <c r="AI2196" s="1"/>
      <c r="AJ2196" s="1"/>
      <c r="AK2196" s="1"/>
      <c r="AL2196" s="1"/>
      <c r="AM2196" s="32"/>
      <c r="AN2196" s="32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42">
        <f t="shared" si="687"/>
        <v>45587</v>
      </c>
      <c r="B2197" s="19">
        <f t="shared" ca="1" si="683"/>
        <v>4002.038441116742</v>
      </c>
      <c r="C2197" s="16">
        <f t="shared" ca="1" si="689"/>
        <v>3636.2754146454167</v>
      </c>
      <c r="D2197" s="15">
        <f ca="1">IF(A2197&lt;$B$1,VLOOKUP(A2197,[1]DI!$A$4:$B$15000,2,FALSE),0)</f>
        <v>0.1065</v>
      </c>
      <c r="E2197" s="16">
        <f t="shared" ca="1" si="690"/>
        <v>1.00040168</v>
      </c>
      <c r="F2197" s="16">
        <f ca="1">(TRUNC(PRODUCT($E$12:$E2196),16))</f>
        <v>1.5859847985232101</v>
      </c>
      <c r="G2197" s="16">
        <f t="shared" ca="1" si="691"/>
        <v>1.5180368240966899</v>
      </c>
      <c r="H2197" s="16">
        <f t="shared" ca="1" si="692"/>
        <v>1.04476043</v>
      </c>
      <c r="I2197" s="15">
        <f t="shared" si="688"/>
        <v>7.0000000000000007E-2</v>
      </c>
      <c r="J2197" s="34">
        <f t="shared" si="693"/>
        <v>45427</v>
      </c>
      <c r="K2197" s="2">
        <f t="shared" si="694"/>
        <v>113</v>
      </c>
      <c r="L2197" s="21">
        <f t="shared" si="695"/>
        <v>113</v>
      </c>
      <c r="M2197" s="14">
        <f t="shared" si="696"/>
        <v>1.030803914</v>
      </c>
      <c r="N2197" s="14">
        <f t="shared" ca="1" si="697"/>
        <v>1.07694314</v>
      </c>
      <c r="O2197" s="21">
        <v>0</v>
      </c>
      <c r="P2197" s="16">
        <f t="shared" ca="1" si="698"/>
        <v>279.78644830000002</v>
      </c>
      <c r="Q2197" s="24">
        <f t="shared" si="686"/>
        <v>0</v>
      </c>
      <c r="R2197" s="16">
        <f t="shared" si="699"/>
        <v>0</v>
      </c>
      <c r="S2197" s="4" t="str">
        <f t="shared" si="700"/>
        <v>A+J=</v>
      </c>
      <c r="T2197" s="34">
        <f t="shared" si="701"/>
        <v>45460</v>
      </c>
      <c r="U2197" s="16">
        <v>0</v>
      </c>
      <c r="V2197" s="16">
        <f t="shared" ca="1" si="685"/>
        <v>1.2120918048818055</v>
      </c>
      <c r="W2197" s="16">
        <f t="shared" ca="1" si="684"/>
        <v>85.976578171325542</v>
      </c>
      <c r="X2197" s="32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"/>
      <c r="AI2197" s="1"/>
      <c r="AJ2197" s="1"/>
      <c r="AK2197" s="1"/>
      <c r="AL2197" s="1"/>
      <c r="AM2197" s="32"/>
      <c r="AN2197" s="32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42">
        <f t="shared" si="687"/>
        <v>45588</v>
      </c>
      <c r="B2198" s="19">
        <f t="shared" ca="1" si="683"/>
        <v>4005.875516511624</v>
      </c>
      <c r="C2198" s="16">
        <f t="shared" ca="1" si="689"/>
        <v>3636.2754146454167</v>
      </c>
      <c r="D2198" s="15">
        <f ca="1">IF(A2198&lt;$B$1,VLOOKUP(A2198,[1]DI!$A$4:$B$15000,2,FALSE),0)</f>
        <v>0.1065</v>
      </c>
      <c r="E2198" s="16">
        <f t="shared" ca="1" si="690"/>
        <v>1.00040168</v>
      </c>
      <c r="F2198" s="16">
        <f ca="1">(TRUNC(PRODUCT($E$12:$E2197),16))</f>
        <v>1.58662185689708</v>
      </c>
      <c r="G2198" s="16">
        <f t="shared" ca="1" si="691"/>
        <v>1.5180368240966899</v>
      </c>
      <c r="H2198" s="16">
        <f t="shared" ca="1" si="692"/>
        <v>1.0451800899999999</v>
      </c>
      <c r="I2198" s="15">
        <f t="shared" si="688"/>
        <v>7.0000000000000007E-2</v>
      </c>
      <c r="J2198" s="34">
        <f t="shared" si="693"/>
        <v>45427</v>
      </c>
      <c r="K2198" s="2">
        <f t="shared" si="694"/>
        <v>114</v>
      </c>
      <c r="L2198" s="21">
        <f t="shared" si="695"/>
        <v>114</v>
      </c>
      <c r="M2198" s="14">
        <f t="shared" si="696"/>
        <v>1.031080709</v>
      </c>
      <c r="N2198" s="14">
        <f t="shared" ca="1" si="697"/>
        <v>1.077665028</v>
      </c>
      <c r="O2198" s="21">
        <v>0</v>
      </c>
      <c r="P2198" s="16">
        <f t="shared" ca="1" si="698"/>
        <v>282.41143189000002</v>
      </c>
      <c r="Q2198" s="24">
        <f t="shared" si="686"/>
        <v>0</v>
      </c>
      <c r="R2198" s="16">
        <f t="shared" si="699"/>
        <v>0</v>
      </c>
      <c r="S2198" s="4" t="str">
        <f t="shared" si="700"/>
        <v>A+J=</v>
      </c>
      <c r="T2198" s="34">
        <f t="shared" si="701"/>
        <v>45460</v>
      </c>
      <c r="U2198" s="16">
        <v>0</v>
      </c>
      <c r="V2198" s="16">
        <f t="shared" ca="1" si="685"/>
        <v>1.2120918048818055</v>
      </c>
      <c r="W2198" s="16">
        <f t="shared" ca="1" si="684"/>
        <v>87.18866997620735</v>
      </c>
      <c r="X2198" s="32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"/>
      <c r="AI2198" s="1"/>
      <c r="AJ2198" s="1"/>
      <c r="AK2198" s="1"/>
      <c r="AL2198" s="1"/>
      <c r="AM2198" s="32"/>
      <c r="AN2198" s="32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42">
        <f t="shared" si="687"/>
        <v>45589</v>
      </c>
      <c r="B2199" s="19">
        <f t="shared" ca="1" si="683"/>
        <v>4009.7143154965061</v>
      </c>
      <c r="C2199" s="16">
        <f t="shared" ca="1" si="689"/>
        <v>3636.2754146454167</v>
      </c>
      <c r="D2199" s="15">
        <f ca="1">IF(A2199&lt;$B$1,VLOOKUP(A2199,[1]DI!$A$4:$B$15000,2,FALSE),0)</f>
        <v>0.1065</v>
      </c>
      <c r="E2199" s="16">
        <f t="shared" ca="1" si="690"/>
        <v>1.00040168</v>
      </c>
      <c r="F2199" s="16">
        <f ca="1">(TRUNC(PRODUCT($E$12:$E2198),16))</f>
        <v>1.5872591711645601</v>
      </c>
      <c r="G2199" s="16">
        <f t="shared" ca="1" si="691"/>
        <v>1.5180368240966899</v>
      </c>
      <c r="H2199" s="16">
        <f t="shared" ca="1" si="692"/>
        <v>1.04559991</v>
      </c>
      <c r="I2199" s="15">
        <f t="shared" si="688"/>
        <v>7.0000000000000007E-2</v>
      </c>
      <c r="J2199" s="34">
        <f t="shared" si="693"/>
        <v>45427</v>
      </c>
      <c r="K2199" s="2">
        <f t="shared" si="694"/>
        <v>115</v>
      </c>
      <c r="L2199" s="21">
        <f t="shared" si="695"/>
        <v>115</v>
      </c>
      <c r="M2199" s="14">
        <f t="shared" si="696"/>
        <v>1.0313575770000001</v>
      </c>
      <c r="N2199" s="14">
        <f t="shared" ca="1" si="697"/>
        <v>1.0783873900000001</v>
      </c>
      <c r="O2199" s="21">
        <v>0</v>
      </c>
      <c r="P2199" s="16">
        <f t="shared" ca="1" si="698"/>
        <v>285.03813907</v>
      </c>
      <c r="Q2199" s="24">
        <f t="shared" si="686"/>
        <v>0</v>
      </c>
      <c r="R2199" s="16">
        <f t="shared" si="699"/>
        <v>0</v>
      </c>
      <c r="S2199" s="4" t="str">
        <f t="shared" si="700"/>
        <v>A+J=</v>
      </c>
      <c r="T2199" s="34">
        <f t="shared" si="701"/>
        <v>45460</v>
      </c>
      <c r="U2199" s="16">
        <v>0</v>
      </c>
      <c r="V2199" s="16">
        <f t="shared" ca="1" si="685"/>
        <v>1.2120918048818055</v>
      </c>
      <c r="W2199" s="16">
        <f t="shared" ca="1" si="684"/>
        <v>88.400761781089159</v>
      </c>
      <c r="X2199" s="32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"/>
      <c r="AI2199" s="1"/>
      <c r="AJ2199" s="1"/>
      <c r="AK2199" s="1"/>
      <c r="AL2199" s="1"/>
      <c r="AM2199" s="32"/>
      <c r="AN2199" s="32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42">
        <f t="shared" si="687"/>
        <v>45590</v>
      </c>
      <c r="B2200" s="19">
        <f t="shared" ca="1" si="683"/>
        <v>4013.5549180713879</v>
      </c>
      <c r="C2200" s="16">
        <f t="shared" ca="1" si="689"/>
        <v>3636.2754146454167</v>
      </c>
      <c r="D2200" s="15">
        <f ca="1">IF(A2200&lt;$B$1,VLOOKUP(A2200,[1]DI!$A$4:$B$15000,2,FALSE),0)</f>
        <v>0.1065</v>
      </c>
      <c r="E2200" s="16">
        <f t="shared" ca="1" si="690"/>
        <v>1.00040168</v>
      </c>
      <c r="F2200" s="16">
        <f ca="1">(TRUNC(PRODUCT($E$12:$E2199),16))</f>
        <v>1.58789674142843</v>
      </c>
      <c r="G2200" s="16">
        <f t="shared" ca="1" si="691"/>
        <v>1.5180368240966899</v>
      </c>
      <c r="H2200" s="16">
        <f t="shared" ca="1" si="692"/>
        <v>1.0460199100000001</v>
      </c>
      <c r="I2200" s="15">
        <f t="shared" si="688"/>
        <v>7.0000000000000007E-2</v>
      </c>
      <c r="J2200" s="34">
        <f t="shared" si="693"/>
        <v>45427</v>
      </c>
      <c r="K2200" s="2">
        <f t="shared" si="694"/>
        <v>116</v>
      </c>
      <c r="L2200" s="21">
        <f t="shared" si="695"/>
        <v>116</v>
      </c>
      <c r="M2200" s="14">
        <f t="shared" si="696"/>
        <v>1.0316345200000001</v>
      </c>
      <c r="N2200" s="14">
        <f t="shared" ca="1" si="697"/>
        <v>1.0791102480000001</v>
      </c>
      <c r="O2200" s="21">
        <v>0</v>
      </c>
      <c r="P2200" s="16">
        <f t="shared" ca="1" si="698"/>
        <v>287.66664983999999</v>
      </c>
      <c r="Q2200" s="24">
        <f t="shared" si="686"/>
        <v>0</v>
      </c>
      <c r="R2200" s="16">
        <f t="shared" si="699"/>
        <v>0</v>
      </c>
      <c r="S2200" s="4" t="str">
        <f t="shared" si="700"/>
        <v>A+J=</v>
      </c>
      <c r="T2200" s="34">
        <f t="shared" si="701"/>
        <v>45460</v>
      </c>
      <c r="U2200" s="16">
        <v>0</v>
      </c>
      <c r="V2200" s="16">
        <f t="shared" ca="1" si="685"/>
        <v>1.2120918048818055</v>
      </c>
      <c r="W2200" s="16">
        <f t="shared" ca="1" si="684"/>
        <v>89.612853585970967</v>
      </c>
      <c r="X2200" s="32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"/>
      <c r="AI2200" s="1"/>
      <c r="AJ2200" s="1"/>
      <c r="AK2200" s="1"/>
      <c r="AL2200" s="1"/>
      <c r="AM2200" s="32"/>
      <c r="AN2200" s="32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42">
        <f t="shared" si="687"/>
        <v>45591</v>
      </c>
      <c r="B2201" s="19">
        <f t="shared" ca="1" si="683"/>
        <v>4017.3972515162695</v>
      </c>
      <c r="C2201" s="16">
        <f t="shared" ca="1" si="689"/>
        <v>3636.2754146454167</v>
      </c>
      <c r="D2201" s="15">
        <f ca="1">IF(A2201&lt;$B$1,VLOOKUP(A2201,[1]DI!$A$4:$B$15000,2,FALSE),0)</f>
        <v>0</v>
      </c>
      <c r="E2201" s="16">
        <f t="shared" ca="1" si="690"/>
        <v>1</v>
      </c>
      <c r="F2201" s="16">
        <f ca="1">(TRUNC(PRODUCT($E$12:$E2200),16))</f>
        <v>1.5885345677915299</v>
      </c>
      <c r="G2201" s="16">
        <f t="shared" ca="1" si="691"/>
        <v>1.5180368240966899</v>
      </c>
      <c r="H2201" s="16">
        <f t="shared" ca="1" si="692"/>
        <v>1.0464400700000001</v>
      </c>
      <c r="I2201" s="15">
        <f t="shared" si="688"/>
        <v>7.0000000000000007E-2</v>
      </c>
      <c r="J2201" s="34">
        <f t="shared" si="693"/>
        <v>45427</v>
      </c>
      <c r="K2201" s="2">
        <f t="shared" si="694"/>
        <v>116</v>
      </c>
      <c r="L2201" s="21">
        <f t="shared" si="695"/>
        <v>117</v>
      </c>
      <c r="M2201" s="14">
        <f t="shared" si="696"/>
        <v>1.0319115379999999</v>
      </c>
      <c r="N2201" s="14">
        <f t="shared" ca="1" si="697"/>
        <v>1.079833582</v>
      </c>
      <c r="O2201" s="21">
        <v>0</v>
      </c>
      <c r="P2201" s="16">
        <f t="shared" ca="1" si="698"/>
        <v>290.29689148</v>
      </c>
      <c r="Q2201" s="24">
        <f t="shared" si="686"/>
        <v>0</v>
      </c>
      <c r="R2201" s="16">
        <f t="shared" si="699"/>
        <v>0</v>
      </c>
      <c r="S2201" s="4" t="str">
        <f t="shared" si="700"/>
        <v>A+J=</v>
      </c>
      <c r="T2201" s="34">
        <f t="shared" si="701"/>
        <v>45460</v>
      </c>
      <c r="U2201" s="16">
        <v>0</v>
      </c>
      <c r="V2201" s="16">
        <f t="shared" ca="1" si="685"/>
        <v>1.2120918048818055</v>
      </c>
      <c r="W2201" s="16">
        <f t="shared" ca="1" si="684"/>
        <v>90.824945390852776</v>
      </c>
      <c r="X2201" s="32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"/>
      <c r="AI2201" s="1"/>
      <c r="AJ2201" s="1"/>
      <c r="AK2201" s="1"/>
      <c r="AL2201" s="1"/>
      <c r="AM2201" s="32"/>
      <c r="AN2201" s="32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42">
        <f t="shared" si="687"/>
        <v>45592</v>
      </c>
      <c r="B2202" s="19">
        <f t="shared" ca="1" si="683"/>
        <v>4018.6093433211513</v>
      </c>
      <c r="C2202" s="16">
        <f t="shared" ca="1" si="689"/>
        <v>3636.2754146454167</v>
      </c>
      <c r="D2202" s="15">
        <f ca="1">IF(A2202&lt;$B$1,VLOOKUP(A2202,[1]DI!$A$4:$B$15000,2,FALSE),0)</f>
        <v>0</v>
      </c>
      <c r="E2202" s="16">
        <f t="shared" ca="1" si="690"/>
        <v>1</v>
      </c>
      <c r="F2202" s="16">
        <f ca="1">(TRUNC(PRODUCT($E$12:$E2201),16))</f>
        <v>1.5885345677915299</v>
      </c>
      <c r="G2202" s="16">
        <f t="shared" ca="1" si="691"/>
        <v>1.5180368240966899</v>
      </c>
      <c r="H2202" s="16">
        <f t="shared" ca="1" si="692"/>
        <v>1.0464400700000001</v>
      </c>
      <c r="I2202" s="15">
        <f t="shared" si="688"/>
        <v>7.0000000000000007E-2</v>
      </c>
      <c r="J2202" s="34">
        <f t="shared" si="693"/>
        <v>45427</v>
      </c>
      <c r="K2202" s="2">
        <f t="shared" si="694"/>
        <v>116</v>
      </c>
      <c r="L2202" s="21">
        <f t="shared" si="695"/>
        <v>117</v>
      </c>
      <c r="M2202" s="14">
        <f t="shared" si="696"/>
        <v>1.0319115379999999</v>
      </c>
      <c r="N2202" s="14">
        <f t="shared" ca="1" si="697"/>
        <v>1.079833582</v>
      </c>
      <c r="O2202" s="21">
        <v>0</v>
      </c>
      <c r="P2202" s="16">
        <f t="shared" ca="1" si="698"/>
        <v>290.29689148</v>
      </c>
      <c r="Q2202" s="24">
        <f t="shared" si="686"/>
        <v>0</v>
      </c>
      <c r="R2202" s="16">
        <f t="shared" si="699"/>
        <v>0</v>
      </c>
      <c r="S2202" s="4" t="str">
        <f t="shared" si="700"/>
        <v>A+J=</v>
      </c>
      <c r="T2202" s="34">
        <f t="shared" si="701"/>
        <v>45460</v>
      </c>
      <c r="U2202" s="16">
        <v>0</v>
      </c>
      <c r="V2202" s="16">
        <f t="shared" ca="1" si="685"/>
        <v>1.2120918048818055</v>
      </c>
      <c r="W2202" s="16">
        <f t="shared" ca="1" si="684"/>
        <v>92.037037195734584</v>
      </c>
      <c r="X2202" s="32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"/>
      <c r="AI2202" s="1"/>
      <c r="AJ2202" s="1"/>
      <c r="AK2202" s="1"/>
      <c r="AL2202" s="1"/>
      <c r="AM2202" s="32"/>
      <c r="AN2202" s="32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42">
        <f t="shared" si="687"/>
        <v>45593</v>
      </c>
      <c r="B2203" s="19">
        <f t="shared" ca="1" si="683"/>
        <v>4019.8214351260331</v>
      </c>
      <c r="C2203" s="16">
        <f t="shared" ca="1" si="689"/>
        <v>3636.2754146454167</v>
      </c>
      <c r="D2203" s="15">
        <f ca="1">IF(A2203&lt;$B$1,VLOOKUP(A2203,[1]DI!$A$4:$B$15000,2,FALSE),0)</f>
        <v>0.1065</v>
      </c>
      <c r="E2203" s="16">
        <f t="shared" ca="1" si="690"/>
        <v>1.00040168</v>
      </c>
      <c r="F2203" s="16">
        <f ca="1">(TRUNC(PRODUCT($E$12:$E2202),16))</f>
        <v>1.5885345677915299</v>
      </c>
      <c r="G2203" s="16">
        <f t="shared" ca="1" si="691"/>
        <v>1.5180368240966899</v>
      </c>
      <c r="H2203" s="16">
        <f t="shared" ca="1" si="692"/>
        <v>1.0464400700000001</v>
      </c>
      <c r="I2203" s="15">
        <f t="shared" si="688"/>
        <v>7.0000000000000007E-2</v>
      </c>
      <c r="J2203" s="34">
        <f t="shared" si="693"/>
        <v>45427</v>
      </c>
      <c r="K2203" s="2">
        <f t="shared" si="694"/>
        <v>117</v>
      </c>
      <c r="L2203" s="21">
        <f t="shared" si="695"/>
        <v>117</v>
      </c>
      <c r="M2203" s="14">
        <f t="shared" si="696"/>
        <v>1.0319115379999999</v>
      </c>
      <c r="N2203" s="14">
        <f t="shared" ca="1" si="697"/>
        <v>1.079833582</v>
      </c>
      <c r="O2203" s="21">
        <v>0</v>
      </c>
      <c r="P2203" s="16">
        <f t="shared" ca="1" si="698"/>
        <v>290.29689148</v>
      </c>
      <c r="Q2203" s="24">
        <f t="shared" si="686"/>
        <v>0</v>
      </c>
      <c r="R2203" s="16">
        <f t="shared" si="699"/>
        <v>0</v>
      </c>
      <c r="S2203" s="4" t="str">
        <f t="shared" si="700"/>
        <v>A+J=</v>
      </c>
      <c r="T2203" s="34">
        <f t="shared" si="701"/>
        <v>45460</v>
      </c>
      <c r="U2203" s="16">
        <v>0</v>
      </c>
      <c r="V2203" s="16">
        <f t="shared" ca="1" si="685"/>
        <v>1.2120918048818055</v>
      </c>
      <c r="W2203" s="16">
        <f t="shared" ca="1" si="684"/>
        <v>93.249129000616392</v>
      </c>
      <c r="X2203" s="36"/>
      <c r="Y2203" s="25"/>
      <c r="Z2203" s="28"/>
      <c r="AA2203" s="30"/>
      <c r="AB2203" s="25"/>
      <c r="AC2203" s="25"/>
      <c r="AD2203" s="25"/>
      <c r="AE2203" s="30"/>
      <c r="AF2203" s="26"/>
      <c r="AG2203" s="30"/>
      <c r="AH2203" s="28"/>
      <c r="AI2203" s="28"/>
      <c r="AJ2203" s="28"/>
      <c r="AK2203" s="28"/>
      <c r="AL2203" s="28"/>
      <c r="AM2203" s="36"/>
      <c r="AN2203" s="36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</row>
    <row r="2204" spans="1:145" x14ac:dyDescent="0.15">
      <c r="A2204" s="42">
        <f t="shared" si="687"/>
        <v>45594</v>
      </c>
      <c r="B2204" s="19">
        <f t="shared" ca="1" si="683"/>
        <v>4023.6655685309147</v>
      </c>
      <c r="C2204" s="16">
        <f t="shared" ca="1" si="689"/>
        <v>3636.2754146454167</v>
      </c>
      <c r="D2204" s="15">
        <f ca="1">IF(A2204&lt;$B$1,VLOOKUP(A2204,[1]DI!$A$4:$B$15000,2,FALSE),0)</f>
        <v>0.1065</v>
      </c>
      <c r="E2204" s="16">
        <f t="shared" ca="1" si="690"/>
        <v>1.00040168</v>
      </c>
      <c r="F2204" s="16">
        <f ca="1">(TRUNC(PRODUCT($E$12:$E2203),16))</f>
        <v>1.5891726503567201</v>
      </c>
      <c r="G2204" s="16">
        <f t="shared" ca="1" si="691"/>
        <v>1.5180368240966899</v>
      </c>
      <c r="H2204" s="16">
        <f t="shared" ca="1" si="692"/>
        <v>1.0468604100000001</v>
      </c>
      <c r="I2204" s="15">
        <f t="shared" si="688"/>
        <v>7.0000000000000007E-2</v>
      </c>
      <c r="J2204" s="34">
        <f t="shared" si="693"/>
        <v>45427</v>
      </c>
      <c r="K2204" s="2">
        <f t="shared" si="694"/>
        <v>118</v>
      </c>
      <c r="L2204" s="21">
        <f t="shared" si="695"/>
        <v>118</v>
      </c>
      <c r="M2204" s="14">
        <f t="shared" si="696"/>
        <v>1.032188629</v>
      </c>
      <c r="N2204" s="14">
        <f t="shared" ca="1" si="697"/>
        <v>1.080557411</v>
      </c>
      <c r="O2204" s="21">
        <v>0</v>
      </c>
      <c r="P2204" s="16">
        <f t="shared" ca="1" si="698"/>
        <v>292.92893307999998</v>
      </c>
      <c r="Q2204" s="24">
        <f t="shared" si="686"/>
        <v>0</v>
      </c>
      <c r="R2204" s="16">
        <f t="shared" si="699"/>
        <v>0</v>
      </c>
      <c r="S2204" s="4" t="str">
        <f t="shared" si="700"/>
        <v>A+J=</v>
      </c>
      <c r="T2204" s="34">
        <f t="shared" si="701"/>
        <v>45460</v>
      </c>
      <c r="U2204" s="16">
        <v>0</v>
      </c>
      <c r="V2204" s="16">
        <f t="shared" ca="1" si="685"/>
        <v>1.2120918048818055</v>
      </c>
      <c r="W2204" s="16">
        <f t="shared" ca="1" si="684"/>
        <v>94.461220805498201</v>
      </c>
      <c r="X2204" s="36"/>
      <c r="Y2204" s="25"/>
      <c r="Z2204" s="28"/>
      <c r="AA2204" s="30"/>
      <c r="AB2204" s="25"/>
      <c r="AC2204" s="25"/>
      <c r="AD2204" s="25"/>
      <c r="AE2204" s="30"/>
      <c r="AF2204" s="26"/>
      <c r="AG2204" s="30"/>
      <c r="AH2204" s="28"/>
      <c r="AI2204" s="28"/>
      <c r="AJ2204" s="28"/>
      <c r="AK2204" s="28"/>
      <c r="AL2204" s="28"/>
      <c r="AM2204" s="36"/>
      <c r="AN2204" s="36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</row>
    <row r="2205" spans="1:145" x14ac:dyDescent="0.15">
      <c r="A2205" s="42">
        <f t="shared" si="687"/>
        <v>45595</v>
      </c>
      <c r="B2205" s="19">
        <f t="shared" ca="1" si="683"/>
        <v>4027.5114364357969</v>
      </c>
      <c r="C2205" s="16">
        <f t="shared" ca="1" si="689"/>
        <v>3636.2754146454167</v>
      </c>
      <c r="D2205" s="15">
        <f ca="1">IF(A2205&lt;$B$1,VLOOKUP(A2205,[1]DI!$A$4:$B$15000,2,FALSE),0)</f>
        <v>0.1065</v>
      </c>
      <c r="E2205" s="16">
        <f t="shared" ca="1" si="690"/>
        <v>1.00040168</v>
      </c>
      <c r="F2205" s="16">
        <f ca="1">(TRUNC(PRODUCT($E$12:$E2204),16))</f>
        <v>1.5898109892269101</v>
      </c>
      <c r="G2205" s="16">
        <f t="shared" ca="1" si="691"/>
        <v>1.5180368240966899</v>
      </c>
      <c r="H2205" s="16">
        <f t="shared" ca="1" si="692"/>
        <v>1.04728091</v>
      </c>
      <c r="I2205" s="15">
        <f t="shared" si="688"/>
        <v>7.0000000000000007E-2</v>
      </c>
      <c r="J2205" s="34">
        <f t="shared" si="693"/>
        <v>45427</v>
      </c>
      <c r="K2205" s="2">
        <f t="shared" si="694"/>
        <v>119</v>
      </c>
      <c r="L2205" s="21">
        <f t="shared" si="695"/>
        <v>119</v>
      </c>
      <c r="M2205" s="14">
        <f t="shared" si="696"/>
        <v>1.032465795</v>
      </c>
      <c r="N2205" s="14">
        <f t="shared" ca="1" si="697"/>
        <v>1.081281717</v>
      </c>
      <c r="O2205" s="21">
        <v>0</v>
      </c>
      <c r="P2205" s="16">
        <f t="shared" ca="1" si="698"/>
        <v>295.56270918000001</v>
      </c>
      <c r="Q2205" s="24">
        <f t="shared" si="686"/>
        <v>0</v>
      </c>
      <c r="R2205" s="16">
        <f t="shared" si="699"/>
        <v>0</v>
      </c>
      <c r="S2205" s="4" t="str">
        <f t="shared" si="700"/>
        <v>A+J=</v>
      </c>
      <c r="T2205" s="34">
        <f t="shared" si="701"/>
        <v>45460</v>
      </c>
      <c r="U2205" s="16">
        <v>0</v>
      </c>
      <c r="V2205" s="16">
        <f t="shared" ca="1" si="685"/>
        <v>1.2120918048818055</v>
      </c>
      <c r="W2205" s="16">
        <f t="shared" ca="1" si="684"/>
        <v>95.673312610380009</v>
      </c>
      <c r="X2205" s="32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"/>
      <c r="AI2205" s="1"/>
      <c r="AJ2205" s="1"/>
      <c r="AK2205" s="1"/>
      <c r="AL2205" s="1"/>
      <c r="AM2205" s="32"/>
      <c r="AN2205" s="32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42">
        <f t="shared" si="687"/>
        <v>45596</v>
      </c>
      <c r="B2206" s="19">
        <f t="shared" ca="1" si="683"/>
        <v>4031.3590788506785</v>
      </c>
      <c r="C2206" s="16">
        <f t="shared" ca="1" si="689"/>
        <v>3636.2754146454167</v>
      </c>
      <c r="D2206" s="15">
        <f ca="1">IF(A2206&lt;$B$1,VLOOKUP(A2206,[1]DI!$A$4:$B$15000,2,FALSE),0)</f>
        <v>0.1065</v>
      </c>
      <c r="E2206" s="16">
        <f t="shared" ca="1" si="690"/>
        <v>1.00040168</v>
      </c>
      <c r="F2206" s="16">
        <f ca="1">(TRUNC(PRODUCT($E$12:$E2205),16))</f>
        <v>1.5904495845050699</v>
      </c>
      <c r="G2206" s="16">
        <f t="shared" ca="1" si="691"/>
        <v>1.5180368240966899</v>
      </c>
      <c r="H2206" s="16">
        <f t="shared" ca="1" si="692"/>
        <v>1.04770158</v>
      </c>
      <c r="I2206" s="15">
        <f t="shared" si="688"/>
        <v>7.0000000000000007E-2</v>
      </c>
      <c r="J2206" s="34">
        <f t="shared" si="693"/>
        <v>45427</v>
      </c>
      <c r="K2206" s="2">
        <f t="shared" si="694"/>
        <v>120</v>
      </c>
      <c r="L2206" s="21">
        <f t="shared" si="695"/>
        <v>120</v>
      </c>
      <c r="M2206" s="14">
        <f t="shared" si="696"/>
        <v>1.0327430360000001</v>
      </c>
      <c r="N2206" s="14">
        <f t="shared" ca="1" si="697"/>
        <v>1.0820065109999999</v>
      </c>
      <c r="O2206" s="21">
        <v>0</v>
      </c>
      <c r="P2206" s="16">
        <f t="shared" ca="1" si="698"/>
        <v>298.19825979000001</v>
      </c>
      <c r="Q2206" s="24">
        <f t="shared" si="686"/>
        <v>0</v>
      </c>
      <c r="R2206" s="16">
        <f t="shared" si="699"/>
        <v>0</v>
      </c>
      <c r="S2206" s="4" t="str">
        <f t="shared" si="700"/>
        <v>A+J=</v>
      </c>
      <c r="T2206" s="34">
        <f t="shared" si="701"/>
        <v>45460</v>
      </c>
      <c r="U2206" s="16">
        <v>0</v>
      </c>
      <c r="V2206" s="16">
        <f t="shared" ca="1" si="685"/>
        <v>1.2120918048818055</v>
      </c>
      <c r="W2206" s="16">
        <f t="shared" ca="1" si="684"/>
        <v>96.885404415261817</v>
      </c>
      <c r="X2206" s="32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"/>
      <c r="AI2206" s="1"/>
      <c r="AJ2206" s="1"/>
      <c r="AK2206" s="1"/>
      <c r="AL2206" s="1"/>
      <c r="AM2206" s="32"/>
      <c r="AN2206" s="32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42">
        <f t="shared" si="687"/>
        <v>45597</v>
      </c>
      <c r="B2207" s="19">
        <f t="shared" ca="1" si="683"/>
        <v>4035.2084848455602</v>
      </c>
      <c r="C2207" s="16">
        <f t="shared" ca="1" si="689"/>
        <v>3636.2754146454167</v>
      </c>
      <c r="D2207" s="15">
        <f ca="1">IF(A2207&lt;$B$1,VLOOKUP(A2207,[1]DI!$A$4:$B$15000,2,FALSE),0)</f>
        <v>0.1065</v>
      </c>
      <c r="E2207" s="16">
        <f t="shared" ca="1" si="690"/>
        <v>1.00040168</v>
      </c>
      <c r="F2207" s="16">
        <f ca="1">(TRUNC(PRODUCT($E$12:$E2206),16))</f>
        <v>1.59108843629417</v>
      </c>
      <c r="G2207" s="16">
        <f t="shared" ca="1" si="691"/>
        <v>1.5180368240966899</v>
      </c>
      <c r="H2207" s="16">
        <f t="shared" ca="1" si="692"/>
        <v>1.0481224200000001</v>
      </c>
      <c r="I2207" s="15">
        <f t="shared" si="688"/>
        <v>7.0000000000000007E-2</v>
      </c>
      <c r="J2207" s="34">
        <f t="shared" si="693"/>
        <v>45427</v>
      </c>
      <c r="K2207" s="2">
        <f t="shared" si="694"/>
        <v>121</v>
      </c>
      <c r="L2207" s="21">
        <f t="shared" si="695"/>
        <v>121</v>
      </c>
      <c r="M2207" s="14">
        <f t="shared" si="696"/>
        <v>1.033020351</v>
      </c>
      <c r="N2207" s="14">
        <f t="shared" ca="1" si="697"/>
        <v>1.08273179</v>
      </c>
      <c r="O2207" s="21">
        <v>0</v>
      </c>
      <c r="P2207" s="16">
        <f t="shared" ca="1" si="698"/>
        <v>300.83557397999999</v>
      </c>
      <c r="Q2207" s="24">
        <f t="shared" si="686"/>
        <v>0</v>
      </c>
      <c r="R2207" s="16">
        <f t="shared" si="699"/>
        <v>0</v>
      </c>
      <c r="S2207" s="4" t="str">
        <f t="shared" si="700"/>
        <v>A+J=</v>
      </c>
      <c r="T2207" s="34">
        <f t="shared" si="701"/>
        <v>45460</v>
      </c>
      <c r="U2207" s="16">
        <v>0</v>
      </c>
      <c r="V2207" s="16">
        <f t="shared" ca="1" si="685"/>
        <v>1.2120918048818055</v>
      </c>
      <c r="W2207" s="16">
        <f t="shared" ca="1" si="684"/>
        <v>98.097496220143626</v>
      </c>
      <c r="X2207" s="32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"/>
      <c r="AI2207" s="1"/>
      <c r="AJ2207" s="1"/>
      <c r="AK2207" s="1"/>
      <c r="AL2207" s="1"/>
      <c r="AM2207" s="32"/>
      <c r="AN2207" s="32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42">
        <f t="shared" si="687"/>
        <v>45598</v>
      </c>
      <c r="B2208" s="19">
        <f t="shared" ca="1" si="683"/>
        <v>4039.0596653504422</v>
      </c>
      <c r="C2208" s="16">
        <f t="shared" ca="1" si="689"/>
        <v>3636.2754146454167</v>
      </c>
      <c r="D2208" s="15">
        <f ca="1">IF(A2208&lt;$B$1,VLOOKUP(A2208,[1]DI!$A$4:$B$15000,2,FALSE),0)</f>
        <v>0</v>
      </c>
      <c r="E2208" s="16">
        <f t="shared" ca="1" si="690"/>
        <v>1</v>
      </c>
      <c r="F2208" s="16">
        <f ca="1">(TRUNC(PRODUCT($E$12:$E2207),16))</f>
        <v>1.5917275446972601</v>
      </c>
      <c r="G2208" s="16">
        <f t="shared" ca="1" si="691"/>
        <v>1.5180368240966899</v>
      </c>
      <c r="H2208" s="16">
        <f t="shared" ca="1" si="692"/>
        <v>1.0485434300000001</v>
      </c>
      <c r="I2208" s="15">
        <f t="shared" si="688"/>
        <v>7.0000000000000007E-2</v>
      </c>
      <c r="J2208" s="34">
        <f t="shared" si="693"/>
        <v>45427</v>
      </c>
      <c r="K2208" s="2">
        <f t="shared" si="694"/>
        <v>121</v>
      </c>
      <c r="L2208" s="21">
        <f t="shared" si="695"/>
        <v>122</v>
      </c>
      <c r="M2208" s="14">
        <f t="shared" si="696"/>
        <v>1.0332977400000001</v>
      </c>
      <c r="N2208" s="14">
        <f t="shared" ca="1" si="697"/>
        <v>1.083457557</v>
      </c>
      <c r="O2208" s="21">
        <v>0</v>
      </c>
      <c r="P2208" s="16">
        <f t="shared" ca="1" si="698"/>
        <v>303.47466267999999</v>
      </c>
      <c r="Q2208" s="24">
        <f t="shared" si="686"/>
        <v>0</v>
      </c>
      <c r="R2208" s="16">
        <f t="shared" si="699"/>
        <v>0</v>
      </c>
      <c r="S2208" s="4" t="str">
        <f t="shared" si="700"/>
        <v>A+J=</v>
      </c>
      <c r="T2208" s="34">
        <f t="shared" si="701"/>
        <v>45460</v>
      </c>
      <c r="U2208" s="16">
        <v>0</v>
      </c>
      <c r="V2208" s="16">
        <f t="shared" ca="1" si="685"/>
        <v>1.2120918048818055</v>
      </c>
      <c r="W2208" s="16">
        <f t="shared" ca="1" si="684"/>
        <v>99.309588025025434</v>
      </c>
      <c r="X2208" s="32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"/>
      <c r="AI2208" s="1"/>
      <c r="AJ2208" s="1"/>
      <c r="AK2208" s="1"/>
      <c r="AL2208" s="1"/>
      <c r="AM2208" s="32"/>
      <c r="AN2208" s="32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42">
        <f t="shared" si="687"/>
        <v>45599</v>
      </c>
      <c r="B2209" s="19">
        <f t="shared" ca="1" si="683"/>
        <v>4040.2717571553239</v>
      </c>
      <c r="C2209" s="16">
        <f t="shared" ca="1" si="689"/>
        <v>3636.2754146454167</v>
      </c>
      <c r="D2209" s="15">
        <f ca="1">IF(A2209&lt;$B$1,VLOOKUP(A2209,[1]DI!$A$4:$B$15000,2,FALSE),0)</f>
        <v>0</v>
      </c>
      <c r="E2209" s="16">
        <f t="shared" ca="1" si="690"/>
        <v>1</v>
      </c>
      <c r="F2209" s="16">
        <f ca="1">(TRUNC(PRODUCT($E$12:$E2208),16))</f>
        <v>1.5917275446972601</v>
      </c>
      <c r="G2209" s="16">
        <f t="shared" ca="1" si="691"/>
        <v>1.5180368240966899</v>
      </c>
      <c r="H2209" s="16">
        <f t="shared" ca="1" si="692"/>
        <v>1.0485434300000001</v>
      </c>
      <c r="I2209" s="15">
        <f t="shared" si="688"/>
        <v>7.0000000000000007E-2</v>
      </c>
      <c r="J2209" s="34">
        <f t="shared" si="693"/>
        <v>45427</v>
      </c>
      <c r="K2209" s="2">
        <f t="shared" si="694"/>
        <v>121</v>
      </c>
      <c r="L2209" s="21">
        <f t="shared" si="695"/>
        <v>122</v>
      </c>
      <c r="M2209" s="14">
        <f t="shared" si="696"/>
        <v>1.0332977400000001</v>
      </c>
      <c r="N2209" s="14">
        <f t="shared" ca="1" si="697"/>
        <v>1.083457557</v>
      </c>
      <c r="O2209" s="21">
        <v>0</v>
      </c>
      <c r="P2209" s="16">
        <f t="shared" ca="1" si="698"/>
        <v>303.47466267999999</v>
      </c>
      <c r="Q2209" s="24">
        <f t="shared" si="686"/>
        <v>0</v>
      </c>
      <c r="R2209" s="16">
        <f t="shared" si="699"/>
        <v>0</v>
      </c>
      <c r="S2209" s="4" t="str">
        <f t="shared" si="700"/>
        <v>A+J=</v>
      </c>
      <c r="T2209" s="34">
        <f t="shared" si="701"/>
        <v>45460</v>
      </c>
      <c r="U2209" s="16">
        <v>0</v>
      </c>
      <c r="V2209" s="16">
        <f t="shared" ca="1" si="685"/>
        <v>1.2120918048818055</v>
      </c>
      <c r="W2209" s="16">
        <f t="shared" ca="1" si="684"/>
        <v>100.52167982990724</v>
      </c>
      <c r="X2209" s="32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"/>
      <c r="AI2209" s="1"/>
      <c r="AJ2209" s="1"/>
      <c r="AK2209" s="1"/>
      <c r="AL2209" s="1"/>
      <c r="AM2209" s="32"/>
      <c r="AN2209" s="32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42">
        <f t="shared" si="687"/>
        <v>45600</v>
      </c>
      <c r="B2210" s="19">
        <f t="shared" ca="1" si="683"/>
        <v>4041.4838489602062</v>
      </c>
      <c r="C2210" s="16">
        <f t="shared" ca="1" si="689"/>
        <v>3636.2754146454167</v>
      </c>
      <c r="D2210" s="15">
        <f ca="1">IF(A2210&lt;$B$1,VLOOKUP(A2210,[1]DI!$A$4:$B$15000,2,FALSE),0)</f>
        <v>0.1065</v>
      </c>
      <c r="E2210" s="16">
        <f t="shared" ca="1" si="690"/>
        <v>1.00040168</v>
      </c>
      <c r="F2210" s="16">
        <f ca="1">(TRUNC(PRODUCT($E$12:$E2209),16))</f>
        <v>1.5917275446972601</v>
      </c>
      <c r="G2210" s="16">
        <f t="shared" ca="1" si="691"/>
        <v>1.5180368240966899</v>
      </c>
      <c r="H2210" s="16">
        <f t="shared" ca="1" si="692"/>
        <v>1.0485434300000001</v>
      </c>
      <c r="I2210" s="15">
        <f t="shared" si="688"/>
        <v>7.0000000000000007E-2</v>
      </c>
      <c r="J2210" s="34">
        <f t="shared" si="693"/>
        <v>45427</v>
      </c>
      <c r="K2210" s="2">
        <f t="shared" si="694"/>
        <v>122</v>
      </c>
      <c r="L2210" s="21">
        <f t="shared" si="695"/>
        <v>122</v>
      </c>
      <c r="M2210" s="14">
        <f t="shared" si="696"/>
        <v>1.0332977400000001</v>
      </c>
      <c r="N2210" s="14">
        <f t="shared" ca="1" si="697"/>
        <v>1.083457557</v>
      </c>
      <c r="O2210" s="21">
        <v>0</v>
      </c>
      <c r="P2210" s="16">
        <f t="shared" ca="1" si="698"/>
        <v>303.47466267999999</v>
      </c>
      <c r="Q2210" s="24">
        <f t="shared" si="686"/>
        <v>0</v>
      </c>
      <c r="R2210" s="16">
        <f t="shared" si="699"/>
        <v>0</v>
      </c>
      <c r="S2210" s="4" t="str">
        <f t="shared" si="700"/>
        <v>A+J=</v>
      </c>
      <c r="T2210" s="34">
        <f t="shared" si="701"/>
        <v>45460</v>
      </c>
      <c r="U2210" s="16">
        <v>0</v>
      </c>
      <c r="V2210" s="16">
        <f t="shared" ca="1" si="685"/>
        <v>1.2120918048818055</v>
      </c>
      <c r="W2210" s="16">
        <f t="shared" ca="1" si="684"/>
        <v>101.73377163478905</v>
      </c>
      <c r="X2210" s="32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"/>
      <c r="AI2210" s="1"/>
      <c r="AJ2210" s="1"/>
      <c r="AK2210" s="1"/>
      <c r="AL2210" s="1"/>
      <c r="AM2210" s="32"/>
      <c r="AN2210" s="32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42">
        <f t="shared" si="687"/>
        <v>45601</v>
      </c>
      <c r="B2211" s="19">
        <f t="shared" ca="1" si="683"/>
        <v>4045.3368003350879</v>
      </c>
      <c r="C2211" s="16">
        <f t="shared" ca="1" si="689"/>
        <v>3636.2754146454167</v>
      </c>
      <c r="D2211" s="15">
        <f ca="1">IF(A2211&lt;$B$1,VLOOKUP(A2211,[1]DI!$A$4:$B$15000,2,FALSE),0)</f>
        <v>0.1065</v>
      </c>
      <c r="E2211" s="16">
        <f t="shared" ca="1" si="690"/>
        <v>1.00040168</v>
      </c>
      <c r="F2211" s="16">
        <f ca="1">(TRUNC(PRODUCT($E$12:$E2210),16))</f>
        <v>1.59236690981741</v>
      </c>
      <c r="G2211" s="16">
        <f t="shared" ca="1" si="691"/>
        <v>1.5180368240966899</v>
      </c>
      <c r="H2211" s="16">
        <f t="shared" ca="1" si="692"/>
        <v>1.0489646100000001</v>
      </c>
      <c r="I2211" s="15">
        <f t="shared" si="688"/>
        <v>7.0000000000000007E-2</v>
      </c>
      <c r="J2211" s="34">
        <f t="shared" si="693"/>
        <v>45427</v>
      </c>
      <c r="K2211" s="2">
        <f t="shared" si="694"/>
        <v>123</v>
      </c>
      <c r="L2211" s="21">
        <f t="shared" si="695"/>
        <v>123</v>
      </c>
      <c r="M2211" s="14">
        <f t="shared" si="696"/>
        <v>1.0335752039999999</v>
      </c>
      <c r="N2211" s="14">
        <f t="shared" ca="1" si="697"/>
        <v>1.0841838109999999</v>
      </c>
      <c r="O2211" s="21">
        <v>0</v>
      </c>
      <c r="P2211" s="16">
        <f t="shared" ca="1" si="698"/>
        <v>306.11552225000003</v>
      </c>
      <c r="Q2211" s="24">
        <f t="shared" si="686"/>
        <v>0</v>
      </c>
      <c r="R2211" s="16">
        <f t="shared" si="699"/>
        <v>0</v>
      </c>
      <c r="S2211" s="4" t="str">
        <f t="shared" si="700"/>
        <v>A+J=</v>
      </c>
      <c r="T2211" s="34">
        <f t="shared" si="701"/>
        <v>45460</v>
      </c>
      <c r="U2211" s="16">
        <v>0</v>
      </c>
      <c r="V2211" s="16">
        <f t="shared" ca="1" si="685"/>
        <v>1.2120918048818055</v>
      </c>
      <c r="W2211" s="16">
        <f t="shared" ca="1" si="684"/>
        <v>102.94586343967086</v>
      </c>
      <c r="X2211" s="32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"/>
      <c r="AI2211" s="1"/>
      <c r="AJ2211" s="1"/>
      <c r="AK2211" s="1"/>
      <c r="AL2211" s="1"/>
      <c r="AM2211" s="32"/>
      <c r="AN2211" s="32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42">
        <f t="shared" si="687"/>
        <v>45602</v>
      </c>
      <c r="B2212" s="19">
        <f t="shared" ca="1" si="683"/>
        <v>4049.1915261999693</v>
      </c>
      <c r="C2212" s="16">
        <f t="shared" ca="1" si="689"/>
        <v>3636.2754146454167</v>
      </c>
      <c r="D2212" s="15">
        <f ca="1">IF(A2212&lt;$B$1,VLOOKUP(A2212,[1]DI!$A$4:$B$15000,2,FALSE),0)</f>
        <v>0.1065</v>
      </c>
      <c r="E2212" s="16">
        <f t="shared" ca="1" si="690"/>
        <v>1.00040168</v>
      </c>
      <c r="F2212" s="16">
        <f ca="1">(TRUNC(PRODUCT($E$12:$E2211),16))</f>
        <v>1.59300653175775</v>
      </c>
      <c r="G2212" s="16">
        <f t="shared" ca="1" si="691"/>
        <v>1.5180368240966899</v>
      </c>
      <c r="H2212" s="16">
        <f t="shared" ca="1" si="692"/>
        <v>1.04938596</v>
      </c>
      <c r="I2212" s="15">
        <f t="shared" si="688"/>
        <v>7.0000000000000007E-2</v>
      </c>
      <c r="J2212" s="34">
        <f t="shared" si="693"/>
        <v>45427</v>
      </c>
      <c r="K2212" s="2">
        <f t="shared" si="694"/>
        <v>124</v>
      </c>
      <c r="L2212" s="21">
        <f t="shared" si="695"/>
        <v>124</v>
      </c>
      <c r="M2212" s="14">
        <f t="shared" si="696"/>
        <v>1.033852743</v>
      </c>
      <c r="N2212" s="14">
        <f t="shared" ca="1" si="697"/>
        <v>1.0849105530000001</v>
      </c>
      <c r="O2212" s="21">
        <v>0</v>
      </c>
      <c r="P2212" s="16">
        <f t="shared" ca="1" si="698"/>
        <v>308.75815631</v>
      </c>
      <c r="Q2212" s="24">
        <f t="shared" si="686"/>
        <v>0</v>
      </c>
      <c r="R2212" s="16">
        <f t="shared" si="699"/>
        <v>0</v>
      </c>
      <c r="S2212" s="4" t="str">
        <f t="shared" si="700"/>
        <v>A+J=</v>
      </c>
      <c r="T2212" s="34">
        <f t="shared" si="701"/>
        <v>45460</v>
      </c>
      <c r="U2212" s="16">
        <v>0</v>
      </c>
      <c r="V2212" s="16">
        <f t="shared" ca="1" si="685"/>
        <v>1.2120918048818055</v>
      </c>
      <c r="W2212" s="16">
        <f t="shared" ca="1" si="684"/>
        <v>104.15795524455267</v>
      </c>
      <c r="X2212" s="32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"/>
      <c r="AI2212" s="1"/>
      <c r="AJ2212" s="1"/>
      <c r="AK2212" s="1"/>
      <c r="AL2212" s="1"/>
      <c r="AM2212" s="32"/>
      <c r="AN2212" s="32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42">
        <f t="shared" si="687"/>
        <v>45603</v>
      </c>
      <c r="B2213" s="19">
        <f t="shared" ca="1" si="683"/>
        <v>4053.0480265748515</v>
      </c>
      <c r="C2213" s="16">
        <f t="shared" ca="1" si="689"/>
        <v>3636.2754146454167</v>
      </c>
      <c r="D2213" s="15">
        <f ca="1">IF(A2213&lt;$B$1,VLOOKUP(A2213,[1]DI!$A$4:$B$15000,2,FALSE),0)</f>
        <v>0.1115</v>
      </c>
      <c r="E2213" s="16">
        <f t="shared" ca="1" si="690"/>
        <v>1.00041957</v>
      </c>
      <c r="F2213" s="16">
        <f ca="1">(TRUNC(PRODUCT($E$12:$E2212),16))</f>
        <v>1.5936464106214301</v>
      </c>
      <c r="G2213" s="16">
        <f t="shared" ca="1" si="691"/>
        <v>1.5180368240966899</v>
      </c>
      <c r="H2213" s="16">
        <f t="shared" ca="1" si="692"/>
        <v>1.0498074799999999</v>
      </c>
      <c r="I2213" s="15">
        <f t="shared" si="688"/>
        <v>7.0000000000000007E-2</v>
      </c>
      <c r="J2213" s="34">
        <f t="shared" si="693"/>
        <v>45427</v>
      </c>
      <c r="K2213" s="2">
        <f t="shared" si="694"/>
        <v>125</v>
      </c>
      <c r="L2213" s="21">
        <f t="shared" si="695"/>
        <v>125</v>
      </c>
      <c r="M2213" s="14">
        <f t="shared" si="696"/>
        <v>1.0341303559999999</v>
      </c>
      <c r="N2213" s="14">
        <f t="shared" ca="1" si="697"/>
        <v>1.0856377829999999</v>
      </c>
      <c r="O2213" s="21">
        <v>0</v>
      </c>
      <c r="P2213" s="16">
        <f t="shared" ca="1" si="698"/>
        <v>311.40256488</v>
      </c>
      <c r="Q2213" s="24">
        <f t="shared" si="686"/>
        <v>0</v>
      </c>
      <c r="R2213" s="16">
        <f t="shared" si="699"/>
        <v>0</v>
      </c>
      <c r="S2213" s="4" t="str">
        <f t="shared" si="700"/>
        <v>A+J=</v>
      </c>
      <c r="T2213" s="34">
        <f t="shared" si="701"/>
        <v>45460</v>
      </c>
      <c r="U2213" s="16">
        <v>0</v>
      </c>
      <c r="V2213" s="16">
        <f t="shared" ca="1" si="685"/>
        <v>1.2120918048818055</v>
      </c>
      <c r="W2213" s="16">
        <f t="shared" ca="1" si="684"/>
        <v>105.37004704943448</v>
      </c>
      <c r="X2213" s="32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"/>
      <c r="AI2213" s="1"/>
      <c r="AJ2213" s="1"/>
      <c r="AK2213" s="1"/>
      <c r="AL2213" s="1"/>
      <c r="AM2213" s="32"/>
      <c r="AN2213" s="32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42">
        <f t="shared" si="687"/>
        <v>45604</v>
      </c>
      <c r="B2214" s="19">
        <f t="shared" ca="1" si="683"/>
        <v>4056.9769397397331</v>
      </c>
      <c r="C2214" s="16">
        <f t="shared" ca="1" si="689"/>
        <v>3636.2754146454167</v>
      </c>
      <c r="D2214" s="15">
        <f ca="1">IF(A2214&lt;$B$1,VLOOKUP(A2214,[1]DI!$A$4:$B$15000,2,FALSE),0)</f>
        <v>0.1115</v>
      </c>
      <c r="E2214" s="16">
        <f t="shared" ca="1" si="690"/>
        <v>1.00041957</v>
      </c>
      <c r="F2214" s="16">
        <f ca="1">(TRUNC(PRODUCT($E$12:$E2213),16))</f>
        <v>1.5943150568459299</v>
      </c>
      <c r="G2214" s="16">
        <f t="shared" ca="1" si="691"/>
        <v>1.5180368240966899</v>
      </c>
      <c r="H2214" s="16">
        <f t="shared" ca="1" si="692"/>
        <v>1.0502479499999999</v>
      </c>
      <c r="I2214" s="15">
        <f t="shared" si="688"/>
        <v>7.0000000000000007E-2</v>
      </c>
      <c r="J2214" s="34">
        <f t="shared" si="693"/>
        <v>45427</v>
      </c>
      <c r="K2214" s="2">
        <f t="shared" si="694"/>
        <v>126</v>
      </c>
      <c r="L2214" s="21">
        <f t="shared" si="695"/>
        <v>126</v>
      </c>
      <c r="M2214" s="14">
        <f t="shared" si="696"/>
        <v>1.034408043</v>
      </c>
      <c r="N2214" s="14">
        <f t="shared" ca="1" si="697"/>
        <v>1.0863849269999999</v>
      </c>
      <c r="O2214" s="21">
        <v>0</v>
      </c>
      <c r="P2214" s="16">
        <f t="shared" ca="1" si="698"/>
        <v>314.11938623999998</v>
      </c>
      <c r="Q2214" s="24">
        <f t="shared" si="686"/>
        <v>0</v>
      </c>
      <c r="R2214" s="16">
        <f t="shared" si="699"/>
        <v>0</v>
      </c>
      <c r="S2214" s="4" t="str">
        <f t="shared" si="700"/>
        <v>A+J=</v>
      </c>
      <c r="T2214" s="34">
        <f t="shared" si="701"/>
        <v>45460</v>
      </c>
      <c r="U2214" s="16">
        <v>0</v>
      </c>
      <c r="V2214" s="16">
        <f t="shared" ca="1" si="685"/>
        <v>1.2120918048818055</v>
      </c>
      <c r="W2214" s="16">
        <f t="shared" ca="1" si="684"/>
        <v>106.58213885431628</v>
      </c>
      <c r="X2214" s="32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"/>
      <c r="AI2214" s="1"/>
      <c r="AJ2214" s="1"/>
      <c r="AK2214" s="1"/>
      <c r="AL2214" s="1"/>
      <c r="AM2214" s="32"/>
      <c r="AN2214" s="32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42">
        <f t="shared" si="687"/>
        <v>45605</v>
      </c>
      <c r="B2215" s="19">
        <f t="shared" ca="1" si="683"/>
        <v>4060.9077037646148</v>
      </c>
      <c r="C2215" s="16">
        <f t="shared" ca="1" si="689"/>
        <v>3636.2754146454167</v>
      </c>
      <c r="D2215" s="15">
        <f ca="1">IF(A2215&lt;$B$1,VLOOKUP(A2215,[1]DI!$A$4:$B$15000,2,FALSE),0)</f>
        <v>0</v>
      </c>
      <c r="E2215" s="16">
        <f t="shared" ca="1" si="690"/>
        <v>1</v>
      </c>
      <c r="F2215" s="16">
        <f ca="1">(TRUNC(PRODUCT($E$12:$E2214),16))</f>
        <v>1.59498398361433</v>
      </c>
      <c r="G2215" s="16">
        <f t="shared" ca="1" si="691"/>
        <v>1.5180368240966899</v>
      </c>
      <c r="H2215" s="16">
        <f t="shared" ca="1" si="692"/>
        <v>1.0506886</v>
      </c>
      <c r="I2215" s="15">
        <f t="shared" si="688"/>
        <v>7.0000000000000007E-2</v>
      </c>
      <c r="J2215" s="34">
        <f t="shared" si="693"/>
        <v>45427</v>
      </c>
      <c r="K2215" s="2">
        <f t="shared" si="694"/>
        <v>126</v>
      </c>
      <c r="L2215" s="21">
        <f t="shared" si="695"/>
        <v>127</v>
      </c>
      <c r="M2215" s="14">
        <f t="shared" si="696"/>
        <v>1.0346858050000001</v>
      </c>
      <c r="N2215" s="14">
        <f t="shared" ca="1" si="697"/>
        <v>1.08713258</v>
      </c>
      <c r="O2215" s="21">
        <v>0</v>
      </c>
      <c r="P2215" s="16">
        <f t="shared" ca="1" si="698"/>
        <v>316.83805846000001</v>
      </c>
      <c r="Q2215" s="24">
        <f t="shared" si="686"/>
        <v>0</v>
      </c>
      <c r="R2215" s="16">
        <f t="shared" si="699"/>
        <v>0</v>
      </c>
      <c r="S2215" s="4" t="str">
        <f t="shared" si="700"/>
        <v>A+J=</v>
      </c>
      <c r="T2215" s="34">
        <f t="shared" si="701"/>
        <v>45460</v>
      </c>
      <c r="U2215" s="16">
        <v>0</v>
      </c>
      <c r="V2215" s="16">
        <f t="shared" ca="1" si="685"/>
        <v>1.2120918048818055</v>
      </c>
      <c r="W2215" s="16">
        <f t="shared" ca="1" si="684"/>
        <v>107.79423065919809</v>
      </c>
      <c r="X2215" s="32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"/>
      <c r="AI2215" s="1"/>
      <c r="AJ2215" s="1"/>
      <c r="AK2215" s="1"/>
      <c r="AL2215" s="1"/>
      <c r="AM2215" s="32"/>
      <c r="AN2215" s="32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42">
        <f t="shared" si="687"/>
        <v>45606</v>
      </c>
      <c r="B2216" s="19">
        <f t="shared" ca="1" si="683"/>
        <v>4062.1197955694965</v>
      </c>
      <c r="C2216" s="16">
        <f t="shared" ca="1" si="689"/>
        <v>3636.2754146454167</v>
      </c>
      <c r="D2216" s="15">
        <f ca="1">IF(A2216&lt;$B$1,VLOOKUP(A2216,[1]DI!$A$4:$B$15000,2,FALSE),0)</f>
        <v>0</v>
      </c>
      <c r="E2216" s="16">
        <f t="shared" ca="1" si="690"/>
        <v>1</v>
      </c>
      <c r="F2216" s="16">
        <f ca="1">(TRUNC(PRODUCT($E$12:$E2215),16))</f>
        <v>1.59498398361433</v>
      </c>
      <c r="G2216" s="16">
        <f t="shared" ca="1" si="691"/>
        <v>1.5180368240966899</v>
      </c>
      <c r="H2216" s="16">
        <f t="shared" ca="1" si="692"/>
        <v>1.0506886</v>
      </c>
      <c r="I2216" s="15">
        <f t="shared" si="688"/>
        <v>7.0000000000000007E-2</v>
      </c>
      <c r="J2216" s="34">
        <f t="shared" si="693"/>
        <v>45427</v>
      </c>
      <c r="K2216" s="2">
        <f t="shared" si="694"/>
        <v>126</v>
      </c>
      <c r="L2216" s="21">
        <f t="shared" si="695"/>
        <v>127</v>
      </c>
      <c r="M2216" s="14">
        <f t="shared" si="696"/>
        <v>1.0346858050000001</v>
      </c>
      <c r="N2216" s="14">
        <f t="shared" ca="1" si="697"/>
        <v>1.08713258</v>
      </c>
      <c r="O2216" s="21">
        <v>0</v>
      </c>
      <c r="P2216" s="16">
        <f t="shared" ca="1" si="698"/>
        <v>316.83805846000001</v>
      </c>
      <c r="Q2216" s="24">
        <f t="shared" si="686"/>
        <v>0</v>
      </c>
      <c r="R2216" s="16">
        <f t="shared" si="699"/>
        <v>0</v>
      </c>
      <c r="S2216" s="4" t="str">
        <f t="shared" si="700"/>
        <v>A+J=</v>
      </c>
      <c r="T2216" s="34">
        <f t="shared" si="701"/>
        <v>45460</v>
      </c>
      <c r="U2216" s="16">
        <v>0</v>
      </c>
      <c r="V2216" s="16">
        <f t="shared" ca="1" si="685"/>
        <v>1.2120918048818055</v>
      </c>
      <c r="W2216" s="16">
        <f t="shared" ca="1" si="684"/>
        <v>109.0063224640799</v>
      </c>
      <c r="X2216" s="32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"/>
      <c r="AI2216" s="1"/>
      <c r="AJ2216" s="1"/>
      <c r="AK2216" s="1"/>
      <c r="AL2216" s="1"/>
      <c r="AM2216" s="32"/>
      <c r="AN2216" s="32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42">
        <f t="shared" si="687"/>
        <v>45607</v>
      </c>
      <c r="B2217" s="19">
        <f t="shared" ca="1" si="683"/>
        <v>4063.3318873743783</v>
      </c>
      <c r="C2217" s="16">
        <f t="shared" ca="1" si="689"/>
        <v>3636.2754146454167</v>
      </c>
      <c r="D2217" s="15">
        <f ca="1">IF(A2217&lt;$B$1,VLOOKUP(A2217,[1]DI!$A$4:$B$15000,2,FALSE),0)</f>
        <v>0.1115</v>
      </c>
      <c r="E2217" s="16">
        <f t="shared" ca="1" si="690"/>
        <v>1.00041957</v>
      </c>
      <c r="F2217" s="16">
        <f ca="1">(TRUNC(PRODUCT($E$12:$E2216),16))</f>
        <v>1.59498398361433</v>
      </c>
      <c r="G2217" s="16">
        <f t="shared" ca="1" si="691"/>
        <v>1.5180368240966899</v>
      </c>
      <c r="H2217" s="16">
        <f t="shared" ca="1" si="692"/>
        <v>1.0506886</v>
      </c>
      <c r="I2217" s="15">
        <f t="shared" si="688"/>
        <v>7.0000000000000007E-2</v>
      </c>
      <c r="J2217" s="34">
        <f t="shared" si="693"/>
        <v>45427</v>
      </c>
      <c r="K2217" s="2">
        <f t="shared" si="694"/>
        <v>127</v>
      </c>
      <c r="L2217" s="21">
        <f t="shared" si="695"/>
        <v>127</v>
      </c>
      <c r="M2217" s="14">
        <f t="shared" si="696"/>
        <v>1.0346858050000001</v>
      </c>
      <c r="N2217" s="14">
        <f t="shared" ca="1" si="697"/>
        <v>1.08713258</v>
      </c>
      <c r="O2217" s="21">
        <v>0</v>
      </c>
      <c r="P2217" s="16">
        <f t="shared" ca="1" si="698"/>
        <v>316.83805846000001</v>
      </c>
      <c r="Q2217" s="24">
        <f t="shared" si="686"/>
        <v>0</v>
      </c>
      <c r="R2217" s="16">
        <f t="shared" si="699"/>
        <v>0</v>
      </c>
      <c r="S2217" s="4" t="str">
        <f t="shared" si="700"/>
        <v>A+J=</v>
      </c>
      <c r="T2217" s="34">
        <f t="shared" si="701"/>
        <v>45460</v>
      </c>
      <c r="U2217" s="16">
        <v>0</v>
      </c>
      <c r="V2217" s="16">
        <f t="shared" ca="1" si="685"/>
        <v>1.2120918048818055</v>
      </c>
      <c r="W2217" s="16">
        <f t="shared" ca="1" si="684"/>
        <v>110.21841426896171</v>
      </c>
      <c r="X2217" s="32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"/>
      <c r="AI2217" s="1"/>
      <c r="AJ2217" s="1"/>
      <c r="AK2217" s="1"/>
      <c r="AL2217" s="1"/>
      <c r="AM2217" s="32"/>
      <c r="AN2217" s="32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42">
        <f t="shared" si="687"/>
        <v>45608</v>
      </c>
      <c r="B2218" s="19">
        <f t="shared" ca="1" si="683"/>
        <v>4067.2645422692603</v>
      </c>
      <c r="C2218" s="16">
        <f t="shared" ca="1" si="689"/>
        <v>3636.2754146454167</v>
      </c>
      <c r="D2218" s="15">
        <f ca="1">IF(A2218&lt;$B$1,VLOOKUP(A2218,[1]DI!$A$4:$B$15000,2,FALSE),0)</f>
        <v>0.1115</v>
      </c>
      <c r="E2218" s="16">
        <f t="shared" ca="1" si="690"/>
        <v>1.00041957</v>
      </c>
      <c r="F2218" s="16">
        <f ca="1">(TRUNC(PRODUCT($E$12:$E2217),16))</f>
        <v>1.5956531910443399</v>
      </c>
      <c r="G2218" s="16">
        <f t="shared" ca="1" si="691"/>
        <v>1.5180368240966899</v>
      </c>
      <c r="H2218" s="16">
        <f t="shared" ca="1" si="692"/>
        <v>1.05112944</v>
      </c>
      <c r="I2218" s="15">
        <f t="shared" si="688"/>
        <v>7.0000000000000007E-2</v>
      </c>
      <c r="J2218" s="34">
        <f t="shared" si="693"/>
        <v>45427</v>
      </c>
      <c r="K2218" s="2">
        <f t="shared" si="694"/>
        <v>128</v>
      </c>
      <c r="L2218" s="21">
        <f t="shared" si="695"/>
        <v>128</v>
      </c>
      <c r="M2218" s="14">
        <f t="shared" si="696"/>
        <v>1.0349636419999999</v>
      </c>
      <c r="N2218" s="14">
        <f t="shared" ca="1" si="697"/>
        <v>1.0878807530000001</v>
      </c>
      <c r="O2218" s="21">
        <v>0</v>
      </c>
      <c r="P2218" s="16">
        <f t="shared" ca="1" si="698"/>
        <v>319.55862155</v>
      </c>
      <c r="Q2218" s="24">
        <f t="shared" si="686"/>
        <v>0</v>
      </c>
      <c r="R2218" s="16">
        <f t="shared" si="699"/>
        <v>0</v>
      </c>
      <c r="S2218" s="4" t="str">
        <f t="shared" si="700"/>
        <v>A+J=</v>
      </c>
      <c r="T2218" s="34">
        <f t="shared" si="701"/>
        <v>45460</v>
      </c>
      <c r="U2218" s="16">
        <v>0</v>
      </c>
      <c r="V2218" s="16">
        <f t="shared" ca="1" si="685"/>
        <v>1.2120918048818055</v>
      </c>
      <c r="W2218" s="16">
        <f t="shared" ca="1" si="684"/>
        <v>111.43050607384352</v>
      </c>
      <c r="X2218" s="32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"/>
      <c r="AI2218" s="1"/>
      <c r="AJ2218" s="1"/>
      <c r="AK2218" s="1"/>
      <c r="AL2218" s="1"/>
      <c r="AM2218" s="32"/>
      <c r="AN2218" s="32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42">
        <f t="shared" si="687"/>
        <v>45609</v>
      </c>
      <c r="B2219" s="19">
        <f t="shared" ca="1" si="683"/>
        <v>4071.1990516641417</v>
      </c>
      <c r="C2219" s="16">
        <f t="shared" ca="1" si="689"/>
        <v>3636.2754146454167</v>
      </c>
      <c r="D2219" s="15">
        <f ca="1">IF(A2219&lt;$B$1,VLOOKUP(A2219,[1]DI!$A$4:$B$15000,2,FALSE),0)</f>
        <v>0.1115</v>
      </c>
      <c r="E2219" s="16">
        <f t="shared" ca="1" si="690"/>
        <v>1.00041957</v>
      </c>
      <c r="F2219" s="16">
        <f ca="1">(TRUNC(PRODUCT($E$12:$E2218),16))</f>
        <v>1.5963226792537</v>
      </c>
      <c r="G2219" s="16">
        <f t="shared" ca="1" si="691"/>
        <v>1.5180368240966899</v>
      </c>
      <c r="H2219" s="16">
        <f t="shared" ca="1" si="692"/>
        <v>1.05157046</v>
      </c>
      <c r="I2219" s="15">
        <f t="shared" si="688"/>
        <v>7.0000000000000007E-2</v>
      </c>
      <c r="J2219" s="34">
        <f t="shared" si="693"/>
        <v>45427</v>
      </c>
      <c r="K2219" s="2">
        <f t="shared" si="694"/>
        <v>129</v>
      </c>
      <c r="L2219" s="21">
        <f t="shared" si="695"/>
        <v>129</v>
      </c>
      <c r="M2219" s="14">
        <f t="shared" si="696"/>
        <v>1.0352415530000001</v>
      </c>
      <c r="N2219" s="14">
        <f t="shared" ca="1" si="697"/>
        <v>1.088629436</v>
      </c>
      <c r="O2219" s="21">
        <v>0</v>
      </c>
      <c r="P2219" s="16">
        <f t="shared" ca="1" si="698"/>
        <v>322.28103914000002</v>
      </c>
      <c r="Q2219" s="24">
        <f t="shared" si="686"/>
        <v>0</v>
      </c>
      <c r="R2219" s="16">
        <f t="shared" si="699"/>
        <v>0</v>
      </c>
      <c r="S2219" s="4" t="str">
        <f t="shared" si="700"/>
        <v>A+J=</v>
      </c>
      <c r="T2219" s="34">
        <f t="shared" si="701"/>
        <v>45460</v>
      </c>
      <c r="U2219" s="16">
        <v>0</v>
      </c>
      <c r="V2219" s="16">
        <f t="shared" ca="1" si="685"/>
        <v>1.2120918048818055</v>
      </c>
      <c r="W2219" s="16">
        <f t="shared" ca="1" si="684"/>
        <v>112.64259787872533</v>
      </c>
      <c r="X2219" s="32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"/>
      <c r="AI2219" s="1"/>
      <c r="AJ2219" s="1"/>
      <c r="AK2219" s="1"/>
      <c r="AL2219" s="1"/>
      <c r="AM2219" s="32"/>
      <c r="AN2219" s="32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42">
        <f t="shared" si="687"/>
        <v>45610</v>
      </c>
      <c r="B2220" s="19">
        <f t="shared" ca="1" si="683"/>
        <v>4075.1354555490238</v>
      </c>
      <c r="C2220" s="16">
        <f t="shared" ca="1" si="689"/>
        <v>3636.2754146454167</v>
      </c>
      <c r="D2220" s="15">
        <f ca="1">IF(A2220&lt;$B$1,VLOOKUP(A2220,[1]DI!$A$4:$B$15000,2,FALSE),0)</f>
        <v>0.1115</v>
      </c>
      <c r="E2220" s="16">
        <f t="shared" ca="1" si="690"/>
        <v>1.00041957</v>
      </c>
      <c r="F2220" s="16">
        <f ca="1">(TRUNC(PRODUCT($E$12:$E2219),16))</f>
        <v>1.59699244836024</v>
      </c>
      <c r="G2220" s="16">
        <f t="shared" ca="1" si="691"/>
        <v>1.5180368240966899</v>
      </c>
      <c r="H2220" s="16">
        <f t="shared" ca="1" si="692"/>
        <v>1.05201167</v>
      </c>
      <c r="I2220" s="15">
        <f t="shared" si="688"/>
        <v>7.0000000000000007E-2</v>
      </c>
      <c r="J2220" s="34">
        <f t="shared" si="693"/>
        <v>45427</v>
      </c>
      <c r="K2220" s="2">
        <f t="shared" si="694"/>
        <v>130</v>
      </c>
      <c r="L2220" s="21">
        <f t="shared" si="695"/>
        <v>130</v>
      </c>
      <c r="M2220" s="14">
        <f t="shared" si="696"/>
        <v>1.035519539</v>
      </c>
      <c r="N2220" s="14">
        <f t="shared" ca="1" si="697"/>
        <v>1.0893786400000001</v>
      </c>
      <c r="O2220" s="21">
        <v>0</v>
      </c>
      <c r="P2220" s="16">
        <f t="shared" ca="1" si="698"/>
        <v>325.00535122000002</v>
      </c>
      <c r="Q2220" s="24">
        <f t="shared" si="686"/>
        <v>0</v>
      </c>
      <c r="R2220" s="16">
        <f t="shared" si="699"/>
        <v>0</v>
      </c>
      <c r="S2220" s="4" t="str">
        <f t="shared" si="700"/>
        <v>A+J=</v>
      </c>
      <c r="T2220" s="34">
        <f t="shared" si="701"/>
        <v>45460</v>
      </c>
      <c r="U2220" s="16">
        <v>0</v>
      </c>
      <c r="V2220" s="16">
        <f t="shared" ca="1" si="685"/>
        <v>1.2120918048818055</v>
      </c>
      <c r="W2220" s="16">
        <f t="shared" ca="1" si="684"/>
        <v>113.85468968360713</v>
      </c>
      <c r="X2220" s="32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"/>
      <c r="AI2220" s="1"/>
      <c r="AJ2220" s="1"/>
      <c r="AK2220" s="1"/>
      <c r="AL2220" s="1"/>
      <c r="AM2220" s="32"/>
      <c r="AN2220" s="32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42">
        <f t="shared" si="687"/>
        <v>45611</v>
      </c>
      <c r="B2221" s="19">
        <f t="shared" ca="1" si="683"/>
        <v>4079.0737139439061</v>
      </c>
      <c r="C2221" s="16">
        <f t="shared" ca="1" si="689"/>
        <v>3636.2754146454167</v>
      </c>
      <c r="D2221" s="15">
        <f ca="1">IF(A2221&lt;$B$1,VLOOKUP(A2221,[1]DI!$A$4:$B$15000,2,FALSE),0)</f>
        <v>0</v>
      </c>
      <c r="E2221" s="16">
        <f t="shared" ca="1" si="690"/>
        <v>1</v>
      </c>
      <c r="F2221" s="16">
        <f ca="1">(TRUNC(PRODUCT($E$12:$E2220),16))</f>
        <v>1.5976624984818</v>
      </c>
      <c r="G2221" s="16">
        <f t="shared" ca="1" si="691"/>
        <v>1.5180368240966899</v>
      </c>
      <c r="H2221" s="16">
        <f t="shared" ca="1" si="692"/>
        <v>1.0524530599999999</v>
      </c>
      <c r="I2221" s="15">
        <f t="shared" si="688"/>
        <v>7.0000000000000007E-2</v>
      </c>
      <c r="J2221" s="34">
        <f t="shared" si="693"/>
        <v>45427</v>
      </c>
      <c r="K2221" s="2">
        <f t="shared" si="694"/>
        <v>130</v>
      </c>
      <c r="L2221" s="21">
        <f t="shared" si="695"/>
        <v>131</v>
      </c>
      <c r="M2221" s="14">
        <f t="shared" si="696"/>
        <v>1.0357976</v>
      </c>
      <c r="N2221" s="14">
        <f t="shared" ca="1" si="697"/>
        <v>1.090128354</v>
      </c>
      <c r="O2221" s="21">
        <v>0</v>
      </c>
      <c r="P2221" s="16">
        <f t="shared" ca="1" si="698"/>
        <v>327.73151781000001</v>
      </c>
      <c r="Q2221" s="24">
        <f t="shared" si="686"/>
        <v>0</v>
      </c>
      <c r="R2221" s="16">
        <f t="shared" si="699"/>
        <v>0</v>
      </c>
      <c r="S2221" s="4" t="str">
        <f t="shared" si="700"/>
        <v>A+J=</v>
      </c>
      <c r="T2221" s="34">
        <f t="shared" si="701"/>
        <v>45460</v>
      </c>
      <c r="U2221" s="16">
        <v>0</v>
      </c>
      <c r="V2221" s="16">
        <f t="shared" ca="1" si="685"/>
        <v>1.2120918048818055</v>
      </c>
      <c r="W2221" s="16">
        <f t="shared" ca="1" si="684"/>
        <v>115.06678148848894</v>
      </c>
      <c r="X2221" s="32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"/>
      <c r="AI2221" s="1"/>
      <c r="AJ2221" s="1"/>
      <c r="AK2221" s="1"/>
      <c r="AL2221" s="1"/>
      <c r="AM2221" s="32"/>
      <c r="AN2221" s="32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42">
        <f t="shared" si="687"/>
        <v>45612</v>
      </c>
      <c r="B2222" s="19">
        <f t="shared" ca="1" si="683"/>
        <v>4080.2858057487879</v>
      </c>
      <c r="C2222" s="16">
        <f t="shared" ca="1" si="689"/>
        <v>3636.2754146454167</v>
      </c>
      <c r="D2222" s="15">
        <f ca="1">IF(A2222&lt;$B$1,VLOOKUP(A2222,[1]DI!$A$4:$B$15000,2,FALSE),0)</f>
        <v>0</v>
      </c>
      <c r="E2222" s="16">
        <f t="shared" ca="1" si="690"/>
        <v>1</v>
      </c>
      <c r="F2222" s="16">
        <f ca="1">(TRUNC(PRODUCT($E$12:$E2221),16))</f>
        <v>1.5976624984818</v>
      </c>
      <c r="G2222" s="16">
        <f t="shared" ca="1" si="691"/>
        <v>1.5180368240966899</v>
      </c>
      <c r="H2222" s="16">
        <f t="shared" ca="1" si="692"/>
        <v>1.0524530599999999</v>
      </c>
      <c r="I2222" s="15">
        <f t="shared" si="688"/>
        <v>7.0000000000000007E-2</v>
      </c>
      <c r="J2222" s="34">
        <f t="shared" si="693"/>
        <v>45427</v>
      </c>
      <c r="K2222" s="2">
        <f t="shared" si="694"/>
        <v>130</v>
      </c>
      <c r="L2222" s="21">
        <f t="shared" si="695"/>
        <v>131</v>
      </c>
      <c r="M2222" s="14">
        <f t="shared" si="696"/>
        <v>1.0357976</v>
      </c>
      <c r="N2222" s="14">
        <f t="shared" ca="1" si="697"/>
        <v>1.090128354</v>
      </c>
      <c r="O2222" s="21">
        <v>0</v>
      </c>
      <c r="P2222" s="16">
        <f t="shared" ca="1" si="698"/>
        <v>327.73151781000001</v>
      </c>
      <c r="Q2222" s="24">
        <f t="shared" si="686"/>
        <v>0</v>
      </c>
      <c r="R2222" s="16">
        <f t="shared" si="699"/>
        <v>0</v>
      </c>
      <c r="S2222" s="4" t="str">
        <f t="shared" si="700"/>
        <v>A+J=</v>
      </c>
      <c r="T2222" s="34">
        <f t="shared" si="701"/>
        <v>45460</v>
      </c>
      <c r="U2222" s="16">
        <v>0</v>
      </c>
      <c r="V2222" s="16">
        <f t="shared" ca="1" si="685"/>
        <v>1.2120918048818055</v>
      </c>
      <c r="W2222" s="16">
        <f t="shared" ca="1" si="684"/>
        <v>116.27887329337075</v>
      </c>
      <c r="X2222" s="32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"/>
      <c r="AI2222" s="1"/>
      <c r="AJ2222" s="1"/>
      <c r="AK2222" s="1"/>
      <c r="AL2222" s="1"/>
      <c r="AM2222" s="32"/>
      <c r="AN2222" s="32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42">
        <f t="shared" si="687"/>
        <v>45613</v>
      </c>
      <c r="B2223" s="19">
        <f t="shared" ca="1" si="683"/>
        <v>4081.4978975536696</v>
      </c>
      <c r="C2223" s="16">
        <f t="shared" ca="1" si="689"/>
        <v>3636.2754146454167</v>
      </c>
      <c r="D2223" s="15">
        <f ca="1">IF(A2223&lt;$B$1,VLOOKUP(A2223,[1]DI!$A$4:$B$15000,2,FALSE),0)</f>
        <v>0</v>
      </c>
      <c r="E2223" s="16">
        <f t="shared" ca="1" si="690"/>
        <v>1</v>
      </c>
      <c r="F2223" s="16">
        <f ca="1">(TRUNC(PRODUCT($E$12:$E2222),16))</f>
        <v>1.5976624984818</v>
      </c>
      <c r="G2223" s="16">
        <f t="shared" ca="1" si="691"/>
        <v>1.5180368240966899</v>
      </c>
      <c r="H2223" s="16">
        <f t="shared" ca="1" si="692"/>
        <v>1.0524530599999999</v>
      </c>
      <c r="I2223" s="15">
        <f t="shared" si="688"/>
        <v>7.0000000000000007E-2</v>
      </c>
      <c r="J2223" s="34">
        <f t="shared" si="693"/>
        <v>45427</v>
      </c>
      <c r="K2223" s="2">
        <f t="shared" si="694"/>
        <v>130</v>
      </c>
      <c r="L2223" s="21">
        <f t="shared" si="695"/>
        <v>131</v>
      </c>
      <c r="M2223" s="14">
        <f t="shared" si="696"/>
        <v>1.0357976</v>
      </c>
      <c r="N2223" s="14">
        <f t="shared" ca="1" si="697"/>
        <v>1.090128354</v>
      </c>
      <c r="O2223" s="21">
        <v>0</v>
      </c>
      <c r="P2223" s="16">
        <f t="shared" ca="1" si="698"/>
        <v>327.73151781000001</v>
      </c>
      <c r="Q2223" s="24">
        <f t="shared" si="686"/>
        <v>0</v>
      </c>
      <c r="R2223" s="16">
        <f t="shared" si="699"/>
        <v>0</v>
      </c>
      <c r="S2223" s="4" t="str">
        <f t="shared" si="700"/>
        <v>A+J=</v>
      </c>
      <c r="T2223" s="34">
        <f t="shared" si="701"/>
        <v>45460</v>
      </c>
      <c r="U2223" s="16">
        <v>0</v>
      </c>
      <c r="V2223" s="16">
        <f t="shared" ca="1" si="685"/>
        <v>1.2120918048818055</v>
      </c>
      <c r="W2223" s="16">
        <f t="shared" ca="1" si="684"/>
        <v>117.49096509825256</v>
      </c>
      <c r="X2223" s="32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"/>
      <c r="AI2223" s="1"/>
      <c r="AJ2223" s="1"/>
      <c r="AK2223" s="1"/>
      <c r="AL2223" s="1"/>
      <c r="AM2223" s="32"/>
      <c r="AN2223" s="32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42">
        <f t="shared" si="687"/>
        <v>45614</v>
      </c>
      <c r="B2224" s="19">
        <f t="shared" ca="1" si="683"/>
        <v>4082.7099893585514</v>
      </c>
      <c r="C2224" s="16">
        <f t="shared" ca="1" si="689"/>
        <v>3636.2754146454167</v>
      </c>
      <c r="D2224" s="15">
        <f ca="1">IF(A2224&lt;$B$1,VLOOKUP(A2224,[1]DI!$A$4:$B$15000,2,FALSE),0)</f>
        <v>0.1115</v>
      </c>
      <c r="E2224" s="16">
        <f t="shared" ca="1" si="690"/>
        <v>1.00041957</v>
      </c>
      <c r="F2224" s="16">
        <f ca="1">(TRUNC(PRODUCT($E$12:$E2223),16))</f>
        <v>1.5976624984818</v>
      </c>
      <c r="G2224" s="16">
        <f t="shared" ca="1" si="691"/>
        <v>1.5180368240966899</v>
      </c>
      <c r="H2224" s="16">
        <f t="shared" ca="1" si="692"/>
        <v>1.0524530599999999</v>
      </c>
      <c r="I2224" s="15">
        <f t="shared" si="688"/>
        <v>7.0000000000000007E-2</v>
      </c>
      <c r="J2224" s="34">
        <f t="shared" si="693"/>
        <v>45427</v>
      </c>
      <c r="K2224" s="2">
        <f t="shared" si="694"/>
        <v>131</v>
      </c>
      <c r="L2224" s="21">
        <f t="shared" si="695"/>
        <v>131</v>
      </c>
      <c r="M2224" s="14">
        <f t="shared" si="696"/>
        <v>1.0357976</v>
      </c>
      <c r="N2224" s="14">
        <f t="shared" ca="1" si="697"/>
        <v>1.090128354</v>
      </c>
      <c r="O2224" s="21">
        <v>0</v>
      </c>
      <c r="P2224" s="16">
        <f t="shared" ca="1" si="698"/>
        <v>327.73151781000001</v>
      </c>
      <c r="Q2224" s="24">
        <f t="shared" si="686"/>
        <v>0</v>
      </c>
      <c r="R2224" s="16">
        <f t="shared" si="699"/>
        <v>0</v>
      </c>
      <c r="S2224" s="4" t="str">
        <f t="shared" si="700"/>
        <v>A+J=</v>
      </c>
      <c r="T2224" s="34">
        <f t="shared" si="701"/>
        <v>45460</v>
      </c>
      <c r="U2224" s="16">
        <v>0</v>
      </c>
      <c r="V2224" s="16">
        <f t="shared" ca="1" si="685"/>
        <v>1.2120918048818055</v>
      </c>
      <c r="W2224" s="16">
        <f t="shared" ca="1" si="684"/>
        <v>118.70305690313437</v>
      </c>
      <c r="X2224" s="32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"/>
      <c r="AI2224" s="1"/>
      <c r="AJ2224" s="1"/>
      <c r="AK2224" s="1"/>
      <c r="AL2224" s="1"/>
      <c r="AM2224" s="32"/>
      <c r="AN2224" s="32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42">
        <f t="shared" si="687"/>
        <v>45615</v>
      </c>
      <c r="B2225" s="19">
        <f t="shared" ca="1" si="683"/>
        <v>4086.6501386134328</v>
      </c>
      <c r="C2225" s="16">
        <f t="shared" ca="1" si="689"/>
        <v>3636.2754146454167</v>
      </c>
      <c r="D2225" s="15">
        <f ca="1">IF(A2225&lt;$B$1,VLOOKUP(A2225,[1]DI!$A$4:$B$15000,2,FALSE),0)</f>
        <v>0.1115</v>
      </c>
      <c r="E2225" s="16">
        <f t="shared" ca="1" si="690"/>
        <v>1.00041957</v>
      </c>
      <c r="F2225" s="16">
        <f ca="1">(TRUNC(PRODUCT($E$12:$E2224),16))</f>
        <v>1.59833282973628</v>
      </c>
      <c r="G2225" s="16">
        <f t="shared" ca="1" si="691"/>
        <v>1.5180368240966899</v>
      </c>
      <c r="H2225" s="16">
        <f t="shared" ca="1" si="692"/>
        <v>1.0528946400000001</v>
      </c>
      <c r="I2225" s="15">
        <f t="shared" si="688"/>
        <v>7.0000000000000007E-2</v>
      </c>
      <c r="J2225" s="34">
        <f t="shared" si="693"/>
        <v>45427</v>
      </c>
      <c r="K2225" s="2">
        <f t="shared" si="694"/>
        <v>132</v>
      </c>
      <c r="L2225" s="21">
        <f t="shared" si="695"/>
        <v>132</v>
      </c>
      <c r="M2225" s="14">
        <f t="shared" si="696"/>
        <v>1.0360757350000001</v>
      </c>
      <c r="N2225" s="14">
        <f t="shared" ca="1" si="697"/>
        <v>1.090878588</v>
      </c>
      <c r="O2225" s="21">
        <v>0</v>
      </c>
      <c r="P2225" s="16">
        <f t="shared" ca="1" si="698"/>
        <v>330.45957526000001</v>
      </c>
      <c r="Q2225" s="24">
        <f t="shared" si="686"/>
        <v>0</v>
      </c>
      <c r="R2225" s="16">
        <f t="shared" si="699"/>
        <v>0</v>
      </c>
      <c r="S2225" s="4" t="str">
        <f t="shared" si="700"/>
        <v>A+J=</v>
      </c>
      <c r="T2225" s="34">
        <f t="shared" si="701"/>
        <v>45460</v>
      </c>
      <c r="U2225" s="16">
        <v>0</v>
      </c>
      <c r="V2225" s="16">
        <f t="shared" ca="1" si="685"/>
        <v>1.2120918048818055</v>
      </c>
      <c r="W2225" s="16">
        <f t="shared" ca="1" si="684"/>
        <v>119.91514870801618</v>
      </c>
      <c r="X2225" s="32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"/>
      <c r="AI2225" s="1"/>
      <c r="AJ2225" s="1"/>
      <c r="AK2225" s="1"/>
      <c r="AL2225" s="1"/>
      <c r="AM2225" s="32"/>
      <c r="AN2225" s="32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42">
        <f t="shared" si="687"/>
        <v>45616</v>
      </c>
      <c r="B2226" s="19">
        <f t="shared" ref="B2226:B2289" ca="1" si="702">C2226+P2226+U2226+W2226</f>
        <v>4090.5921496383148</v>
      </c>
      <c r="C2226" s="16">
        <f t="shared" ca="1" si="689"/>
        <v>3636.2754146454167</v>
      </c>
      <c r="D2226" s="15">
        <f ca="1">IF(A2226&lt;$B$1,VLOOKUP(A2226,[1]DI!$A$4:$B$15000,2,FALSE),0)</f>
        <v>0</v>
      </c>
      <c r="E2226" s="16">
        <f t="shared" ca="1" si="690"/>
        <v>1</v>
      </c>
      <c r="F2226" s="16">
        <f ca="1">(TRUNC(PRODUCT($E$12:$E2225),16))</f>
        <v>1.5990034422416599</v>
      </c>
      <c r="G2226" s="16">
        <f t="shared" ca="1" si="691"/>
        <v>1.5180368240966899</v>
      </c>
      <c r="H2226" s="16">
        <f t="shared" ca="1" si="692"/>
        <v>1.0533364000000001</v>
      </c>
      <c r="I2226" s="15">
        <f t="shared" si="688"/>
        <v>7.0000000000000007E-2</v>
      </c>
      <c r="J2226" s="34">
        <f t="shared" si="693"/>
        <v>45427</v>
      </c>
      <c r="K2226" s="2">
        <f t="shared" si="694"/>
        <v>132</v>
      </c>
      <c r="L2226" s="21">
        <f t="shared" si="695"/>
        <v>133</v>
      </c>
      <c r="M2226" s="14">
        <f t="shared" si="696"/>
        <v>1.0363539450000001</v>
      </c>
      <c r="N2226" s="14">
        <f t="shared" ca="1" si="697"/>
        <v>1.0916293340000001</v>
      </c>
      <c r="O2226" s="21">
        <v>0</v>
      </c>
      <c r="P2226" s="16">
        <f t="shared" ca="1" si="698"/>
        <v>333.18949448000001</v>
      </c>
      <c r="Q2226" s="24">
        <f t="shared" si="686"/>
        <v>0</v>
      </c>
      <c r="R2226" s="16">
        <f t="shared" si="699"/>
        <v>0</v>
      </c>
      <c r="S2226" s="4" t="str">
        <f t="shared" si="700"/>
        <v>A+J=</v>
      </c>
      <c r="T2226" s="34">
        <f t="shared" si="701"/>
        <v>45460</v>
      </c>
      <c r="U2226" s="16">
        <v>0</v>
      </c>
      <c r="V2226" s="16">
        <f t="shared" ca="1" si="685"/>
        <v>1.2120918048818055</v>
      </c>
      <c r="W2226" s="16">
        <f t="shared" ca="1" si="684"/>
        <v>121.12724051289798</v>
      </c>
      <c r="X2226" s="32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"/>
      <c r="AI2226" s="1"/>
      <c r="AJ2226" s="1"/>
      <c r="AK2226" s="1"/>
      <c r="AL2226" s="1"/>
      <c r="AM2226" s="32"/>
      <c r="AN2226" s="32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42">
        <f t="shared" si="687"/>
        <v>45617</v>
      </c>
      <c r="B2227" s="19">
        <f t="shared" ca="1" si="702"/>
        <v>4091.8042414431966</v>
      </c>
      <c r="C2227" s="16">
        <f t="shared" ca="1" si="689"/>
        <v>3636.2754146454167</v>
      </c>
      <c r="D2227" s="15">
        <f ca="1">IF(A2227&lt;$B$1,VLOOKUP(A2227,[1]DI!$A$4:$B$15000,2,FALSE),0)</f>
        <v>0.1115</v>
      </c>
      <c r="E2227" s="16">
        <f t="shared" ca="1" si="690"/>
        <v>1.00041957</v>
      </c>
      <c r="F2227" s="16">
        <f ca="1">(TRUNC(PRODUCT($E$12:$E2226),16))</f>
        <v>1.5990034422416599</v>
      </c>
      <c r="G2227" s="16">
        <f t="shared" ca="1" si="691"/>
        <v>1.5180368240966899</v>
      </c>
      <c r="H2227" s="16">
        <f t="shared" ca="1" si="692"/>
        <v>1.0533364000000001</v>
      </c>
      <c r="I2227" s="15">
        <f t="shared" si="688"/>
        <v>7.0000000000000007E-2</v>
      </c>
      <c r="J2227" s="34">
        <f t="shared" si="693"/>
        <v>45427</v>
      </c>
      <c r="K2227" s="2">
        <f t="shared" si="694"/>
        <v>133</v>
      </c>
      <c r="L2227" s="21">
        <f t="shared" si="695"/>
        <v>133</v>
      </c>
      <c r="M2227" s="14">
        <f t="shared" si="696"/>
        <v>1.0363539450000001</v>
      </c>
      <c r="N2227" s="14">
        <f t="shared" ca="1" si="697"/>
        <v>1.0916293340000001</v>
      </c>
      <c r="O2227" s="21">
        <v>0</v>
      </c>
      <c r="P2227" s="16">
        <f t="shared" ca="1" si="698"/>
        <v>333.18949448000001</v>
      </c>
      <c r="Q2227" s="24">
        <f t="shared" si="686"/>
        <v>0</v>
      </c>
      <c r="R2227" s="16">
        <f t="shared" si="699"/>
        <v>0</v>
      </c>
      <c r="S2227" s="4" t="str">
        <f t="shared" si="700"/>
        <v>A+J=</v>
      </c>
      <c r="T2227" s="34">
        <f t="shared" si="701"/>
        <v>45460</v>
      </c>
      <c r="U2227" s="16">
        <v>0</v>
      </c>
      <c r="V2227" s="16">
        <f t="shared" ca="1" si="685"/>
        <v>1.2120918048818055</v>
      </c>
      <c r="W2227" s="16">
        <f t="shared" ref="W2227:W2290" ca="1" si="703">W2226+V2227</f>
        <v>122.33933231777979</v>
      </c>
      <c r="X2227" s="32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"/>
      <c r="AI2227" s="1"/>
      <c r="AJ2227" s="1"/>
      <c r="AK2227" s="1"/>
      <c r="AL2227" s="1"/>
      <c r="AM2227" s="32"/>
      <c r="AN2227" s="32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42">
        <f t="shared" si="687"/>
        <v>45618</v>
      </c>
      <c r="B2228" s="19">
        <f t="shared" ca="1" si="702"/>
        <v>4095.7481433380781</v>
      </c>
      <c r="C2228" s="16">
        <f t="shared" ca="1" si="689"/>
        <v>3636.2754146454167</v>
      </c>
      <c r="D2228" s="15">
        <f ca="1">IF(A2228&lt;$B$1,VLOOKUP(A2228,[1]DI!$A$4:$B$15000,2,FALSE),0)</f>
        <v>0.1115</v>
      </c>
      <c r="E2228" s="16">
        <f t="shared" ca="1" si="690"/>
        <v>1.00041957</v>
      </c>
      <c r="F2228" s="16">
        <f ca="1">(TRUNC(PRODUCT($E$12:$E2227),16))</f>
        <v>1.59967433611592</v>
      </c>
      <c r="G2228" s="16">
        <f t="shared" ca="1" si="691"/>
        <v>1.5180368240966899</v>
      </c>
      <c r="H2228" s="16">
        <f t="shared" ca="1" si="692"/>
        <v>1.05377835</v>
      </c>
      <c r="I2228" s="15">
        <f t="shared" si="688"/>
        <v>7.0000000000000007E-2</v>
      </c>
      <c r="J2228" s="34">
        <f t="shared" si="693"/>
        <v>45427</v>
      </c>
      <c r="K2228" s="2">
        <f t="shared" si="694"/>
        <v>134</v>
      </c>
      <c r="L2228" s="21">
        <f t="shared" si="695"/>
        <v>134</v>
      </c>
      <c r="M2228" s="14">
        <f t="shared" si="696"/>
        <v>1.0366322290000001</v>
      </c>
      <c r="N2228" s="14">
        <f t="shared" ca="1" si="697"/>
        <v>1.0923806</v>
      </c>
      <c r="O2228" s="21">
        <v>0</v>
      </c>
      <c r="P2228" s="16">
        <f t="shared" ca="1" si="698"/>
        <v>335.92130457000002</v>
      </c>
      <c r="Q2228" s="24">
        <f t="shared" si="686"/>
        <v>0</v>
      </c>
      <c r="R2228" s="16">
        <f t="shared" si="699"/>
        <v>0</v>
      </c>
      <c r="S2228" s="4" t="str">
        <f t="shared" si="700"/>
        <v>A+J=</v>
      </c>
      <c r="T2228" s="34">
        <f t="shared" si="701"/>
        <v>45460</v>
      </c>
      <c r="U2228" s="16">
        <v>0</v>
      </c>
      <c r="V2228" s="16">
        <f t="shared" ca="1" si="685"/>
        <v>1.2120918048818055</v>
      </c>
      <c r="W2228" s="16">
        <f t="shared" ca="1" si="703"/>
        <v>123.5514241226616</v>
      </c>
      <c r="X2228" s="32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"/>
      <c r="AI2228" s="1"/>
      <c r="AJ2228" s="1"/>
      <c r="AK2228" s="1"/>
      <c r="AL2228" s="1"/>
      <c r="AM2228" s="32"/>
      <c r="AN2228" s="32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42">
        <f t="shared" si="687"/>
        <v>45619</v>
      </c>
      <c r="B2229" s="19">
        <f t="shared" ca="1" si="702"/>
        <v>4099.6939106329601</v>
      </c>
      <c r="C2229" s="16">
        <f t="shared" ca="1" si="689"/>
        <v>3636.2754146454167</v>
      </c>
      <c r="D2229" s="15">
        <f ca="1">IF(A2229&lt;$B$1,VLOOKUP(A2229,[1]DI!$A$4:$B$15000,2,FALSE),0)</f>
        <v>0</v>
      </c>
      <c r="E2229" s="16">
        <f t="shared" ca="1" si="690"/>
        <v>1</v>
      </c>
      <c r="F2229" s="16">
        <f ca="1">(TRUNC(PRODUCT($E$12:$E2228),16))</f>
        <v>1.6003455114771199</v>
      </c>
      <c r="G2229" s="16">
        <f t="shared" ca="1" si="691"/>
        <v>1.5180368240966899</v>
      </c>
      <c r="H2229" s="16">
        <f t="shared" ca="1" si="692"/>
        <v>1.0542204799999999</v>
      </c>
      <c r="I2229" s="15">
        <f t="shared" si="688"/>
        <v>7.0000000000000007E-2</v>
      </c>
      <c r="J2229" s="34">
        <f t="shared" si="693"/>
        <v>45427</v>
      </c>
      <c r="K2229" s="2">
        <f t="shared" si="694"/>
        <v>134</v>
      </c>
      <c r="L2229" s="21">
        <f t="shared" si="695"/>
        <v>135</v>
      </c>
      <c r="M2229" s="14">
        <f t="shared" si="696"/>
        <v>1.0369105890000001</v>
      </c>
      <c r="N2229" s="14">
        <f t="shared" ca="1" si="697"/>
        <v>1.093132379</v>
      </c>
      <c r="O2229" s="21">
        <v>0</v>
      </c>
      <c r="P2229" s="16">
        <f t="shared" ca="1" si="698"/>
        <v>338.65498006000001</v>
      </c>
      <c r="Q2229" s="24">
        <f t="shared" si="686"/>
        <v>0</v>
      </c>
      <c r="R2229" s="16">
        <f t="shared" si="699"/>
        <v>0</v>
      </c>
      <c r="S2229" s="4" t="str">
        <f t="shared" si="700"/>
        <v>A+J=</v>
      </c>
      <c r="T2229" s="34">
        <f t="shared" si="701"/>
        <v>45460</v>
      </c>
      <c r="U2229" s="16">
        <v>0</v>
      </c>
      <c r="V2229" s="16">
        <f t="shared" ca="1" si="685"/>
        <v>1.2120918048818055</v>
      </c>
      <c r="W2229" s="16">
        <f t="shared" ca="1" si="703"/>
        <v>124.76351592754341</v>
      </c>
      <c r="X2229" s="32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"/>
      <c r="AI2229" s="1"/>
      <c r="AJ2229" s="1"/>
      <c r="AK2229" s="1"/>
      <c r="AL2229" s="1"/>
      <c r="AM2229" s="32"/>
      <c r="AN2229" s="32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42">
        <f t="shared" si="687"/>
        <v>45620</v>
      </c>
      <c r="B2230" s="19">
        <f t="shared" ca="1" si="702"/>
        <v>4100.9060024378423</v>
      </c>
      <c r="C2230" s="16">
        <f t="shared" ca="1" si="689"/>
        <v>3636.2754146454167</v>
      </c>
      <c r="D2230" s="15">
        <f ca="1">IF(A2230&lt;$B$1,VLOOKUP(A2230,[1]DI!$A$4:$B$15000,2,FALSE),0)</f>
        <v>0</v>
      </c>
      <c r="E2230" s="16">
        <f t="shared" ca="1" si="690"/>
        <v>1</v>
      </c>
      <c r="F2230" s="16">
        <f ca="1">(TRUNC(PRODUCT($E$12:$E2229),16))</f>
        <v>1.6003455114771199</v>
      </c>
      <c r="G2230" s="16">
        <f t="shared" ca="1" si="691"/>
        <v>1.5180368240966899</v>
      </c>
      <c r="H2230" s="16">
        <f t="shared" ca="1" si="692"/>
        <v>1.0542204799999999</v>
      </c>
      <c r="I2230" s="15">
        <f t="shared" si="688"/>
        <v>7.0000000000000007E-2</v>
      </c>
      <c r="J2230" s="34">
        <f t="shared" si="693"/>
        <v>45427</v>
      </c>
      <c r="K2230" s="2">
        <f t="shared" si="694"/>
        <v>134</v>
      </c>
      <c r="L2230" s="21">
        <f t="shared" si="695"/>
        <v>135</v>
      </c>
      <c r="M2230" s="14">
        <f t="shared" si="696"/>
        <v>1.0369105890000001</v>
      </c>
      <c r="N2230" s="14">
        <f t="shared" ca="1" si="697"/>
        <v>1.093132379</v>
      </c>
      <c r="O2230" s="21">
        <v>0</v>
      </c>
      <c r="P2230" s="16">
        <f t="shared" ca="1" si="698"/>
        <v>338.65498006000001</v>
      </c>
      <c r="Q2230" s="24">
        <f t="shared" si="686"/>
        <v>0</v>
      </c>
      <c r="R2230" s="16">
        <f t="shared" si="699"/>
        <v>0</v>
      </c>
      <c r="S2230" s="4" t="str">
        <f t="shared" si="700"/>
        <v>A+J=</v>
      </c>
      <c r="T2230" s="34">
        <f t="shared" si="701"/>
        <v>45460</v>
      </c>
      <c r="U2230" s="16">
        <v>0</v>
      </c>
      <c r="V2230" s="16">
        <f t="shared" ca="1" si="685"/>
        <v>1.2120918048818055</v>
      </c>
      <c r="W2230" s="16">
        <f t="shared" ca="1" si="703"/>
        <v>125.97560773242522</v>
      </c>
      <c r="X2230" s="32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"/>
      <c r="AI2230" s="1"/>
      <c r="AJ2230" s="1"/>
      <c r="AK2230" s="1"/>
      <c r="AL2230" s="1"/>
      <c r="AM2230" s="32"/>
      <c r="AN2230" s="32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42">
        <f t="shared" si="687"/>
        <v>45621</v>
      </c>
      <c r="B2231" s="19">
        <f t="shared" ca="1" si="702"/>
        <v>4102.1180942427236</v>
      </c>
      <c r="C2231" s="16">
        <f t="shared" ca="1" si="689"/>
        <v>3636.2754146454167</v>
      </c>
      <c r="D2231" s="15">
        <f ca="1">IF(A2231&lt;$B$1,VLOOKUP(A2231,[1]DI!$A$4:$B$15000,2,FALSE),0)</f>
        <v>0.1115</v>
      </c>
      <c r="E2231" s="16">
        <f t="shared" ca="1" si="690"/>
        <v>1.00041957</v>
      </c>
      <c r="F2231" s="16">
        <f ca="1">(TRUNC(PRODUCT($E$12:$E2230),16))</f>
        <v>1.6003455114771199</v>
      </c>
      <c r="G2231" s="16">
        <f t="shared" ca="1" si="691"/>
        <v>1.5180368240966899</v>
      </c>
      <c r="H2231" s="16">
        <f t="shared" ca="1" si="692"/>
        <v>1.0542204799999999</v>
      </c>
      <c r="I2231" s="15">
        <f t="shared" si="688"/>
        <v>7.0000000000000007E-2</v>
      </c>
      <c r="J2231" s="34">
        <f t="shared" si="693"/>
        <v>45427</v>
      </c>
      <c r="K2231" s="2">
        <f t="shared" si="694"/>
        <v>135</v>
      </c>
      <c r="L2231" s="21">
        <f t="shared" si="695"/>
        <v>135</v>
      </c>
      <c r="M2231" s="14">
        <f t="shared" si="696"/>
        <v>1.0369105890000001</v>
      </c>
      <c r="N2231" s="14">
        <f t="shared" ca="1" si="697"/>
        <v>1.093132379</v>
      </c>
      <c r="O2231" s="21">
        <v>0</v>
      </c>
      <c r="P2231" s="16">
        <f t="shared" ca="1" si="698"/>
        <v>338.65498006000001</v>
      </c>
      <c r="Q2231" s="24">
        <f t="shared" si="686"/>
        <v>0</v>
      </c>
      <c r="R2231" s="16">
        <f t="shared" si="699"/>
        <v>0</v>
      </c>
      <c r="S2231" s="4" t="str">
        <f t="shared" si="700"/>
        <v>A+J=</v>
      </c>
      <c r="T2231" s="34">
        <f t="shared" si="701"/>
        <v>45460</v>
      </c>
      <c r="U2231" s="16">
        <v>0</v>
      </c>
      <c r="V2231" s="16">
        <f t="shared" ca="1" si="685"/>
        <v>1.2120918048818055</v>
      </c>
      <c r="W2231" s="16">
        <f t="shared" ca="1" si="703"/>
        <v>127.18769953730703</v>
      </c>
      <c r="X2231" s="32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"/>
      <c r="AI2231" s="1"/>
      <c r="AJ2231" s="1"/>
      <c r="AK2231" s="1"/>
      <c r="AL2231" s="1"/>
      <c r="AM2231" s="32"/>
      <c r="AN2231" s="32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42">
        <f t="shared" si="687"/>
        <v>45622</v>
      </c>
      <c r="B2232" s="19">
        <f t="shared" ca="1" si="702"/>
        <v>4106.0657560376058</v>
      </c>
      <c r="C2232" s="16">
        <f t="shared" ca="1" si="689"/>
        <v>3636.2754146454167</v>
      </c>
      <c r="D2232" s="15">
        <f ca="1">IF(A2232&lt;$B$1,VLOOKUP(A2232,[1]DI!$A$4:$B$15000,2,FALSE),0)</f>
        <v>0.1115</v>
      </c>
      <c r="E2232" s="16">
        <f t="shared" ca="1" si="690"/>
        <v>1.00041957</v>
      </c>
      <c r="F2232" s="16">
        <f ca="1">(TRUNC(PRODUCT($E$12:$E2231),16))</f>
        <v>1.6010169684433699</v>
      </c>
      <c r="G2232" s="16">
        <f t="shared" ca="1" si="691"/>
        <v>1.5180368240966899</v>
      </c>
      <c r="H2232" s="16">
        <f t="shared" ca="1" si="692"/>
        <v>1.0546628</v>
      </c>
      <c r="I2232" s="15">
        <f t="shared" si="688"/>
        <v>7.0000000000000007E-2</v>
      </c>
      <c r="J2232" s="34">
        <f t="shared" si="693"/>
        <v>45427</v>
      </c>
      <c r="K2232" s="2">
        <f t="shared" si="694"/>
        <v>136</v>
      </c>
      <c r="L2232" s="21">
        <f t="shared" si="695"/>
        <v>136</v>
      </c>
      <c r="M2232" s="14">
        <f t="shared" si="696"/>
        <v>1.037189023</v>
      </c>
      <c r="N2232" s="14">
        <f t="shared" ca="1" si="697"/>
        <v>1.0938846790000001</v>
      </c>
      <c r="O2232" s="21">
        <v>0</v>
      </c>
      <c r="P2232" s="16">
        <f t="shared" ca="1" si="698"/>
        <v>341.39055005</v>
      </c>
      <c r="Q2232" s="24">
        <f t="shared" si="686"/>
        <v>0</v>
      </c>
      <c r="R2232" s="16">
        <f t="shared" si="699"/>
        <v>0</v>
      </c>
      <c r="S2232" s="4" t="str">
        <f t="shared" si="700"/>
        <v>A+J=</v>
      </c>
      <c r="T2232" s="34">
        <f t="shared" si="701"/>
        <v>45460</v>
      </c>
      <c r="U2232" s="16">
        <v>0</v>
      </c>
      <c r="V2232" s="16">
        <f t="shared" ca="1" si="685"/>
        <v>1.2120918048818055</v>
      </c>
      <c r="W2232" s="16">
        <f t="shared" ca="1" si="703"/>
        <v>128.39979134218882</v>
      </c>
      <c r="X2232" s="32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"/>
      <c r="AI2232" s="1"/>
      <c r="AJ2232" s="1"/>
      <c r="AK2232" s="1"/>
      <c r="AL2232" s="1"/>
      <c r="AM2232" s="32"/>
      <c r="AN2232" s="32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42">
        <f t="shared" si="687"/>
        <v>45623</v>
      </c>
      <c r="B2233" s="19">
        <f t="shared" ca="1" si="702"/>
        <v>4110.0153196124875</v>
      </c>
      <c r="C2233" s="16">
        <f t="shared" ca="1" si="689"/>
        <v>3636.2754146454167</v>
      </c>
      <c r="D2233" s="15">
        <f ca="1">IF(A2233&lt;$B$1,VLOOKUP(A2233,[1]DI!$A$4:$B$15000,2,FALSE),0)</f>
        <v>0.1115</v>
      </c>
      <c r="E2233" s="16">
        <f t="shared" ca="1" si="690"/>
        <v>1.00041957</v>
      </c>
      <c r="F2233" s="16">
        <f ca="1">(TRUNC(PRODUCT($E$12:$E2232),16))</f>
        <v>1.6016887071328201</v>
      </c>
      <c r="G2233" s="16">
        <f t="shared" ca="1" si="691"/>
        <v>1.5180368240966899</v>
      </c>
      <c r="H2233" s="16">
        <f t="shared" ca="1" si="692"/>
        <v>1.0551053100000001</v>
      </c>
      <c r="I2233" s="15">
        <f t="shared" si="688"/>
        <v>7.0000000000000007E-2</v>
      </c>
      <c r="J2233" s="34">
        <f t="shared" si="693"/>
        <v>45427</v>
      </c>
      <c r="K2233" s="2">
        <f t="shared" si="694"/>
        <v>137</v>
      </c>
      <c r="L2233" s="21">
        <f t="shared" si="695"/>
        <v>137</v>
      </c>
      <c r="M2233" s="14">
        <f t="shared" si="696"/>
        <v>1.037467532</v>
      </c>
      <c r="N2233" s="14">
        <f t="shared" ca="1" si="697"/>
        <v>1.0946375020000001</v>
      </c>
      <c r="O2233" s="21">
        <v>0</v>
      </c>
      <c r="P2233" s="16">
        <f t="shared" ca="1" si="698"/>
        <v>344.12802182000001</v>
      </c>
      <c r="Q2233" s="24">
        <f t="shared" si="686"/>
        <v>0</v>
      </c>
      <c r="R2233" s="16">
        <f t="shared" si="699"/>
        <v>0</v>
      </c>
      <c r="S2233" s="4" t="str">
        <f t="shared" si="700"/>
        <v>A+J=</v>
      </c>
      <c r="T2233" s="34">
        <f t="shared" si="701"/>
        <v>45460</v>
      </c>
      <c r="U2233" s="16">
        <v>0</v>
      </c>
      <c r="V2233" s="16">
        <f t="shared" ref="V2233:V2296" ca="1" si="704">1/30*0.01*C2233</f>
        <v>1.2120918048818055</v>
      </c>
      <c r="W2233" s="16">
        <f t="shared" ca="1" si="703"/>
        <v>129.61188314707061</v>
      </c>
      <c r="X2233" s="32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"/>
      <c r="AI2233" s="1"/>
      <c r="AJ2233" s="1"/>
      <c r="AK2233" s="1"/>
      <c r="AL2233" s="1"/>
      <c r="AM2233" s="32"/>
      <c r="AN2233" s="32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42">
        <f t="shared" si="687"/>
        <v>45624</v>
      </c>
      <c r="B2234" s="19">
        <f t="shared" ca="1" si="702"/>
        <v>4113.9667413173693</v>
      </c>
      <c r="C2234" s="16">
        <f t="shared" ca="1" si="689"/>
        <v>3636.2754146454167</v>
      </c>
      <c r="D2234" s="15">
        <f ca="1">IF(A2234&lt;$B$1,VLOOKUP(A2234,[1]DI!$A$4:$B$15000,2,FALSE),0)</f>
        <v>0.1115</v>
      </c>
      <c r="E2234" s="16">
        <f t="shared" ca="1" si="690"/>
        <v>1.00041957</v>
      </c>
      <c r="F2234" s="16">
        <f ca="1">(TRUNC(PRODUCT($E$12:$E2233),16))</f>
        <v>1.60236072766367</v>
      </c>
      <c r="G2234" s="16">
        <f t="shared" ca="1" si="691"/>
        <v>1.5180368240966899</v>
      </c>
      <c r="H2234" s="16">
        <f t="shared" ca="1" si="692"/>
        <v>1.0555479999999999</v>
      </c>
      <c r="I2234" s="15">
        <f t="shared" si="688"/>
        <v>7.0000000000000007E-2</v>
      </c>
      <c r="J2234" s="34">
        <f t="shared" si="693"/>
        <v>45427</v>
      </c>
      <c r="K2234" s="2">
        <f t="shared" si="694"/>
        <v>138</v>
      </c>
      <c r="L2234" s="21">
        <f t="shared" si="695"/>
        <v>138</v>
      </c>
      <c r="M2234" s="14">
        <f t="shared" si="696"/>
        <v>1.037746115</v>
      </c>
      <c r="N2234" s="14">
        <f t="shared" ca="1" si="697"/>
        <v>1.095390836</v>
      </c>
      <c r="O2234" s="21">
        <v>0</v>
      </c>
      <c r="P2234" s="16">
        <f t="shared" ca="1" si="698"/>
        <v>346.86735171999999</v>
      </c>
      <c r="Q2234" s="24">
        <f t="shared" si="686"/>
        <v>0</v>
      </c>
      <c r="R2234" s="16">
        <f t="shared" si="699"/>
        <v>0</v>
      </c>
      <c r="S2234" s="4" t="str">
        <f t="shared" si="700"/>
        <v>A+J=</v>
      </c>
      <c r="T2234" s="34">
        <f t="shared" si="701"/>
        <v>45460</v>
      </c>
      <c r="U2234" s="16">
        <v>0</v>
      </c>
      <c r="V2234" s="16">
        <f t="shared" ca="1" si="704"/>
        <v>1.2120918048818055</v>
      </c>
      <c r="W2234" s="16">
        <f t="shared" ca="1" si="703"/>
        <v>130.82397495195241</v>
      </c>
      <c r="X2234" s="32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"/>
      <c r="AI2234" s="1"/>
      <c r="AJ2234" s="1"/>
      <c r="AK2234" s="1"/>
      <c r="AL2234" s="1"/>
      <c r="AM2234" s="32"/>
      <c r="AN2234" s="32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42">
        <f t="shared" si="687"/>
        <v>45625</v>
      </c>
      <c r="B2235" s="19">
        <f t="shared" ca="1" si="702"/>
        <v>4117.9200320722512</v>
      </c>
      <c r="C2235" s="16">
        <f t="shared" ca="1" si="689"/>
        <v>3636.2754146454167</v>
      </c>
      <c r="D2235" s="15">
        <f ca="1">IF(A2235&lt;$B$1,VLOOKUP(A2235,[1]DI!$A$4:$B$15000,2,FALSE),0)</f>
        <v>0.1115</v>
      </c>
      <c r="E2235" s="16">
        <f t="shared" ca="1" si="690"/>
        <v>1.00041957</v>
      </c>
      <c r="F2235" s="16">
        <f ca="1">(TRUNC(PRODUCT($E$12:$E2234),16))</f>
        <v>1.60303303015418</v>
      </c>
      <c r="G2235" s="16">
        <f t="shared" ca="1" si="691"/>
        <v>1.5180368240966899</v>
      </c>
      <c r="H2235" s="16">
        <f t="shared" ca="1" si="692"/>
        <v>1.05599087</v>
      </c>
      <c r="I2235" s="15">
        <f t="shared" si="688"/>
        <v>7.0000000000000007E-2</v>
      </c>
      <c r="J2235" s="34">
        <f t="shared" si="693"/>
        <v>45427</v>
      </c>
      <c r="K2235" s="2">
        <f t="shared" si="694"/>
        <v>139</v>
      </c>
      <c r="L2235" s="21">
        <f t="shared" si="695"/>
        <v>139</v>
      </c>
      <c r="M2235" s="14">
        <f t="shared" si="696"/>
        <v>1.0380247739999999</v>
      </c>
      <c r="N2235" s="14">
        <f t="shared" ca="1" si="697"/>
        <v>1.096144684</v>
      </c>
      <c r="O2235" s="21">
        <v>0</v>
      </c>
      <c r="P2235" s="16">
        <f t="shared" ca="1" si="698"/>
        <v>349.60855067</v>
      </c>
      <c r="Q2235" s="24">
        <f t="shared" si="686"/>
        <v>0</v>
      </c>
      <c r="R2235" s="16">
        <f t="shared" si="699"/>
        <v>0</v>
      </c>
      <c r="S2235" s="4" t="str">
        <f t="shared" si="700"/>
        <v>A+J=</v>
      </c>
      <c r="T2235" s="34">
        <f t="shared" si="701"/>
        <v>45460</v>
      </c>
      <c r="U2235" s="16">
        <v>0</v>
      </c>
      <c r="V2235" s="16">
        <f t="shared" ca="1" si="704"/>
        <v>1.2120918048818055</v>
      </c>
      <c r="W2235" s="16">
        <f t="shared" ca="1" si="703"/>
        <v>132.0360667568342</v>
      </c>
      <c r="X2235" s="32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"/>
      <c r="AI2235" s="1"/>
      <c r="AJ2235" s="1"/>
      <c r="AK2235" s="1"/>
      <c r="AL2235" s="1"/>
      <c r="AM2235" s="32"/>
      <c r="AN2235" s="32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42">
        <f t="shared" si="687"/>
        <v>45626</v>
      </c>
      <c r="B2236" s="19">
        <f t="shared" ca="1" si="702"/>
        <v>4121.8752209671329</v>
      </c>
      <c r="C2236" s="16">
        <f t="shared" ca="1" si="689"/>
        <v>3636.2754146454167</v>
      </c>
      <c r="D2236" s="15">
        <f ca="1">IF(A2236&lt;$B$1,VLOOKUP(A2236,[1]DI!$A$4:$B$15000,2,FALSE),0)</f>
        <v>0</v>
      </c>
      <c r="E2236" s="16">
        <f t="shared" ca="1" si="690"/>
        <v>1</v>
      </c>
      <c r="F2236" s="16">
        <f ca="1">(TRUNC(PRODUCT($E$12:$E2235),16))</f>
        <v>1.6037056147226401</v>
      </c>
      <c r="G2236" s="16">
        <f t="shared" ca="1" si="691"/>
        <v>1.5180368240966899</v>
      </c>
      <c r="H2236" s="16">
        <f t="shared" ca="1" si="692"/>
        <v>1.0564339300000001</v>
      </c>
      <c r="I2236" s="15">
        <f t="shared" si="688"/>
        <v>7.0000000000000007E-2</v>
      </c>
      <c r="J2236" s="34">
        <f t="shared" si="693"/>
        <v>45427</v>
      </c>
      <c r="K2236" s="2">
        <f t="shared" si="694"/>
        <v>139</v>
      </c>
      <c r="L2236" s="21">
        <f t="shared" si="695"/>
        <v>140</v>
      </c>
      <c r="M2236" s="14">
        <f t="shared" si="696"/>
        <v>1.038303507</v>
      </c>
      <c r="N2236" s="14">
        <f t="shared" ca="1" si="697"/>
        <v>1.0968990540000001</v>
      </c>
      <c r="O2236" s="21">
        <v>0</v>
      </c>
      <c r="P2236" s="16">
        <f t="shared" ca="1" si="698"/>
        <v>352.35164775999999</v>
      </c>
      <c r="Q2236" s="24">
        <f t="shared" si="686"/>
        <v>0</v>
      </c>
      <c r="R2236" s="16">
        <f t="shared" si="699"/>
        <v>0</v>
      </c>
      <c r="S2236" s="4" t="str">
        <f t="shared" si="700"/>
        <v>A+J=</v>
      </c>
      <c r="T2236" s="34">
        <f t="shared" si="701"/>
        <v>45460</v>
      </c>
      <c r="U2236" s="16">
        <v>0</v>
      </c>
      <c r="V2236" s="16">
        <f t="shared" ca="1" si="704"/>
        <v>1.2120918048818055</v>
      </c>
      <c r="W2236" s="16">
        <f t="shared" ca="1" si="703"/>
        <v>133.248158561716</v>
      </c>
      <c r="X2236" s="32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"/>
      <c r="AI2236" s="1"/>
      <c r="AJ2236" s="1"/>
      <c r="AK2236" s="1"/>
      <c r="AL2236" s="1"/>
      <c r="AM2236" s="32"/>
      <c r="AN2236" s="32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42">
        <f t="shared" si="687"/>
        <v>45627</v>
      </c>
      <c r="B2237" s="19">
        <f t="shared" ca="1" si="702"/>
        <v>4123.0873127720142</v>
      </c>
      <c r="C2237" s="16">
        <f t="shared" ca="1" si="689"/>
        <v>3636.2754146454167</v>
      </c>
      <c r="D2237" s="15">
        <f ca="1">IF(A2237&lt;$B$1,VLOOKUP(A2237,[1]DI!$A$4:$B$15000,2,FALSE),0)</f>
        <v>0</v>
      </c>
      <c r="E2237" s="16">
        <f t="shared" ca="1" si="690"/>
        <v>1</v>
      </c>
      <c r="F2237" s="16">
        <f ca="1">(TRUNC(PRODUCT($E$12:$E2236),16))</f>
        <v>1.6037056147226401</v>
      </c>
      <c r="G2237" s="16">
        <f t="shared" ca="1" si="691"/>
        <v>1.5180368240966899</v>
      </c>
      <c r="H2237" s="16">
        <f t="shared" ca="1" si="692"/>
        <v>1.0564339300000001</v>
      </c>
      <c r="I2237" s="15">
        <f t="shared" si="688"/>
        <v>7.0000000000000007E-2</v>
      </c>
      <c r="J2237" s="34">
        <f t="shared" si="693"/>
        <v>45427</v>
      </c>
      <c r="K2237" s="2">
        <f t="shared" si="694"/>
        <v>139</v>
      </c>
      <c r="L2237" s="21">
        <f t="shared" si="695"/>
        <v>140</v>
      </c>
      <c r="M2237" s="14">
        <f t="shared" si="696"/>
        <v>1.038303507</v>
      </c>
      <c r="N2237" s="14">
        <f t="shared" ca="1" si="697"/>
        <v>1.0968990540000001</v>
      </c>
      <c r="O2237" s="21">
        <v>0</v>
      </c>
      <c r="P2237" s="16">
        <f t="shared" ca="1" si="698"/>
        <v>352.35164775999999</v>
      </c>
      <c r="Q2237" s="24">
        <f t="shared" si="686"/>
        <v>0</v>
      </c>
      <c r="R2237" s="16">
        <f t="shared" si="699"/>
        <v>0</v>
      </c>
      <c r="S2237" s="4" t="str">
        <f t="shared" si="700"/>
        <v>A+J=</v>
      </c>
      <c r="T2237" s="34">
        <f t="shared" si="701"/>
        <v>45460</v>
      </c>
      <c r="U2237" s="16">
        <v>0</v>
      </c>
      <c r="V2237" s="16">
        <f t="shared" ca="1" si="704"/>
        <v>1.2120918048818055</v>
      </c>
      <c r="W2237" s="16">
        <f t="shared" ca="1" si="703"/>
        <v>134.46025036659779</v>
      </c>
      <c r="X2237" s="32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"/>
      <c r="AI2237" s="1"/>
      <c r="AJ2237" s="1"/>
      <c r="AK2237" s="1"/>
      <c r="AL2237" s="1"/>
      <c r="AM2237" s="32"/>
      <c r="AN2237" s="32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42">
        <f t="shared" si="687"/>
        <v>45628</v>
      </c>
      <c r="B2238" s="19">
        <f t="shared" ca="1" si="702"/>
        <v>4124.2994045768964</v>
      </c>
      <c r="C2238" s="16">
        <f t="shared" ca="1" si="689"/>
        <v>3636.2754146454167</v>
      </c>
      <c r="D2238" s="15">
        <f ca="1">IF(A2238&lt;$B$1,VLOOKUP(A2238,[1]DI!$A$4:$B$15000,2,FALSE),0)</f>
        <v>0.1115</v>
      </c>
      <c r="E2238" s="16">
        <f t="shared" ca="1" si="690"/>
        <v>1.00041957</v>
      </c>
      <c r="F2238" s="16">
        <f ca="1">(TRUNC(PRODUCT($E$12:$E2237),16))</f>
        <v>1.6037056147226401</v>
      </c>
      <c r="G2238" s="16">
        <f t="shared" ca="1" si="691"/>
        <v>1.5180368240966899</v>
      </c>
      <c r="H2238" s="16">
        <f t="shared" ca="1" si="692"/>
        <v>1.0564339300000001</v>
      </c>
      <c r="I2238" s="15">
        <f t="shared" si="688"/>
        <v>7.0000000000000007E-2</v>
      </c>
      <c r="J2238" s="34">
        <f t="shared" si="693"/>
        <v>45427</v>
      </c>
      <c r="K2238" s="2">
        <f t="shared" si="694"/>
        <v>140</v>
      </c>
      <c r="L2238" s="21">
        <f t="shared" si="695"/>
        <v>140</v>
      </c>
      <c r="M2238" s="14">
        <f t="shared" si="696"/>
        <v>1.038303507</v>
      </c>
      <c r="N2238" s="14">
        <f t="shared" ca="1" si="697"/>
        <v>1.0968990540000001</v>
      </c>
      <c r="O2238" s="21">
        <v>0</v>
      </c>
      <c r="P2238" s="16">
        <f t="shared" ca="1" si="698"/>
        <v>352.35164775999999</v>
      </c>
      <c r="Q2238" s="24">
        <f t="shared" si="686"/>
        <v>0</v>
      </c>
      <c r="R2238" s="16">
        <f t="shared" si="699"/>
        <v>0</v>
      </c>
      <c r="S2238" s="4" t="str">
        <f t="shared" si="700"/>
        <v>A+J=</v>
      </c>
      <c r="T2238" s="34">
        <f t="shared" si="701"/>
        <v>45460</v>
      </c>
      <c r="U2238" s="16">
        <v>0</v>
      </c>
      <c r="V2238" s="16">
        <f t="shared" ca="1" si="704"/>
        <v>1.2120918048818055</v>
      </c>
      <c r="W2238" s="16">
        <f t="shared" ca="1" si="703"/>
        <v>135.67234217147958</v>
      </c>
      <c r="X2238" s="32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"/>
      <c r="AI2238" s="1"/>
      <c r="AJ2238" s="1"/>
      <c r="AK2238" s="1"/>
      <c r="AL2238" s="1"/>
      <c r="AM2238" s="32"/>
      <c r="AN2238" s="32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42">
        <f t="shared" si="687"/>
        <v>45629</v>
      </c>
      <c r="B2239" s="19">
        <f t="shared" ca="1" si="702"/>
        <v>4128.2564988717786</v>
      </c>
      <c r="C2239" s="16">
        <f t="shared" ca="1" si="689"/>
        <v>3636.2754146454167</v>
      </c>
      <c r="D2239" s="15">
        <f ca="1">IF(A2239&lt;$B$1,VLOOKUP(A2239,[1]DI!$A$4:$B$15000,2,FALSE),0)</f>
        <v>0.1115</v>
      </c>
      <c r="E2239" s="16">
        <f t="shared" ca="1" si="690"/>
        <v>1.00041957</v>
      </c>
      <c r="F2239" s="16">
        <f ca="1">(TRUNC(PRODUCT($E$12:$E2238),16))</f>
        <v>1.60437848148741</v>
      </c>
      <c r="G2239" s="16">
        <f t="shared" ca="1" si="691"/>
        <v>1.5180368240966899</v>
      </c>
      <c r="H2239" s="16">
        <f t="shared" ca="1" si="692"/>
        <v>1.0568771800000001</v>
      </c>
      <c r="I2239" s="15">
        <f t="shared" si="688"/>
        <v>7.0000000000000007E-2</v>
      </c>
      <c r="J2239" s="34">
        <f t="shared" si="693"/>
        <v>45427</v>
      </c>
      <c r="K2239" s="2">
        <f t="shared" si="694"/>
        <v>141</v>
      </c>
      <c r="L2239" s="21">
        <f t="shared" si="695"/>
        <v>141</v>
      </c>
      <c r="M2239" s="14">
        <f t="shared" si="696"/>
        <v>1.038582315</v>
      </c>
      <c r="N2239" s="14">
        <f t="shared" ca="1" si="697"/>
        <v>1.097653948</v>
      </c>
      <c r="O2239" s="21">
        <v>0</v>
      </c>
      <c r="P2239" s="16">
        <f t="shared" ca="1" si="698"/>
        <v>355.09665024999998</v>
      </c>
      <c r="Q2239" s="24">
        <f t="shared" si="686"/>
        <v>0</v>
      </c>
      <c r="R2239" s="16">
        <f t="shared" si="699"/>
        <v>0</v>
      </c>
      <c r="S2239" s="4" t="str">
        <f t="shared" si="700"/>
        <v>A+J=</v>
      </c>
      <c r="T2239" s="34">
        <f t="shared" si="701"/>
        <v>45460</v>
      </c>
      <c r="U2239" s="16">
        <v>0</v>
      </c>
      <c r="V2239" s="16">
        <f t="shared" ca="1" si="704"/>
        <v>1.2120918048818055</v>
      </c>
      <c r="W2239" s="16">
        <f t="shared" ca="1" si="703"/>
        <v>136.88443397636138</v>
      </c>
      <c r="X2239" s="32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"/>
      <c r="AI2239" s="1"/>
      <c r="AJ2239" s="1"/>
      <c r="AK2239" s="1"/>
      <c r="AL2239" s="1"/>
      <c r="AM2239" s="32"/>
      <c r="AN2239" s="32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42">
        <f t="shared" si="687"/>
        <v>45630</v>
      </c>
      <c r="B2240" s="19">
        <f t="shared" ca="1" si="702"/>
        <v>4132.2154985766601</v>
      </c>
      <c r="C2240" s="16">
        <f t="shared" ca="1" si="689"/>
        <v>3636.2754146454167</v>
      </c>
      <c r="D2240" s="15">
        <f ca="1">IF(A2240&lt;$B$1,VLOOKUP(A2240,[1]DI!$A$4:$B$15000,2,FALSE),0)</f>
        <v>0.1115</v>
      </c>
      <c r="E2240" s="16">
        <f t="shared" ca="1" si="690"/>
        <v>1.00041957</v>
      </c>
      <c r="F2240" s="16">
        <f ca="1">(TRUNC(PRODUCT($E$12:$E2239),16))</f>
        <v>1.60505163056689</v>
      </c>
      <c r="G2240" s="16">
        <f t="shared" ca="1" si="691"/>
        <v>1.5180368240966899</v>
      </c>
      <c r="H2240" s="16">
        <f t="shared" ca="1" si="692"/>
        <v>1.05732062</v>
      </c>
      <c r="I2240" s="15">
        <f t="shared" si="688"/>
        <v>7.0000000000000007E-2</v>
      </c>
      <c r="J2240" s="34">
        <f t="shared" si="693"/>
        <v>45427</v>
      </c>
      <c r="K2240" s="2">
        <f t="shared" si="694"/>
        <v>142</v>
      </c>
      <c r="L2240" s="21">
        <f t="shared" si="695"/>
        <v>142</v>
      </c>
      <c r="M2240" s="14">
        <f t="shared" si="696"/>
        <v>1.038861198</v>
      </c>
      <c r="N2240" s="14">
        <f t="shared" ca="1" si="697"/>
        <v>1.0984093660000001</v>
      </c>
      <c r="O2240" s="21">
        <v>0</v>
      </c>
      <c r="P2240" s="16">
        <f t="shared" ca="1" si="698"/>
        <v>357.84355814999998</v>
      </c>
      <c r="Q2240" s="24">
        <f t="shared" si="686"/>
        <v>0</v>
      </c>
      <c r="R2240" s="16">
        <f t="shared" si="699"/>
        <v>0</v>
      </c>
      <c r="S2240" s="4" t="str">
        <f t="shared" si="700"/>
        <v>A+J=</v>
      </c>
      <c r="T2240" s="34">
        <f t="shared" si="701"/>
        <v>45460</v>
      </c>
      <c r="U2240" s="16">
        <v>0</v>
      </c>
      <c r="V2240" s="16">
        <f t="shared" ca="1" si="704"/>
        <v>1.2120918048818055</v>
      </c>
      <c r="W2240" s="16">
        <f t="shared" ca="1" si="703"/>
        <v>138.09652578124317</v>
      </c>
      <c r="X2240" s="32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"/>
      <c r="AI2240" s="1"/>
      <c r="AJ2240" s="1"/>
      <c r="AK2240" s="1"/>
      <c r="AL2240" s="1"/>
      <c r="AM2240" s="32"/>
      <c r="AN2240" s="32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42">
        <f t="shared" si="687"/>
        <v>45631</v>
      </c>
      <c r="B2241" s="19">
        <f t="shared" ca="1" si="702"/>
        <v>4136.1763636915421</v>
      </c>
      <c r="C2241" s="16">
        <f t="shared" ca="1" si="689"/>
        <v>3636.2754146454167</v>
      </c>
      <c r="D2241" s="15">
        <f ca="1">IF(A2241&lt;$B$1,VLOOKUP(A2241,[1]DI!$A$4:$B$15000,2,FALSE),0)</f>
        <v>0.1115</v>
      </c>
      <c r="E2241" s="16">
        <f t="shared" ca="1" si="690"/>
        <v>1.00041957</v>
      </c>
      <c r="F2241" s="16">
        <f ca="1">(TRUNC(PRODUCT($E$12:$E2240),16))</f>
        <v>1.60572506207953</v>
      </c>
      <c r="G2241" s="16">
        <f t="shared" ca="1" si="691"/>
        <v>1.5180368240966899</v>
      </c>
      <c r="H2241" s="16">
        <f t="shared" ca="1" si="692"/>
        <v>1.05776424</v>
      </c>
      <c r="I2241" s="15">
        <f t="shared" si="688"/>
        <v>7.0000000000000007E-2</v>
      </c>
      <c r="J2241" s="34">
        <f t="shared" si="693"/>
        <v>45427</v>
      </c>
      <c r="K2241" s="2">
        <f t="shared" si="694"/>
        <v>143</v>
      </c>
      <c r="L2241" s="21">
        <f t="shared" si="695"/>
        <v>143</v>
      </c>
      <c r="M2241" s="14">
        <f t="shared" si="696"/>
        <v>1.039140156</v>
      </c>
      <c r="N2241" s="14">
        <f t="shared" ca="1" si="697"/>
        <v>1.0991652970000001</v>
      </c>
      <c r="O2241" s="21">
        <v>0</v>
      </c>
      <c r="P2241" s="16">
        <f t="shared" ca="1" si="698"/>
        <v>360.59233146000003</v>
      </c>
      <c r="Q2241" s="24">
        <f t="shared" si="686"/>
        <v>0</v>
      </c>
      <c r="R2241" s="16">
        <f t="shared" si="699"/>
        <v>0</v>
      </c>
      <c r="S2241" s="4" t="str">
        <f t="shared" si="700"/>
        <v>A+J=</v>
      </c>
      <c r="T2241" s="34">
        <f t="shared" si="701"/>
        <v>45460</v>
      </c>
      <c r="U2241" s="16">
        <v>0</v>
      </c>
      <c r="V2241" s="16">
        <f t="shared" ca="1" si="704"/>
        <v>1.2120918048818055</v>
      </c>
      <c r="W2241" s="16">
        <f t="shared" ca="1" si="703"/>
        <v>139.30861758612497</v>
      </c>
      <c r="X2241" s="32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"/>
      <c r="AI2241" s="1"/>
      <c r="AJ2241" s="1"/>
      <c r="AK2241" s="1"/>
      <c r="AL2241" s="1"/>
      <c r="AM2241" s="32"/>
      <c r="AN2241" s="32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42">
        <f t="shared" si="687"/>
        <v>45632</v>
      </c>
      <c r="B2242" s="19">
        <f t="shared" ca="1" si="702"/>
        <v>4140.1391014864239</v>
      </c>
      <c r="C2242" s="16">
        <f t="shared" ca="1" si="689"/>
        <v>3636.2754146454167</v>
      </c>
      <c r="D2242" s="15">
        <f ca="1">IF(A2242&lt;$B$1,VLOOKUP(A2242,[1]DI!$A$4:$B$15000,2,FALSE),0)</f>
        <v>0.1115</v>
      </c>
      <c r="E2242" s="16">
        <f t="shared" ca="1" si="690"/>
        <v>1.00041957</v>
      </c>
      <c r="F2242" s="16">
        <f ca="1">(TRUNC(PRODUCT($E$12:$E2241),16))</f>
        <v>1.6063987761438201</v>
      </c>
      <c r="G2242" s="16">
        <f t="shared" ca="1" si="691"/>
        <v>1.5180368240966899</v>
      </c>
      <c r="H2242" s="16">
        <f t="shared" ca="1" si="692"/>
        <v>1.05820804</v>
      </c>
      <c r="I2242" s="15">
        <f t="shared" si="688"/>
        <v>7.0000000000000007E-2</v>
      </c>
      <c r="J2242" s="34">
        <f t="shared" si="693"/>
        <v>45427</v>
      </c>
      <c r="K2242" s="2">
        <f t="shared" si="694"/>
        <v>144</v>
      </c>
      <c r="L2242" s="21">
        <f t="shared" si="695"/>
        <v>144</v>
      </c>
      <c r="M2242" s="14">
        <f t="shared" si="696"/>
        <v>1.039419189</v>
      </c>
      <c r="N2242" s="14">
        <f t="shared" ca="1" si="697"/>
        <v>1.0999217429999999</v>
      </c>
      <c r="O2242" s="21">
        <v>0</v>
      </c>
      <c r="P2242" s="16">
        <f t="shared" ca="1" si="698"/>
        <v>363.34297744999998</v>
      </c>
      <c r="Q2242" s="24">
        <f t="shared" si="686"/>
        <v>0</v>
      </c>
      <c r="R2242" s="16">
        <f t="shared" si="699"/>
        <v>0</v>
      </c>
      <c r="S2242" s="4" t="str">
        <f t="shared" si="700"/>
        <v>A+J=</v>
      </c>
      <c r="T2242" s="34">
        <f t="shared" si="701"/>
        <v>45460</v>
      </c>
      <c r="U2242" s="16">
        <v>0</v>
      </c>
      <c r="V2242" s="16">
        <f t="shared" ca="1" si="704"/>
        <v>1.2120918048818055</v>
      </c>
      <c r="W2242" s="16">
        <f t="shared" ca="1" si="703"/>
        <v>140.52070939100676</v>
      </c>
      <c r="X2242" s="32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"/>
      <c r="AI2242" s="1"/>
      <c r="AJ2242" s="1"/>
      <c r="AK2242" s="1"/>
      <c r="AL2242" s="1"/>
      <c r="AM2242" s="32"/>
      <c r="AN2242" s="32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42">
        <f t="shared" si="687"/>
        <v>45633</v>
      </c>
      <c r="B2243" s="19">
        <f t="shared" ca="1" si="702"/>
        <v>4144.1037410613053</v>
      </c>
      <c r="C2243" s="16">
        <f t="shared" ca="1" si="689"/>
        <v>3636.2754146454167</v>
      </c>
      <c r="D2243" s="15">
        <f ca="1">IF(A2243&lt;$B$1,VLOOKUP(A2243,[1]DI!$A$4:$B$15000,2,FALSE),0)</f>
        <v>0</v>
      </c>
      <c r="E2243" s="16">
        <f t="shared" ca="1" si="690"/>
        <v>1</v>
      </c>
      <c r="F2243" s="16">
        <f ca="1">(TRUNC(PRODUCT($E$12:$E2242),16))</f>
        <v>1.6070727728783301</v>
      </c>
      <c r="G2243" s="16">
        <f t="shared" ca="1" si="691"/>
        <v>1.5180368240966899</v>
      </c>
      <c r="H2243" s="16">
        <f t="shared" ca="1" si="692"/>
        <v>1.05865203</v>
      </c>
      <c r="I2243" s="15">
        <f t="shared" si="688"/>
        <v>7.0000000000000007E-2</v>
      </c>
      <c r="J2243" s="34">
        <f t="shared" si="693"/>
        <v>45427</v>
      </c>
      <c r="K2243" s="2">
        <f t="shared" si="694"/>
        <v>144</v>
      </c>
      <c r="L2243" s="21">
        <f t="shared" si="695"/>
        <v>145</v>
      </c>
      <c r="M2243" s="14">
        <f t="shared" si="696"/>
        <v>1.0396982960000001</v>
      </c>
      <c r="N2243" s="14">
        <f t="shared" ca="1" si="697"/>
        <v>1.1006787119999999</v>
      </c>
      <c r="O2243" s="21">
        <v>0</v>
      </c>
      <c r="P2243" s="16">
        <f t="shared" ca="1" si="698"/>
        <v>366.09552522000001</v>
      </c>
      <c r="Q2243" s="24">
        <f t="shared" si="686"/>
        <v>0</v>
      </c>
      <c r="R2243" s="16">
        <f t="shared" si="699"/>
        <v>0</v>
      </c>
      <c r="S2243" s="4" t="str">
        <f t="shared" si="700"/>
        <v>A+J=</v>
      </c>
      <c r="T2243" s="34">
        <f t="shared" si="701"/>
        <v>45460</v>
      </c>
      <c r="U2243" s="16">
        <v>0</v>
      </c>
      <c r="V2243" s="16">
        <f t="shared" ca="1" si="704"/>
        <v>1.2120918048818055</v>
      </c>
      <c r="W2243" s="16">
        <f t="shared" ca="1" si="703"/>
        <v>141.73280119588856</v>
      </c>
      <c r="X2243" s="32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"/>
      <c r="AI2243" s="1"/>
      <c r="AJ2243" s="1"/>
      <c r="AK2243" s="1"/>
      <c r="AL2243" s="1"/>
      <c r="AM2243" s="32"/>
      <c r="AN2243" s="32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42">
        <f t="shared" si="687"/>
        <v>45634</v>
      </c>
      <c r="B2244" s="19">
        <f t="shared" ca="1" si="702"/>
        <v>4145.3158328661875</v>
      </c>
      <c r="C2244" s="16">
        <f t="shared" ca="1" si="689"/>
        <v>3636.2754146454167</v>
      </c>
      <c r="D2244" s="15">
        <f ca="1">IF(A2244&lt;$B$1,VLOOKUP(A2244,[1]DI!$A$4:$B$15000,2,FALSE),0)</f>
        <v>0</v>
      </c>
      <c r="E2244" s="16">
        <f t="shared" ca="1" si="690"/>
        <v>1</v>
      </c>
      <c r="F2244" s="16">
        <f ca="1">(TRUNC(PRODUCT($E$12:$E2243),16))</f>
        <v>1.6070727728783301</v>
      </c>
      <c r="G2244" s="16">
        <f t="shared" ca="1" si="691"/>
        <v>1.5180368240966899</v>
      </c>
      <c r="H2244" s="16">
        <f t="shared" ca="1" si="692"/>
        <v>1.05865203</v>
      </c>
      <c r="I2244" s="15">
        <f t="shared" si="688"/>
        <v>7.0000000000000007E-2</v>
      </c>
      <c r="J2244" s="34">
        <f t="shared" si="693"/>
        <v>45427</v>
      </c>
      <c r="K2244" s="2">
        <f t="shared" si="694"/>
        <v>144</v>
      </c>
      <c r="L2244" s="21">
        <f t="shared" si="695"/>
        <v>145</v>
      </c>
      <c r="M2244" s="14">
        <f t="shared" si="696"/>
        <v>1.0396982960000001</v>
      </c>
      <c r="N2244" s="14">
        <f t="shared" ca="1" si="697"/>
        <v>1.1006787119999999</v>
      </c>
      <c r="O2244" s="21">
        <v>0</v>
      </c>
      <c r="P2244" s="16">
        <f t="shared" ca="1" si="698"/>
        <v>366.09552522000001</v>
      </c>
      <c r="Q2244" s="24">
        <f t="shared" si="686"/>
        <v>0</v>
      </c>
      <c r="R2244" s="16">
        <f t="shared" si="699"/>
        <v>0</v>
      </c>
      <c r="S2244" s="4" t="str">
        <f t="shared" si="700"/>
        <v>A+J=</v>
      </c>
      <c r="T2244" s="34">
        <f t="shared" si="701"/>
        <v>45460</v>
      </c>
      <c r="U2244" s="16">
        <v>0</v>
      </c>
      <c r="V2244" s="16">
        <f t="shared" ca="1" si="704"/>
        <v>1.2120918048818055</v>
      </c>
      <c r="W2244" s="16">
        <f t="shared" ca="1" si="703"/>
        <v>142.94489300077035</v>
      </c>
      <c r="X2244" s="32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"/>
      <c r="AI2244" s="1"/>
      <c r="AJ2244" s="1"/>
      <c r="AK2244" s="1"/>
      <c r="AL2244" s="1"/>
      <c r="AM2244" s="32"/>
      <c r="AN2244" s="32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42">
        <f t="shared" si="687"/>
        <v>45635</v>
      </c>
      <c r="B2245" s="19">
        <f t="shared" ca="1" si="702"/>
        <v>4146.5279246710688</v>
      </c>
      <c r="C2245" s="16">
        <f t="shared" ca="1" si="689"/>
        <v>3636.2754146454167</v>
      </c>
      <c r="D2245" s="15">
        <f ca="1">IF(A2245&lt;$B$1,VLOOKUP(A2245,[1]DI!$A$4:$B$15000,2,FALSE),0)</f>
        <v>0.1115</v>
      </c>
      <c r="E2245" s="16">
        <f t="shared" ca="1" si="690"/>
        <v>1.00041957</v>
      </c>
      <c r="F2245" s="16">
        <f ca="1">(TRUNC(PRODUCT($E$12:$E2244),16))</f>
        <v>1.6070727728783301</v>
      </c>
      <c r="G2245" s="16">
        <f t="shared" ca="1" si="691"/>
        <v>1.5180368240966899</v>
      </c>
      <c r="H2245" s="16">
        <f t="shared" ca="1" si="692"/>
        <v>1.05865203</v>
      </c>
      <c r="I2245" s="15">
        <f t="shared" si="688"/>
        <v>7.0000000000000007E-2</v>
      </c>
      <c r="J2245" s="34">
        <f t="shared" si="693"/>
        <v>45427</v>
      </c>
      <c r="K2245" s="2">
        <f t="shared" si="694"/>
        <v>145</v>
      </c>
      <c r="L2245" s="21">
        <f t="shared" si="695"/>
        <v>145</v>
      </c>
      <c r="M2245" s="14">
        <f t="shared" si="696"/>
        <v>1.0396982960000001</v>
      </c>
      <c r="N2245" s="14">
        <f t="shared" ca="1" si="697"/>
        <v>1.1006787119999999</v>
      </c>
      <c r="O2245" s="21">
        <v>0</v>
      </c>
      <c r="P2245" s="16">
        <f t="shared" ca="1" si="698"/>
        <v>366.09552522000001</v>
      </c>
      <c r="Q2245" s="24">
        <f t="shared" si="686"/>
        <v>0</v>
      </c>
      <c r="R2245" s="16">
        <f t="shared" si="699"/>
        <v>0</v>
      </c>
      <c r="S2245" s="4" t="str">
        <f t="shared" si="700"/>
        <v>A+J=</v>
      </c>
      <c r="T2245" s="34">
        <f t="shared" si="701"/>
        <v>45460</v>
      </c>
      <c r="U2245" s="16">
        <v>0</v>
      </c>
      <c r="V2245" s="16">
        <f t="shared" ca="1" si="704"/>
        <v>1.2120918048818055</v>
      </c>
      <c r="W2245" s="16">
        <f t="shared" ca="1" si="703"/>
        <v>144.15698480565214</v>
      </c>
      <c r="X2245" s="32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"/>
      <c r="AI2245" s="1"/>
      <c r="AJ2245" s="1"/>
      <c r="AK2245" s="1"/>
      <c r="AL2245" s="1"/>
      <c r="AM2245" s="32"/>
      <c r="AN2245" s="32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42">
        <f t="shared" si="687"/>
        <v>45636</v>
      </c>
      <c r="B2246" s="19">
        <f t="shared" ca="1" si="702"/>
        <v>4150.4944732859503</v>
      </c>
      <c r="C2246" s="16">
        <f t="shared" ca="1" si="689"/>
        <v>3636.2754146454167</v>
      </c>
      <c r="D2246" s="15">
        <f ca="1">IF(A2246&lt;$B$1,VLOOKUP(A2246,[1]DI!$A$4:$B$15000,2,FALSE),0)</f>
        <v>0.1115</v>
      </c>
      <c r="E2246" s="16">
        <f t="shared" ca="1" si="690"/>
        <v>1.00041957</v>
      </c>
      <c r="F2246" s="16">
        <f ca="1">(TRUNC(PRODUCT($E$12:$E2245),16))</f>
        <v>1.6077470524016499</v>
      </c>
      <c r="G2246" s="16">
        <f t="shared" ca="1" si="691"/>
        <v>1.5180368240966899</v>
      </c>
      <c r="H2246" s="16">
        <f t="shared" ca="1" si="692"/>
        <v>1.0590962100000001</v>
      </c>
      <c r="I2246" s="15">
        <f t="shared" si="688"/>
        <v>7.0000000000000007E-2</v>
      </c>
      <c r="J2246" s="34">
        <f t="shared" si="693"/>
        <v>45427</v>
      </c>
      <c r="K2246" s="2">
        <f t="shared" si="694"/>
        <v>146</v>
      </c>
      <c r="L2246" s="21">
        <f t="shared" si="695"/>
        <v>146</v>
      </c>
      <c r="M2246" s="14">
        <f t="shared" si="696"/>
        <v>1.039977479</v>
      </c>
      <c r="N2246" s="14">
        <f t="shared" ca="1" si="697"/>
        <v>1.101436206</v>
      </c>
      <c r="O2246" s="21">
        <v>0</v>
      </c>
      <c r="P2246" s="16">
        <f t="shared" ca="1" si="698"/>
        <v>368.84998202999998</v>
      </c>
      <c r="Q2246" s="24">
        <f t="shared" si="686"/>
        <v>0</v>
      </c>
      <c r="R2246" s="16">
        <f t="shared" si="699"/>
        <v>0</v>
      </c>
      <c r="S2246" s="4" t="str">
        <f t="shared" si="700"/>
        <v>A+J=</v>
      </c>
      <c r="T2246" s="34">
        <f t="shared" si="701"/>
        <v>45460</v>
      </c>
      <c r="U2246" s="16">
        <v>0</v>
      </c>
      <c r="V2246" s="16">
        <f t="shared" ca="1" si="704"/>
        <v>1.2120918048818055</v>
      </c>
      <c r="W2246" s="16">
        <f t="shared" ca="1" si="703"/>
        <v>145.36907661053394</v>
      </c>
      <c r="X2246" s="32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"/>
      <c r="AI2246" s="1"/>
      <c r="AJ2246" s="1"/>
      <c r="AK2246" s="1"/>
      <c r="AL2246" s="1"/>
      <c r="AM2246" s="32"/>
      <c r="AN2246" s="32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42">
        <f t="shared" si="687"/>
        <v>45637</v>
      </c>
      <c r="B2247" s="19">
        <f t="shared" ca="1" si="702"/>
        <v>4154.4629345808326</v>
      </c>
      <c r="C2247" s="16">
        <f t="shared" ca="1" si="689"/>
        <v>3636.2754146454167</v>
      </c>
      <c r="D2247" s="15">
        <f ca="1">IF(A2247&lt;$B$1,VLOOKUP(A2247,[1]DI!$A$4:$B$15000,2,FALSE),0)</f>
        <v>0.1115</v>
      </c>
      <c r="E2247" s="16">
        <f t="shared" ca="1" si="690"/>
        <v>1.00041957</v>
      </c>
      <c r="F2247" s="16">
        <f ca="1">(TRUNC(PRODUCT($E$12:$E2246),16))</f>
        <v>1.60842161483242</v>
      </c>
      <c r="G2247" s="16">
        <f t="shared" ca="1" si="691"/>
        <v>1.5180368240966899</v>
      </c>
      <c r="H2247" s="16">
        <f t="shared" ca="1" si="692"/>
        <v>1.05954058</v>
      </c>
      <c r="I2247" s="15">
        <f t="shared" si="688"/>
        <v>7.0000000000000007E-2</v>
      </c>
      <c r="J2247" s="34">
        <f t="shared" si="693"/>
        <v>45427</v>
      </c>
      <c r="K2247" s="2">
        <f t="shared" si="694"/>
        <v>147</v>
      </c>
      <c r="L2247" s="21">
        <f t="shared" si="695"/>
        <v>147</v>
      </c>
      <c r="M2247" s="14">
        <f t="shared" si="696"/>
        <v>1.040256737</v>
      </c>
      <c r="N2247" s="14">
        <f t="shared" ca="1" si="697"/>
        <v>1.1021942259999999</v>
      </c>
      <c r="O2247" s="21">
        <v>0</v>
      </c>
      <c r="P2247" s="16">
        <f t="shared" ca="1" si="698"/>
        <v>371.60635151999998</v>
      </c>
      <c r="Q2247" s="24">
        <f t="shared" si="686"/>
        <v>0</v>
      </c>
      <c r="R2247" s="16">
        <f t="shared" si="699"/>
        <v>0</v>
      </c>
      <c r="S2247" s="4" t="str">
        <f t="shared" si="700"/>
        <v>A+J=</v>
      </c>
      <c r="T2247" s="34">
        <f t="shared" si="701"/>
        <v>45460</v>
      </c>
      <c r="U2247" s="16">
        <v>0</v>
      </c>
      <c r="V2247" s="16">
        <f t="shared" ca="1" si="704"/>
        <v>1.2120918048818055</v>
      </c>
      <c r="W2247" s="16">
        <f t="shared" ca="1" si="703"/>
        <v>146.58116841541573</v>
      </c>
      <c r="X2247" s="32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"/>
      <c r="AI2247" s="1"/>
      <c r="AJ2247" s="1"/>
      <c r="AK2247" s="1"/>
      <c r="AL2247" s="1"/>
      <c r="AM2247" s="32"/>
      <c r="AN2247" s="32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42">
        <f t="shared" si="687"/>
        <v>45638</v>
      </c>
      <c r="B2248" s="19">
        <f t="shared" ca="1" si="702"/>
        <v>4158.4332649157141</v>
      </c>
      <c r="C2248" s="16">
        <f t="shared" ca="1" si="689"/>
        <v>3636.2754146454167</v>
      </c>
      <c r="D2248" s="15">
        <f ca="1">IF(A2248&lt;$B$1,VLOOKUP(A2248,[1]DI!$A$4:$B$15000,2,FALSE),0)</f>
        <v>0.1215</v>
      </c>
      <c r="E2248" s="16">
        <f t="shared" ca="1" si="690"/>
        <v>1.00045513</v>
      </c>
      <c r="F2248" s="16">
        <f ca="1">(TRUNC(PRODUCT($E$12:$E2247),16))</f>
        <v>1.60909646028936</v>
      </c>
      <c r="G2248" s="16">
        <f t="shared" ca="1" si="691"/>
        <v>1.5180368240966899</v>
      </c>
      <c r="H2248" s="16">
        <f t="shared" ca="1" si="692"/>
        <v>1.0599851300000001</v>
      </c>
      <c r="I2248" s="15">
        <f t="shared" si="688"/>
        <v>7.0000000000000007E-2</v>
      </c>
      <c r="J2248" s="34">
        <f t="shared" si="693"/>
        <v>45427</v>
      </c>
      <c r="K2248" s="2">
        <f t="shared" si="694"/>
        <v>148</v>
      </c>
      <c r="L2248" s="21">
        <f t="shared" si="695"/>
        <v>148</v>
      </c>
      <c r="M2248" s="14">
        <f t="shared" si="696"/>
        <v>1.0405360690000001</v>
      </c>
      <c r="N2248" s="14">
        <f t="shared" ca="1" si="697"/>
        <v>1.10295276</v>
      </c>
      <c r="O2248" s="21">
        <v>0</v>
      </c>
      <c r="P2248" s="16">
        <f t="shared" ca="1" si="698"/>
        <v>374.36459005</v>
      </c>
      <c r="Q2248" s="24">
        <f t="shared" si="686"/>
        <v>0</v>
      </c>
      <c r="R2248" s="16">
        <f t="shared" si="699"/>
        <v>0</v>
      </c>
      <c r="S2248" s="4" t="str">
        <f t="shared" si="700"/>
        <v>A+J=</v>
      </c>
      <c r="T2248" s="34">
        <f t="shared" si="701"/>
        <v>45460</v>
      </c>
      <c r="U2248" s="16">
        <v>0</v>
      </c>
      <c r="V2248" s="16">
        <f t="shared" ca="1" si="704"/>
        <v>1.2120918048818055</v>
      </c>
      <c r="W2248" s="16">
        <f t="shared" ca="1" si="703"/>
        <v>147.79326022029753</v>
      </c>
      <c r="X2248" s="32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"/>
      <c r="AI2248" s="1"/>
      <c r="AJ2248" s="1"/>
      <c r="AK2248" s="1"/>
      <c r="AL2248" s="1"/>
      <c r="AM2248" s="32"/>
      <c r="AN2248" s="32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42">
        <f t="shared" si="687"/>
        <v>45639</v>
      </c>
      <c r="B2249" s="19">
        <f t="shared" ca="1" si="702"/>
        <v>4162.5481553905956</v>
      </c>
      <c r="C2249" s="16">
        <f t="shared" ca="1" si="689"/>
        <v>3636.2754146454167</v>
      </c>
      <c r="D2249" s="15">
        <f ca="1">IF(A2249&lt;$B$1,VLOOKUP(A2249,[1]DI!$A$4:$B$15000,2,FALSE),0)</f>
        <v>0.1215</v>
      </c>
      <c r="E2249" s="16">
        <f t="shared" ca="1" si="690"/>
        <v>1.00045513</v>
      </c>
      <c r="F2249" s="16">
        <f ca="1">(TRUNC(PRODUCT($E$12:$E2248),16))</f>
        <v>1.6098288083613299</v>
      </c>
      <c r="G2249" s="16">
        <f t="shared" ca="1" si="691"/>
        <v>1.5180368240966899</v>
      </c>
      <c r="H2249" s="16">
        <f t="shared" ca="1" si="692"/>
        <v>1.06046756</v>
      </c>
      <c r="I2249" s="15">
        <f t="shared" si="688"/>
        <v>7.0000000000000007E-2</v>
      </c>
      <c r="J2249" s="34">
        <f t="shared" si="693"/>
        <v>45427</v>
      </c>
      <c r="K2249" s="2">
        <f t="shared" si="694"/>
        <v>149</v>
      </c>
      <c r="L2249" s="21">
        <f t="shared" si="695"/>
        <v>149</v>
      </c>
      <c r="M2249" s="14">
        <f t="shared" si="696"/>
        <v>1.040815477</v>
      </c>
      <c r="N2249" s="14">
        <f t="shared" ca="1" si="697"/>
        <v>1.103751049</v>
      </c>
      <c r="O2249" s="21">
        <v>0</v>
      </c>
      <c r="P2249" s="16">
        <f t="shared" ca="1" si="698"/>
        <v>377.26738871999999</v>
      </c>
      <c r="Q2249" s="24">
        <f t="shared" si="686"/>
        <v>0</v>
      </c>
      <c r="R2249" s="16">
        <f t="shared" si="699"/>
        <v>0</v>
      </c>
      <c r="S2249" s="4" t="str">
        <f t="shared" si="700"/>
        <v>A+J=</v>
      </c>
      <c r="T2249" s="34">
        <f t="shared" si="701"/>
        <v>45460</v>
      </c>
      <c r="U2249" s="16">
        <v>0</v>
      </c>
      <c r="V2249" s="16">
        <f t="shared" ca="1" si="704"/>
        <v>1.2120918048818055</v>
      </c>
      <c r="W2249" s="16">
        <f t="shared" ca="1" si="703"/>
        <v>149.00535202517932</v>
      </c>
      <c r="X2249" s="32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"/>
      <c r="AI2249" s="1"/>
      <c r="AJ2249" s="1"/>
      <c r="AK2249" s="1"/>
      <c r="AL2249" s="1"/>
      <c r="AM2249" s="32"/>
      <c r="AN2249" s="32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42">
        <f t="shared" si="687"/>
        <v>45640</v>
      </c>
      <c r="B2250" s="19">
        <f t="shared" ca="1" si="702"/>
        <v>4166.6651476254774</v>
      </c>
      <c r="C2250" s="16">
        <f t="shared" ca="1" si="689"/>
        <v>3636.2754146454167</v>
      </c>
      <c r="D2250" s="15">
        <f ca="1">IF(A2250&lt;$B$1,VLOOKUP(A2250,[1]DI!$A$4:$B$15000,2,FALSE),0)</f>
        <v>0</v>
      </c>
      <c r="E2250" s="16">
        <f t="shared" ca="1" si="690"/>
        <v>1</v>
      </c>
      <c r="F2250" s="16">
        <f ca="1">(TRUNC(PRODUCT($E$12:$E2249),16))</f>
        <v>1.6105614897468801</v>
      </c>
      <c r="G2250" s="16">
        <f t="shared" ca="1" si="691"/>
        <v>1.5180368240966899</v>
      </c>
      <c r="H2250" s="16">
        <f t="shared" ca="1" si="692"/>
        <v>1.0609502099999999</v>
      </c>
      <c r="I2250" s="15">
        <f t="shared" si="688"/>
        <v>7.0000000000000007E-2</v>
      </c>
      <c r="J2250" s="34">
        <f t="shared" si="693"/>
        <v>45427</v>
      </c>
      <c r="K2250" s="2">
        <f t="shared" si="694"/>
        <v>149</v>
      </c>
      <c r="L2250" s="21">
        <f t="shared" si="695"/>
        <v>150</v>
      </c>
      <c r="M2250" s="14">
        <f t="shared" si="696"/>
        <v>1.0410949599999999</v>
      </c>
      <c r="N2250" s="14">
        <f t="shared" ca="1" si="697"/>
        <v>1.1045499160000001</v>
      </c>
      <c r="O2250" s="21">
        <v>0</v>
      </c>
      <c r="P2250" s="16">
        <f t="shared" ca="1" si="698"/>
        <v>380.17228914999998</v>
      </c>
      <c r="Q2250" s="24">
        <f t="shared" si="686"/>
        <v>0</v>
      </c>
      <c r="R2250" s="16">
        <f t="shared" si="699"/>
        <v>0</v>
      </c>
      <c r="S2250" s="4" t="str">
        <f t="shared" si="700"/>
        <v>A+J=</v>
      </c>
      <c r="T2250" s="34">
        <f t="shared" si="701"/>
        <v>45460</v>
      </c>
      <c r="U2250" s="16">
        <v>0</v>
      </c>
      <c r="V2250" s="16">
        <f t="shared" ca="1" si="704"/>
        <v>1.2120918048818055</v>
      </c>
      <c r="W2250" s="16">
        <f t="shared" ca="1" si="703"/>
        <v>150.21744383006111</v>
      </c>
      <c r="X2250" s="32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"/>
      <c r="AI2250" s="1"/>
      <c r="AJ2250" s="1"/>
      <c r="AK2250" s="1"/>
      <c r="AL2250" s="1"/>
      <c r="AM2250" s="32"/>
      <c r="AN2250" s="32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42">
        <f t="shared" si="687"/>
        <v>45641</v>
      </c>
      <c r="B2251" s="19">
        <f t="shared" ca="1" si="702"/>
        <v>4167.8772394303596</v>
      </c>
      <c r="C2251" s="16">
        <f t="shared" ca="1" si="689"/>
        <v>3636.2754146454167</v>
      </c>
      <c r="D2251" s="15">
        <f ca="1">IF(A2251&lt;$B$1,VLOOKUP(A2251,[1]DI!$A$4:$B$15000,2,FALSE),0)</f>
        <v>0</v>
      </c>
      <c r="E2251" s="16">
        <f t="shared" ca="1" si="690"/>
        <v>1</v>
      </c>
      <c r="F2251" s="16">
        <f ca="1">(TRUNC(PRODUCT($E$12:$E2250),16))</f>
        <v>1.6105614897468801</v>
      </c>
      <c r="G2251" s="16">
        <f t="shared" ca="1" si="691"/>
        <v>1.5180368240966899</v>
      </c>
      <c r="H2251" s="16">
        <f t="shared" ca="1" si="692"/>
        <v>1.0609502099999999</v>
      </c>
      <c r="I2251" s="15">
        <f t="shared" si="688"/>
        <v>7.0000000000000007E-2</v>
      </c>
      <c r="J2251" s="34">
        <f t="shared" si="693"/>
        <v>45427</v>
      </c>
      <c r="K2251" s="2">
        <f t="shared" si="694"/>
        <v>149</v>
      </c>
      <c r="L2251" s="21">
        <f t="shared" si="695"/>
        <v>150</v>
      </c>
      <c r="M2251" s="14">
        <f t="shared" si="696"/>
        <v>1.0410949599999999</v>
      </c>
      <c r="N2251" s="14">
        <f t="shared" ca="1" si="697"/>
        <v>1.1045499160000001</v>
      </c>
      <c r="O2251" s="21">
        <v>0</v>
      </c>
      <c r="P2251" s="16">
        <f t="shared" ca="1" si="698"/>
        <v>380.17228914999998</v>
      </c>
      <c r="Q2251" s="24">
        <f t="shared" si="686"/>
        <v>0</v>
      </c>
      <c r="R2251" s="16">
        <f t="shared" si="699"/>
        <v>0</v>
      </c>
      <c r="S2251" s="4" t="str">
        <f t="shared" si="700"/>
        <v>A+J=</v>
      </c>
      <c r="T2251" s="34">
        <f t="shared" si="701"/>
        <v>45460</v>
      </c>
      <c r="U2251" s="16">
        <v>0</v>
      </c>
      <c r="V2251" s="16">
        <f t="shared" ca="1" si="704"/>
        <v>1.2120918048818055</v>
      </c>
      <c r="W2251" s="16">
        <f t="shared" ca="1" si="703"/>
        <v>151.42953563494291</v>
      </c>
      <c r="X2251" s="32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"/>
      <c r="AI2251" s="1"/>
      <c r="AJ2251" s="1"/>
      <c r="AK2251" s="1"/>
      <c r="AL2251" s="1"/>
      <c r="AM2251" s="32"/>
      <c r="AN2251" s="32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42">
        <f t="shared" si="687"/>
        <v>45642</v>
      </c>
      <c r="B2252" s="19">
        <f t="shared" ca="1" si="702"/>
        <v>4169.0893312352409</v>
      </c>
      <c r="C2252" s="16">
        <f t="shared" ca="1" si="689"/>
        <v>3636.2754146454167</v>
      </c>
      <c r="D2252" s="15">
        <f ca="1">IF(A2252&lt;$B$1,VLOOKUP(A2252,[1]DI!$A$4:$B$15000,2,FALSE),0)</f>
        <v>0.1215</v>
      </c>
      <c r="E2252" s="16">
        <f t="shared" ca="1" si="690"/>
        <v>1.00045513</v>
      </c>
      <c r="F2252" s="16">
        <f ca="1">(TRUNC(PRODUCT($E$12:$E2251),16))</f>
        <v>1.6105614897468801</v>
      </c>
      <c r="G2252" s="16">
        <f t="shared" ca="1" si="691"/>
        <v>1.5180368240966899</v>
      </c>
      <c r="H2252" s="16">
        <f t="shared" ca="1" si="692"/>
        <v>1.0609502099999999</v>
      </c>
      <c r="I2252" s="15">
        <f t="shared" si="688"/>
        <v>7.0000000000000007E-2</v>
      </c>
      <c r="J2252" s="34">
        <f t="shared" si="693"/>
        <v>45427</v>
      </c>
      <c r="K2252" s="2">
        <f t="shared" si="694"/>
        <v>150</v>
      </c>
      <c r="L2252" s="21">
        <f t="shared" si="695"/>
        <v>150</v>
      </c>
      <c r="M2252" s="14">
        <f t="shared" si="696"/>
        <v>1.0410949599999999</v>
      </c>
      <c r="N2252" s="14">
        <f t="shared" ca="1" si="697"/>
        <v>1.1045499160000001</v>
      </c>
      <c r="O2252" s="21">
        <v>0</v>
      </c>
      <c r="P2252" s="16">
        <f t="shared" ca="1" si="698"/>
        <v>380.17228914999998</v>
      </c>
      <c r="Q2252" s="24">
        <f t="shared" ref="Q2252:Q2315" si="705">IF($O2252&gt;0,VLOOKUP($O2252,$W$12:$AC$150,7),0)</f>
        <v>0</v>
      </c>
      <c r="R2252" s="16">
        <f t="shared" si="699"/>
        <v>0</v>
      </c>
      <c r="S2252" s="4" t="str">
        <f t="shared" si="700"/>
        <v>A+J=</v>
      </c>
      <c r="T2252" s="34">
        <f t="shared" si="701"/>
        <v>45460</v>
      </c>
      <c r="U2252" s="16">
        <v>0</v>
      </c>
      <c r="V2252" s="16">
        <f t="shared" ca="1" si="704"/>
        <v>1.2120918048818055</v>
      </c>
      <c r="W2252" s="16">
        <f t="shared" ca="1" si="703"/>
        <v>152.6416274398247</v>
      </c>
      <c r="X2252" s="32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"/>
      <c r="AI2252" s="1"/>
      <c r="AJ2252" s="1"/>
      <c r="AK2252" s="1"/>
      <c r="AL2252" s="1"/>
      <c r="AM2252" s="32"/>
      <c r="AN2252" s="32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42">
        <f t="shared" ref="A2253:A2316" si="706">(A2252+1)</f>
        <v>45643</v>
      </c>
      <c r="B2253" s="19">
        <f t="shared" ca="1" si="702"/>
        <v>4173.2084252401228</v>
      </c>
      <c r="C2253" s="16">
        <f t="shared" ca="1" si="689"/>
        <v>3636.2754146454167</v>
      </c>
      <c r="D2253" s="15">
        <f ca="1">IF(A2253&lt;$B$1,VLOOKUP(A2253,[1]DI!$A$4:$B$15000,2,FALSE),0)</f>
        <v>0.1215</v>
      </c>
      <c r="E2253" s="16">
        <f t="shared" ca="1" si="690"/>
        <v>1.00045513</v>
      </c>
      <c r="F2253" s="16">
        <f ca="1">(TRUNC(PRODUCT($E$12:$E2252),16))</f>
        <v>1.6112945045977101</v>
      </c>
      <c r="G2253" s="16">
        <f t="shared" ca="1" si="691"/>
        <v>1.5180368240966899</v>
      </c>
      <c r="H2253" s="16">
        <f t="shared" ca="1" si="692"/>
        <v>1.06143308</v>
      </c>
      <c r="I2253" s="15">
        <f t="shared" ref="I2253:I2316" si="707">I2252</f>
        <v>7.0000000000000007E-2</v>
      </c>
      <c r="J2253" s="34">
        <f t="shared" si="693"/>
        <v>45427</v>
      </c>
      <c r="K2253" s="2">
        <f t="shared" si="694"/>
        <v>151</v>
      </c>
      <c r="L2253" s="21">
        <f t="shared" si="695"/>
        <v>151</v>
      </c>
      <c r="M2253" s="14">
        <f t="shared" si="696"/>
        <v>1.0413745169999999</v>
      </c>
      <c r="N2253" s="14">
        <f t="shared" ca="1" si="697"/>
        <v>1.105349361</v>
      </c>
      <c r="O2253" s="21">
        <v>0</v>
      </c>
      <c r="P2253" s="16">
        <f t="shared" ca="1" si="698"/>
        <v>383.07929135000001</v>
      </c>
      <c r="Q2253" s="24">
        <f t="shared" si="705"/>
        <v>0</v>
      </c>
      <c r="R2253" s="16">
        <f t="shared" si="699"/>
        <v>0</v>
      </c>
      <c r="S2253" s="4" t="str">
        <f t="shared" si="700"/>
        <v>A+J=</v>
      </c>
      <c r="T2253" s="34">
        <f t="shared" si="701"/>
        <v>45460</v>
      </c>
      <c r="U2253" s="16">
        <v>0</v>
      </c>
      <c r="V2253" s="16">
        <f t="shared" ca="1" si="704"/>
        <v>1.2120918048818055</v>
      </c>
      <c r="W2253" s="16">
        <f t="shared" ca="1" si="703"/>
        <v>153.8537192447065</v>
      </c>
      <c r="X2253" s="32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"/>
      <c r="AI2253" s="1"/>
      <c r="AJ2253" s="1"/>
      <c r="AK2253" s="1"/>
      <c r="AL2253" s="1"/>
      <c r="AM2253" s="32"/>
      <c r="AN2253" s="32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42">
        <f t="shared" si="706"/>
        <v>45644</v>
      </c>
      <c r="B2254" s="19">
        <f t="shared" ca="1" si="702"/>
        <v>4177.3296246450045</v>
      </c>
      <c r="C2254" s="16">
        <f t="shared" ca="1" si="689"/>
        <v>3636.2754146454167</v>
      </c>
      <c r="D2254" s="15">
        <f ca="1">IF(A2254&lt;$B$1,VLOOKUP(A2254,[1]DI!$A$4:$B$15000,2,FALSE),0)</f>
        <v>0.1215</v>
      </c>
      <c r="E2254" s="16">
        <f t="shared" ca="1" si="690"/>
        <v>1.00045513</v>
      </c>
      <c r="F2254" s="16">
        <f ca="1">(TRUNC(PRODUCT($E$12:$E2253),16))</f>
        <v>1.6120278530655801</v>
      </c>
      <c r="G2254" s="16">
        <f t="shared" ca="1" si="691"/>
        <v>1.5180368240966899</v>
      </c>
      <c r="H2254" s="16">
        <f t="shared" ca="1" si="692"/>
        <v>1.0619161699999999</v>
      </c>
      <c r="I2254" s="15">
        <f t="shared" si="707"/>
        <v>7.0000000000000007E-2</v>
      </c>
      <c r="J2254" s="34">
        <f t="shared" si="693"/>
        <v>45427</v>
      </c>
      <c r="K2254" s="2">
        <f t="shared" si="694"/>
        <v>152</v>
      </c>
      <c r="L2254" s="21">
        <f t="shared" si="695"/>
        <v>152</v>
      </c>
      <c r="M2254" s="14">
        <f t="shared" si="696"/>
        <v>1.0416541500000001</v>
      </c>
      <c r="N2254" s="14">
        <f t="shared" ca="1" si="697"/>
        <v>1.1061493849999999</v>
      </c>
      <c r="O2254" s="21">
        <v>0</v>
      </c>
      <c r="P2254" s="16">
        <f t="shared" ca="1" si="698"/>
        <v>385.98839894999998</v>
      </c>
      <c r="Q2254" s="24">
        <f t="shared" si="705"/>
        <v>0</v>
      </c>
      <c r="R2254" s="16">
        <f t="shared" si="699"/>
        <v>0</v>
      </c>
      <c r="S2254" s="4" t="str">
        <f t="shared" si="700"/>
        <v>A+J=</v>
      </c>
      <c r="T2254" s="34">
        <f t="shared" si="701"/>
        <v>45460</v>
      </c>
      <c r="U2254" s="16">
        <v>0</v>
      </c>
      <c r="V2254" s="16">
        <f t="shared" ca="1" si="704"/>
        <v>1.2120918048818055</v>
      </c>
      <c r="W2254" s="16">
        <f t="shared" ca="1" si="703"/>
        <v>155.06581104958829</v>
      </c>
      <c r="X2254" s="32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"/>
      <c r="AI2254" s="1"/>
      <c r="AJ2254" s="1"/>
      <c r="AK2254" s="1"/>
      <c r="AL2254" s="1"/>
      <c r="AM2254" s="32"/>
      <c r="AN2254" s="32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42">
        <f t="shared" si="706"/>
        <v>45645</v>
      </c>
      <c r="B2255" s="19">
        <f t="shared" ca="1" si="702"/>
        <v>4181.4529330898868</v>
      </c>
      <c r="C2255" s="16">
        <f t="shared" ca="1" si="689"/>
        <v>3636.2754146454167</v>
      </c>
      <c r="D2255" s="15">
        <f ca="1">IF(A2255&lt;$B$1,VLOOKUP(A2255,[1]DI!$A$4:$B$15000,2,FALSE),0)</f>
        <v>0.1215</v>
      </c>
      <c r="E2255" s="16">
        <f t="shared" ca="1" si="690"/>
        <v>1.00045513</v>
      </c>
      <c r="F2255" s="16">
        <f ca="1">(TRUNC(PRODUCT($E$12:$E2254),16))</f>
        <v>1.6127615353023499</v>
      </c>
      <c r="G2255" s="16">
        <f t="shared" ca="1" si="691"/>
        <v>1.5180368240966899</v>
      </c>
      <c r="H2255" s="16">
        <f t="shared" ca="1" si="692"/>
        <v>1.0623994800000001</v>
      </c>
      <c r="I2255" s="15">
        <f t="shared" si="707"/>
        <v>7.0000000000000007E-2</v>
      </c>
      <c r="J2255" s="34">
        <f t="shared" si="693"/>
        <v>45427</v>
      </c>
      <c r="K2255" s="2">
        <f t="shared" si="694"/>
        <v>153</v>
      </c>
      <c r="L2255" s="21">
        <f t="shared" si="695"/>
        <v>153</v>
      </c>
      <c r="M2255" s="14">
        <f t="shared" si="696"/>
        <v>1.0419338579999999</v>
      </c>
      <c r="N2255" s="14">
        <f t="shared" ca="1" si="697"/>
        <v>1.1069499890000001</v>
      </c>
      <c r="O2255" s="21">
        <v>0</v>
      </c>
      <c r="P2255" s="16">
        <f t="shared" ca="1" si="698"/>
        <v>388.89961559</v>
      </c>
      <c r="Q2255" s="24">
        <f t="shared" si="705"/>
        <v>0</v>
      </c>
      <c r="R2255" s="16">
        <f t="shared" si="699"/>
        <v>0</v>
      </c>
      <c r="S2255" s="4" t="str">
        <f t="shared" si="700"/>
        <v>A+J=</v>
      </c>
      <c r="T2255" s="34">
        <f t="shared" si="701"/>
        <v>45460</v>
      </c>
      <c r="U2255" s="16">
        <v>0</v>
      </c>
      <c r="V2255" s="16">
        <f t="shared" ca="1" si="704"/>
        <v>1.2120918048818055</v>
      </c>
      <c r="W2255" s="16">
        <f t="shared" ca="1" si="703"/>
        <v>156.27790285447009</v>
      </c>
      <c r="X2255" s="32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"/>
      <c r="AI2255" s="1"/>
      <c r="AJ2255" s="1"/>
      <c r="AK2255" s="1"/>
      <c r="AL2255" s="1"/>
      <c r="AM2255" s="32"/>
      <c r="AN2255" s="32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42">
        <f t="shared" si="706"/>
        <v>45646</v>
      </c>
      <c r="B2256" s="19">
        <f t="shared" ca="1" si="702"/>
        <v>4185.5783469447688</v>
      </c>
      <c r="C2256" s="16">
        <f t="shared" ca="1" si="689"/>
        <v>3636.2754146454167</v>
      </c>
      <c r="D2256" s="15">
        <f ca="1">IF(A2256&lt;$B$1,VLOOKUP(A2256,[1]DI!$A$4:$B$15000,2,FALSE),0)</f>
        <v>0.1215</v>
      </c>
      <c r="E2256" s="16">
        <f t="shared" ca="1" si="690"/>
        <v>1.00045513</v>
      </c>
      <c r="F2256" s="16">
        <f ca="1">(TRUNC(PRODUCT($E$12:$E2255),16))</f>
        <v>1.6134955514599101</v>
      </c>
      <c r="G2256" s="16">
        <f t="shared" ca="1" si="691"/>
        <v>1.5180368240966899</v>
      </c>
      <c r="H2256" s="16">
        <f t="shared" ca="1" si="692"/>
        <v>1.06288301</v>
      </c>
      <c r="I2256" s="15">
        <f t="shared" si="707"/>
        <v>7.0000000000000007E-2</v>
      </c>
      <c r="J2256" s="34">
        <f t="shared" si="693"/>
        <v>45427</v>
      </c>
      <c r="K2256" s="2">
        <f t="shared" si="694"/>
        <v>154</v>
      </c>
      <c r="L2256" s="21">
        <f t="shared" si="695"/>
        <v>154</v>
      </c>
      <c r="M2256" s="14">
        <f t="shared" si="696"/>
        <v>1.042213641</v>
      </c>
      <c r="N2256" s="14">
        <f t="shared" ca="1" si="697"/>
        <v>1.107751172</v>
      </c>
      <c r="O2256" s="21">
        <v>0</v>
      </c>
      <c r="P2256" s="16">
        <f t="shared" ca="1" si="698"/>
        <v>391.81293763999997</v>
      </c>
      <c r="Q2256" s="24">
        <f t="shared" si="705"/>
        <v>0</v>
      </c>
      <c r="R2256" s="16">
        <f t="shared" si="699"/>
        <v>0</v>
      </c>
      <c r="S2256" s="4" t="str">
        <f t="shared" si="700"/>
        <v>A+J=</v>
      </c>
      <c r="T2256" s="34">
        <f t="shared" si="701"/>
        <v>45460</v>
      </c>
      <c r="U2256" s="16">
        <v>0</v>
      </c>
      <c r="V2256" s="16">
        <f t="shared" ca="1" si="704"/>
        <v>1.2120918048818055</v>
      </c>
      <c r="W2256" s="16">
        <f t="shared" ca="1" si="703"/>
        <v>157.48999465935188</v>
      </c>
      <c r="X2256" s="32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"/>
      <c r="AI2256" s="1"/>
      <c r="AJ2256" s="1"/>
      <c r="AK2256" s="1"/>
      <c r="AL2256" s="1"/>
      <c r="AM2256" s="32"/>
      <c r="AN2256" s="32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42">
        <f t="shared" si="706"/>
        <v>45647</v>
      </c>
      <c r="B2257" s="19">
        <f t="shared" ca="1" si="702"/>
        <v>4189.7058661996507</v>
      </c>
      <c r="C2257" s="16">
        <f t="shared" ca="1" si="689"/>
        <v>3636.2754146454167</v>
      </c>
      <c r="D2257" s="15">
        <f ca="1">IF(A2257&lt;$B$1,VLOOKUP(A2257,[1]DI!$A$4:$B$15000,2,FALSE),0)</f>
        <v>0</v>
      </c>
      <c r="E2257" s="16">
        <f t="shared" ca="1" si="690"/>
        <v>1</v>
      </c>
      <c r="F2257" s="16">
        <f ca="1">(TRUNC(PRODUCT($E$12:$E2256),16))</f>
        <v>1.6142299016902499</v>
      </c>
      <c r="G2257" s="16">
        <f t="shared" ca="1" si="691"/>
        <v>1.5180368240966899</v>
      </c>
      <c r="H2257" s="16">
        <f t="shared" ca="1" si="692"/>
        <v>1.0633667600000001</v>
      </c>
      <c r="I2257" s="15">
        <f t="shared" si="707"/>
        <v>7.0000000000000007E-2</v>
      </c>
      <c r="J2257" s="34">
        <f t="shared" si="693"/>
        <v>45427</v>
      </c>
      <c r="K2257" s="2">
        <f t="shared" si="694"/>
        <v>154</v>
      </c>
      <c r="L2257" s="21">
        <f t="shared" si="695"/>
        <v>155</v>
      </c>
      <c r="M2257" s="14">
        <f t="shared" si="696"/>
        <v>1.0424934990000001</v>
      </c>
      <c r="N2257" s="14">
        <f t="shared" ca="1" si="697"/>
        <v>1.108552934</v>
      </c>
      <c r="O2257" s="21">
        <v>0</v>
      </c>
      <c r="P2257" s="16">
        <f t="shared" ca="1" si="698"/>
        <v>394.72836509000001</v>
      </c>
      <c r="Q2257" s="24">
        <f t="shared" si="705"/>
        <v>0</v>
      </c>
      <c r="R2257" s="16">
        <f t="shared" si="699"/>
        <v>0</v>
      </c>
      <c r="S2257" s="4" t="str">
        <f t="shared" si="700"/>
        <v>A+J=</v>
      </c>
      <c r="T2257" s="34">
        <f t="shared" si="701"/>
        <v>45460</v>
      </c>
      <c r="U2257" s="16">
        <v>0</v>
      </c>
      <c r="V2257" s="16">
        <f t="shared" ca="1" si="704"/>
        <v>1.2120918048818055</v>
      </c>
      <c r="W2257" s="16">
        <f t="shared" ca="1" si="703"/>
        <v>158.70208646423367</v>
      </c>
      <c r="X2257" s="32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"/>
      <c r="AI2257" s="1"/>
      <c r="AJ2257" s="1"/>
      <c r="AK2257" s="1"/>
      <c r="AL2257" s="1"/>
      <c r="AM2257" s="32"/>
      <c r="AN2257" s="32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42">
        <f t="shared" si="706"/>
        <v>45648</v>
      </c>
      <c r="B2258" s="19">
        <f t="shared" ca="1" si="702"/>
        <v>4190.917958004532</v>
      </c>
      <c r="C2258" s="16">
        <f t="shared" ref="C2258:C2321" ca="1" si="708">(C2257-R2257)</f>
        <v>3636.2754146454167</v>
      </c>
      <c r="D2258" s="15">
        <f ca="1">IF(A2258&lt;$B$1,VLOOKUP(A2258,[1]DI!$A$4:$B$15000,2,FALSE),0)</f>
        <v>0</v>
      </c>
      <c r="E2258" s="16">
        <f t="shared" ref="E2258:E2321" ca="1" si="709">ROUND(((1+D2258)^(1/252)),8)</f>
        <v>1</v>
      </c>
      <c r="F2258" s="16">
        <f ca="1">(TRUNC(PRODUCT($E$12:$E2257),16))</f>
        <v>1.6142299016902499</v>
      </c>
      <c r="G2258" s="16">
        <f t="shared" ref="G2258:G2321" ca="1" si="710">IF(O2257&gt;0,F2257,G2257)</f>
        <v>1.5180368240966899</v>
      </c>
      <c r="H2258" s="16">
        <f t="shared" ref="H2258:H2321" ca="1" si="711">ROUND(F2258/G2258,8)</f>
        <v>1.0633667600000001</v>
      </c>
      <c r="I2258" s="15">
        <f t="shared" si="707"/>
        <v>7.0000000000000007E-2</v>
      </c>
      <c r="J2258" s="34">
        <f t="shared" ref="J2258:J2321" si="712">IF(O2257&gt;0,VLOOKUP(O2257,W$12:AG$150,2),J2257)</f>
        <v>45427</v>
      </c>
      <c r="K2258" s="2">
        <f t="shared" ref="K2258:K2321" si="713">IF(A2258&gt;J2258,IF(NETWORKDAYS(J2258,A2258,$W$160:$W$544)-1=0,1,NETWORKDAYS(J2258,A2258,$W$160:$W$544)-1),0)</f>
        <v>154</v>
      </c>
      <c r="L2258" s="21">
        <f t="shared" ref="L2258:L2321" si="714">IF(AND(K2258=1,K2257=1),1,IF(K2258&gt;0,IF(K2258=K2257,K2258+1,K2258),0))</f>
        <v>155</v>
      </c>
      <c r="M2258" s="14">
        <f t="shared" ref="M2258:M2321" si="715">ROUND((I2258+1)^(L2258/252),9)</f>
        <v>1.0424934990000001</v>
      </c>
      <c r="N2258" s="14">
        <f t="shared" ref="N2258:N2321" ca="1" si="716">ROUND(H2258*M2258,9)</f>
        <v>1.108552934</v>
      </c>
      <c r="O2258" s="21">
        <v>0</v>
      </c>
      <c r="P2258" s="16">
        <f t="shared" ref="P2258:P2321" ca="1" si="717">TRUNC(((N2258-1)*C2258),8)</f>
        <v>394.72836509000001</v>
      </c>
      <c r="Q2258" s="24">
        <f t="shared" si="705"/>
        <v>0</v>
      </c>
      <c r="R2258" s="16">
        <f t="shared" ref="R2258:R2321" si="718">IF(Q2258&gt;0,TRUNC(Q2258*C$12,8),0)</f>
        <v>0</v>
      </c>
      <c r="S2258" s="4" t="str">
        <f t="shared" ref="S2258:S2321" si="719">IF(O2257&gt;0,VLOOKUP(O2257,W$12:AG$150,10),S2257)</f>
        <v>A+J=</v>
      </c>
      <c r="T2258" s="34">
        <f t="shared" ref="T2258:T2321" si="720">IF(O2257&gt;0,VLOOKUP(O2257,W$12:AG$150,11),T2257)</f>
        <v>45460</v>
      </c>
      <c r="U2258" s="16">
        <v>0</v>
      </c>
      <c r="V2258" s="16">
        <f t="shared" ca="1" si="704"/>
        <v>1.2120918048818055</v>
      </c>
      <c r="W2258" s="16">
        <f t="shared" ca="1" si="703"/>
        <v>159.91417826911547</v>
      </c>
      <c r="X2258" s="32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"/>
      <c r="AI2258" s="1"/>
      <c r="AJ2258" s="1"/>
      <c r="AK2258" s="1"/>
      <c r="AL2258" s="1"/>
      <c r="AM2258" s="32"/>
      <c r="AN2258" s="32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42">
        <f t="shared" si="706"/>
        <v>45649</v>
      </c>
      <c r="B2259" s="19">
        <f t="shared" ca="1" si="702"/>
        <v>4192.1300498094142</v>
      </c>
      <c r="C2259" s="16">
        <f t="shared" ca="1" si="708"/>
        <v>3636.2754146454167</v>
      </c>
      <c r="D2259" s="15">
        <f ca="1">IF(A2259&lt;$B$1,VLOOKUP(A2259,[1]DI!$A$4:$B$15000,2,FALSE),0)</f>
        <v>0.1215</v>
      </c>
      <c r="E2259" s="16">
        <f t="shared" ca="1" si="709"/>
        <v>1.00045513</v>
      </c>
      <c r="F2259" s="16">
        <f ca="1">(TRUNC(PRODUCT($E$12:$E2258),16))</f>
        <v>1.6142299016902499</v>
      </c>
      <c r="G2259" s="16">
        <f t="shared" ca="1" si="710"/>
        <v>1.5180368240966899</v>
      </c>
      <c r="H2259" s="16">
        <f t="shared" ca="1" si="711"/>
        <v>1.0633667600000001</v>
      </c>
      <c r="I2259" s="15">
        <f t="shared" si="707"/>
        <v>7.0000000000000007E-2</v>
      </c>
      <c r="J2259" s="34">
        <f t="shared" si="712"/>
        <v>45427</v>
      </c>
      <c r="K2259" s="2">
        <f t="shared" si="713"/>
        <v>155</v>
      </c>
      <c r="L2259" s="21">
        <f t="shared" si="714"/>
        <v>155</v>
      </c>
      <c r="M2259" s="14">
        <f t="shared" si="715"/>
        <v>1.0424934990000001</v>
      </c>
      <c r="N2259" s="14">
        <f t="shared" ca="1" si="716"/>
        <v>1.108552934</v>
      </c>
      <c r="O2259" s="21">
        <v>0</v>
      </c>
      <c r="P2259" s="16">
        <f t="shared" ca="1" si="717"/>
        <v>394.72836509000001</v>
      </c>
      <c r="Q2259" s="24">
        <f t="shared" si="705"/>
        <v>0</v>
      </c>
      <c r="R2259" s="16">
        <f t="shared" si="718"/>
        <v>0</v>
      </c>
      <c r="S2259" s="4" t="str">
        <f t="shared" si="719"/>
        <v>A+J=</v>
      </c>
      <c r="T2259" s="34">
        <f t="shared" si="720"/>
        <v>45460</v>
      </c>
      <c r="U2259" s="16">
        <v>0</v>
      </c>
      <c r="V2259" s="16">
        <f t="shared" ca="1" si="704"/>
        <v>1.2120918048818055</v>
      </c>
      <c r="W2259" s="16">
        <f t="shared" ca="1" si="703"/>
        <v>161.12627007399726</v>
      </c>
      <c r="X2259" s="32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"/>
      <c r="AI2259" s="1"/>
      <c r="AJ2259" s="1"/>
      <c r="AK2259" s="1"/>
      <c r="AL2259" s="1"/>
      <c r="AM2259" s="32"/>
      <c r="AN2259" s="32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42">
        <f t="shared" si="706"/>
        <v>45650</v>
      </c>
      <c r="B2260" s="19">
        <f t="shared" ca="1" si="702"/>
        <v>4196.2596817342956</v>
      </c>
      <c r="C2260" s="16">
        <f t="shared" ca="1" si="708"/>
        <v>3636.2754146454167</v>
      </c>
      <c r="D2260" s="15">
        <f ca="1">IF(A2260&lt;$B$1,VLOOKUP(A2260,[1]DI!$A$4:$B$15000,2,FALSE),0)</f>
        <v>0.1215</v>
      </c>
      <c r="E2260" s="16">
        <f t="shared" ca="1" si="709"/>
        <v>1.00045513</v>
      </c>
      <c r="F2260" s="16">
        <f ca="1">(TRUNC(PRODUCT($E$12:$E2259),16))</f>
        <v>1.6149645861454001</v>
      </c>
      <c r="G2260" s="16">
        <f t="shared" ca="1" si="710"/>
        <v>1.5180368240966899</v>
      </c>
      <c r="H2260" s="16">
        <f t="shared" ca="1" si="711"/>
        <v>1.06385073</v>
      </c>
      <c r="I2260" s="15">
        <f t="shared" si="707"/>
        <v>7.0000000000000007E-2</v>
      </c>
      <c r="J2260" s="34">
        <f t="shared" si="712"/>
        <v>45427</v>
      </c>
      <c r="K2260" s="2">
        <f t="shared" si="713"/>
        <v>156</v>
      </c>
      <c r="L2260" s="21">
        <f t="shared" si="714"/>
        <v>156</v>
      </c>
      <c r="M2260" s="14">
        <f t="shared" si="715"/>
        <v>1.0427734319999999</v>
      </c>
      <c r="N2260" s="14">
        <f t="shared" ca="1" si="716"/>
        <v>1.1093552769999999</v>
      </c>
      <c r="O2260" s="21">
        <v>0</v>
      </c>
      <c r="P2260" s="16">
        <f t="shared" ca="1" si="717"/>
        <v>397.64590521000002</v>
      </c>
      <c r="Q2260" s="24">
        <f t="shared" si="705"/>
        <v>0</v>
      </c>
      <c r="R2260" s="16">
        <f t="shared" si="718"/>
        <v>0</v>
      </c>
      <c r="S2260" s="4" t="str">
        <f t="shared" si="719"/>
        <v>A+J=</v>
      </c>
      <c r="T2260" s="34">
        <f t="shared" si="720"/>
        <v>45460</v>
      </c>
      <c r="U2260" s="16">
        <v>0</v>
      </c>
      <c r="V2260" s="16">
        <f t="shared" ca="1" si="704"/>
        <v>1.2120918048818055</v>
      </c>
      <c r="W2260" s="16">
        <f t="shared" ca="1" si="703"/>
        <v>162.33836187887906</v>
      </c>
      <c r="X2260" s="32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"/>
      <c r="AI2260" s="1"/>
      <c r="AJ2260" s="1"/>
      <c r="AK2260" s="1"/>
      <c r="AL2260" s="1"/>
      <c r="AM2260" s="32"/>
      <c r="AN2260" s="32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42">
        <f t="shared" si="706"/>
        <v>45651</v>
      </c>
      <c r="B2261" s="19">
        <f t="shared" ca="1" si="702"/>
        <v>4200.3914227091773</v>
      </c>
      <c r="C2261" s="16">
        <f t="shared" ca="1" si="708"/>
        <v>3636.2754146454167</v>
      </c>
      <c r="D2261" s="15">
        <f ca="1">IF(A2261&lt;$B$1,VLOOKUP(A2261,[1]DI!$A$4:$B$15000,2,FALSE),0)</f>
        <v>0</v>
      </c>
      <c r="E2261" s="16">
        <f t="shared" ca="1" si="709"/>
        <v>1</v>
      </c>
      <c r="F2261" s="16">
        <f ca="1">(TRUNC(PRODUCT($E$12:$E2260),16))</f>
        <v>1.6156996049775001</v>
      </c>
      <c r="G2261" s="16">
        <f t="shared" ca="1" si="710"/>
        <v>1.5180368240966899</v>
      </c>
      <c r="H2261" s="16">
        <f t="shared" ca="1" si="711"/>
        <v>1.0643349200000001</v>
      </c>
      <c r="I2261" s="15">
        <f t="shared" si="707"/>
        <v>7.0000000000000007E-2</v>
      </c>
      <c r="J2261" s="34">
        <f t="shared" si="712"/>
        <v>45427</v>
      </c>
      <c r="K2261" s="2">
        <f t="shared" si="713"/>
        <v>156</v>
      </c>
      <c r="L2261" s="21">
        <f t="shared" si="714"/>
        <v>157</v>
      </c>
      <c r="M2261" s="14">
        <f t="shared" si="715"/>
        <v>1.04305344</v>
      </c>
      <c r="N2261" s="14">
        <f t="shared" ca="1" si="716"/>
        <v>1.1101582000000001</v>
      </c>
      <c r="O2261" s="21">
        <v>0</v>
      </c>
      <c r="P2261" s="16">
        <f t="shared" ca="1" si="717"/>
        <v>400.56555437999998</v>
      </c>
      <c r="Q2261" s="24">
        <f t="shared" si="705"/>
        <v>0</v>
      </c>
      <c r="R2261" s="16">
        <f t="shared" si="718"/>
        <v>0</v>
      </c>
      <c r="S2261" s="4" t="str">
        <f t="shared" si="719"/>
        <v>A+J=</v>
      </c>
      <c r="T2261" s="34">
        <f t="shared" si="720"/>
        <v>45460</v>
      </c>
      <c r="U2261" s="16">
        <v>0</v>
      </c>
      <c r="V2261" s="16">
        <f t="shared" ca="1" si="704"/>
        <v>1.2120918048818055</v>
      </c>
      <c r="W2261" s="16">
        <f t="shared" ca="1" si="703"/>
        <v>163.55045368376085</v>
      </c>
      <c r="X2261" s="32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"/>
      <c r="AI2261" s="1"/>
      <c r="AJ2261" s="1"/>
      <c r="AK2261" s="1"/>
      <c r="AL2261" s="1"/>
      <c r="AM2261" s="32"/>
      <c r="AN2261" s="32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42">
        <f t="shared" si="706"/>
        <v>45652</v>
      </c>
      <c r="B2262" s="19">
        <f t="shared" ca="1" si="702"/>
        <v>4201.6035145140595</v>
      </c>
      <c r="C2262" s="16">
        <f t="shared" ca="1" si="708"/>
        <v>3636.2754146454167</v>
      </c>
      <c r="D2262" s="15">
        <f ca="1">IF(A2262&lt;$B$1,VLOOKUP(A2262,[1]DI!$A$4:$B$15000,2,FALSE),0)</f>
        <v>0.1215</v>
      </c>
      <c r="E2262" s="16">
        <f t="shared" ca="1" si="709"/>
        <v>1.00045513</v>
      </c>
      <c r="F2262" s="16">
        <f ca="1">(TRUNC(PRODUCT($E$12:$E2261),16))</f>
        <v>1.6156996049775001</v>
      </c>
      <c r="G2262" s="16">
        <f t="shared" ca="1" si="710"/>
        <v>1.5180368240966899</v>
      </c>
      <c r="H2262" s="16">
        <f t="shared" ca="1" si="711"/>
        <v>1.0643349200000001</v>
      </c>
      <c r="I2262" s="15">
        <f t="shared" si="707"/>
        <v>7.0000000000000007E-2</v>
      </c>
      <c r="J2262" s="34">
        <f t="shared" si="712"/>
        <v>45427</v>
      </c>
      <c r="K2262" s="2">
        <f t="shared" si="713"/>
        <v>157</v>
      </c>
      <c r="L2262" s="21">
        <f t="shared" si="714"/>
        <v>157</v>
      </c>
      <c r="M2262" s="14">
        <f t="shared" si="715"/>
        <v>1.04305344</v>
      </c>
      <c r="N2262" s="14">
        <f t="shared" ca="1" si="716"/>
        <v>1.1101582000000001</v>
      </c>
      <c r="O2262" s="21">
        <v>0</v>
      </c>
      <c r="P2262" s="16">
        <f t="shared" ca="1" si="717"/>
        <v>400.56555437999998</v>
      </c>
      <c r="Q2262" s="24">
        <f t="shared" si="705"/>
        <v>0</v>
      </c>
      <c r="R2262" s="16">
        <f t="shared" si="718"/>
        <v>0</v>
      </c>
      <c r="S2262" s="4" t="str">
        <f t="shared" si="719"/>
        <v>A+J=</v>
      </c>
      <c r="T2262" s="34">
        <f t="shared" si="720"/>
        <v>45460</v>
      </c>
      <c r="U2262" s="16">
        <v>0</v>
      </c>
      <c r="V2262" s="16">
        <f t="shared" ca="1" si="704"/>
        <v>1.2120918048818055</v>
      </c>
      <c r="W2262" s="16">
        <f t="shared" ca="1" si="703"/>
        <v>164.76254548864264</v>
      </c>
      <c r="X2262" s="32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"/>
      <c r="AI2262" s="1"/>
      <c r="AJ2262" s="1"/>
      <c r="AK2262" s="1"/>
      <c r="AL2262" s="1"/>
      <c r="AM2262" s="32"/>
      <c r="AN2262" s="32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42">
        <f t="shared" si="706"/>
        <v>45653</v>
      </c>
      <c r="B2263" s="19">
        <f t="shared" ca="1" si="702"/>
        <v>4205.7373681589415</v>
      </c>
      <c r="C2263" s="16">
        <f t="shared" ca="1" si="708"/>
        <v>3636.2754146454167</v>
      </c>
      <c r="D2263" s="15">
        <f ca="1">IF(A2263&lt;$B$1,VLOOKUP(A2263,[1]DI!$A$4:$B$15000,2,FALSE),0)</f>
        <v>0.1215</v>
      </c>
      <c r="E2263" s="16">
        <f t="shared" ca="1" si="709"/>
        <v>1.00045513</v>
      </c>
      <c r="F2263" s="16">
        <f ca="1">(TRUNC(PRODUCT($E$12:$E2262),16))</f>
        <v>1.6164349583387101</v>
      </c>
      <c r="G2263" s="16">
        <f t="shared" ca="1" si="710"/>
        <v>1.5180368240966899</v>
      </c>
      <c r="H2263" s="16">
        <f t="shared" ca="1" si="711"/>
        <v>1.06481933</v>
      </c>
      <c r="I2263" s="15">
        <f t="shared" si="707"/>
        <v>7.0000000000000007E-2</v>
      </c>
      <c r="J2263" s="34">
        <f t="shared" si="712"/>
        <v>45427</v>
      </c>
      <c r="K2263" s="2">
        <f t="shared" si="713"/>
        <v>158</v>
      </c>
      <c r="L2263" s="21">
        <f t="shared" si="714"/>
        <v>158</v>
      </c>
      <c r="M2263" s="14">
        <f t="shared" si="715"/>
        <v>1.0433335239999999</v>
      </c>
      <c r="N2263" s="14">
        <f t="shared" ca="1" si="716"/>
        <v>1.1109617039999999</v>
      </c>
      <c r="O2263" s="21">
        <v>0</v>
      </c>
      <c r="P2263" s="16">
        <f t="shared" ca="1" si="717"/>
        <v>403.48731622000003</v>
      </c>
      <c r="Q2263" s="24">
        <f t="shared" si="705"/>
        <v>0</v>
      </c>
      <c r="R2263" s="16">
        <f t="shared" si="718"/>
        <v>0</v>
      </c>
      <c r="S2263" s="4" t="str">
        <f t="shared" si="719"/>
        <v>A+J=</v>
      </c>
      <c r="T2263" s="34">
        <f t="shared" si="720"/>
        <v>45460</v>
      </c>
      <c r="U2263" s="16">
        <v>0</v>
      </c>
      <c r="V2263" s="16">
        <f t="shared" ca="1" si="704"/>
        <v>1.2120918048818055</v>
      </c>
      <c r="W2263" s="16">
        <f t="shared" ca="1" si="703"/>
        <v>165.97463729352444</v>
      </c>
      <c r="X2263" s="32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"/>
      <c r="AI2263" s="1"/>
      <c r="AJ2263" s="1"/>
      <c r="AK2263" s="1"/>
      <c r="AL2263" s="1"/>
      <c r="AM2263" s="32"/>
      <c r="AN2263" s="32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42">
        <f t="shared" si="706"/>
        <v>45654</v>
      </c>
      <c r="B2264" s="19">
        <f t="shared" ca="1" si="702"/>
        <v>4209.873334473823</v>
      </c>
      <c r="C2264" s="16">
        <f t="shared" ca="1" si="708"/>
        <v>3636.2754146454167</v>
      </c>
      <c r="D2264" s="15">
        <f ca="1">IF(A2264&lt;$B$1,VLOOKUP(A2264,[1]DI!$A$4:$B$15000,2,FALSE),0)</f>
        <v>0</v>
      </c>
      <c r="E2264" s="16">
        <f t="shared" ca="1" si="709"/>
        <v>1</v>
      </c>
      <c r="F2264" s="16">
        <f ca="1">(TRUNC(PRODUCT($E$12:$E2263),16))</f>
        <v>1.6171706463813</v>
      </c>
      <c r="G2264" s="16">
        <f t="shared" ca="1" si="710"/>
        <v>1.5180368240966899</v>
      </c>
      <c r="H2264" s="16">
        <f t="shared" ca="1" si="711"/>
        <v>1.06530396</v>
      </c>
      <c r="I2264" s="15">
        <f t="shared" si="707"/>
        <v>7.0000000000000007E-2</v>
      </c>
      <c r="J2264" s="34">
        <f t="shared" si="712"/>
        <v>45427</v>
      </c>
      <c r="K2264" s="2">
        <f t="shared" si="713"/>
        <v>158</v>
      </c>
      <c r="L2264" s="21">
        <f t="shared" si="714"/>
        <v>159</v>
      </c>
      <c r="M2264" s="14">
        <f t="shared" si="715"/>
        <v>1.043613683</v>
      </c>
      <c r="N2264" s="14">
        <f t="shared" ca="1" si="716"/>
        <v>1.1117657889999999</v>
      </c>
      <c r="O2264" s="21">
        <v>0</v>
      </c>
      <c r="P2264" s="16">
        <f t="shared" ca="1" si="717"/>
        <v>406.41119072999999</v>
      </c>
      <c r="Q2264" s="24">
        <f t="shared" si="705"/>
        <v>0</v>
      </c>
      <c r="R2264" s="16">
        <f t="shared" si="718"/>
        <v>0</v>
      </c>
      <c r="S2264" s="4" t="str">
        <f t="shared" si="719"/>
        <v>A+J=</v>
      </c>
      <c r="T2264" s="34">
        <f t="shared" si="720"/>
        <v>45460</v>
      </c>
      <c r="U2264" s="16">
        <v>0</v>
      </c>
      <c r="V2264" s="16">
        <f t="shared" ca="1" si="704"/>
        <v>1.2120918048818055</v>
      </c>
      <c r="W2264" s="16">
        <f t="shared" ca="1" si="703"/>
        <v>167.18672909840623</v>
      </c>
      <c r="X2264" s="32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"/>
      <c r="AI2264" s="1"/>
      <c r="AJ2264" s="1"/>
      <c r="AK2264" s="1"/>
      <c r="AL2264" s="1"/>
      <c r="AM2264" s="32"/>
      <c r="AN2264" s="32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42">
        <f t="shared" si="706"/>
        <v>45655</v>
      </c>
      <c r="B2265" s="19">
        <f t="shared" ca="1" si="702"/>
        <v>4211.0854262787043</v>
      </c>
      <c r="C2265" s="16">
        <f t="shared" ca="1" si="708"/>
        <v>3636.2754146454167</v>
      </c>
      <c r="D2265" s="15">
        <f ca="1">IF(A2265&lt;$B$1,VLOOKUP(A2265,[1]DI!$A$4:$B$15000,2,FALSE),0)</f>
        <v>0</v>
      </c>
      <c r="E2265" s="16">
        <f t="shared" ca="1" si="709"/>
        <v>1</v>
      </c>
      <c r="F2265" s="16">
        <f ca="1">(TRUNC(PRODUCT($E$12:$E2264),16))</f>
        <v>1.6171706463813</v>
      </c>
      <c r="G2265" s="16">
        <f t="shared" ca="1" si="710"/>
        <v>1.5180368240966899</v>
      </c>
      <c r="H2265" s="16">
        <f t="shared" ca="1" si="711"/>
        <v>1.06530396</v>
      </c>
      <c r="I2265" s="15">
        <f t="shared" si="707"/>
        <v>7.0000000000000007E-2</v>
      </c>
      <c r="J2265" s="34">
        <f t="shared" si="712"/>
        <v>45427</v>
      </c>
      <c r="K2265" s="2">
        <f t="shared" si="713"/>
        <v>158</v>
      </c>
      <c r="L2265" s="21">
        <f t="shared" si="714"/>
        <v>159</v>
      </c>
      <c r="M2265" s="14">
        <f t="shared" si="715"/>
        <v>1.043613683</v>
      </c>
      <c r="N2265" s="14">
        <f t="shared" ca="1" si="716"/>
        <v>1.1117657889999999</v>
      </c>
      <c r="O2265" s="21">
        <v>0</v>
      </c>
      <c r="P2265" s="16">
        <f t="shared" ca="1" si="717"/>
        <v>406.41119072999999</v>
      </c>
      <c r="Q2265" s="24">
        <f t="shared" si="705"/>
        <v>0</v>
      </c>
      <c r="R2265" s="16">
        <f t="shared" si="718"/>
        <v>0</v>
      </c>
      <c r="S2265" s="4" t="str">
        <f t="shared" si="719"/>
        <v>A+J=</v>
      </c>
      <c r="T2265" s="34">
        <f t="shared" si="720"/>
        <v>45460</v>
      </c>
      <c r="U2265" s="16">
        <v>0</v>
      </c>
      <c r="V2265" s="16">
        <f t="shared" ca="1" si="704"/>
        <v>1.2120918048818055</v>
      </c>
      <c r="W2265" s="16">
        <f t="shared" ca="1" si="703"/>
        <v>168.39882090328803</v>
      </c>
      <c r="X2265" s="32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"/>
      <c r="AI2265" s="1"/>
      <c r="AJ2265" s="1"/>
      <c r="AK2265" s="1"/>
      <c r="AL2265" s="1"/>
      <c r="AM2265" s="32"/>
      <c r="AN2265" s="32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42">
        <f t="shared" si="706"/>
        <v>45656</v>
      </c>
      <c r="B2266" s="19">
        <f t="shared" ca="1" si="702"/>
        <v>4212.2975180835865</v>
      </c>
      <c r="C2266" s="16">
        <f t="shared" ca="1" si="708"/>
        <v>3636.2754146454167</v>
      </c>
      <c r="D2266" s="15">
        <f ca="1">IF(A2266&lt;$B$1,VLOOKUP(A2266,[1]DI!$A$4:$B$15000,2,FALSE),0)</f>
        <v>0.1215</v>
      </c>
      <c r="E2266" s="16">
        <f t="shared" ca="1" si="709"/>
        <v>1.00045513</v>
      </c>
      <c r="F2266" s="16">
        <f ca="1">(TRUNC(PRODUCT($E$12:$E2265),16))</f>
        <v>1.6171706463813</v>
      </c>
      <c r="G2266" s="16">
        <f t="shared" ca="1" si="710"/>
        <v>1.5180368240966899</v>
      </c>
      <c r="H2266" s="16">
        <f t="shared" ca="1" si="711"/>
        <v>1.06530396</v>
      </c>
      <c r="I2266" s="15">
        <f t="shared" si="707"/>
        <v>7.0000000000000007E-2</v>
      </c>
      <c r="J2266" s="34">
        <f t="shared" si="712"/>
        <v>45427</v>
      </c>
      <c r="K2266" s="2">
        <f t="shared" si="713"/>
        <v>159</v>
      </c>
      <c r="L2266" s="21">
        <f t="shared" si="714"/>
        <v>159</v>
      </c>
      <c r="M2266" s="14">
        <f t="shared" si="715"/>
        <v>1.043613683</v>
      </c>
      <c r="N2266" s="14">
        <f t="shared" ca="1" si="716"/>
        <v>1.1117657889999999</v>
      </c>
      <c r="O2266" s="21">
        <v>0</v>
      </c>
      <c r="P2266" s="16">
        <f t="shared" ca="1" si="717"/>
        <v>406.41119072999999</v>
      </c>
      <c r="Q2266" s="24">
        <f t="shared" si="705"/>
        <v>0</v>
      </c>
      <c r="R2266" s="16">
        <f t="shared" si="718"/>
        <v>0</v>
      </c>
      <c r="S2266" s="4" t="str">
        <f t="shared" si="719"/>
        <v>A+J=</v>
      </c>
      <c r="T2266" s="34">
        <f t="shared" si="720"/>
        <v>45460</v>
      </c>
      <c r="U2266" s="16">
        <v>0</v>
      </c>
      <c r="V2266" s="16">
        <f t="shared" ca="1" si="704"/>
        <v>1.2120918048818055</v>
      </c>
      <c r="W2266" s="16">
        <f t="shared" ca="1" si="703"/>
        <v>169.61091270816982</v>
      </c>
      <c r="X2266" s="32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"/>
      <c r="AI2266" s="1"/>
      <c r="AJ2266" s="1"/>
      <c r="AK2266" s="1"/>
      <c r="AL2266" s="1"/>
      <c r="AM2266" s="32"/>
      <c r="AN2266" s="32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42">
        <f t="shared" si="706"/>
        <v>45657</v>
      </c>
      <c r="B2267" s="19">
        <f t="shared" ca="1" si="702"/>
        <v>4216.435637088468</v>
      </c>
      <c r="C2267" s="16">
        <f t="shared" ca="1" si="708"/>
        <v>3636.2754146454167</v>
      </c>
      <c r="D2267" s="15">
        <f ca="1">IF(A2267&lt;$B$1,VLOOKUP(A2267,[1]DI!$A$4:$B$15000,2,FALSE),0)</f>
        <v>0.1215</v>
      </c>
      <c r="E2267" s="16">
        <f t="shared" ca="1" si="709"/>
        <v>1.00045513</v>
      </c>
      <c r="F2267" s="16">
        <f ca="1">(TRUNC(PRODUCT($E$12:$E2266),16))</f>
        <v>1.6179066692575901</v>
      </c>
      <c r="G2267" s="16">
        <f t="shared" ca="1" si="710"/>
        <v>1.5180368240966899</v>
      </c>
      <c r="H2267" s="16">
        <f t="shared" ca="1" si="711"/>
        <v>1.0657888200000001</v>
      </c>
      <c r="I2267" s="15">
        <f t="shared" si="707"/>
        <v>7.0000000000000007E-2</v>
      </c>
      <c r="J2267" s="34">
        <f t="shared" si="712"/>
        <v>45427</v>
      </c>
      <c r="K2267" s="2">
        <f t="shared" si="713"/>
        <v>160</v>
      </c>
      <c r="L2267" s="21">
        <f t="shared" si="714"/>
        <v>160</v>
      </c>
      <c r="M2267" s="14">
        <f t="shared" si="715"/>
        <v>1.0438939169999999</v>
      </c>
      <c r="N2267" s="14">
        <f t="shared" ca="1" si="716"/>
        <v>1.112570466</v>
      </c>
      <c r="O2267" s="21">
        <v>0</v>
      </c>
      <c r="P2267" s="16">
        <f t="shared" ca="1" si="717"/>
        <v>409.33721793000001</v>
      </c>
      <c r="Q2267" s="24">
        <f t="shared" si="705"/>
        <v>0</v>
      </c>
      <c r="R2267" s="16">
        <f t="shared" si="718"/>
        <v>0</v>
      </c>
      <c r="S2267" s="4" t="str">
        <f t="shared" si="719"/>
        <v>A+J=</v>
      </c>
      <c r="T2267" s="34">
        <f t="shared" si="720"/>
        <v>45460</v>
      </c>
      <c r="U2267" s="16">
        <v>0</v>
      </c>
      <c r="V2267" s="16">
        <f t="shared" ca="1" si="704"/>
        <v>1.2120918048818055</v>
      </c>
      <c r="W2267" s="16">
        <f t="shared" ca="1" si="703"/>
        <v>170.82300451305161</v>
      </c>
      <c r="X2267" s="32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"/>
      <c r="AI2267" s="1"/>
      <c r="AJ2267" s="1"/>
      <c r="AK2267" s="1"/>
      <c r="AL2267" s="1"/>
      <c r="AM2267" s="32"/>
      <c r="AN2267" s="32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42">
        <f t="shared" si="706"/>
        <v>45658</v>
      </c>
      <c r="B2268" s="19">
        <f t="shared" ca="1" si="702"/>
        <v>4220.5758323933496</v>
      </c>
      <c r="C2268" s="16">
        <f t="shared" ca="1" si="708"/>
        <v>3636.2754146454167</v>
      </c>
      <c r="D2268" s="15">
        <f ca="1">IF(A2268&lt;$B$1,VLOOKUP(A2268,[1]DI!$A$4:$B$15000,2,FALSE),0)</f>
        <v>0</v>
      </c>
      <c r="E2268" s="16">
        <f t="shared" ca="1" si="709"/>
        <v>1</v>
      </c>
      <c r="F2268" s="16">
        <f ca="1">(TRUNC(PRODUCT($E$12:$E2267),16))</f>
        <v>1.6186430271199701</v>
      </c>
      <c r="G2268" s="16">
        <f t="shared" ca="1" si="710"/>
        <v>1.5180368240966899</v>
      </c>
      <c r="H2268" s="16">
        <f t="shared" ca="1" si="711"/>
        <v>1.0662738899999999</v>
      </c>
      <c r="I2268" s="15">
        <f t="shared" si="707"/>
        <v>7.0000000000000007E-2</v>
      </c>
      <c r="J2268" s="34">
        <f t="shared" si="712"/>
        <v>45427</v>
      </c>
      <c r="K2268" s="2">
        <f t="shared" si="713"/>
        <v>160</v>
      </c>
      <c r="L2268" s="21">
        <f t="shared" si="714"/>
        <v>161</v>
      </c>
      <c r="M2268" s="14">
        <f t="shared" si="715"/>
        <v>1.044174226</v>
      </c>
      <c r="N2268" s="14">
        <f t="shared" ca="1" si="716"/>
        <v>1.113375714</v>
      </c>
      <c r="O2268" s="21">
        <v>0</v>
      </c>
      <c r="P2268" s="16">
        <f t="shared" ca="1" si="717"/>
        <v>412.26532142999997</v>
      </c>
      <c r="Q2268" s="24">
        <f t="shared" si="705"/>
        <v>0</v>
      </c>
      <c r="R2268" s="16">
        <f t="shared" si="718"/>
        <v>0</v>
      </c>
      <c r="S2268" s="4" t="str">
        <f t="shared" si="719"/>
        <v>A+J=</v>
      </c>
      <c r="T2268" s="34">
        <f t="shared" si="720"/>
        <v>45460</v>
      </c>
      <c r="U2268" s="16">
        <v>0</v>
      </c>
      <c r="V2268" s="16">
        <f t="shared" ca="1" si="704"/>
        <v>1.2120918048818055</v>
      </c>
      <c r="W2268" s="16">
        <f t="shared" ca="1" si="703"/>
        <v>172.03509631793341</v>
      </c>
      <c r="X2268" s="32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"/>
      <c r="AI2268" s="1"/>
      <c r="AJ2268" s="1"/>
      <c r="AK2268" s="1"/>
      <c r="AL2268" s="1"/>
      <c r="AM2268" s="32"/>
      <c r="AN2268" s="32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42">
        <f t="shared" si="706"/>
        <v>45659</v>
      </c>
      <c r="B2269" s="19">
        <f t="shared" ca="1" si="702"/>
        <v>4221.7879241982318</v>
      </c>
      <c r="C2269" s="16">
        <f t="shared" ca="1" si="708"/>
        <v>3636.2754146454167</v>
      </c>
      <c r="D2269" s="15">
        <f ca="1">IF(A2269&lt;$B$1,VLOOKUP(A2269,[1]DI!$A$4:$B$15000,2,FALSE),0)</f>
        <v>0.1215</v>
      </c>
      <c r="E2269" s="16">
        <f t="shared" ca="1" si="709"/>
        <v>1.00045513</v>
      </c>
      <c r="F2269" s="16">
        <f ca="1">(TRUNC(PRODUCT($E$12:$E2268),16))</f>
        <v>1.6186430271199701</v>
      </c>
      <c r="G2269" s="16">
        <f t="shared" ca="1" si="710"/>
        <v>1.5180368240966899</v>
      </c>
      <c r="H2269" s="16">
        <f t="shared" ca="1" si="711"/>
        <v>1.0662738899999999</v>
      </c>
      <c r="I2269" s="15">
        <f t="shared" si="707"/>
        <v>7.0000000000000007E-2</v>
      </c>
      <c r="J2269" s="34">
        <f t="shared" si="712"/>
        <v>45427</v>
      </c>
      <c r="K2269" s="2">
        <f t="shared" si="713"/>
        <v>161</v>
      </c>
      <c r="L2269" s="21">
        <f t="shared" si="714"/>
        <v>161</v>
      </c>
      <c r="M2269" s="14">
        <f t="shared" si="715"/>
        <v>1.044174226</v>
      </c>
      <c r="N2269" s="14">
        <f t="shared" ca="1" si="716"/>
        <v>1.113375714</v>
      </c>
      <c r="O2269" s="21">
        <v>0</v>
      </c>
      <c r="P2269" s="16">
        <f t="shared" ca="1" si="717"/>
        <v>412.26532142999997</v>
      </c>
      <c r="Q2269" s="24">
        <f t="shared" si="705"/>
        <v>0</v>
      </c>
      <c r="R2269" s="16">
        <f t="shared" si="718"/>
        <v>0</v>
      </c>
      <c r="S2269" s="4" t="str">
        <f t="shared" si="719"/>
        <v>A+J=</v>
      </c>
      <c r="T2269" s="34">
        <f t="shared" si="720"/>
        <v>45460</v>
      </c>
      <c r="U2269" s="16">
        <v>0</v>
      </c>
      <c r="V2269" s="16">
        <f t="shared" ca="1" si="704"/>
        <v>1.2120918048818055</v>
      </c>
      <c r="W2269" s="16">
        <f t="shared" ca="1" si="703"/>
        <v>173.2471881228152</v>
      </c>
      <c r="X2269" s="32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"/>
      <c r="AI2269" s="1"/>
      <c r="AJ2269" s="1"/>
      <c r="AK2269" s="1"/>
      <c r="AL2269" s="1"/>
      <c r="AM2269" s="32"/>
      <c r="AN2269" s="32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42">
        <f t="shared" si="706"/>
        <v>45660</v>
      </c>
      <c r="B2270" s="19">
        <f t="shared" ca="1" si="702"/>
        <v>4225.9302358231134</v>
      </c>
      <c r="C2270" s="16">
        <f t="shared" ca="1" si="708"/>
        <v>3636.2754146454167</v>
      </c>
      <c r="D2270" s="15">
        <f ca="1">IF(A2270&lt;$B$1,VLOOKUP(A2270,[1]DI!$A$4:$B$15000,2,FALSE),0)</f>
        <v>0.1215</v>
      </c>
      <c r="E2270" s="16">
        <f t="shared" ca="1" si="709"/>
        <v>1.00045513</v>
      </c>
      <c r="F2270" s="16">
        <f ca="1">(TRUNC(PRODUCT($E$12:$E2269),16))</f>
        <v>1.6193797201208999</v>
      </c>
      <c r="G2270" s="16">
        <f t="shared" ca="1" si="710"/>
        <v>1.5180368240966899</v>
      </c>
      <c r="H2270" s="16">
        <f t="shared" ca="1" si="711"/>
        <v>1.06675918</v>
      </c>
      <c r="I2270" s="15">
        <f t="shared" si="707"/>
        <v>7.0000000000000007E-2</v>
      </c>
      <c r="J2270" s="34">
        <f t="shared" si="712"/>
        <v>45427</v>
      </c>
      <c r="K2270" s="2">
        <f t="shared" si="713"/>
        <v>162</v>
      </c>
      <c r="L2270" s="21">
        <f t="shared" si="714"/>
        <v>162</v>
      </c>
      <c r="M2270" s="14">
        <f t="shared" si="715"/>
        <v>1.0444546109999999</v>
      </c>
      <c r="N2270" s="14">
        <f t="shared" ca="1" si="716"/>
        <v>1.114181544</v>
      </c>
      <c r="O2270" s="21">
        <v>0</v>
      </c>
      <c r="P2270" s="16">
        <f t="shared" ca="1" si="717"/>
        <v>415.19554125000002</v>
      </c>
      <c r="Q2270" s="24">
        <f t="shared" si="705"/>
        <v>0</v>
      </c>
      <c r="R2270" s="16">
        <f t="shared" si="718"/>
        <v>0</v>
      </c>
      <c r="S2270" s="4" t="str">
        <f t="shared" si="719"/>
        <v>A+J=</v>
      </c>
      <c r="T2270" s="34">
        <f t="shared" si="720"/>
        <v>45460</v>
      </c>
      <c r="U2270" s="16">
        <v>0</v>
      </c>
      <c r="V2270" s="16">
        <f t="shared" ca="1" si="704"/>
        <v>1.2120918048818055</v>
      </c>
      <c r="W2270" s="16">
        <f t="shared" ca="1" si="703"/>
        <v>174.459279927697</v>
      </c>
      <c r="X2270" s="32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"/>
      <c r="AI2270" s="1"/>
      <c r="AJ2270" s="1"/>
      <c r="AK2270" s="1"/>
      <c r="AL2270" s="1"/>
      <c r="AM2270" s="32"/>
      <c r="AN2270" s="32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42">
        <f t="shared" si="706"/>
        <v>45661</v>
      </c>
      <c r="B2271" s="19">
        <f t="shared" ca="1" si="702"/>
        <v>4230.0747001179952</v>
      </c>
      <c r="C2271" s="16">
        <f t="shared" ca="1" si="708"/>
        <v>3636.2754146454167</v>
      </c>
      <c r="D2271" s="15">
        <f ca="1">IF(A2271&lt;$B$1,VLOOKUP(A2271,[1]DI!$A$4:$B$15000,2,FALSE),0)</f>
        <v>0</v>
      </c>
      <c r="E2271" s="16">
        <f t="shared" ca="1" si="709"/>
        <v>1</v>
      </c>
      <c r="F2271" s="16">
        <f ca="1">(TRUNC(PRODUCT($E$12:$E2270),16))</f>
        <v>1.62011674841292</v>
      </c>
      <c r="G2271" s="16">
        <f t="shared" ca="1" si="710"/>
        <v>1.5180368240966899</v>
      </c>
      <c r="H2271" s="16">
        <f t="shared" ca="1" si="711"/>
        <v>1.0672447</v>
      </c>
      <c r="I2271" s="15">
        <f t="shared" si="707"/>
        <v>7.0000000000000007E-2</v>
      </c>
      <c r="J2271" s="34">
        <f t="shared" si="712"/>
        <v>45427</v>
      </c>
      <c r="K2271" s="2">
        <f t="shared" si="713"/>
        <v>162</v>
      </c>
      <c r="L2271" s="21">
        <f t="shared" si="714"/>
        <v>163</v>
      </c>
      <c r="M2271" s="14">
        <f t="shared" si="715"/>
        <v>1.04473507</v>
      </c>
      <c r="N2271" s="14">
        <f t="shared" ca="1" si="716"/>
        <v>1.1149879659999999</v>
      </c>
      <c r="O2271" s="21">
        <v>0</v>
      </c>
      <c r="P2271" s="16">
        <f t="shared" ca="1" si="717"/>
        <v>418.12791374</v>
      </c>
      <c r="Q2271" s="24">
        <f t="shared" si="705"/>
        <v>0</v>
      </c>
      <c r="R2271" s="16">
        <f t="shared" si="718"/>
        <v>0</v>
      </c>
      <c r="S2271" s="4" t="str">
        <f t="shared" si="719"/>
        <v>A+J=</v>
      </c>
      <c r="T2271" s="34">
        <f t="shared" si="720"/>
        <v>45460</v>
      </c>
      <c r="U2271" s="16">
        <v>0</v>
      </c>
      <c r="V2271" s="16">
        <f t="shared" ca="1" si="704"/>
        <v>1.2120918048818055</v>
      </c>
      <c r="W2271" s="16">
        <f t="shared" ca="1" si="703"/>
        <v>175.67137173257879</v>
      </c>
      <c r="X2271" s="32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"/>
      <c r="AI2271" s="1"/>
      <c r="AJ2271" s="1"/>
      <c r="AK2271" s="1"/>
      <c r="AL2271" s="1"/>
      <c r="AM2271" s="32"/>
      <c r="AN2271" s="32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42">
        <f t="shared" si="706"/>
        <v>45662</v>
      </c>
      <c r="B2272" s="19">
        <f t="shared" ca="1" si="702"/>
        <v>4231.2867919228775</v>
      </c>
      <c r="C2272" s="16">
        <f t="shared" ca="1" si="708"/>
        <v>3636.2754146454167</v>
      </c>
      <c r="D2272" s="15">
        <f ca="1">IF(A2272&lt;$B$1,VLOOKUP(A2272,[1]DI!$A$4:$B$15000,2,FALSE),0)</f>
        <v>0</v>
      </c>
      <c r="E2272" s="16">
        <f t="shared" ca="1" si="709"/>
        <v>1</v>
      </c>
      <c r="F2272" s="16">
        <f ca="1">(TRUNC(PRODUCT($E$12:$E2271),16))</f>
        <v>1.62011674841292</v>
      </c>
      <c r="G2272" s="16">
        <f t="shared" ca="1" si="710"/>
        <v>1.5180368240966899</v>
      </c>
      <c r="H2272" s="16">
        <f t="shared" ca="1" si="711"/>
        <v>1.0672447</v>
      </c>
      <c r="I2272" s="15">
        <f t="shared" si="707"/>
        <v>7.0000000000000007E-2</v>
      </c>
      <c r="J2272" s="34">
        <f t="shared" si="712"/>
        <v>45427</v>
      </c>
      <c r="K2272" s="2">
        <f t="shared" si="713"/>
        <v>162</v>
      </c>
      <c r="L2272" s="21">
        <f t="shared" si="714"/>
        <v>163</v>
      </c>
      <c r="M2272" s="14">
        <f t="shared" si="715"/>
        <v>1.04473507</v>
      </c>
      <c r="N2272" s="14">
        <f t="shared" ca="1" si="716"/>
        <v>1.1149879659999999</v>
      </c>
      <c r="O2272" s="21">
        <v>0</v>
      </c>
      <c r="P2272" s="16">
        <f t="shared" ca="1" si="717"/>
        <v>418.12791374</v>
      </c>
      <c r="Q2272" s="24">
        <f t="shared" si="705"/>
        <v>0</v>
      </c>
      <c r="R2272" s="16">
        <f t="shared" si="718"/>
        <v>0</v>
      </c>
      <c r="S2272" s="4" t="str">
        <f t="shared" si="719"/>
        <v>A+J=</v>
      </c>
      <c r="T2272" s="34">
        <f t="shared" si="720"/>
        <v>45460</v>
      </c>
      <c r="U2272" s="16">
        <v>0</v>
      </c>
      <c r="V2272" s="16">
        <f t="shared" ca="1" si="704"/>
        <v>1.2120918048818055</v>
      </c>
      <c r="W2272" s="16">
        <f t="shared" ca="1" si="703"/>
        <v>176.88346353746059</v>
      </c>
      <c r="X2272" s="32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"/>
      <c r="AI2272" s="1"/>
      <c r="AJ2272" s="1"/>
      <c r="AK2272" s="1"/>
      <c r="AL2272" s="1"/>
      <c r="AM2272" s="32"/>
      <c r="AN2272" s="32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42">
        <f t="shared" si="706"/>
        <v>45663</v>
      </c>
      <c r="B2273" s="19">
        <f t="shared" ca="1" si="702"/>
        <v>4232.4988837277597</v>
      </c>
      <c r="C2273" s="16">
        <f t="shared" ca="1" si="708"/>
        <v>3636.2754146454167</v>
      </c>
      <c r="D2273" s="15">
        <f ca="1">IF(A2273&lt;$B$1,VLOOKUP(A2273,[1]DI!$A$4:$B$15000,2,FALSE),0)</f>
        <v>0.1215</v>
      </c>
      <c r="E2273" s="16">
        <f t="shared" ca="1" si="709"/>
        <v>1.00045513</v>
      </c>
      <c r="F2273" s="16">
        <f ca="1">(TRUNC(PRODUCT($E$12:$E2272),16))</f>
        <v>1.62011674841292</v>
      </c>
      <c r="G2273" s="16">
        <f t="shared" ca="1" si="710"/>
        <v>1.5180368240966899</v>
      </c>
      <c r="H2273" s="16">
        <f t="shared" ca="1" si="711"/>
        <v>1.0672447</v>
      </c>
      <c r="I2273" s="15">
        <f t="shared" si="707"/>
        <v>7.0000000000000007E-2</v>
      </c>
      <c r="J2273" s="34">
        <f t="shared" si="712"/>
        <v>45427</v>
      </c>
      <c r="K2273" s="2">
        <f t="shared" si="713"/>
        <v>163</v>
      </c>
      <c r="L2273" s="21">
        <f t="shared" si="714"/>
        <v>163</v>
      </c>
      <c r="M2273" s="14">
        <f t="shared" si="715"/>
        <v>1.04473507</v>
      </c>
      <c r="N2273" s="14">
        <f t="shared" ca="1" si="716"/>
        <v>1.1149879659999999</v>
      </c>
      <c r="O2273" s="21">
        <v>0</v>
      </c>
      <c r="P2273" s="16">
        <f t="shared" ca="1" si="717"/>
        <v>418.12791374</v>
      </c>
      <c r="Q2273" s="24">
        <f t="shared" si="705"/>
        <v>0</v>
      </c>
      <c r="R2273" s="16">
        <f t="shared" si="718"/>
        <v>0</v>
      </c>
      <c r="S2273" s="4" t="str">
        <f t="shared" si="719"/>
        <v>A+J=</v>
      </c>
      <c r="T2273" s="34">
        <f t="shared" si="720"/>
        <v>45460</v>
      </c>
      <c r="U2273" s="16">
        <v>0</v>
      </c>
      <c r="V2273" s="16">
        <f t="shared" ca="1" si="704"/>
        <v>1.2120918048818055</v>
      </c>
      <c r="W2273" s="16">
        <f t="shared" ca="1" si="703"/>
        <v>178.09555534234238</v>
      </c>
      <c r="X2273" s="32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"/>
      <c r="AI2273" s="1"/>
      <c r="AJ2273" s="1"/>
      <c r="AK2273" s="1"/>
      <c r="AL2273" s="1"/>
      <c r="AM2273" s="32"/>
      <c r="AN2273" s="32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42">
        <f t="shared" si="706"/>
        <v>45664</v>
      </c>
      <c r="B2274" s="19">
        <f t="shared" ca="1" si="702"/>
        <v>4236.6454352526407</v>
      </c>
      <c r="C2274" s="16">
        <f t="shared" ca="1" si="708"/>
        <v>3636.2754146454167</v>
      </c>
      <c r="D2274" s="15">
        <f ca="1">IF(A2274&lt;$B$1,VLOOKUP(A2274,[1]DI!$A$4:$B$15000,2,FALSE),0)</f>
        <v>0.1215</v>
      </c>
      <c r="E2274" s="16">
        <f t="shared" ca="1" si="709"/>
        <v>1.00045513</v>
      </c>
      <c r="F2274" s="16">
        <f ca="1">(TRUNC(PRODUCT($E$12:$E2273),16))</f>
        <v>1.62085411214862</v>
      </c>
      <c r="G2274" s="16">
        <f t="shared" ca="1" si="710"/>
        <v>1.5180368240966899</v>
      </c>
      <c r="H2274" s="16">
        <f t="shared" ca="1" si="711"/>
        <v>1.0677304299999999</v>
      </c>
      <c r="I2274" s="15">
        <f t="shared" si="707"/>
        <v>7.0000000000000007E-2</v>
      </c>
      <c r="J2274" s="34">
        <f t="shared" si="712"/>
        <v>45427</v>
      </c>
      <c r="K2274" s="2">
        <f t="shared" si="713"/>
        <v>164</v>
      </c>
      <c r="L2274" s="21">
        <f t="shared" si="714"/>
        <v>164</v>
      </c>
      <c r="M2274" s="14">
        <f t="shared" si="715"/>
        <v>1.045015606</v>
      </c>
      <c r="N2274" s="14">
        <f t="shared" ca="1" si="716"/>
        <v>1.1157949620000001</v>
      </c>
      <c r="O2274" s="21">
        <v>0</v>
      </c>
      <c r="P2274" s="16">
        <f t="shared" ca="1" si="717"/>
        <v>421.06237346</v>
      </c>
      <c r="Q2274" s="24">
        <f t="shared" si="705"/>
        <v>0</v>
      </c>
      <c r="R2274" s="16">
        <f t="shared" si="718"/>
        <v>0</v>
      </c>
      <c r="S2274" s="4" t="str">
        <f t="shared" si="719"/>
        <v>A+J=</v>
      </c>
      <c r="T2274" s="34">
        <f t="shared" si="720"/>
        <v>45460</v>
      </c>
      <c r="U2274" s="16">
        <v>0</v>
      </c>
      <c r="V2274" s="16">
        <f t="shared" ca="1" si="704"/>
        <v>1.2120918048818055</v>
      </c>
      <c r="W2274" s="16">
        <f t="shared" ca="1" si="703"/>
        <v>179.30764714722417</v>
      </c>
      <c r="X2274" s="32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"/>
      <c r="AI2274" s="1"/>
      <c r="AJ2274" s="1"/>
      <c r="AK2274" s="1"/>
      <c r="AL2274" s="1"/>
      <c r="AM2274" s="32"/>
      <c r="AN2274" s="32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42">
        <f t="shared" si="706"/>
        <v>45665</v>
      </c>
      <c r="B2275" s="19">
        <f t="shared" ca="1" si="702"/>
        <v>4240.794139437523</v>
      </c>
      <c r="C2275" s="16">
        <f t="shared" ca="1" si="708"/>
        <v>3636.2754146454167</v>
      </c>
      <c r="D2275" s="15">
        <f ca="1">IF(A2275&lt;$B$1,VLOOKUP(A2275,[1]DI!$A$4:$B$15000,2,FALSE),0)</f>
        <v>0.1215</v>
      </c>
      <c r="E2275" s="16">
        <f t="shared" ca="1" si="709"/>
        <v>1.00045513</v>
      </c>
      <c r="F2275" s="16">
        <f ca="1">(TRUNC(PRODUCT($E$12:$E2274),16))</f>
        <v>1.62159181148068</v>
      </c>
      <c r="G2275" s="16">
        <f t="shared" ca="1" si="710"/>
        <v>1.5180368240966899</v>
      </c>
      <c r="H2275" s="16">
        <f t="shared" ca="1" si="711"/>
        <v>1.0682163899999999</v>
      </c>
      <c r="I2275" s="15">
        <f t="shared" si="707"/>
        <v>7.0000000000000007E-2</v>
      </c>
      <c r="J2275" s="34">
        <f t="shared" si="712"/>
        <v>45427</v>
      </c>
      <c r="K2275" s="2">
        <f t="shared" si="713"/>
        <v>165</v>
      </c>
      <c r="L2275" s="21">
        <f t="shared" si="714"/>
        <v>165</v>
      </c>
      <c r="M2275" s="14">
        <f t="shared" si="715"/>
        <v>1.0452962159999999</v>
      </c>
      <c r="N2275" s="14">
        <f t="shared" ca="1" si="716"/>
        <v>1.1166025500000001</v>
      </c>
      <c r="O2275" s="21">
        <v>0</v>
      </c>
      <c r="P2275" s="16">
        <f t="shared" ca="1" si="717"/>
        <v>423.99898583999999</v>
      </c>
      <c r="Q2275" s="24">
        <f t="shared" si="705"/>
        <v>0</v>
      </c>
      <c r="R2275" s="16">
        <f t="shared" si="718"/>
        <v>0</v>
      </c>
      <c r="S2275" s="4" t="str">
        <f t="shared" si="719"/>
        <v>A+J=</v>
      </c>
      <c r="T2275" s="34">
        <f t="shared" si="720"/>
        <v>45460</v>
      </c>
      <c r="U2275" s="16">
        <v>0</v>
      </c>
      <c r="V2275" s="16">
        <f t="shared" ca="1" si="704"/>
        <v>1.2120918048818055</v>
      </c>
      <c r="W2275" s="16">
        <f t="shared" ca="1" si="703"/>
        <v>180.51973895210597</v>
      </c>
      <c r="X2275" s="32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"/>
      <c r="AI2275" s="1"/>
      <c r="AJ2275" s="1"/>
      <c r="AK2275" s="1"/>
      <c r="AL2275" s="1"/>
      <c r="AM2275" s="32"/>
      <c r="AN2275" s="32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42">
        <f t="shared" si="706"/>
        <v>45666</v>
      </c>
      <c r="B2276" s="19">
        <f t="shared" ca="1" si="702"/>
        <v>4244.9449308624044</v>
      </c>
      <c r="C2276" s="16">
        <f t="shared" ca="1" si="708"/>
        <v>3636.2754146454167</v>
      </c>
      <c r="D2276" s="15">
        <f ca="1">IF(A2276&lt;$B$1,VLOOKUP(A2276,[1]DI!$A$4:$B$15000,2,FALSE),0)</f>
        <v>0.1215</v>
      </c>
      <c r="E2276" s="16">
        <f t="shared" ca="1" si="709"/>
        <v>1.00045513</v>
      </c>
      <c r="F2276" s="16">
        <f ca="1">(TRUNC(PRODUCT($E$12:$E2275),16))</f>
        <v>1.6223298465618401</v>
      </c>
      <c r="G2276" s="16">
        <f t="shared" ca="1" si="710"/>
        <v>1.5180368240966899</v>
      </c>
      <c r="H2276" s="16">
        <f t="shared" ca="1" si="711"/>
        <v>1.06870256</v>
      </c>
      <c r="I2276" s="15">
        <f t="shared" si="707"/>
        <v>7.0000000000000007E-2</v>
      </c>
      <c r="J2276" s="34">
        <f t="shared" si="712"/>
        <v>45427</v>
      </c>
      <c r="K2276" s="2">
        <f t="shared" si="713"/>
        <v>166</v>
      </c>
      <c r="L2276" s="21">
        <f t="shared" si="714"/>
        <v>166</v>
      </c>
      <c r="M2276" s="14">
        <f t="shared" si="715"/>
        <v>1.0455769020000001</v>
      </c>
      <c r="N2276" s="14">
        <f t="shared" ca="1" si="716"/>
        <v>1.1174107120000001</v>
      </c>
      <c r="O2276" s="21">
        <v>0</v>
      </c>
      <c r="P2276" s="16">
        <f t="shared" ca="1" si="717"/>
        <v>426.93768546000001</v>
      </c>
      <c r="Q2276" s="24">
        <f t="shared" si="705"/>
        <v>0</v>
      </c>
      <c r="R2276" s="16">
        <f t="shared" si="718"/>
        <v>0</v>
      </c>
      <c r="S2276" s="4" t="str">
        <f t="shared" si="719"/>
        <v>A+J=</v>
      </c>
      <c r="T2276" s="34">
        <f t="shared" si="720"/>
        <v>45460</v>
      </c>
      <c r="U2276" s="16">
        <v>0</v>
      </c>
      <c r="V2276" s="16">
        <f t="shared" ca="1" si="704"/>
        <v>1.2120918048818055</v>
      </c>
      <c r="W2276" s="16">
        <f t="shared" ca="1" si="703"/>
        <v>181.73183075698776</v>
      </c>
      <c r="X2276" s="32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"/>
      <c r="AI2276" s="1"/>
      <c r="AJ2276" s="1"/>
      <c r="AK2276" s="1"/>
      <c r="AL2276" s="1"/>
      <c r="AM2276" s="32"/>
      <c r="AN2276" s="32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42">
        <f t="shared" si="706"/>
        <v>45667</v>
      </c>
      <c r="B2277" s="19">
        <f t="shared" ca="1" si="702"/>
        <v>4249.0978785872867</v>
      </c>
      <c r="C2277" s="16">
        <f t="shared" ca="1" si="708"/>
        <v>3636.2754146454167</v>
      </c>
      <c r="D2277" s="15">
        <f ca="1">IF(A2277&lt;$B$1,VLOOKUP(A2277,[1]DI!$A$4:$B$15000,2,FALSE),0)</f>
        <v>0.1215</v>
      </c>
      <c r="E2277" s="16">
        <f t="shared" ca="1" si="709"/>
        <v>1.00045513</v>
      </c>
      <c r="F2277" s="16">
        <f ca="1">(TRUNC(PRODUCT($E$12:$E2276),16))</f>
        <v>1.62306821754491</v>
      </c>
      <c r="G2277" s="16">
        <f t="shared" ca="1" si="710"/>
        <v>1.5180368240966899</v>
      </c>
      <c r="H2277" s="16">
        <f t="shared" ca="1" si="711"/>
        <v>1.06918896</v>
      </c>
      <c r="I2277" s="15">
        <f t="shared" si="707"/>
        <v>7.0000000000000007E-2</v>
      </c>
      <c r="J2277" s="34">
        <f t="shared" si="712"/>
        <v>45427</v>
      </c>
      <c r="K2277" s="2">
        <f t="shared" si="713"/>
        <v>167</v>
      </c>
      <c r="L2277" s="21">
        <f t="shared" si="714"/>
        <v>167</v>
      </c>
      <c r="M2277" s="14">
        <f t="shared" si="715"/>
        <v>1.045857663</v>
      </c>
      <c r="N2277" s="14">
        <f t="shared" ca="1" si="716"/>
        <v>1.1182194670000001</v>
      </c>
      <c r="O2277" s="21">
        <v>0</v>
      </c>
      <c r="P2277" s="16">
        <f t="shared" ca="1" si="717"/>
        <v>429.87854138</v>
      </c>
      <c r="Q2277" s="24">
        <f t="shared" si="705"/>
        <v>0</v>
      </c>
      <c r="R2277" s="16">
        <f t="shared" si="718"/>
        <v>0</v>
      </c>
      <c r="S2277" s="4" t="str">
        <f t="shared" si="719"/>
        <v>A+J=</v>
      </c>
      <c r="T2277" s="34">
        <f t="shared" si="720"/>
        <v>45460</v>
      </c>
      <c r="U2277" s="16">
        <v>0</v>
      </c>
      <c r="V2277" s="16">
        <f t="shared" ca="1" si="704"/>
        <v>1.2120918048818055</v>
      </c>
      <c r="W2277" s="16">
        <f t="shared" ca="1" si="703"/>
        <v>182.94392256186956</v>
      </c>
      <c r="X2277" s="32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"/>
      <c r="AI2277" s="1"/>
      <c r="AJ2277" s="1"/>
      <c r="AK2277" s="1"/>
      <c r="AL2277" s="1"/>
      <c r="AM2277" s="32"/>
      <c r="AN2277" s="32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42">
        <f t="shared" si="706"/>
        <v>45668</v>
      </c>
      <c r="B2278" s="19">
        <f t="shared" ca="1" si="702"/>
        <v>4253.2529535321682</v>
      </c>
      <c r="C2278" s="16">
        <f t="shared" ca="1" si="708"/>
        <v>3636.2754146454167</v>
      </c>
      <c r="D2278" s="15">
        <f ca="1">IF(A2278&lt;$B$1,VLOOKUP(A2278,[1]DI!$A$4:$B$15000,2,FALSE),0)</f>
        <v>0</v>
      </c>
      <c r="E2278" s="16">
        <f t="shared" ca="1" si="709"/>
        <v>1</v>
      </c>
      <c r="F2278" s="16">
        <f ca="1">(TRUNC(PRODUCT($E$12:$E2277),16))</f>
        <v>1.62380692458276</v>
      </c>
      <c r="G2278" s="16">
        <f t="shared" ca="1" si="710"/>
        <v>1.5180368240966899</v>
      </c>
      <c r="H2278" s="16">
        <f t="shared" ca="1" si="711"/>
        <v>1.06967558</v>
      </c>
      <c r="I2278" s="15">
        <f t="shared" si="707"/>
        <v>7.0000000000000007E-2</v>
      </c>
      <c r="J2278" s="34">
        <f t="shared" si="712"/>
        <v>45427</v>
      </c>
      <c r="K2278" s="2">
        <f t="shared" si="713"/>
        <v>167</v>
      </c>
      <c r="L2278" s="21">
        <f t="shared" si="714"/>
        <v>168</v>
      </c>
      <c r="M2278" s="14">
        <f t="shared" si="715"/>
        <v>1.0461385000000001</v>
      </c>
      <c r="N2278" s="14">
        <f t="shared" ca="1" si="716"/>
        <v>1.1190288070000001</v>
      </c>
      <c r="O2278" s="21">
        <v>0</v>
      </c>
      <c r="P2278" s="16">
        <f t="shared" ca="1" si="717"/>
        <v>432.82152452000003</v>
      </c>
      <c r="Q2278" s="24">
        <f t="shared" si="705"/>
        <v>0</v>
      </c>
      <c r="R2278" s="16">
        <f t="shared" si="718"/>
        <v>0</v>
      </c>
      <c r="S2278" s="4" t="str">
        <f t="shared" si="719"/>
        <v>A+J=</v>
      </c>
      <c r="T2278" s="34">
        <f t="shared" si="720"/>
        <v>45460</v>
      </c>
      <c r="U2278" s="16">
        <v>0</v>
      </c>
      <c r="V2278" s="16">
        <f t="shared" ca="1" si="704"/>
        <v>1.2120918048818055</v>
      </c>
      <c r="W2278" s="16">
        <f t="shared" ca="1" si="703"/>
        <v>184.15601436675135</v>
      </c>
      <c r="X2278" s="32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"/>
      <c r="AI2278" s="1"/>
      <c r="AJ2278" s="1"/>
      <c r="AK2278" s="1"/>
      <c r="AL2278" s="1"/>
      <c r="AM2278" s="32"/>
      <c r="AN2278" s="32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42">
        <f t="shared" si="706"/>
        <v>45669</v>
      </c>
      <c r="B2279" s="19">
        <f t="shared" ca="1" si="702"/>
        <v>4254.4650453370496</v>
      </c>
      <c r="C2279" s="16">
        <f t="shared" ca="1" si="708"/>
        <v>3636.2754146454167</v>
      </c>
      <c r="D2279" s="15">
        <f ca="1">IF(A2279&lt;$B$1,VLOOKUP(A2279,[1]DI!$A$4:$B$15000,2,FALSE),0)</f>
        <v>0</v>
      </c>
      <c r="E2279" s="16">
        <f t="shared" ca="1" si="709"/>
        <v>1</v>
      </c>
      <c r="F2279" s="16">
        <f ca="1">(TRUNC(PRODUCT($E$12:$E2278),16))</f>
        <v>1.62380692458276</v>
      </c>
      <c r="G2279" s="16">
        <f t="shared" ca="1" si="710"/>
        <v>1.5180368240966899</v>
      </c>
      <c r="H2279" s="16">
        <f t="shared" ca="1" si="711"/>
        <v>1.06967558</v>
      </c>
      <c r="I2279" s="15">
        <f t="shared" si="707"/>
        <v>7.0000000000000007E-2</v>
      </c>
      <c r="J2279" s="34">
        <f t="shared" si="712"/>
        <v>45427</v>
      </c>
      <c r="K2279" s="2">
        <f t="shared" si="713"/>
        <v>167</v>
      </c>
      <c r="L2279" s="21">
        <f t="shared" si="714"/>
        <v>168</v>
      </c>
      <c r="M2279" s="14">
        <f t="shared" si="715"/>
        <v>1.0461385000000001</v>
      </c>
      <c r="N2279" s="14">
        <f t="shared" ca="1" si="716"/>
        <v>1.1190288070000001</v>
      </c>
      <c r="O2279" s="21">
        <v>0</v>
      </c>
      <c r="P2279" s="16">
        <f t="shared" ca="1" si="717"/>
        <v>432.82152452000003</v>
      </c>
      <c r="Q2279" s="24">
        <f t="shared" si="705"/>
        <v>0</v>
      </c>
      <c r="R2279" s="16">
        <f t="shared" si="718"/>
        <v>0</v>
      </c>
      <c r="S2279" s="4" t="str">
        <f t="shared" si="719"/>
        <v>A+J=</v>
      </c>
      <c r="T2279" s="34">
        <f t="shared" si="720"/>
        <v>45460</v>
      </c>
      <c r="U2279" s="16">
        <v>0</v>
      </c>
      <c r="V2279" s="16">
        <f t="shared" ca="1" si="704"/>
        <v>1.2120918048818055</v>
      </c>
      <c r="W2279" s="16">
        <f t="shared" ca="1" si="703"/>
        <v>185.36810617163314</v>
      </c>
      <c r="X2279" s="32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"/>
      <c r="AI2279" s="1"/>
      <c r="AJ2279" s="1"/>
      <c r="AK2279" s="1"/>
      <c r="AL2279" s="1"/>
      <c r="AM2279" s="32"/>
      <c r="AN2279" s="32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42">
        <f t="shared" si="706"/>
        <v>45670</v>
      </c>
      <c r="B2280" s="19">
        <f t="shared" ca="1" si="702"/>
        <v>4255.6771371419318</v>
      </c>
      <c r="C2280" s="16">
        <f t="shared" ca="1" si="708"/>
        <v>3636.2754146454167</v>
      </c>
      <c r="D2280" s="15">
        <f ca="1">IF(A2280&lt;$B$1,VLOOKUP(A2280,[1]DI!$A$4:$B$15000,2,FALSE),0)</f>
        <v>0.1215</v>
      </c>
      <c r="E2280" s="16">
        <f t="shared" ca="1" si="709"/>
        <v>1.00045513</v>
      </c>
      <c r="F2280" s="16">
        <f ca="1">(TRUNC(PRODUCT($E$12:$E2279),16))</f>
        <v>1.62380692458276</v>
      </c>
      <c r="G2280" s="16">
        <f t="shared" ca="1" si="710"/>
        <v>1.5180368240966899</v>
      </c>
      <c r="H2280" s="16">
        <f t="shared" ca="1" si="711"/>
        <v>1.06967558</v>
      </c>
      <c r="I2280" s="15">
        <f t="shared" si="707"/>
        <v>7.0000000000000007E-2</v>
      </c>
      <c r="J2280" s="34">
        <f t="shared" si="712"/>
        <v>45427</v>
      </c>
      <c r="K2280" s="2">
        <f t="shared" si="713"/>
        <v>168</v>
      </c>
      <c r="L2280" s="21">
        <f t="shared" si="714"/>
        <v>168</v>
      </c>
      <c r="M2280" s="14">
        <f t="shared" si="715"/>
        <v>1.0461385000000001</v>
      </c>
      <c r="N2280" s="14">
        <f t="shared" ca="1" si="716"/>
        <v>1.1190288070000001</v>
      </c>
      <c r="O2280" s="21">
        <v>0</v>
      </c>
      <c r="P2280" s="16">
        <f t="shared" ca="1" si="717"/>
        <v>432.82152452000003</v>
      </c>
      <c r="Q2280" s="24">
        <f t="shared" si="705"/>
        <v>0</v>
      </c>
      <c r="R2280" s="16">
        <f t="shared" si="718"/>
        <v>0</v>
      </c>
      <c r="S2280" s="4" t="str">
        <f t="shared" si="719"/>
        <v>A+J=</v>
      </c>
      <c r="T2280" s="34">
        <f t="shared" si="720"/>
        <v>45460</v>
      </c>
      <c r="U2280" s="16">
        <v>0</v>
      </c>
      <c r="V2280" s="16">
        <f t="shared" ca="1" si="704"/>
        <v>1.2120918048818055</v>
      </c>
      <c r="W2280" s="16">
        <f t="shared" ca="1" si="703"/>
        <v>186.58019797651494</v>
      </c>
      <c r="X2280" s="32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"/>
      <c r="AI2280" s="1"/>
      <c r="AJ2280" s="1"/>
      <c r="AK2280" s="1"/>
      <c r="AL2280" s="1"/>
      <c r="AM2280" s="32"/>
      <c r="AN2280" s="32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42">
        <f t="shared" si="706"/>
        <v>45671</v>
      </c>
      <c r="B2281" s="19">
        <f t="shared" ca="1" si="702"/>
        <v>4259.8343320468139</v>
      </c>
      <c r="C2281" s="16">
        <f t="shared" ca="1" si="708"/>
        <v>3636.2754146454167</v>
      </c>
      <c r="D2281" s="15">
        <f ca="1">IF(A2281&lt;$B$1,VLOOKUP(A2281,[1]DI!$A$4:$B$15000,2,FALSE),0)</f>
        <v>0.1215</v>
      </c>
      <c r="E2281" s="16">
        <f t="shared" ca="1" si="709"/>
        <v>1.00045513</v>
      </c>
      <c r="F2281" s="16">
        <f ca="1">(TRUNC(PRODUCT($E$12:$E2280),16))</f>
        <v>1.62454596782835</v>
      </c>
      <c r="G2281" s="16">
        <f t="shared" ca="1" si="710"/>
        <v>1.5180368240966899</v>
      </c>
      <c r="H2281" s="16">
        <f t="shared" ca="1" si="711"/>
        <v>1.0701624199999999</v>
      </c>
      <c r="I2281" s="15">
        <f t="shared" si="707"/>
        <v>7.0000000000000007E-2</v>
      </c>
      <c r="J2281" s="34">
        <f t="shared" si="712"/>
        <v>45427</v>
      </c>
      <c r="K2281" s="2">
        <f t="shared" si="713"/>
        <v>169</v>
      </c>
      <c r="L2281" s="21">
        <f t="shared" si="714"/>
        <v>169</v>
      </c>
      <c r="M2281" s="14">
        <f t="shared" si="715"/>
        <v>1.0464194120000001</v>
      </c>
      <c r="N2281" s="14">
        <f t="shared" ca="1" si="716"/>
        <v>1.1198387299999999</v>
      </c>
      <c r="O2281" s="21">
        <v>0</v>
      </c>
      <c r="P2281" s="16">
        <f t="shared" ca="1" si="717"/>
        <v>435.76662762000001</v>
      </c>
      <c r="Q2281" s="24">
        <f t="shared" si="705"/>
        <v>0</v>
      </c>
      <c r="R2281" s="16">
        <f t="shared" si="718"/>
        <v>0</v>
      </c>
      <c r="S2281" s="4" t="str">
        <f t="shared" si="719"/>
        <v>A+J=</v>
      </c>
      <c r="T2281" s="34">
        <f t="shared" si="720"/>
        <v>45460</v>
      </c>
      <c r="U2281" s="16">
        <v>0</v>
      </c>
      <c r="V2281" s="16">
        <f t="shared" ca="1" si="704"/>
        <v>1.2120918048818055</v>
      </c>
      <c r="W2281" s="16">
        <f t="shared" ca="1" si="703"/>
        <v>187.79228978139673</v>
      </c>
      <c r="X2281" s="32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"/>
      <c r="AI2281" s="1"/>
      <c r="AJ2281" s="1"/>
      <c r="AK2281" s="1"/>
      <c r="AL2281" s="1"/>
      <c r="AM2281" s="32"/>
      <c r="AN2281" s="32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42">
        <f t="shared" si="706"/>
        <v>45672</v>
      </c>
      <c r="B2282" s="19">
        <f t="shared" ca="1" si="702"/>
        <v>4263.9936905216955</v>
      </c>
      <c r="C2282" s="16">
        <f t="shared" ca="1" si="708"/>
        <v>3636.2754146454167</v>
      </c>
      <c r="D2282" s="15">
        <f ca="1">IF(A2282&lt;$B$1,VLOOKUP(A2282,[1]DI!$A$4:$B$15000,2,FALSE),0)</f>
        <v>0.1215</v>
      </c>
      <c r="E2282" s="16">
        <f t="shared" ca="1" si="709"/>
        <v>1.00045513</v>
      </c>
      <c r="F2282" s="16">
        <f ca="1">(TRUNC(PRODUCT($E$12:$E2281),16))</f>
        <v>1.62528534743468</v>
      </c>
      <c r="G2282" s="16">
        <f t="shared" ca="1" si="710"/>
        <v>1.5180368240966899</v>
      </c>
      <c r="H2282" s="16">
        <f t="shared" ca="1" si="711"/>
        <v>1.0706494900000001</v>
      </c>
      <c r="I2282" s="15">
        <f t="shared" si="707"/>
        <v>7.0000000000000007E-2</v>
      </c>
      <c r="J2282" s="34">
        <f t="shared" si="712"/>
        <v>45427</v>
      </c>
      <c r="K2282" s="2">
        <f t="shared" si="713"/>
        <v>170</v>
      </c>
      <c r="L2282" s="21">
        <f t="shared" si="714"/>
        <v>170</v>
      </c>
      <c r="M2282" s="14">
        <f t="shared" si="715"/>
        <v>1.0467003989999999</v>
      </c>
      <c r="N2282" s="14">
        <f t="shared" ca="1" si="716"/>
        <v>1.1206492480000001</v>
      </c>
      <c r="O2282" s="21">
        <v>0</v>
      </c>
      <c r="P2282" s="16">
        <f t="shared" ca="1" si="717"/>
        <v>438.71389428999998</v>
      </c>
      <c r="Q2282" s="24">
        <f t="shared" si="705"/>
        <v>0</v>
      </c>
      <c r="R2282" s="16">
        <f t="shared" si="718"/>
        <v>0</v>
      </c>
      <c r="S2282" s="4" t="str">
        <f t="shared" si="719"/>
        <v>A+J=</v>
      </c>
      <c r="T2282" s="34">
        <f t="shared" si="720"/>
        <v>45460</v>
      </c>
      <c r="U2282" s="16">
        <v>0</v>
      </c>
      <c r="V2282" s="16">
        <f t="shared" ca="1" si="704"/>
        <v>1.2120918048818055</v>
      </c>
      <c r="W2282" s="16">
        <f t="shared" ca="1" si="703"/>
        <v>189.00438158627853</v>
      </c>
      <c r="X2282" s="32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"/>
      <c r="AI2282" s="1"/>
      <c r="AJ2282" s="1"/>
      <c r="AK2282" s="1"/>
      <c r="AL2282" s="1"/>
      <c r="AM2282" s="32"/>
      <c r="AN2282" s="32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42">
        <f t="shared" si="706"/>
        <v>45673</v>
      </c>
      <c r="B2283" s="19">
        <f t="shared" ca="1" si="702"/>
        <v>4268.155139866577</v>
      </c>
      <c r="C2283" s="16">
        <f t="shared" ca="1" si="708"/>
        <v>3636.2754146454167</v>
      </c>
      <c r="D2283" s="15">
        <f ca="1">IF(A2283&lt;$B$1,VLOOKUP(A2283,[1]DI!$A$4:$B$15000,2,FALSE),0)</f>
        <v>0.1215</v>
      </c>
      <c r="E2283" s="16">
        <f t="shared" ca="1" si="709"/>
        <v>1.00045513</v>
      </c>
      <c r="F2283" s="16">
        <f ca="1">(TRUNC(PRODUCT($E$12:$E2282),16))</f>
        <v>1.6260250635548601</v>
      </c>
      <c r="G2283" s="16">
        <f t="shared" ca="1" si="710"/>
        <v>1.5180368240966899</v>
      </c>
      <c r="H2283" s="16">
        <f t="shared" ca="1" si="711"/>
        <v>1.0711367700000001</v>
      </c>
      <c r="I2283" s="15">
        <f t="shared" si="707"/>
        <v>7.0000000000000007E-2</v>
      </c>
      <c r="J2283" s="34">
        <f t="shared" si="712"/>
        <v>45427</v>
      </c>
      <c r="K2283" s="2">
        <f t="shared" si="713"/>
        <v>171</v>
      </c>
      <c r="L2283" s="21">
        <f t="shared" si="714"/>
        <v>171</v>
      </c>
      <c r="M2283" s="14">
        <f t="shared" si="715"/>
        <v>1.046981462</v>
      </c>
      <c r="N2283" s="14">
        <f t="shared" ca="1" si="716"/>
        <v>1.1214603409999999</v>
      </c>
      <c r="O2283" s="21">
        <v>0</v>
      </c>
      <c r="P2283" s="16">
        <f t="shared" ca="1" si="717"/>
        <v>441.66325182999998</v>
      </c>
      <c r="Q2283" s="24">
        <f t="shared" si="705"/>
        <v>0</v>
      </c>
      <c r="R2283" s="16">
        <f t="shared" si="718"/>
        <v>0</v>
      </c>
      <c r="S2283" s="4" t="str">
        <f t="shared" si="719"/>
        <v>A+J=</v>
      </c>
      <c r="T2283" s="34">
        <f t="shared" si="720"/>
        <v>45460</v>
      </c>
      <c r="U2283" s="16">
        <v>0</v>
      </c>
      <c r="V2283" s="16">
        <f t="shared" ca="1" si="704"/>
        <v>1.2120918048818055</v>
      </c>
      <c r="W2283" s="16">
        <f t="shared" ca="1" si="703"/>
        <v>190.21647339116032</v>
      </c>
      <c r="X2283" s="32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"/>
      <c r="AI2283" s="1"/>
      <c r="AJ2283" s="1"/>
      <c r="AK2283" s="1"/>
      <c r="AL2283" s="1"/>
      <c r="AM2283" s="32"/>
      <c r="AN2283" s="32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42">
        <f t="shared" si="706"/>
        <v>45674</v>
      </c>
      <c r="B2284" s="19">
        <f t="shared" ca="1" si="702"/>
        <v>4272.3187564214586</v>
      </c>
      <c r="C2284" s="16">
        <f t="shared" ca="1" si="708"/>
        <v>3636.2754146454167</v>
      </c>
      <c r="D2284" s="15">
        <f ca="1">IF(A2284&lt;$B$1,VLOOKUP(A2284,[1]DI!$A$4:$B$15000,2,FALSE),0)</f>
        <v>0.1215</v>
      </c>
      <c r="E2284" s="16">
        <f t="shared" ca="1" si="709"/>
        <v>1.00045513</v>
      </c>
      <c r="F2284" s="16">
        <f ca="1">(TRUNC(PRODUCT($E$12:$E2283),16))</f>
        <v>1.62676511634204</v>
      </c>
      <c r="G2284" s="16">
        <f t="shared" ca="1" si="710"/>
        <v>1.5180368240966899</v>
      </c>
      <c r="H2284" s="16">
        <f t="shared" ca="1" si="711"/>
        <v>1.07162428</v>
      </c>
      <c r="I2284" s="15">
        <f t="shared" si="707"/>
        <v>7.0000000000000007E-2</v>
      </c>
      <c r="J2284" s="34">
        <f t="shared" si="712"/>
        <v>45427</v>
      </c>
      <c r="K2284" s="2">
        <f t="shared" si="713"/>
        <v>172</v>
      </c>
      <c r="L2284" s="21">
        <f t="shared" si="714"/>
        <v>172</v>
      </c>
      <c r="M2284" s="14">
        <f t="shared" si="715"/>
        <v>1.0472626</v>
      </c>
      <c r="N2284" s="14">
        <f t="shared" ca="1" si="716"/>
        <v>1.12227203</v>
      </c>
      <c r="O2284" s="21">
        <v>0</v>
      </c>
      <c r="P2284" s="16">
        <f t="shared" ca="1" si="717"/>
        <v>444.61477658000001</v>
      </c>
      <c r="Q2284" s="24">
        <f t="shared" si="705"/>
        <v>0</v>
      </c>
      <c r="R2284" s="16">
        <f t="shared" si="718"/>
        <v>0</v>
      </c>
      <c r="S2284" s="4" t="str">
        <f t="shared" si="719"/>
        <v>A+J=</v>
      </c>
      <c r="T2284" s="34">
        <f t="shared" si="720"/>
        <v>45460</v>
      </c>
      <c r="U2284" s="16">
        <v>0</v>
      </c>
      <c r="V2284" s="16">
        <f t="shared" ca="1" si="704"/>
        <v>1.2120918048818055</v>
      </c>
      <c r="W2284" s="16">
        <f t="shared" ca="1" si="703"/>
        <v>191.42856519604211</v>
      </c>
      <c r="X2284" s="32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"/>
      <c r="AI2284" s="1"/>
      <c r="AJ2284" s="1"/>
      <c r="AK2284" s="1"/>
      <c r="AL2284" s="1"/>
      <c r="AM2284" s="32"/>
      <c r="AN2284" s="32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42">
        <f t="shared" si="706"/>
        <v>45675</v>
      </c>
      <c r="B2285" s="19">
        <f t="shared" ca="1" si="702"/>
        <v>4276.4845002063403</v>
      </c>
      <c r="C2285" s="16">
        <f t="shared" ca="1" si="708"/>
        <v>3636.2754146454167</v>
      </c>
      <c r="D2285" s="15">
        <f ca="1">IF(A2285&lt;$B$1,VLOOKUP(A2285,[1]DI!$A$4:$B$15000,2,FALSE),0)</f>
        <v>0</v>
      </c>
      <c r="E2285" s="16">
        <f t="shared" ca="1" si="709"/>
        <v>1</v>
      </c>
      <c r="F2285" s="16">
        <f ca="1">(TRUNC(PRODUCT($E$12:$E2284),16))</f>
        <v>1.6275055059494401</v>
      </c>
      <c r="G2285" s="16">
        <f t="shared" ca="1" si="710"/>
        <v>1.5180368240966899</v>
      </c>
      <c r="H2285" s="16">
        <f t="shared" ca="1" si="711"/>
        <v>1.0721120099999999</v>
      </c>
      <c r="I2285" s="15">
        <f t="shared" si="707"/>
        <v>7.0000000000000007E-2</v>
      </c>
      <c r="J2285" s="34">
        <f t="shared" si="712"/>
        <v>45427</v>
      </c>
      <c r="K2285" s="2">
        <f t="shared" si="713"/>
        <v>172</v>
      </c>
      <c r="L2285" s="21">
        <f t="shared" si="714"/>
        <v>173</v>
      </c>
      <c r="M2285" s="14">
        <f t="shared" si="715"/>
        <v>1.047543814</v>
      </c>
      <c r="N2285" s="14">
        <f t="shared" ca="1" si="716"/>
        <v>1.123084304</v>
      </c>
      <c r="O2285" s="21">
        <v>0</v>
      </c>
      <c r="P2285" s="16">
        <f t="shared" ca="1" si="717"/>
        <v>447.56842855999997</v>
      </c>
      <c r="Q2285" s="24">
        <f t="shared" si="705"/>
        <v>0</v>
      </c>
      <c r="R2285" s="16">
        <f t="shared" si="718"/>
        <v>0</v>
      </c>
      <c r="S2285" s="4" t="str">
        <f t="shared" si="719"/>
        <v>A+J=</v>
      </c>
      <c r="T2285" s="34">
        <f t="shared" si="720"/>
        <v>45460</v>
      </c>
      <c r="U2285" s="16">
        <v>0</v>
      </c>
      <c r="V2285" s="16">
        <f t="shared" ca="1" si="704"/>
        <v>1.2120918048818055</v>
      </c>
      <c r="W2285" s="16">
        <f t="shared" ca="1" si="703"/>
        <v>192.64065700092391</v>
      </c>
      <c r="X2285" s="32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"/>
      <c r="AI2285" s="1"/>
      <c r="AJ2285" s="1"/>
      <c r="AK2285" s="1"/>
      <c r="AL2285" s="1"/>
      <c r="AM2285" s="32"/>
      <c r="AN2285" s="32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42">
        <f t="shared" si="706"/>
        <v>45676</v>
      </c>
      <c r="B2286" s="19">
        <f t="shared" ca="1" si="702"/>
        <v>4277.6965920112225</v>
      </c>
      <c r="C2286" s="16">
        <f t="shared" ca="1" si="708"/>
        <v>3636.2754146454167</v>
      </c>
      <c r="D2286" s="15">
        <f ca="1">IF(A2286&lt;$B$1,VLOOKUP(A2286,[1]DI!$A$4:$B$15000,2,FALSE),0)</f>
        <v>0</v>
      </c>
      <c r="E2286" s="16">
        <f t="shared" ca="1" si="709"/>
        <v>1</v>
      </c>
      <c r="F2286" s="16">
        <f ca="1">(TRUNC(PRODUCT($E$12:$E2285),16))</f>
        <v>1.6275055059494401</v>
      </c>
      <c r="G2286" s="16">
        <f t="shared" ca="1" si="710"/>
        <v>1.5180368240966899</v>
      </c>
      <c r="H2286" s="16">
        <f t="shared" ca="1" si="711"/>
        <v>1.0721120099999999</v>
      </c>
      <c r="I2286" s="15">
        <f t="shared" si="707"/>
        <v>7.0000000000000007E-2</v>
      </c>
      <c r="J2286" s="34">
        <f t="shared" si="712"/>
        <v>45427</v>
      </c>
      <c r="K2286" s="2">
        <f t="shared" si="713"/>
        <v>172</v>
      </c>
      <c r="L2286" s="21">
        <f t="shared" si="714"/>
        <v>173</v>
      </c>
      <c r="M2286" s="14">
        <f t="shared" si="715"/>
        <v>1.047543814</v>
      </c>
      <c r="N2286" s="14">
        <f t="shared" ca="1" si="716"/>
        <v>1.123084304</v>
      </c>
      <c r="O2286" s="21">
        <v>0</v>
      </c>
      <c r="P2286" s="16">
        <f t="shared" ca="1" si="717"/>
        <v>447.56842855999997</v>
      </c>
      <c r="Q2286" s="24">
        <f t="shared" si="705"/>
        <v>0</v>
      </c>
      <c r="R2286" s="16">
        <f t="shared" si="718"/>
        <v>0</v>
      </c>
      <c r="S2286" s="4" t="str">
        <f t="shared" si="719"/>
        <v>A+J=</v>
      </c>
      <c r="T2286" s="34">
        <f t="shared" si="720"/>
        <v>45460</v>
      </c>
      <c r="U2286" s="16">
        <v>0</v>
      </c>
      <c r="V2286" s="16">
        <f t="shared" ca="1" si="704"/>
        <v>1.2120918048818055</v>
      </c>
      <c r="W2286" s="16">
        <f t="shared" ca="1" si="703"/>
        <v>193.8527488058057</v>
      </c>
      <c r="X2286" s="32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"/>
      <c r="AI2286" s="1"/>
      <c r="AJ2286" s="1"/>
      <c r="AK2286" s="1"/>
      <c r="AL2286" s="1"/>
      <c r="AM2286" s="32"/>
      <c r="AN2286" s="32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42">
        <f t="shared" si="706"/>
        <v>45677</v>
      </c>
      <c r="B2287" s="19">
        <f t="shared" ca="1" si="702"/>
        <v>4278.9086838161038</v>
      </c>
      <c r="C2287" s="16">
        <f t="shared" ca="1" si="708"/>
        <v>3636.2754146454167</v>
      </c>
      <c r="D2287" s="15">
        <f ca="1">IF(A2287&lt;$B$1,VLOOKUP(A2287,[1]DI!$A$4:$B$15000,2,FALSE),0)</f>
        <v>0.1215</v>
      </c>
      <c r="E2287" s="16">
        <f t="shared" ca="1" si="709"/>
        <v>1.00045513</v>
      </c>
      <c r="F2287" s="16">
        <f ca="1">(TRUNC(PRODUCT($E$12:$E2286),16))</f>
        <v>1.6275055059494401</v>
      </c>
      <c r="G2287" s="16">
        <f t="shared" ca="1" si="710"/>
        <v>1.5180368240966899</v>
      </c>
      <c r="H2287" s="16">
        <f t="shared" ca="1" si="711"/>
        <v>1.0721120099999999</v>
      </c>
      <c r="I2287" s="15">
        <f t="shared" si="707"/>
        <v>7.0000000000000007E-2</v>
      </c>
      <c r="J2287" s="34">
        <f t="shared" si="712"/>
        <v>45427</v>
      </c>
      <c r="K2287" s="2">
        <f t="shared" si="713"/>
        <v>173</v>
      </c>
      <c r="L2287" s="21">
        <f t="shared" si="714"/>
        <v>173</v>
      </c>
      <c r="M2287" s="14">
        <f t="shared" si="715"/>
        <v>1.047543814</v>
      </c>
      <c r="N2287" s="14">
        <f t="shared" ca="1" si="716"/>
        <v>1.123084304</v>
      </c>
      <c r="O2287" s="21">
        <v>0</v>
      </c>
      <c r="P2287" s="16">
        <f t="shared" ca="1" si="717"/>
        <v>447.56842855999997</v>
      </c>
      <c r="Q2287" s="24">
        <f t="shared" si="705"/>
        <v>0</v>
      </c>
      <c r="R2287" s="16">
        <f t="shared" si="718"/>
        <v>0</v>
      </c>
      <c r="S2287" s="4" t="str">
        <f t="shared" si="719"/>
        <v>A+J=</v>
      </c>
      <c r="T2287" s="34">
        <f t="shared" si="720"/>
        <v>45460</v>
      </c>
      <c r="U2287" s="16">
        <v>0</v>
      </c>
      <c r="V2287" s="16">
        <f t="shared" ca="1" si="704"/>
        <v>1.2120918048818055</v>
      </c>
      <c r="W2287" s="16">
        <f t="shared" ca="1" si="703"/>
        <v>195.0648406106875</v>
      </c>
      <c r="X2287" s="32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"/>
      <c r="AI2287" s="1"/>
      <c r="AJ2287" s="1"/>
      <c r="AK2287" s="1"/>
      <c r="AL2287" s="1"/>
      <c r="AM2287" s="32"/>
      <c r="AN2287" s="32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42">
        <f t="shared" si="706"/>
        <v>45678</v>
      </c>
      <c r="B2288" s="19">
        <f t="shared" ca="1" si="702"/>
        <v>4283.0765584509863</v>
      </c>
      <c r="C2288" s="16">
        <f t="shared" ca="1" si="708"/>
        <v>3636.2754146454167</v>
      </c>
      <c r="D2288" s="15">
        <f ca="1">IF(A2288&lt;$B$1,VLOOKUP(A2288,[1]DI!$A$4:$B$15000,2,FALSE),0)</f>
        <v>0.1215</v>
      </c>
      <c r="E2288" s="16">
        <f t="shared" ca="1" si="709"/>
        <v>1.00045513</v>
      </c>
      <c r="F2288" s="16">
        <f ca="1">(TRUNC(PRODUCT($E$12:$E2287),16))</f>
        <v>1.6282462325303599</v>
      </c>
      <c r="G2288" s="16">
        <f t="shared" ca="1" si="710"/>
        <v>1.5180368240966899</v>
      </c>
      <c r="H2288" s="16">
        <f t="shared" ca="1" si="711"/>
        <v>1.07259996</v>
      </c>
      <c r="I2288" s="15">
        <f t="shared" si="707"/>
        <v>7.0000000000000007E-2</v>
      </c>
      <c r="J2288" s="34">
        <f t="shared" si="712"/>
        <v>45427</v>
      </c>
      <c r="K2288" s="2">
        <f t="shared" si="713"/>
        <v>174</v>
      </c>
      <c r="L2288" s="21">
        <f t="shared" si="714"/>
        <v>174</v>
      </c>
      <c r="M2288" s="14">
        <f t="shared" si="715"/>
        <v>1.0478251030000001</v>
      </c>
      <c r="N2288" s="14">
        <f t="shared" ca="1" si="716"/>
        <v>1.1238971639999999</v>
      </c>
      <c r="O2288" s="21">
        <v>0</v>
      </c>
      <c r="P2288" s="16">
        <f t="shared" ca="1" si="717"/>
        <v>450.52421139</v>
      </c>
      <c r="Q2288" s="24">
        <f t="shared" si="705"/>
        <v>0</v>
      </c>
      <c r="R2288" s="16">
        <f t="shared" si="718"/>
        <v>0</v>
      </c>
      <c r="S2288" s="4" t="str">
        <f t="shared" si="719"/>
        <v>A+J=</v>
      </c>
      <c r="T2288" s="34">
        <f t="shared" si="720"/>
        <v>45460</v>
      </c>
      <c r="U2288" s="16">
        <v>0</v>
      </c>
      <c r="V2288" s="16">
        <f t="shared" ca="1" si="704"/>
        <v>1.2120918048818055</v>
      </c>
      <c r="W2288" s="16">
        <f t="shared" ca="1" si="703"/>
        <v>196.27693241556929</v>
      </c>
      <c r="X2288" s="32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"/>
      <c r="AI2288" s="1"/>
      <c r="AJ2288" s="1"/>
      <c r="AK2288" s="1"/>
      <c r="AL2288" s="1"/>
      <c r="AM2288" s="32"/>
      <c r="AN2288" s="32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42">
        <f t="shared" si="706"/>
        <v>45679</v>
      </c>
      <c r="B2289" s="19">
        <f t="shared" ca="1" si="702"/>
        <v>4287.2465639458678</v>
      </c>
      <c r="C2289" s="16">
        <f t="shared" ca="1" si="708"/>
        <v>3636.2754146454167</v>
      </c>
      <c r="D2289" s="15">
        <f ca="1">IF(A2289&lt;$B$1,VLOOKUP(A2289,[1]DI!$A$4:$B$15000,2,FALSE),0)</f>
        <v>0.1215</v>
      </c>
      <c r="E2289" s="16">
        <f t="shared" ca="1" si="709"/>
        <v>1.00045513</v>
      </c>
      <c r="F2289" s="16">
        <f ca="1">(TRUNC(PRODUCT($E$12:$E2288),16))</f>
        <v>1.62898729623817</v>
      </c>
      <c r="G2289" s="16">
        <f t="shared" ca="1" si="710"/>
        <v>1.5180368240966899</v>
      </c>
      <c r="H2289" s="16">
        <f t="shared" ca="1" si="711"/>
        <v>1.0730881299999999</v>
      </c>
      <c r="I2289" s="15">
        <f t="shared" si="707"/>
        <v>7.0000000000000007E-2</v>
      </c>
      <c r="J2289" s="34">
        <f t="shared" si="712"/>
        <v>45427</v>
      </c>
      <c r="K2289" s="2">
        <f t="shared" si="713"/>
        <v>175</v>
      </c>
      <c r="L2289" s="21">
        <f t="shared" si="714"/>
        <v>175</v>
      </c>
      <c r="M2289" s="14">
        <f t="shared" si="715"/>
        <v>1.0481064680000001</v>
      </c>
      <c r="N2289" s="14">
        <f t="shared" ca="1" si="716"/>
        <v>1.1247106099999999</v>
      </c>
      <c r="O2289" s="21">
        <v>0</v>
      </c>
      <c r="P2289" s="16">
        <f t="shared" ca="1" si="717"/>
        <v>453.48212508</v>
      </c>
      <c r="Q2289" s="24">
        <f t="shared" si="705"/>
        <v>0</v>
      </c>
      <c r="R2289" s="16">
        <f t="shared" si="718"/>
        <v>0</v>
      </c>
      <c r="S2289" s="4" t="str">
        <f t="shared" si="719"/>
        <v>A+J=</v>
      </c>
      <c r="T2289" s="34">
        <f t="shared" si="720"/>
        <v>45460</v>
      </c>
      <c r="U2289" s="16">
        <v>0</v>
      </c>
      <c r="V2289" s="16">
        <f t="shared" ca="1" si="704"/>
        <v>1.2120918048818055</v>
      </c>
      <c r="W2289" s="16">
        <f t="shared" ca="1" si="703"/>
        <v>197.48902422045109</v>
      </c>
      <c r="X2289" s="32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"/>
      <c r="AI2289" s="1"/>
      <c r="AJ2289" s="1"/>
      <c r="AK2289" s="1"/>
      <c r="AL2289" s="1"/>
      <c r="AM2289" s="32"/>
      <c r="AN2289" s="32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42">
        <f t="shared" si="706"/>
        <v>45680</v>
      </c>
      <c r="B2290" s="19">
        <f t="shared" ref="B2290:B2353" ca="1" si="721">C2290+P2290+U2290+W2290</f>
        <v>4291.4187039407498</v>
      </c>
      <c r="C2290" s="16">
        <f t="shared" ca="1" si="708"/>
        <v>3636.2754146454167</v>
      </c>
      <c r="D2290" s="15">
        <f ca="1">IF(A2290&lt;$B$1,VLOOKUP(A2290,[1]DI!$A$4:$B$15000,2,FALSE),0)</f>
        <v>0.1215</v>
      </c>
      <c r="E2290" s="16">
        <f t="shared" ca="1" si="709"/>
        <v>1.00045513</v>
      </c>
      <c r="F2290" s="16">
        <f ca="1">(TRUNC(PRODUCT($E$12:$E2289),16))</f>
        <v>1.6297286972263101</v>
      </c>
      <c r="G2290" s="16">
        <f t="shared" ca="1" si="710"/>
        <v>1.5180368240966899</v>
      </c>
      <c r="H2290" s="16">
        <f t="shared" ca="1" si="711"/>
        <v>1.07357652</v>
      </c>
      <c r="I2290" s="15">
        <f t="shared" si="707"/>
        <v>7.0000000000000007E-2</v>
      </c>
      <c r="J2290" s="34">
        <f t="shared" si="712"/>
        <v>45427</v>
      </c>
      <c r="K2290" s="2">
        <f t="shared" si="713"/>
        <v>176</v>
      </c>
      <c r="L2290" s="21">
        <f t="shared" si="714"/>
        <v>176</v>
      </c>
      <c r="M2290" s="14">
        <f t="shared" si="715"/>
        <v>1.0483879089999999</v>
      </c>
      <c r="N2290" s="14">
        <f t="shared" ca="1" si="716"/>
        <v>1.1255246430000001</v>
      </c>
      <c r="O2290" s="21">
        <v>0</v>
      </c>
      <c r="P2290" s="16">
        <f t="shared" ca="1" si="717"/>
        <v>456.44217327000001</v>
      </c>
      <c r="Q2290" s="24">
        <f t="shared" si="705"/>
        <v>0</v>
      </c>
      <c r="R2290" s="16">
        <f t="shared" si="718"/>
        <v>0</v>
      </c>
      <c r="S2290" s="4" t="str">
        <f t="shared" si="719"/>
        <v>A+J=</v>
      </c>
      <c r="T2290" s="34">
        <f t="shared" si="720"/>
        <v>45460</v>
      </c>
      <c r="U2290" s="16">
        <v>0</v>
      </c>
      <c r="V2290" s="16">
        <f t="shared" ca="1" si="704"/>
        <v>1.2120918048818055</v>
      </c>
      <c r="W2290" s="16">
        <f t="shared" ca="1" si="703"/>
        <v>198.70111602533288</v>
      </c>
      <c r="X2290" s="32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"/>
      <c r="AI2290" s="1"/>
      <c r="AJ2290" s="1"/>
      <c r="AK2290" s="1"/>
      <c r="AL2290" s="1"/>
      <c r="AM2290" s="32"/>
      <c r="AN2290" s="32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42">
        <f t="shared" si="706"/>
        <v>45681</v>
      </c>
      <c r="B2291" s="19">
        <f t="shared" ca="1" si="721"/>
        <v>4295.5930147856316</v>
      </c>
      <c r="C2291" s="16">
        <f t="shared" ca="1" si="708"/>
        <v>3636.2754146454167</v>
      </c>
      <c r="D2291" s="15">
        <f ca="1">IF(A2291&lt;$B$1,VLOOKUP(A2291,[1]DI!$A$4:$B$15000,2,FALSE),0)</f>
        <v>0.1215</v>
      </c>
      <c r="E2291" s="16">
        <f t="shared" ca="1" si="709"/>
        <v>1.00045513</v>
      </c>
      <c r="F2291" s="16">
        <f ca="1">(TRUNC(PRODUCT($E$12:$E2290),16))</f>
        <v>1.63047043564828</v>
      </c>
      <c r="G2291" s="16">
        <f t="shared" ca="1" si="710"/>
        <v>1.5180368240966899</v>
      </c>
      <c r="H2291" s="16">
        <f t="shared" ca="1" si="711"/>
        <v>1.0740651400000001</v>
      </c>
      <c r="I2291" s="15">
        <f t="shared" si="707"/>
        <v>7.0000000000000007E-2</v>
      </c>
      <c r="J2291" s="34">
        <f t="shared" si="712"/>
        <v>45427</v>
      </c>
      <c r="K2291" s="2">
        <f t="shared" si="713"/>
        <v>177</v>
      </c>
      <c r="L2291" s="21">
        <f t="shared" si="714"/>
        <v>177</v>
      </c>
      <c r="M2291" s="14">
        <f t="shared" si="715"/>
        <v>1.0486694249999999</v>
      </c>
      <c r="N2291" s="14">
        <f t="shared" ca="1" si="716"/>
        <v>1.1263392729999999</v>
      </c>
      <c r="O2291" s="21">
        <v>0</v>
      </c>
      <c r="P2291" s="16">
        <f t="shared" ca="1" si="717"/>
        <v>459.40439230999999</v>
      </c>
      <c r="Q2291" s="24">
        <f t="shared" si="705"/>
        <v>0</v>
      </c>
      <c r="R2291" s="16">
        <f t="shared" si="718"/>
        <v>0</v>
      </c>
      <c r="S2291" s="4" t="str">
        <f t="shared" si="719"/>
        <v>A+J=</v>
      </c>
      <c r="T2291" s="34">
        <f t="shared" si="720"/>
        <v>45460</v>
      </c>
      <c r="U2291" s="16">
        <v>0</v>
      </c>
      <c r="V2291" s="16">
        <f t="shared" ca="1" si="704"/>
        <v>1.2120918048818055</v>
      </c>
      <c r="W2291" s="16">
        <f t="shared" ref="W2291:W2354" ca="1" si="722">W2290+V2291</f>
        <v>199.91320783021467</v>
      </c>
      <c r="X2291" s="32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"/>
      <c r="AI2291" s="1"/>
      <c r="AJ2291" s="1"/>
      <c r="AK2291" s="1"/>
      <c r="AL2291" s="1"/>
      <c r="AM2291" s="32"/>
      <c r="AN2291" s="32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42">
        <f t="shared" si="706"/>
        <v>45682</v>
      </c>
      <c r="B2292" s="19">
        <f t="shared" ca="1" si="721"/>
        <v>4299.7694564905132</v>
      </c>
      <c r="C2292" s="16">
        <f t="shared" ca="1" si="708"/>
        <v>3636.2754146454167</v>
      </c>
      <c r="D2292" s="15">
        <f ca="1">IF(A2292&lt;$B$1,VLOOKUP(A2292,[1]DI!$A$4:$B$15000,2,FALSE),0)</f>
        <v>0</v>
      </c>
      <c r="E2292" s="16">
        <f t="shared" ca="1" si="709"/>
        <v>1</v>
      </c>
      <c r="F2292" s="16">
        <f ca="1">(TRUNC(PRODUCT($E$12:$E2291),16))</f>
        <v>1.6312125116576499</v>
      </c>
      <c r="G2292" s="16">
        <f t="shared" ca="1" si="710"/>
        <v>1.5180368240966899</v>
      </c>
      <c r="H2292" s="16">
        <f t="shared" ca="1" si="711"/>
        <v>1.0745539799999999</v>
      </c>
      <c r="I2292" s="15">
        <f t="shared" si="707"/>
        <v>7.0000000000000007E-2</v>
      </c>
      <c r="J2292" s="34">
        <f t="shared" si="712"/>
        <v>45427</v>
      </c>
      <c r="K2292" s="2">
        <f t="shared" si="713"/>
        <v>177</v>
      </c>
      <c r="L2292" s="21">
        <f t="shared" si="714"/>
        <v>178</v>
      </c>
      <c r="M2292" s="14">
        <f t="shared" si="715"/>
        <v>1.048951016</v>
      </c>
      <c r="N2292" s="14">
        <f t="shared" ca="1" si="716"/>
        <v>1.127154489</v>
      </c>
      <c r="O2292" s="21">
        <v>0</v>
      </c>
      <c r="P2292" s="16">
        <f t="shared" ca="1" si="717"/>
        <v>462.36874220999999</v>
      </c>
      <c r="Q2292" s="24">
        <f t="shared" si="705"/>
        <v>0</v>
      </c>
      <c r="R2292" s="16">
        <f t="shared" si="718"/>
        <v>0</v>
      </c>
      <c r="S2292" s="4" t="str">
        <f t="shared" si="719"/>
        <v>A+J=</v>
      </c>
      <c r="T2292" s="34">
        <f t="shared" si="720"/>
        <v>45460</v>
      </c>
      <c r="U2292" s="16">
        <v>0</v>
      </c>
      <c r="V2292" s="16">
        <f t="shared" ca="1" si="704"/>
        <v>1.2120918048818055</v>
      </c>
      <c r="W2292" s="16">
        <f t="shared" ca="1" si="722"/>
        <v>201.12529963509647</v>
      </c>
      <c r="X2292" s="32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"/>
      <c r="AI2292" s="1"/>
      <c r="AJ2292" s="1"/>
      <c r="AK2292" s="1"/>
      <c r="AL2292" s="1"/>
      <c r="AM2292" s="32"/>
      <c r="AN2292" s="32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42">
        <f t="shared" si="706"/>
        <v>45683</v>
      </c>
      <c r="B2293" s="19">
        <f t="shared" ca="1" si="721"/>
        <v>4300.9815482953945</v>
      </c>
      <c r="C2293" s="16">
        <f t="shared" ca="1" si="708"/>
        <v>3636.2754146454167</v>
      </c>
      <c r="D2293" s="15">
        <f ca="1">IF(A2293&lt;$B$1,VLOOKUP(A2293,[1]DI!$A$4:$B$15000,2,FALSE),0)</f>
        <v>0</v>
      </c>
      <c r="E2293" s="16">
        <f t="shared" ca="1" si="709"/>
        <v>1</v>
      </c>
      <c r="F2293" s="16">
        <f ca="1">(TRUNC(PRODUCT($E$12:$E2292),16))</f>
        <v>1.6312125116576499</v>
      </c>
      <c r="G2293" s="16">
        <f t="shared" ca="1" si="710"/>
        <v>1.5180368240966899</v>
      </c>
      <c r="H2293" s="16">
        <f t="shared" ca="1" si="711"/>
        <v>1.0745539799999999</v>
      </c>
      <c r="I2293" s="15">
        <f t="shared" si="707"/>
        <v>7.0000000000000007E-2</v>
      </c>
      <c r="J2293" s="34">
        <f t="shared" si="712"/>
        <v>45427</v>
      </c>
      <c r="K2293" s="2">
        <f t="shared" si="713"/>
        <v>177</v>
      </c>
      <c r="L2293" s="21">
        <f t="shared" si="714"/>
        <v>178</v>
      </c>
      <c r="M2293" s="14">
        <f t="shared" si="715"/>
        <v>1.048951016</v>
      </c>
      <c r="N2293" s="14">
        <f t="shared" ca="1" si="716"/>
        <v>1.127154489</v>
      </c>
      <c r="O2293" s="21">
        <v>0</v>
      </c>
      <c r="P2293" s="16">
        <f t="shared" ca="1" si="717"/>
        <v>462.36874220999999</v>
      </c>
      <c r="Q2293" s="24">
        <f t="shared" si="705"/>
        <v>0</v>
      </c>
      <c r="R2293" s="16">
        <f t="shared" si="718"/>
        <v>0</v>
      </c>
      <c r="S2293" s="4" t="str">
        <f t="shared" si="719"/>
        <v>A+J=</v>
      </c>
      <c r="T2293" s="34">
        <f t="shared" si="720"/>
        <v>45460</v>
      </c>
      <c r="U2293" s="16">
        <v>0</v>
      </c>
      <c r="V2293" s="16">
        <f t="shared" ca="1" si="704"/>
        <v>1.2120918048818055</v>
      </c>
      <c r="W2293" s="16">
        <f t="shared" ca="1" si="722"/>
        <v>202.33739143997826</v>
      </c>
      <c r="X2293" s="32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"/>
      <c r="AI2293" s="1"/>
      <c r="AJ2293" s="1"/>
      <c r="AK2293" s="1"/>
      <c r="AL2293" s="1"/>
      <c r="AM2293" s="32"/>
      <c r="AN2293" s="32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42">
        <f t="shared" si="706"/>
        <v>45684</v>
      </c>
      <c r="B2294" s="19">
        <f t="shared" ca="1" si="721"/>
        <v>4302.1936401002768</v>
      </c>
      <c r="C2294" s="16">
        <f t="shared" ca="1" si="708"/>
        <v>3636.2754146454167</v>
      </c>
      <c r="D2294" s="15">
        <f ca="1">IF(A2294&lt;$B$1,VLOOKUP(A2294,[1]DI!$A$4:$B$15000,2,FALSE),0)</f>
        <v>0.1215</v>
      </c>
      <c r="E2294" s="16">
        <f t="shared" ca="1" si="709"/>
        <v>1.00045513</v>
      </c>
      <c r="F2294" s="16">
        <f ca="1">(TRUNC(PRODUCT($E$12:$E2293),16))</f>
        <v>1.6312125116576499</v>
      </c>
      <c r="G2294" s="16">
        <f t="shared" ca="1" si="710"/>
        <v>1.5180368240966899</v>
      </c>
      <c r="H2294" s="16">
        <f t="shared" ca="1" si="711"/>
        <v>1.0745539799999999</v>
      </c>
      <c r="I2294" s="15">
        <f t="shared" si="707"/>
        <v>7.0000000000000007E-2</v>
      </c>
      <c r="J2294" s="34">
        <f t="shared" si="712"/>
        <v>45427</v>
      </c>
      <c r="K2294" s="2">
        <f t="shared" si="713"/>
        <v>178</v>
      </c>
      <c r="L2294" s="21">
        <f t="shared" si="714"/>
        <v>178</v>
      </c>
      <c r="M2294" s="14">
        <f t="shared" si="715"/>
        <v>1.048951016</v>
      </c>
      <c r="N2294" s="14">
        <f t="shared" ca="1" si="716"/>
        <v>1.127154489</v>
      </c>
      <c r="O2294" s="21">
        <v>0</v>
      </c>
      <c r="P2294" s="16">
        <f t="shared" ca="1" si="717"/>
        <v>462.36874220999999</v>
      </c>
      <c r="Q2294" s="24">
        <f t="shared" si="705"/>
        <v>0</v>
      </c>
      <c r="R2294" s="16">
        <f t="shared" si="718"/>
        <v>0</v>
      </c>
      <c r="S2294" s="4" t="str">
        <f t="shared" si="719"/>
        <v>A+J=</v>
      </c>
      <c r="T2294" s="34">
        <f t="shared" si="720"/>
        <v>45460</v>
      </c>
      <c r="U2294" s="16">
        <v>0</v>
      </c>
      <c r="V2294" s="16">
        <f t="shared" ca="1" si="704"/>
        <v>1.2120918048818055</v>
      </c>
      <c r="W2294" s="16">
        <f t="shared" ca="1" si="722"/>
        <v>203.54948324486006</v>
      </c>
      <c r="X2294" s="32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"/>
      <c r="AI2294" s="1"/>
      <c r="AJ2294" s="1"/>
      <c r="AK2294" s="1"/>
      <c r="AL2294" s="1"/>
      <c r="AM2294" s="32"/>
      <c r="AN2294" s="32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42">
        <f t="shared" si="706"/>
        <v>45685</v>
      </c>
      <c r="B2295" s="19">
        <f t="shared" ca="1" si="721"/>
        <v>4306.3722199351587</v>
      </c>
      <c r="C2295" s="16">
        <f t="shared" ca="1" si="708"/>
        <v>3636.2754146454167</v>
      </c>
      <c r="D2295" s="15">
        <f ca="1">IF(A2295&lt;$B$1,VLOOKUP(A2295,[1]DI!$A$4:$B$15000,2,FALSE),0)</f>
        <v>0.1215</v>
      </c>
      <c r="E2295" s="16">
        <f t="shared" ca="1" si="709"/>
        <v>1.00045513</v>
      </c>
      <c r="F2295" s="16">
        <f ca="1">(TRUNC(PRODUCT($E$12:$E2294),16))</f>
        <v>1.6319549254080801</v>
      </c>
      <c r="G2295" s="16">
        <f t="shared" ca="1" si="710"/>
        <v>1.5180368240966899</v>
      </c>
      <c r="H2295" s="16">
        <f t="shared" ca="1" si="711"/>
        <v>1.0750430399999999</v>
      </c>
      <c r="I2295" s="15">
        <f t="shared" si="707"/>
        <v>7.0000000000000007E-2</v>
      </c>
      <c r="J2295" s="34">
        <f t="shared" si="712"/>
        <v>45427</v>
      </c>
      <c r="K2295" s="2">
        <f t="shared" si="713"/>
        <v>179</v>
      </c>
      <c r="L2295" s="21">
        <f t="shared" si="714"/>
        <v>179</v>
      </c>
      <c r="M2295" s="14">
        <f t="shared" si="715"/>
        <v>1.0492326830000001</v>
      </c>
      <c r="N2295" s="14">
        <f t="shared" ca="1" si="716"/>
        <v>1.127970293</v>
      </c>
      <c r="O2295" s="21">
        <v>0</v>
      </c>
      <c r="P2295" s="16">
        <f t="shared" ca="1" si="717"/>
        <v>465.33523023999999</v>
      </c>
      <c r="Q2295" s="24">
        <f t="shared" si="705"/>
        <v>0</v>
      </c>
      <c r="R2295" s="16">
        <f t="shared" si="718"/>
        <v>0</v>
      </c>
      <c r="S2295" s="4" t="str">
        <f t="shared" si="719"/>
        <v>A+J=</v>
      </c>
      <c r="T2295" s="34">
        <f t="shared" si="720"/>
        <v>45460</v>
      </c>
      <c r="U2295" s="16">
        <v>0</v>
      </c>
      <c r="V2295" s="16">
        <f t="shared" ca="1" si="704"/>
        <v>1.2120918048818055</v>
      </c>
      <c r="W2295" s="16">
        <f t="shared" ca="1" si="722"/>
        <v>204.76157504974185</v>
      </c>
      <c r="X2295" s="32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"/>
      <c r="AI2295" s="1"/>
      <c r="AJ2295" s="1"/>
      <c r="AK2295" s="1"/>
      <c r="AL2295" s="1"/>
      <c r="AM2295" s="32"/>
      <c r="AN2295" s="32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42">
        <f t="shared" si="706"/>
        <v>45686</v>
      </c>
      <c r="B2296" s="19">
        <f t="shared" ca="1" si="721"/>
        <v>4310.5529778900409</v>
      </c>
      <c r="C2296" s="16">
        <f t="shared" ca="1" si="708"/>
        <v>3636.2754146454167</v>
      </c>
      <c r="D2296" s="15">
        <f ca="1">IF(A2296&lt;$B$1,VLOOKUP(A2296,[1]DI!$A$4:$B$15000,2,FALSE),0)</f>
        <v>0.1215</v>
      </c>
      <c r="E2296" s="16">
        <f t="shared" ca="1" si="709"/>
        <v>1.00045513</v>
      </c>
      <c r="F2296" s="16">
        <f ca="1">(TRUNC(PRODUCT($E$12:$E2295),16))</f>
        <v>1.6326976770532899</v>
      </c>
      <c r="G2296" s="16">
        <f t="shared" ca="1" si="710"/>
        <v>1.5180368240966899</v>
      </c>
      <c r="H2296" s="16">
        <f t="shared" ca="1" si="711"/>
        <v>1.0755323299999999</v>
      </c>
      <c r="I2296" s="15">
        <f t="shared" si="707"/>
        <v>7.0000000000000007E-2</v>
      </c>
      <c r="J2296" s="34">
        <f t="shared" si="712"/>
        <v>45427</v>
      </c>
      <c r="K2296" s="2">
        <f t="shared" si="713"/>
        <v>180</v>
      </c>
      <c r="L2296" s="21">
        <f t="shared" si="714"/>
        <v>180</v>
      </c>
      <c r="M2296" s="14">
        <f t="shared" si="715"/>
        <v>1.049514426</v>
      </c>
      <c r="N2296" s="14">
        <f t="shared" ca="1" si="716"/>
        <v>1.1287866959999999</v>
      </c>
      <c r="O2296" s="21">
        <v>0</v>
      </c>
      <c r="P2296" s="16">
        <f t="shared" ca="1" si="717"/>
        <v>468.30389638999998</v>
      </c>
      <c r="Q2296" s="24">
        <f t="shared" si="705"/>
        <v>0</v>
      </c>
      <c r="R2296" s="16">
        <f t="shared" si="718"/>
        <v>0</v>
      </c>
      <c r="S2296" s="4" t="str">
        <f t="shared" si="719"/>
        <v>A+J=</v>
      </c>
      <c r="T2296" s="34">
        <f t="shared" si="720"/>
        <v>45460</v>
      </c>
      <c r="U2296" s="16">
        <v>0</v>
      </c>
      <c r="V2296" s="16">
        <f t="shared" ca="1" si="704"/>
        <v>1.2120918048818055</v>
      </c>
      <c r="W2296" s="16">
        <f t="shared" ca="1" si="722"/>
        <v>205.97366685462364</v>
      </c>
      <c r="X2296" s="32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"/>
      <c r="AI2296" s="1"/>
      <c r="AJ2296" s="1"/>
      <c r="AK2296" s="1"/>
      <c r="AL2296" s="1"/>
      <c r="AM2296" s="32"/>
      <c r="AN2296" s="32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42">
        <f t="shared" si="706"/>
        <v>45687</v>
      </c>
      <c r="B2297" s="19">
        <f t="shared" ca="1" si="721"/>
        <v>4314.7358376249222</v>
      </c>
      <c r="C2297" s="16">
        <f t="shared" ca="1" si="708"/>
        <v>3636.2754146454167</v>
      </c>
      <c r="D2297" s="15">
        <f ca="1">IF(A2297&lt;$B$1,VLOOKUP(A2297,[1]DI!$A$4:$B$15000,2,FALSE),0)</f>
        <v>0.13150000000000001</v>
      </c>
      <c r="E2297" s="16">
        <f t="shared" ca="1" si="709"/>
        <v>1.0004903700000001</v>
      </c>
      <c r="F2297" s="16">
        <f ca="1">(TRUNC(PRODUCT($E$12:$E2296),16))</f>
        <v>1.6334407667470401</v>
      </c>
      <c r="G2297" s="16">
        <f t="shared" ca="1" si="710"/>
        <v>1.5180368240966899</v>
      </c>
      <c r="H2297" s="16">
        <f t="shared" ca="1" si="711"/>
        <v>1.07602183</v>
      </c>
      <c r="I2297" s="15">
        <f t="shared" si="707"/>
        <v>7.0000000000000007E-2</v>
      </c>
      <c r="J2297" s="34">
        <f t="shared" si="712"/>
        <v>45427</v>
      </c>
      <c r="K2297" s="2">
        <f t="shared" si="713"/>
        <v>181</v>
      </c>
      <c r="L2297" s="21">
        <f t="shared" si="714"/>
        <v>181</v>
      </c>
      <c r="M2297" s="14">
        <f t="shared" si="715"/>
        <v>1.049796245</v>
      </c>
      <c r="N2297" s="14">
        <f t="shared" ca="1" si="716"/>
        <v>1.129603677</v>
      </c>
      <c r="O2297" s="21">
        <v>0</v>
      </c>
      <c r="P2297" s="16">
        <f t="shared" ca="1" si="717"/>
        <v>471.27466432</v>
      </c>
      <c r="Q2297" s="24">
        <f t="shared" si="705"/>
        <v>0</v>
      </c>
      <c r="R2297" s="16">
        <f t="shared" si="718"/>
        <v>0</v>
      </c>
      <c r="S2297" s="4" t="str">
        <f t="shared" si="719"/>
        <v>A+J=</v>
      </c>
      <c r="T2297" s="34">
        <f t="shared" si="720"/>
        <v>45460</v>
      </c>
      <c r="U2297" s="16">
        <v>0</v>
      </c>
      <c r="V2297" s="16">
        <f t="shared" ref="V2297:V2360" ca="1" si="723">1/30*0.01*C2297</f>
        <v>1.2120918048818055</v>
      </c>
      <c r="W2297" s="16">
        <f t="shared" ca="1" si="722"/>
        <v>207.18575865950544</v>
      </c>
      <c r="X2297" s="32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"/>
      <c r="AI2297" s="1"/>
      <c r="AJ2297" s="1"/>
      <c r="AK2297" s="1"/>
      <c r="AL2297" s="1"/>
      <c r="AM2297" s="32"/>
      <c r="AN2297" s="32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42">
        <f t="shared" si="706"/>
        <v>45688</v>
      </c>
      <c r="B2298" s="19">
        <f t="shared" ca="1" si="721"/>
        <v>4319.0656610598044</v>
      </c>
      <c r="C2298" s="16">
        <f t="shared" ca="1" si="708"/>
        <v>3636.2754146454167</v>
      </c>
      <c r="D2298" s="15">
        <f ca="1">IF(A2298&lt;$B$1,VLOOKUP(A2298,[1]DI!$A$4:$B$15000,2,FALSE),0)</f>
        <v>0.13150000000000001</v>
      </c>
      <c r="E2298" s="16">
        <f t="shared" ca="1" si="709"/>
        <v>1.0004903700000001</v>
      </c>
      <c r="F2298" s="16">
        <f ca="1">(TRUNC(PRODUCT($E$12:$E2297),16))</f>
        <v>1.6342417570958301</v>
      </c>
      <c r="G2298" s="16">
        <f t="shared" ca="1" si="710"/>
        <v>1.5180368240966899</v>
      </c>
      <c r="H2298" s="16">
        <f t="shared" ca="1" si="711"/>
        <v>1.0765494799999999</v>
      </c>
      <c r="I2298" s="15">
        <f t="shared" si="707"/>
        <v>7.0000000000000007E-2</v>
      </c>
      <c r="J2298" s="34">
        <f t="shared" si="712"/>
        <v>45427</v>
      </c>
      <c r="K2298" s="2">
        <f t="shared" si="713"/>
        <v>182</v>
      </c>
      <c r="L2298" s="21">
        <f t="shared" si="714"/>
        <v>182</v>
      </c>
      <c r="M2298" s="14">
        <f t="shared" si="715"/>
        <v>1.050078139</v>
      </c>
      <c r="N2298" s="14">
        <f t="shared" ca="1" si="716"/>
        <v>1.1304610740000001</v>
      </c>
      <c r="O2298" s="21">
        <v>0</v>
      </c>
      <c r="P2298" s="16">
        <f t="shared" ca="1" si="717"/>
        <v>474.39239594999998</v>
      </c>
      <c r="Q2298" s="24">
        <f t="shared" si="705"/>
        <v>0</v>
      </c>
      <c r="R2298" s="16">
        <f t="shared" si="718"/>
        <v>0</v>
      </c>
      <c r="S2298" s="4" t="str">
        <f t="shared" si="719"/>
        <v>A+J=</v>
      </c>
      <c r="T2298" s="34">
        <f t="shared" si="720"/>
        <v>45460</v>
      </c>
      <c r="U2298" s="16">
        <v>0</v>
      </c>
      <c r="V2298" s="16">
        <f t="shared" ca="1" si="723"/>
        <v>1.2120918048818055</v>
      </c>
      <c r="W2298" s="16">
        <f t="shared" ca="1" si="722"/>
        <v>208.39785046438723</v>
      </c>
      <c r="X2298" s="32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"/>
      <c r="AI2298" s="1"/>
      <c r="AJ2298" s="1"/>
      <c r="AK2298" s="1"/>
      <c r="AL2298" s="1"/>
      <c r="AM2298" s="32"/>
      <c r="AN2298" s="32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42">
        <f t="shared" si="706"/>
        <v>45689</v>
      </c>
      <c r="B2299" s="19">
        <f t="shared" ca="1" si="721"/>
        <v>4323.3978626246853</v>
      </c>
      <c r="C2299" s="16">
        <f t="shared" ca="1" si="708"/>
        <v>3636.2754146454167</v>
      </c>
      <c r="D2299" s="15">
        <f ca="1">IF(A2299&lt;$B$1,VLOOKUP(A2299,[1]DI!$A$4:$B$15000,2,FALSE),0)</f>
        <v>0</v>
      </c>
      <c r="E2299" s="16">
        <f t="shared" ca="1" si="709"/>
        <v>1</v>
      </c>
      <c r="F2299" s="16">
        <f ca="1">(TRUNC(PRODUCT($E$12:$E2298),16))</f>
        <v>1.63504314022626</v>
      </c>
      <c r="G2299" s="16">
        <f t="shared" ca="1" si="710"/>
        <v>1.5180368240966899</v>
      </c>
      <c r="H2299" s="16">
        <f t="shared" ca="1" si="711"/>
        <v>1.0770773899999999</v>
      </c>
      <c r="I2299" s="15">
        <f t="shared" si="707"/>
        <v>7.0000000000000007E-2</v>
      </c>
      <c r="J2299" s="34">
        <f t="shared" si="712"/>
        <v>45427</v>
      </c>
      <c r="K2299" s="2">
        <f t="shared" si="713"/>
        <v>182</v>
      </c>
      <c r="L2299" s="21">
        <f t="shared" si="714"/>
        <v>183</v>
      </c>
      <c r="M2299" s="14">
        <f t="shared" si="715"/>
        <v>1.0503601090000001</v>
      </c>
      <c r="N2299" s="14">
        <f t="shared" ca="1" si="716"/>
        <v>1.1313191250000001</v>
      </c>
      <c r="O2299" s="21">
        <v>0</v>
      </c>
      <c r="P2299" s="16">
        <f t="shared" ca="1" si="717"/>
        <v>477.51250571000003</v>
      </c>
      <c r="Q2299" s="24">
        <f t="shared" si="705"/>
        <v>0</v>
      </c>
      <c r="R2299" s="16">
        <f t="shared" si="718"/>
        <v>0</v>
      </c>
      <c r="S2299" s="4" t="str">
        <f t="shared" si="719"/>
        <v>A+J=</v>
      </c>
      <c r="T2299" s="34">
        <f t="shared" si="720"/>
        <v>45460</v>
      </c>
      <c r="U2299" s="16">
        <v>0</v>
      </c>
      <c r="V2299" s="16">
        <f t="shared" ca="1" si="723"/>
        <v>1.2120918048818055</v>
      </c>
      <c r="W2299" s="16">
        <f t="shared" ca="1" si="722"/>
        <v>209.60994226926903</v>
      </c>
      <c r="X2299" s="32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"/>
      <c r="AI2299" s="1"/>
      <c r="AJ2299" s="1"/>
      <c r="AK2299" s="1"/>
      <c r="AL2299" s="1"/>
      <c r="AM2299" s="32"/>
      <c r="AN2299" s="32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42">
        <f t="shared" si="706"/>
        <v>45690</v>
      </c>
      <c r="B2300" s="19">
        <f t="shared" ca="1" si="721"/>
        <v>4324.6099544295676</v>
      </c>
      <c r="C2300" s="16">
        <f t="shared" ca="1" si="708"/>
        <v>3636.2754146454167</v>
      </c>
      <c r="D2300" s="15">
        <f ca="1">IF(A2300&lt;$B$1,VLOOKUP(A2300,[1]DI!$A$4:$B$15000,2,FALSE),0)</f>
        <v>0</v>
      </c>
      <c r="E2300" s="16">
        <f t="shared" ca="1" si="709"/>
        <v>1</v>
      </c>
      <c r="F2300" s="16">
        <f ca="1">(TRUNC(PRODUCT($E$12:$E2299),16))</f>
        <v>1.63504314022626</v>
      </c>
      <c r="G2300" s="16">
        <f t="shared" ca="1" si="710"/>
        <v>1.5180368240966899</v>
      </c>
      <c r="H2300" s="16">
        <f t="shared" ca="1" si="711"/>
        <v>1.0770773899999999</v>
      </c>
      <c r="I2300" s="15">
        <f t="shared" si="707"/>
        <v>7.0000000000000007E-2</v>
      </c>
      <c r="J2300" s="34">
        <f t="shared" si="712"/>
        <v>45427</v>
      </c>
      <c r="K2300" s="2">
        <f t="shared" si="713"/>
        <v>182</v>
      </c>
      <c r="L2300" s="21">
        <f t="shared" si="714"/>
        <v>183</v>
      </c>
      <c r="M2300" s="14">
        <f t="shared" si="715"/>
        <v>1.0503601090000001</v>
      </c>
      <c r="N2300" s="14">
        <f t="shared" ca="1" si="716"/>
        <v>1.1313191250000001</v>
      </c>
      <c r="O2300" s="21">
        <v>0</v>
      </c>
      <c r="P2300" s="16">
        <f t="shared" ca="1" si="717"/>
        <v>477.51250571000003</v>
      </c>
      <c r="Q2300" s="24">
        <f t="shared" si="705"/>
        <v>0</v>
      </c>
      <c r="R2300" s="16">
        <f t="shared" si="718"/>
        <v>0</v>
      </c>
      <c r="S2300" s="4" t="str">
        <f t="shared" si="719"/>
        <v>A+J=</v>
      </c>
      <c r="T2300" s="34">
        <f t="shared" si="720"/>
        <v>45460</v>
      </c>
      <c r="U2300" s="16">
        <v>0</v>
      </c>
      <c r="V2300" s="16">
        <f t="shared" ca="1" si="723"/>
        <v>1.2120918048818055</v>
      </c>
      <c r="W2300" s="16">
        <f t="shared" ca="1" si="722"/>
        <v>210.82203407415082</v>
      </c>
      <c r="X2300" s="32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"/>
      <c r="AI2300" s="1"/>
      <c r="AJ2300" s="1"/>
      <c r="AK2300" s="1"/>
      <c r="AL2300" s="1"/>
      <c r="AM2300" s="32"/>
      <c r="AN2300" s="32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42">
        <f t="shared" si="706"/>
        <v>45691</v>
      </c>
      <c r="B2301" s="19">
        <f t="shared" ca="1" si="721"/>
        <v>4325.8220462344489</v>
      </c>
      <c r="C2301" s="16">
        <f t="shared" ca="1" si="708"/>
        <v>3636.2754146454167</v>
      </c>
      <c r="D2301" s="15">
        <f ca="1">IF(A2301&lt;$B$1,VLOOKUP(A2301,[1]DI!$A$4:$B$15000,2,FALSE),0)</f>
        <v>0.13150000000000001</v>
      </c>
      <c r="E2301" s="16">
        <f t="shared" ca="1" si="709"/>
        <v>1.0004903700000001</v>
      </c>
      <c r="F2301" s="16">
        <f ca="1">(TRUNC(PRODUCT($E$12:$E2300),16))</f>
        <v>1.63504314022626</v>
      </c>
      <c r="G2301" s="16">
        <f t="shared" ca="1" si="710"/>
        <v>1.5180368240966899</v>
      </c>
      <c r="H2301" s="16">
        <f t="shared" ca="1" si="711"/>
        <v>1.0770773899999999</v>
      </c>
      <c r="I2301" s="15">
        <f t="shared" si="707"/>
        <v>7.0000000000000007E-2</v>
      </c>
      <c r="J2301" s="34">
        <f t="shared" si="712"/>
        <v>45427</v>
      </c>
      <c r="K2301" s="2">
        <f t="shared" si="713"/>
        <v>183</v>
      </c>
      <c r="L2301" s="21">
        <f t="shared" si="714"/>
        <v>183</v>
      </c>
      <c r="M2301" s="14">
        <f t="shared" si="715"/>
        <v>1.0503601090000001</v>
      </c>
      <c r="N2301" s="14">
        <f t="shared" ca="1" si="716"/>
        <v>1.1313191250000001</v>
      </c>
      <c r="O2301" s="21">
        <v>0</v>
      </c>
      <c r="P2301" s="16">
        <f t="shared" ca="1" si="717"/>
        <v>477.51250571000003</v>
      </c>
      <c r="Q2301" s="24">
        <f t="shared" si="705"/>
        <v>0</v>
      </c>
      <c r="R2301" s="16">
        <f t="shared" si="718"/>
        <v>0</v>
      </c>
      <c r="S2301" s="4" t="str">
        <f t="shared" si="719"/>
        <v>A+J=</v>
      </c>
      <c r="T2301" s="34">
        <f t="shared" si="720"/>
        <v>45460</v>
      </c>
      <c r="U2301" s="16">
        <v>0</v>
      </c>
      <c r="V2301" s="16">
        <f t="shared" ca="1" si="723"/>
        <v>1.2120918048818055</v>
      </c>
      <c r="W2301" s="16">
        <f t="shared" ca="1" si="722"/>
        <v>212.03412587903262</v>
      </c>
      <c r="X2301" s="32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"/>
      <c r="AI2301" s="1"/>
      <c r="AJ2301" s="1"/>
      <c r="AK2301" s="1"/>
      <c r="AL2301" s="1"/>
      <c r="AM2301" s="32"/>
      <c r="AN2301" s="32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42">
        <f t="shared" si="706"/>
        <v>45692</v>
      </c>
      <c r="B2302" s="19">
        <f t="shared" ca="1" si="721"/>
        <v>4330.1566150093313</v>
      </c>
      <c r="C2302" s="16">
        <f t="shared" ca="1" si="708"/>
        <v>3636.2754146454167</v>
      </c>
      <c r="D2302" s="15">
        <f ca="1">IF(A2302&lt;$B$1,VLOOKUP(A2302,[1]DI!$A$4:$B$15000,2,FALSE),0)</f>
        <v>0.13150000000000001</v>
      </c>
      <c r="E2302" s="16">
        <f t="shared" ca="1" si="709"/>
        <v>1.0004903700000001</v>
      </c>
      <c r="F2302" s="16">
        <f ca="1">(TRUNC(PRODUCT($E$12:$E2301),16))</f>
        <v>1.6358449163309301</v>
      </c>
      <c r="G2302" s="16">
        <f t="shared" ca="1" si="710"/>
        <v>1.5180368240966899</v>
      </c>
      <c r="H2302" s="16">
        <f t="shared" ca="1" si="711"/>
        <v>1.0776055600000001</v>
      </c>
      <c r="I2302" s="15">
        <f t="shared" si="707"/>
        <v>7.0000000000000007E-2</v>
      </c>
      <c r="J2302" s="34">
        <f t="shared" si="712"/>
        <v>45427</v>
      </c>
      <c r="K2302" s="2">
        <f t="shared" si="713"/>
        <v>184</v>
      </c>
      <c r="L2302" s="21">
        <f t="shared" si="714"/>
        <v>184</v>
      </c>
      <c r="M2302" s="14">
        <f t="shared" si="715"/>
        <v>1.0506421539999999</v>
      </c>
      <c r="N2302" s="14">
        <f t="shared" ca="1" si="716"/>
        <v>1.132177827</v>
      </c>
      <c r="O2302" s="21">
        <v>0</v>
      </c>
      <c r="P2302" s="16">
        <f t="shared" ca="1" si="717"/>
        <v>480.63498268000001</v>
      </c>
      <c r="Q2302" s="24">
        <f t="shared" si="705"/>
        <v>0</v>
      </c>
      <c r="R2302" s="16">
        <f t="shared" si="718"/>
        <v>0</v>
      </c>
      <c r="S2302" s="4" t="str">
        <f t="shared" si="719"/>
        <v>A+J=</v>
      </c>
      <c r="T2302" s="34">
        <f t="shared" si="720"/>
        <v>45460</v>
      </c>
      <c r="U2302" s="16">
        <v>0</v>
      </c>
      <c r="V2302" s="16">
        <f t="shared" ca="1" si="723"/>
        <v>1.2120918048818055</v>
      </c>
      <c r="W2302" s="16">
        <f t="shared" ca="1" si="722"/>
        <v>213.24621768391441</v>
      </c>
      <c r="X2302" s="32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"/>
      <c r="AI2302" s="1"/>
      <c r="AJ2302" s="1"/>
      <c r="AK2302" s="1"/>
      <c r="AL2302" s="1"/>
      <c r="AM2302" s="32"/>
      <c r="AN2302" s="32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42">
        <f t="shared" si="706"/>
        <v>45693</v>
      </c>
      <c r="B2303" s="19">
        <f t="shared" ca="1" si="721"/>
        <v>4334.4935219042127</v>
      </c>
      <c r="C2303" s="16">
        <f t="shared" ca="1" si="708"/>
        <v>3636.2754146454167</v>
      </c>
      <c r="D2303" s="15">
        <f ca="1">IF(A2303&lt;$B$1,VLOOKUP(A2303,[1]DI!$A$4:$B$15000,2,FALSE),0)</f>
        <v>0.13150000000000001</v>
      </c>
      <c r="E2303" s="16">
        <f t="shared" ca="1" si="709"/>
        <v>1.0004903700000001</v>
      </c>
      <c r="F2303" s="16">
        <f ca="1">(TRUNC(PRODUCT($E$12:$E2302),16))</f>
        <v>1.6366470856025499</v>
      </c>
      <c r="G2303" s="16">
        <f t="shared" ca="1" si="710"/>
        <v>1.5180368240966899</v>
      </c>
      <c r="H2303" s="16">
        <f t="shared" ca="1" si="711"/>
        <v>1.07813398</v>
      </c>
      <c r="I2303" s="15">
        <f t="shared" si="707"/>
        <v>7.0000000000000007E-2</v>
      </c>
      <c r="J2303" s="34">
        <f t="shared" si="712"/>
        <v>45427</v>
      </c>
      <c r="K2303" s="2">
        <f t="shared" si="713"/>
        <v>185</v>
      </c>
      <c r="L2303" s="21">
        <f t="shared" si="714"/>
        <v>185</v>
      </c>
      <c r="M2303" s="14">
        <f t="shared" si="715"/>
        <v>1.0509242759999999</v>
      </c>
      <c r="N2303" s="14">
        <f t="shared" ca="1" si="716"/>
        <v>1.1330371720000001</v>
      </c>
      <c r="O2303" s="21">
        <v>0</v>
      </c>
      <c r="P2303" s="16">
        <f t="shared" ca="1" si="717"/>
        <v>483.75979776999998</v>
      </c>
      <c r="Q2303" s="24">
        <f t="shared" si="705"/>
        <v>0</v>
      </c>
      <c r="R2303" s="16">
        <f t="shared" si="718"/>
        <v>0</v>
      </c>
      <c r="S2303" s="4" t="str">
        <f t="shared" si="719"/>
        <v>A+J=</v>
      </c>
      <c r="T2303" s="34">
        <f t="shared" si="720"/>
        <v>45460</v>
      </c>
      <c r="U2303" s="16">
        <v>0</v>
      </c>
      <c r="V2303" s="16">
        <f t="shared" ca="1" si="723"/>
        <v>1.2120918048818055</v>
      </c>
      <c r="W2303" s="16">
        <f t="shared" ca="1" si="722"/>
        <v>214.4583094887962</v>
      </c>
      <c r="X2303" s="32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"/>
      <c r="AI2303" s="1"/>
      <c r="AJ2303" s="1"/>
      <c r="AK2303" s="1"/>
      <c r="AL2303" s="1"/>
      <c r="AM2303" s="32"/>
      <c r="AN2303" s="32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42">
        <f t="shared" si="706"/>
        <v>45694</v>
      </c>
      <c r="B2304" s="19">
        <f t="shared" ca="1" si="721"/>
        <v>4338.8328432990947</v>
      </c>
      <c r="C2304" s="16">
        <f t="shared" ca="1" si="708"/>
        <v>3636.2754146454167</v>
      </c>
      <c r="D2304" s="15">
        <f ca="1">IF(A2304&lt;$B$1,VLOOKUP(A2304,[1]DI!$A$4:$B$15000,2,FALSE),0)</f>
        <v>0.13150000000000001</v>
      </c>
      <c r="E2304" s="16">
        <f t="shared" ca="1" si="709"/>
        <v>1.0004903700000001</v>
      </c>
      <c r="F2304" s="16">
        <f ca="1">(TRUNC(PRODUCT($E$12:$E2303),16))</f>
        <v>1.63744964823392</v>
      </c>
      <c r="G2304" s="16">
        <f t="shared" ca="1" si="710"/>
        <v>1.5180368240966899</v>
      </c>
      <c r="H2304" s="16">
        <f t="shared" ca="1" si="711"/>
        <v>1.0786626699999999</v>
      </c>
      <c r="I2304" s="15">
        <f t="shared" si="707"/>
        <v>7.0000000000000007E-2</v>
      </c>
      <c r="J2304" s="34">
        <f t="shared" si="712"/>
        <v>45427</v>
      </c>
      <c r="K2304" s="2">
        <f t="shared" si="713"/>
        <v>186</v>
      </c>
      <c r="L2304" s="21">
        <f t="shared" si="714"/>
        <v>186</v>
      </c>
      <c r="M2304" s="14">
        <f t="shared" si="715"/>
        <v>1.0512064729999999</v>
      </c>
      <c r="N2304" s="14">
        <f t="shared" ca="1" si="716"/>
        <v>1.133897181</v>
      </c>
      <c r="O2304" s="21">
        <v>0</v>
      </c>
      <c r="P2304" s="16">
        <f t="shared" ca="1" si="717"/>
        <v>486.88702735999999</v>
      </c>
      <c r="Q2304" s="24">
        <f t="shared" si="705"/>
        <v>0</v>
      </c>
      <c r="R2304" s="16">
        <f t="shared" si="718"/>
        <v>0</v>
      </c>
      <c r="S2304" s="4" t="str">
        <f t="shared" si="719"/>
        <v>A+J=</v>
      </c>
      <c r="T2304" s="34">
        <f t="shared" si="720"/>
        <v>45460</v>
      </c>
      <c r="U2304" s="16">
        <v>0</v>
      </c>
      <c r="V2304" s="16">
        <f t="shared" ca="1" si="723"/>
        <v>1.2120918048818055</v>
      </c>
      <c r="W2304" s="16">
        <f t="shared" ca="1" si="722"/>
        <v>215.670401293678</v>
      </c>
      <c r="X2304" s="32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"/>
      <c r="AI2304" s="1"/>
      <c r="AJ2304" s="1"/>
      <c r="AK2304" s="1"/>
      <c r="AL2304" s="1"/>
      <c r="AM2304" s="32"/>
      <c r="AN2304" s="32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42">
        <f t="shared" si="706"/>
        <v>45695</v>
      </c>
      <c r="B2305" s="19">
        <f t="shared" ca="1" si="721"/>
        <v>4343.1745028039768</v>
      </c>
      <c r="C2305" s="16">
        <f t="shared" ca="1" si="708"/>
        <v>3636.2754146454167</v>
      </c>
      <c r="D2305" s="15">
        <f ca="1">IF(A2305&lt;$B$1,VLOOKUP(A2305,[1]DI!$A$4:$B$15000,2,FALSE),0)</f>
        <v>0.13150000000000001</v>
      </c>
      <c r="E2305" s="16">
        <f t="shared" ca="1" si="709"/>
        <v>1.0004903700000001</v>
      </c>
      <c r="F2305" s="16">
        <f ca="1">(TRUNC(PRODUCT($E$12:$E2304),16))</f>
        <v>1.63825260441793</v>
      </c>
      <c r="G2305" s="16">
        <f t="shared" ca="1" si="710"/>
        <v>1.5180368240966899</v>
      </c>
      <c r="H2305" s="16">
        <f t="shared" ca="1" si="711"/>
        <v>1.0791916100000001</v>
      </c>
      <c r="I2305" s="15">
        <f t="shared" si="707"/>
        <v>7.0000000000000007E-2</v>
      </c>
      <c r="J2305" s="34">
        <f t="shared" si="712"/>
        <v>45427</v>
      </c>
      <c r="K2305" s="2">
        <f t="shared" si="713"/>
        <v>187</v>
      </c>
      <c r="L2305" s="21">
        <f t="shared" si="714"/>
        <v>187</v>
      </c>
      <c r="M2305" s="14">
        <f t="shared" si="715"/>
        <v>1.051488746</v>
      </c>
      <c r="N2305" s="14">
        <f t="shared" ca="1" si="716"/>
        <v>1.1347578330000001</v>
      </c>
      <c r="O2305" s="21">
        <v>0</v>
      </c>
      <c r="P2305" s="16">
        <f t="shared" ca="1" si="717"/>
        <v>490.01659505999999</v>
      </c>
      <c r="Q2305" s="24">
        <f t="shared" si="705"/>
        <v>0</v>
      </c>
      <c r="R2305" s="16">
        <f t="shared" si="718"/>
        <v>0</v>
      </c>
      <c r="S2305" s="4" t="str">
        <f t="shared" si="719"/>
        <v>A+J=</v>
      </c>
      <c r="T2305" s="34">
        <f t="shared" si="720"/>
        <v>45460</v>
      </c>
      <c r="U2305" s="16">
        <v>0</v>
      </c>
      <c r="V2305" s="16">
        <f t="shared" ca="1" si="723"/>
        <v>1.2120918048818055</v>
      </c>
      <c r="W2305" s="16">
        <f t="shared" ca="1" si="722"/>
        <v>216.88249309855979</v>
      </c>
      <c r="X2305" s="32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"/>
      <c r="AI2305" s="1"/>
      <c r="AJ2305" s="1"/>
      <c r="AK2305" s="1"/>
      <c r="AL2305" s="1"/>
      <c r="AM2305" s="32"/>
      <c r="AN2305" s="32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42">
        <f t="shared" si="706"/>
        <v>45696</v>
      </c>
      <c r="B2306" s="19">
        <f t="shared" ca="1" si="721"/>
        <v>4347.5185368088587</v>
      </c>
      <c r="C2306" s="16">
        <f t="shared" ca="1" si="708"/>
        <v>3636.2754146454167</v>
      </c>
      <c r="D2306" s="15">
        <f ca="1">IF(A2306&lt;$B$1,VLOOKUP(A2306,[1]DI!$A$4:$B$15000,2,FALSE),0)</f>
        <v>0</v>
      </c>
      <c r="E2306" s="16">
        <f t="shared" ca="1" si="709"/>
        <v>1</v>
      </c>
      <c r="F2306" s="16">
        <f ca="1">(TRUNC(PRODUCT($E$12:$E2305),16))</f>
        <v>1.63905595434755</v>
      </c>
      <c r="G2306" s="16">
        <f t="shared" ca="1" si="710"/>
        <v>1.5180368240966899</v>
      </c>
      <c r="H2306" s="16">
        <f t="shared" ca="1" si="711"/>
        <v>1.07972081</v>
      </c>
      <c r="I2306" s="15">
        <f t="shared" si="707"/>
        <v>7.0000000000000007E-2</v>
      </c>
      <c r="J2306" s="34">
        <f t="shared" si="712"/>
        <v>45427</v>
      </c>
      <c r="K2306" s="2">
        <f t="shared" si="713"/>
        <v>187</v>
      </c>
      <c r="L2306" s="21">
        <f t="shared" si="714"/>
        <v>188</v>
      </c>
      <c r="M2306" s="14">
        <f t="shared" si="715"/>
        <v>1.051771094</v>
      </c>
      <c r="N2306" s="14">
        <f t="shared" ca="1" si="716"/>
        <v>1.135619138</v>
      </c>
      <c r="O2306" s="21">
        <v>0</v>
      </c>
      <c r="P2306" s="16">
        <f t="shared" ca="1" si="717"/>
        <v>493.14853726000001</v>
      </c>
      <c r="Q2306" s="24">
        <f t="shared" si="705"/>
        <v>0</v>
      </c>
      <c r="R2306" s="16">
        <f t="shared" si="718"/>
        <v>0</v>
      </c>
      <c r="S2306" s="4" t="str">
        <f t="shared" si="719"/>
        <v>A+J=</v>
      </c>
      <c r="T2306" s="34">
        <f t="shared" si="720"/>
        <v>45460</v>
      </c>
      <c r="U2306" s="16">
        <v>0</v>
      </c>
      <c r="V2306" s="16">
        <f t="shared" ca="1" si="723"/>
        <v>1.2120918048818055</v>
      </c>
      <c r="W2306" s="16">
        <f t="shared" ca="1" si="722"/>
        <v>218.09458490344159</v>
      </c>
      <c r="X2306" s="32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"/>
      <c r="AI2306" s="1"/>
      <c r="AJ2306" s="1"/>
      <c r="AK2306" s="1"/>
      <c r="AL2306" s="1"/>
      <c r="AM2306" s="32"/>
      <c r="AN2306" s="32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42">
        <f t="shared" si="706"/>
        <v>45697</v>
      </c>
      <c r="B2307" s="19">
        <f t="shared" ca="1" si="721"/>
        <v>4348.7306286137409</v>
      </c>
      <c r="C2307" s="16">
        <f t="shared" ca="1" si="708"/>
        <v>3636.2754146454167</v>
      </c>
      <c r="D2307" s="15">
        <f ca="1">IF(A2307&lt;$B$1,VLOOKUP(A2307,[1]DI!$A$4:$B$15000,2,FALSE),0)</f>
        <v>0</v>
      </c>
      <c r="E2307" s="16">
        <f t="shared" ca="1" si="709"/>
        <v>1</v>
      </c>
      <c r="F2307" s="16">
        <f ca="1">(TRUNC(PRODUCT($E$12:$E2306),16))</f>
        <v>1.63905595434755</v>
      </c>
      <c r="G2307" s="16">
        <f t="shared" ca="1" si="710"/>
        <v>1.5180368240966899</v>
      </c>
      <c r="H2307" s="16">
        <f t="shared" ca="1" si="711"/>
        <v>1.07972081</v>
      </c>
      <c r="I2307" s="15">
        <f t="shared" si="707"/>
        <v>7.0000000000000007E-2</v>
      </c>
      <c r="J2307" s="34">
        <f t="shared" si="712"/>
        <v>45427</v>
      </c>
      <c r="K2307" s="2">
        <f t="shared" si="713"/>
        <v>187</v>
      </c>
      <c r="L2307" s="21">
        <f t="shared" si="714"/>
        <v>188</v>
      </c>
      <c r="M2307" s="14">
        <f t="shared" si="715"/>
        <v>1.051771094</v>
      </c>
      <c r="N2307" s="14">
        <f t="shared" ca="1" si="716"/>
        <v>1.135619138</v>
      </c>
      <c r="O2307" s="21">
        <v>0</v>
      </c>
      <c r="P2307" s="16">
        <f t="shared" ca="1" si="717"/>
        <v>493.14853726000001</v>
      </c>
      <c r="Q2307" s="24">
        <f t="shared" si="705"/>
        <v>0</v>
      </c>
      <c r="R2307" s="16">
        <f t="shared" si="718"/>
        <v>0</v>
      </c>
      <c r="S2307" s="4" t="str">
        <f t="shared" si="719"/>
        <v>A+J=</v>
      </c>
      <c r="T2307" s="34">
        <f t="shared" si="720"/>
        <v>45460</v>
      </c>
      <c r="U2307" s="16">
        <v>0</v>
      </c>
      <c r="V2307" s="16">
        <f t="shared" ca="1" si="723"/>
        <v>1.2120918048818055</v>
      </c>
      <c r="W2307" s="16">
        <f t="shared" ca="1" si="722"/>
        <v>219.30667670832338</v>
      </c>
      <c r="X2307" s="32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"/>
      <c r="AI2307" s="1"/>
      <c r="AJ2307" s="1"/>
      <c r="AK2307" s="1"/>
      <c r="AL2307" s="1"/>
      <c r="AM2307" s="32"/>
      <c r="AN2307" s="32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42">
        <f t="shared" si="706"/>
        <v>45698</v>
      </c>
      <c r="B2308" s="19">
        <f t="shared" ca="1" si="721"/>
        <v>4349.9427204186222</v>
      </c>
      <c r="C2308" s="16">
        <f t="shared" ca="1" si="708"/>
        <v>3636.2754146454167</v>
      </c>
      <c r="D2308" s="15">
        <f ca="1">IF(A2308&lt;$B$1,VLOOKUP(A2308,[1]DI!$A$4:$B$15000,2,FALSE),0)</f>
        <v>0.13150000000000001</v>
      </c>
      <c r="E2308" s="16">
        <f t="shared" ca="1" si="709"/>
        <v>1.0004903700000001</v>
      </c>
      <c r="F2308" s="16">
        <f ca="1">(TRUNC(PRODUCT($E$12:$E2307),16))</f>
        <v>1.63905595434755</v>
      </c>
      <c r="G2308" s="16">
        <f t="shared" ca="1" si="710"/>
        <v>1.5180368240966899</v>
      </c>
      <c r="H2308" s="16">
        <f t="shared" ca="1" si="711"/>
        <v>1.07972081</v>
      </c>
      <c r="I2308" s="15">
        <f t="shared" si="707"/>
        <v>7.0000000000000007E-2</v>
      </c>
      <c r="J2308" s="34">
        <f t="shared" si="712"/>
        <v>45427</v>
      </c>
      <c r="K2308" s="2">
        <f t="shared" si="713"/>
        <v>188</v>
      </c>
      <c r="L2308" s="21">
        <f t="shared" si="714"/>
        <v>188</v>
      </c>
      <c r="M2308" s="14">
        <f t="shared" si="715"/>
        <v>1.051771094</v>
      </c>
      <c r="N2308" s="14">
        <f t="shared" ca="1" si="716"/>
        <v>1.135619138</v>
      </c>
      <c r="O2308" s="21">
        <v>0</v>
      </c>
      <c r="P2308" s="16">
        <f t="shared" ca="1" si="717"/>
        <v>493.14853726000001</v>
      </c>
      <c r="Q2308" s="24">
        <f t="shared" si="705"/>
        <v>0</v>
      </c>
      <c r="R2308" s="16">
        <f t="shared" si="718"/>
        <v>0</v>
      </c>
      <c r="S2308" s="4" t="str">
        <f t="shared" si="719"/>
        <v>A+J=</v>
      </c>
      <c r="T2308" s="34">
        <f t="shared" si="720"/>
        <v>45460</v>
      </c>
      <c r="U2308" s="16">
        <v>0</v>
      </c>
      <c r="V2308" s="16">
        <f t="shared" ca="1" si="723"/>
        <v>1.2120918048818055</v>
      </c>
      <c r="W2308" s="16">
        <f t="shared" ca="1" si="722"/>
        <v>220.51876851320517</v>
      </c>
      <c r="X2308" s="32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"/>
      <c r="AI2308" s="1"/>
      <c r="AJ2308" s="1"/>
      <c r="AK2308" s="1"/>
      <c r="AL2308" s="1"/>
      <c r="AM2308" s="32"/>
      <c r="AN2308" s="32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42">
        <f t="shared" si="706"/>
        <v>45699</v>
      </c>
      <c r="B2309" s="19">
        <f t="shared" ca="1" si="721"/>
        <v>4354.2891725435038</v>
      </c>
      <c r="C2309" s="16">
        <f t="shared" ca="1" si="708"/>
        <v>3636.2754146454167</v>
      </c>
      <c r="D2309" s="15">
        <f ca="1">IF(A2309&lt;$B$1,VLOOKUP(A2309,[1]DI!$A$4:$B$15000,2,FALSE),0)</f>
        <v>0.13150000000000001</v>
      </c>
      <c r="E2309" s="16">
        <f t="shared" ca="1" si="709"/>
        <v>1.0004903700000001</v>
      </c>
      <c r="F2309" s="16">
        <f ca="1">(TRUNC(PRODUCT($E$12:$E2308),16))</f>
        <v>1.6398596982158899</v>
      </c>
      <c r="G2309" s="16">
        <f t="shared" ca="1" si="710"/>
        <v>1.5180368240966899</v>
      </c>
      <c r="H2309" s="16">
        <f t="shared" ca="1" si="711"/>
        <v>1.08025028</v>
      </c>
      <c r="I2309" s="15">
        <f t="shared" si="707"/>
        <v>7.0000000000000007E-2</v>
      </c>
      <c r="J2309" s="34">
        <f t="shared" si="712"/>
        <v>45427</v>
      </c>
      <c r="K2309" s="2">
        <f t="shared" si="713"/>
        <v>189</v>
      </c>
      <c r="L2309" s="21">
        <f t="shared" si="714"/>
        <v>189</v>
      </c>
      <c r="M2309" s="14">
        <f t="shared" si="715"/>
        <v>1.052053519</v>
      </c>
      <c r="N2309" s="14">
        <f t="shared" ca="1" si="716"/>
        <v>1.1364811079999999</v>
      </c>
      <c r="O2309" s="21">
        <v>0</v>
      </c>
      <c r="P2309" s="16">
        <f t="shared" ca="1" si="717"/>
        <v>496.28289758</v>
      </c>
      <c r="Q2309" s="24">
        <f t="shared" si="705"/>
        <v>0</v>
      </c>
      <c r="R2309" s="16">
        <f t="shared" si="718"/>
        <v>0</v>
      </c>
      <c r="S2309" s="4" t="str">
        <f t="shared" si="719"/>
        <v>A+J=</v>
      </c>
      <c r="T2309" s="34">
        <f t="shared" si="720"/>
        <v>45460</v>
      </c>
      <c r="U2309" s="16">
        <v>0</v>
      </c>
      <c r="V2309" s="16">
        <f t="shared" ca="1" si="723"/>
        <v>1.2120918048818055</v>
      </c>
      <c r="W2309" s="16">
        <f t="shared" ca="1" si="722"/>
        <v>221.73086031808697</v>
      </c>
      <c r="X2309" s="32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"/>
      <c r="AI2309" s="1"/>
      <c r="AJ2309" s="1"/>
      <c r="AK2309" s="1"/>
      <c r="AL2309" s="1"/>
      <c r="AM2309" s="32"/>
      <c r="AN2309" s="32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42">
        <f t="shared" si="706"/>
        <v>45700</v>
      </c>
      <c r="B2310" s="19">
        <f t="shared" ca="1" si="721"/>
        <v>4358.6379700683856</v>
      </c>
      <c r="C2310" s="16">
        <f t="shared" ca="1" si="708"/>
        <v>3636.2754146454167</v>
      </c>
      <c r="D2310" s="15">
        <f ca="1">IF(A2310&lt;$B$1,VLOOKUP(A2310,[1]DI!$A$4:$B$15000,2,FALSE),0)</f>
        <v>0.13150000000000001</v>
      </c>
      <c r="E2310" s="16">
        <f t="shared" ca="1" si="709"/>
        <v>1.0004903700000001</v>
      </c>
      <c r="F2310" s="16">
        <f ca="1">(TRUNC(PRODUCT($E$12:$E2309),16))</f>
        <v>1.6406638362160999</v>
      </c>
      <c r="G2310" s="16">
        <f t="shared" ca="1" si="710"/>
        <v>1.5180368240966899</v>
      </c>
      <c r="H2310" s="16">
        <f t="shared" ca="1" si="711"/>
        <v>1.0807800000000001</v>
      </c>
      <c r="I2310" s="15">
        <f t="shared" si="707"/>
        <v>7.0000000000000007E-2</v>
      </c>
      <c r="J2310" s="34">
        <f t="shared" si="712"/>
        <v>45427</v>
      </c>
      <c r="K2310" s="2">
        <f t="shared" si="713"/>
        <v>190</v>
      </c>
      <c r="L2310" s="21">
        <f t="shared" si="714"/>
        <v>190</v>
      </c>
      <c r="M2310" s="14">
        <f t="shared" si="715"/>
        <v>1.052336019</v>
      </c>
      <c r="N2310" s="14">
        <f t="shared" ca="1" si="716"/>
        <v>1.1373437230000001</v>
      </c>
      <c r="O2310" s="21">
        <v>0</v>
      </c>
      <c r="P2310" s="16">
        <f t="shared" ca="1" si="717"/>
        <v>499.41960330000001</v>
      </c>
      <c r="Q2310" s="24">
        <f t="shared" si="705"/>
        <v>0</v>
      </c>
      <c r="R2310" s="16">
        <f t="shared" si="718"/>
        <v>0</v>
      </c>
      <c r="S2310" s="4" t="str">
        <f t="shared" si="719"/>
        <v>A+J=</v>
      </c>
      <c r="T2310" s="34">
        <f t="shared" si="720"/>
        <v>45460</v>
      </c>
      <c r="U2310" s="16">
        <v>0</v>
      </c>
      <c r="V2310" s="16">
        <f t="shared" ca="1" si="723"/>
        <v>1.2120918048818055</v>
      </c>
      <c r="W2310" s="16">
        <f t="shared" ca="1" si="722"/>
        <v>222.94295212296876</v>
      </c>
      <c r="X2310" s="32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"/>
      <c r="AI2310" s="1"/>
      <c r="AJ2310" s="1"/>
      <c r="AK2310" s="1"/>
      <c r="AL2310" s="1"/>
      <c r="AM2310" s="32"/>
      <c r="AN2310" s="32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42">
        <f t="shared" si="706"/>
        <v>45701</v>
      </c>
      <c r="B2311" s="19">
        <f t="shared" ca="1" si="721"/>
        <v>4362.9891457132671</v>
      </c>
      <c r="C2311" s="16">
        <f t="shared" ca="1" si="708"/>
        <v>3636.2754146454167</v>
      </c>
      <c r="D2311" s="15">
        <f ca="1">IF(A2311&lt;$B$1,VLOOKUP(A2311,[1]DI!$A$4:$B$15000,2,FALSE),0)</f>
        <v>0.13150000000000001</v>
      </c>
      <c r="E2311" s="16">
        <f t="shared" ca="1" si="709"/>
        <v>1.0004903700000001</v>
      </c>
      <c r="F2311" s="16">
        <f ca="1">(TRUNC(PRODUCT($E$12:$E2310),16))</f>
        <v>1.6414683685414699</v>
      </c>
      <c r="G2311" s="16">
        <f t="shared" ca="1" si="710"/>
        <v>1.5180368240966899</v>
      </c>
      <c r="H2311" s="16">
        <f t="shared" ca="1" si="711"/>
        <v>1.0813099799999999</v>
      </c>
      <c r="I2311" s="15">
        <f t="shared" si="707"/>
        <v>7.0000000000000007E-2</v>
      </c>
      <c r="J2311" s="34">
        <f t="shared" si="712"/>
        <v>45427</v>
      </c>
      <c r="K2311" s="2">
        <f t="shared" si="713"/>
        <v>191</v>
      </c>
      <c r="L2311" s="21">
        <f t="shared" si="714"/>
        <v>191</v>
      </c>
      <c r="M2311" s="14">
        <f t="shared" si="715"/>
        <v>1.052618595</v>
      </c>
      <c r="N2311" s="14">
        <f t="shared" ca="1" si="716"/>
        <v>1.138206992</v>
      </c>
      <c r="O2311" s="21">
        <v>0</v>
      </c>
      <c r="P2311" s="16">
        <f t="shared" ca="1" si="717"/>
        <v>502.55868714000002</v>
      </c>
      <c r="Q2311" s="24">
        <f t="shared" si="705"/>
        <v>0</v>
      </c>
      <c r="R2311" s="16">
        <f t="shared" si="718"/>
        <v>0</v>
      </c>
      <c r="S2311" s="4" t="str">
        <f t="shared" si="719"/>
        <v>A+J=</v>
      </c>
      <c r="T2311" s="34">
        <f t="shared" si="720"/>
        <v>45460</v>
      </c>
      <c r="U2311" s="16">
        <v>0</v>
      </c>
      <c r="V2311" s="16">
        <f t="shared" ca="1" si="723"/>
        <v>1.2120918048818055</v>
      </c>
      <c r="W2311" s="16">
        <f t="shared" ca="1" si="722"/>
        <v>224.15504392785056</v>
      </c>
      <c r="X2311" s="32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"/>
      <c r="AI2311" s="1"/>
      <c r="AJ2311" s="1"/>
      <c r="AK2311" s="1"/>
      <c r="AL2311" s="1"/>
      <c r="AM2311" s="32"/>
      <c r="AN2311" s="32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42">
        <f t="shared" si="706"/>
        <v>45702</v>
      </c>
      <c r="B2312" s="19">
        <f t="shared" ca="1" si="721"/>
        <v>4367.3427067481489</v>
      </c>
      <c r="C2312" s="16">
        <f t="shared" ca="1" si="708"/>
        <v>3636.2754146454167</v>
      </c>
      <c r="D2312" s="15">
        <f ca="1">IF(A2312&lt;$B$1,VLOOKUP(A2312,[1]DI!$A$4:$B$15000,2,FALSE),0)</f>
        <v>0.13150000000000001</v>
      </c>
      <c r="E2312" s="16">
        <f t="shared" ca="1" si="709"/>
        <v>1.0004903700000001</v>
      </c>
      <c r="F2312" s="16">
        <f ca="1">(TRUNC(PRODUCT($E$12:$E2311),16))</f>
        <v>1.6422732953853501</v>
      </c>
      <c r="G2312" s="16">
        <f t="shared" ca="1" si="710"/>
        <v>1.5180368240966899</v>
      </c>
      <c r="H2312" s="16">
        <f t="shared" ca="1" si="711"/>
        <v>1.0818402199999999</v>
      </c>
      <c r="I2312" s="15">
        <f t="shared" si="707"/>
        <v>7.0000000000000007E-2</v>
      </c>
      <c r="J2312" s="34">
        <f t="shared" si="712"/>
        <v>45427</v>
      </c>
      <c r="K2312" s="2">
        <f t="shared" si="713"/>
        <v>192</v>
      </c>
      <c r="L2312" s="21">
        <f t="shared" si="714"/>
        <v>192</v>
      </c>
      <c r="M2312" s="14">
        <f t="shared" si="715"/>
        <v>1.0529012470000001</v>
      </c>
      <c r="N2312" s="14">
        <f t="shared" ca="1" si="716"/>
        <v>1.139070917</v>
      </c>
      <c r="O2312" s="21">
        <v>0</v>
      </c>
      <c r="P2312" s="16">
        <f t="shared" ca="1" si="717"/>
        <v>505.70015637</v>
      </c>
      <c r="Q2312" s="24">
        <f t="shared" si="705"/>
        <v>0</v>
      </c>
      <c r="R2312" s="16">
        <f t="shared" si="718"/>
        <v>0</v>
      </c>
      <c r="S2312" s="4" t="str">
        <f t="shared" si="719"/>
        <v>A+J=</v>
      </c>
      <c r="T2312" s="34">
        <f t="shared" si="720"/>
        <v>45460</v>
      </c>
      <c r="U2312" s="16">
        <v>0</v>
      </c>
      <c r="V2312" s="16">
        <f t="shared" ca="1" si="723"/>
        <v>1.2120918048818055</v>
      </c>
      <c r="W2312" s="16">
        <f t="shared" ca="1" si="722"/>
        <v>225.36713573273235</v>
      </c>
      <c r="X2312" s="32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"/>
      <c r="AI2312" s="1"/>
      <c r="AJ2312" s="1"/>
      <c r="AK2312" s="1"/>
      <c r="AL2312" s="1"/>
      <c r="AM2312" s="32"/>
      <c r="AN2312" s="32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42">
        <f t="shared" si="706"/>
        <v>45703</v>
      </c>
      <c r="B2313" s="19">
        <f t="shared" ca="1" si="721"/>
        <v>4371.6986495530309</v>
      </c>
      <c r="C2313" s="16">
        <f t="shared" ca="1" si="708"/>
        <v>3636.2754146454167</v>
      </c>
      <c r="D2313" s="15">
        <f ca="1">IF(A2313&lt;$B$1,VLOOKUP(A2313,[1]DI!$A$4:$B$15000,2,FALSE),0)</f>
        <v>0</v>
      </c>
      <c r="E2313" s="16">
        <f t="shared" ca="1" si="709"/>
        <v>1</v>
      </c>
      <c r="F2313" s="16">
        <f ca="1">(TRUNC(PRODUCT($E$12:$E2312),16))</f>
        <v>1.6430786169412099</v>
      </c>
      <c r="G2313" s="16">
        <f t="shared" ca="1" si="710"/>
        <v>1.5180368240966899</v>
      </c>
      <c r="H2313" s="16">
        <f t="shared" ca="1" si="711"/>
        <v>1.0823707199999999</v>
      </c>
      <c r="I2313" s="15">
        <f t="shared" si="707"/>
        <v>7.0000000000000007E-2</v>
      </c>
      <c r="J2313" s="34">
        <f t="shared" si="712"/>
        <v>45427</v>
      </c>
      <c r="K2313" s="2">
        <f t="shared" si="713"/>
        <v>192</v>
      </c>
      <c r="L2313" s="21">
        <f t="shared" si="714"/>
        <v>193</v>
      </c>
      <c r="M2313" s="14">
        <f t="shared" si="715"/>
        <v>1.053183975</v>
      </c>
      <c r="N2313" s="14">
        <f t="shared" ca="1" si="716"/>
        <v>1.139935497</v>
      </c>
      <c r="O2313" s="21">
        <v>0</v>
      </c>
      <c r="P2313" s="16">
        <f t="shared" ca="1" si="717"/>
        <v>508.84400736999999</v>
      </c>
      <c r="Q2313" s="24">
        <f t="shared" si="705"/>
        <v>0</v>
      </c>
      <c r="R2313" s="16">
        <f t="shared" si="718"/>
        <v>0</v>
      </c>
      <c r="S2313" s="4" t="str">
        <f t="shared" si="719"/>
        <v>A+J=</v>
      </c>
      <c r="T2313" s="34">
        <f t="shared" si="720"/>
        <v>45460</v>
      </c>
      <c r="U2313" s="16">
        <v>0</v>
      </c>
      <c r="V2313" s="16">
        <f t="shared" ca="1" si="723"/>
        <v>1.2120918048818055</v>
      </c>
      <c r="W2313" s="16">
        <f t="shared" ca="1" si="722"/>
        <v>226.57922753761414</v>
      </c>
      <c r="X2313" s="32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"/>
      <c r="AI2313" s="1"/>
      <c r="AJ2313" s="1"/>
      <c r="AK2313" s="1"/>
      <c r="AL2313" s="1"/>
      <c r="AM2313" s="32"/>
      <c r="AN2313" s="32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42">
        <f t="shared" si="706"/>
        <v>45704</v>
      </c>
      <c r="B2314" s="19">
        <f t="shared" ca="1" si="721"/>
        <v>4372.9107413579122</v>
      </c>
      <c r="C2314" s="16">
        <f t="shared" ca="1" si="708"/>
        <v>3636.2754146454167</v>
      </c>
      <c r="D2314" s="15">
        <f ca="1">IF(A2314&lt;$B$1,VLOOKUP(A2314,[1]DI!$A$4:$B$15000,2,FALSE),0)</f>
        <v>0</v>
      </c>
      <c r="E2314" s="16">
        <f t="shared" ca="1" si="709"/>
        <v>1</v>
      </c>
      <c r="F2314" s="16">
        <f ca="1">(TRUNC(PRODUCT($E$12:$E2313),16))</f>
        <v>1.6430786169412099</v>
      </c>
      <c r="G2314" s="16">
        <f t="shared" ca="1" si="710"/>
        <v>1.5180368240966899</v>
      </c>
      <c r="H2314" s="16">
        <f t="shared" ca="1" si="711"/>
        <v>1.0823707199999999</v>
      </c>
      <c r="I2314" s="15">
        <f t="shared" si="707"/>
        <v>7.0000000000000007E-2</v>
      </c>
      <c r="J2314" s="34">
        <f t="shared" si="712"/>
        <v>45427</v>
      </c>
      <c r="K2314" s="2">
        <f t="shared" si="713"/>
        <v>192</v>
      </c>
      <c r="L2314" s="21">
        <f t="shared" si="714"/>
        <v>193</v>
      </c>
      <c r="M2314" s="14">
        <f t="shared" si="715"/>
        <v>1.053183975</v>
      </c>
      <c r="N2314" s="14">
        <f t="shared" ca="1" si="716"/>
        <v>1.139935497</v>
      </c>
      <c r="O2314" s="21">
        <v>0</v>
      </c>
      <c r="P2314" s="16">
        <f t="shared" ca="1" si="717"/>
        <v>508.84400736999999</v>
      </c>
      <c r="Q2314" s="24">
        <f t="shared" si="705"/>
        <v>0</v>
      </c>
      <c r="R2314" s="16">
        <f t="shared" si="718"/>
        <v>0</v>
      </c>
      <c r="S2314" s="4" t="str">
        <f t="shared" si="719"/>
        <v>A+J=</v>
      </c>
      <c r="T2314" s="34">
        <f t="shared" si="720"/>
        <v>45460</v>
      </c>
      <c r="U2314" s="16">
        <v>0</v>
      </c>
      <c r="V2314" s="16">
        <f t="shared" ca="1" si="723"/>
        <v>1.2120918048818055</v>
      </c>
      <c r="W2314" s="16">
        <f t="shared" ca="1" si="722"/>
        <v>227.79131934249594</v>
      </c>
      <c r="X2314" s="32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"/>
      <c r="AI2314" s="1"/>
      <c r="AJ2314" s="1"/>
      <c r="AK2314" s="1"/>
      <c r="AL2314" s="1"/>
      <c r="AM2314" s="32"/>
      <c r="AN2314" s="32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42">
        <f t="shared" si="706"/>
        <v>45705</v>
      </c>
      <c r="B2315" s="19">
        <f t="shared" ca="1" si="721"/>
        <v>4374.1228331627944</v>
      </c>
      <c r="C2315" s="16">
        <f t="shared" ca="1" si="708"/>
        <v>3636.2754146454167</v>
      </c>
      <c r="D2315" s="15">
        <f ca="1">IF(A2315&lt;$B$1,VLOOKUP(A2315,[1]DI!$A$4:$B$15000,2,FALSE),0)</f>
        <v>0.13150000000000001</v>
      </c>
      <c r="E2315" s="16">
        <f t="shared" ca="1" si="709"/>
        <v>1.0004903700000001</v>
      </c>
      <c r="F2315" s="16">
        <f ca="1">(TRUNC(PRODUCT($E$12:$E2314),16))</f>
        <v>1.6430786169412099</v>
      </c>
      <c r="G2315" s="16">
        <f t="shared" ca="1" si="710"/>
        <v>1.5180368240966899</v>
      </c>
      <c r="H2315" s="16">
        <f t="shared" ca="1" si="711"/>
        <v>1.0823707199999999</v>
      </c>
      <c r="I2315" s="15">
        <f t="shared" si="707"/>
        <v>7.0000000000000007E-2</v>
      </c>
      <c r="J2315" s="34">
        <f t="shared" si="712"/>
        <v>45427</v>
      </c>
      <c r="K2315" s="2">
        <f t="shared" si="713"/>
        <v>193</v>
      </c>
      <c r="L2315" s="21">
        <f t="shared" si="714"/>
        <v>193</v>
      </c>
      <c r="M2315" s="14">
        <f t="shared" si="715"/>
        <v>1.053183975</v>
      </c>
      <c r="N2315" s="14">
        <f t="shared" ca="1" si="716"/>
        <v>1.139935497</v>
      </c>
      <c r="O2315" s="21">
        <v>0</v>
      </c>
      <c r="P2315" s="16">
        <f t="shared" ca="1" si="717"/>
        <v>508.84400736999999</v>
      </c>
      <c r="Q2315" s="24">
        <f t="shared" si="705"/>
        <v>0</v>
      </c>
      <c r="R2315" s="16">
        <f t="shared" si="718"/>
        <v>0</v>
      </c>
      <c r="S2315" s="4" t="str">
        <f t="shared" si="719"/>
        <v>A+J=</v>
      </c>
      <c r="T2315" s="34">
        <f t="shared" si="720"/>
        <v>45460</v>
      </c>
      <c r="U2315" s="16">
        <v>0</v>
      </c>
      <c r="V2315" s="16">
        <f t="shared" ca="1" si="723"/>
        <v>1.2120918048818055</v>
      </c>
      <c r="W2315" s="16">
        <f t="shared" ca="1" si="722"/>
        <v>229.00341114737773</v>
      </c>
      <c r="X2315" s="32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"/>
      <c r="AI2315" s="1"/>
      <c r="AJ2315" s="1"/>
      <c r="AK2315" s="1"/>
      <c r="AL2315" s="1"/>
      <c r="AM2315" s="32"/>
      <c r="AN2315" s="32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42">
        <f t="shared" si="706"/>
        <v>45706</v>
      </c>
      <c r="B2316" s="19">
        <f t="shared" ca="1" si="721"/>
        <v>4378.4812049976763</v>
      </c>
      <c r="C2316" s="16">
        <f t="shared" ca="1" si="708"/>
        <v>3636.2754146454167</v>
      </c>
      <c r="D2316" s="15">
        <f ca="1">IF(A2316&lt;$B$1,VLOOKUP(A2316,[1]DI!$A$4:$B$15000,2,FALSE),0)</f>
        <v>0.13150000000000001</v>
      </c>
      <c r="E2316" s="16">
        <f t="shared" ca="1" si="709"/>
        <v>1.0004903700000001</v>
      </c>
      <c r="F2316" s="16">
        <f ca="1">(TRUNC(PRODUCT($E$12:$E2315),16))</f>
        <v>1.6438843334026001</v>
      </c>
      <c r="G2316" s="16">
        <f t="shared" ca="1" si="710"/>
        <v>1.5180368240966899</v>
      </c>
      <c r="H2316" s="16">
        <f t="shared" ca="1" si="711"/>
        <v>1.08290149</v>
      </c>
      <c r="I2316" s="15">
        <f t="shared" si="707"/>
        <v>7.0000000000000007E-2</v>
      </c>
      <c r="J2316" s="34">
        <f t="shared" si="712"/>
        <v>45427</v>
      </c>
      <c r="K2316" s="2">
        <f t="shared" si="713"/>
        <v>194</v>
      </c>
      <c r="L2316" s="21">
        <f t="shared" si="714"/>
        <v>194</v>
      </c>
      <c r="M2316" s="14">
        <f t="shared" si="715"/>
        <v>1.0534667790000001</v>
      </c>
      <c r="N2316" s="14">
        <f t="shared" ca="1" si="716"/>
        <v>1.1408007449999999</v>
      </c>
      <c r="O2316" s="21">
        <v>0</v>
      </c>
      <c r="P2316" s="16">
        <f t="shared" ca="1" si="717"/>
        <v>511.9902874</v>
      </c>
      <c r="Q2316" s="24">
        <f t="shared" ref="Q2316:Q2379" si="724">IF($O2316&gt;0,VLOOKUP($O2316,$W$12:$AC$150,7),0)</f>
        <v>0</v>
      </c>
      <c r="R2316" s="16">
        <f t="shared" si="718"/>
        <v>0</v>
      </c>
      <c r="S2316" s="4" t="str">
        <f t="shared" si="719"/>
        <v>A+J=</v>
      </c>
      <c r="T2316" s="34">
        <f t="shared" si="720"/>
        <v>45460</v>
      </c>
      <c r="U2316" s="16">
        <v>0</v>
      </c>
      <c r="V2316" s="16">
        <f t="shared" ca="1" si="723"/>
        <v>1.2120918048818055</v>
      </c>
      <c r="W2316" s="16">
        <f t="shared" ca="1" si="722"/>
        <v>230.21550295225953</v>
      </c>
      <c r="X2316" s="32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"/>
      <c r="AI2316" s="1"/>
      <c r="AJ2316" s="1"/>
      <c r="AK2316" s="1"/>
      <c r="AL2316" s="1"/>
      <c r="AM2316" s="32"/>
      <c r="AN2316" s="32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42">
        <f t="shared" ref="A2317:A2380" si="725">(A2316+1)</f>
        <v>45707</v>
      </c>
      <c r="B2317" s="19">
        <f t="shared" ca="1" si="721"/>
        <v>4382.8419222325583</v>
      </c>
      <c r="C2317" s="16">
        <f t="shared" ca="1" si="708"/>
        <v>3636.2754146454167</v>
      </c>
      <c r="D2317" s="15">
        <f ca="1">IF(A2317&lt;$B$1,VLOOKUP(A2317,[1]DI!$A$4:$B$15000,2,FALSE),0)</f>
        <v>0.13150000000000001</v>
      </c>
      <c r="E2317" s="16">
        <f t="shared" ca="1" si="709"/>
        <v>1.0004903700000001</v>
      </c>
      <c r="F2317" s="16">
        <f ca="1">(TRUNC(PRODUCT($E$12:$E2316),16))</f>
        <v>1.6446904449631701</v>
      </c>
      <c r="G2317" s="16">
        <f t="shared" ca="1" si="710"/>
        <v>1.5180368240966899</v>
      </c>
      <c r="H2317" s="16">
        <f t="shared" ca="1" si="711"/>
        <v>1.08343251</v>
      </c>
      <c r="I2317" s="15">
        <f t="shared" ref="I2317:I2380" si="726">I2316</f>
        <v>7.0000000000000007E-2</v>
      </c>
      <c r="J2317" s="34">
        <f t="shared" si="712"/>
        <v>45427</v>
      </c>
      <c r="K2317" s="2">
        <f t="shared" si="713"/>
        <v>195</v>
      </c>
      <c r="L2317" s="21">
        <f t="shared" si="714"/>
        <v>195</v>
      </c>
      <c r="M2317" s="14">
        <f t="shared" si="715"/>
        <v>1.0537496589999999</v>
      </c>
      <c r="N2317" s="14">
        <f t="shared" ca="1" si="716"/>
        <v>1.141666638</v>
      </c>
      <c r="O2317" s="21">
        <v>0</v>
      </c>
      <c r="P2317" s="16">
        <f t="shared" ca="1" si="717"/>
        <v>515.13891282999998</v>
      </c>
      <c r="Q2317" s="24">
        <f t="shared" si="724"/>
        <v>0</v>
      </c>
      <c r="R2317" s="16">
        <f t="shared" si="718"/>
        <v>0</v>
      </c>
      <c r="S2317" s="4" t="str">
        <f t="shared" si="719"/>
        <v>A+J=</v>
      </c>
      <c r="T2317" s="34">
        <f t="shared" si="720"/>
        <v>45460</v>
      </c>
      <c r="U2317" s="16">
        <v>0</v>
      </c>
      <c r="V2317" s="16">
        <f t="shared" ca="1" si="723"/>
        <v>1.2120918048818055</v>
      </c>
      <c r="W2317" s="16">
        <f t="shared" ca="1" si="722"/>
        <v>231.42759475714132</v>
      </c>
      <c r="X2317" s="32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"/>
      <c r="AI2317" s="1"/>
      <c r="AJ2317" s="1"/>
      <c r="AK2317" s="1"/>
      <c r="AL2317" s="1"/>
      <c r="AM2317" s="32"/>
      <c r="AN2317" s="32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42">
        <f t="shared" si="725"/>
        <v>45708</v>
      </c>
      <c r="B2318" s="19">
        <f t="shared" ca="1" si="721"/>
        <v>4387.2050284974393</v>
      </c>
      <c r="C2318" s="16">
        <f t="shared" ca="1" si="708"/>
        <v>3636.2754146454167</v>
      </c>
      <c r="D2318" s="15">
        <f ca="1">IF(A2318&lt;$B$1,VLOOKUP(A2318,[1]DI!$A$4:$B$15000,2,FALSE),0)</f>
        <v>0.13150000000000001</v>
      </c>
      <c r="E2318" s="16">
        <f t="shared" ca="1" si="709"/>
        <v>1.0004903700000001</v>
      </c>
      <c r="F2318" s="16">
        <f ca="1">(TRUNC(PRODUCT($E$12:$E2317),16))</f>
        <v>1.64549695181666</v>
      </c>
      <c r="G2318" s="16">
        <f t="shared" ca="1" si="710"/>
        <v>1.5180368240966899</v>
      </c>
      <c r="H2318" s="16">
        <f t="shared" ca="1" si="711"/>
        <v>1.0839637900000001</v>
      </c>
      <c r="I2318" s="15">
        <f t="shared" si="726"/>
        <v>7.0000000000000007E-2</v>
      </c>
      <c r="J2318" s="34">
        <f t="shared" si="712"/>
        <v>45427</v>
      </c>
      <c r="K2318" s="2">
        <f t="shared" si="713"/>
        <v>196</v>
      </c>
      <c r="L2318" s="21">
        <f t="shared" si="714"/>
        <v>196</v>
      </c>
      <c r="M2318" s="14">
        <f t="shared" si="715"/>
        <v>1.0540326149999999</v>
      </c>
      <c r="N2318" s="14">
        <f t="shared" ca="1" si="716"/>
        <v>1.142533188</v>
      </c>
      <c r="O2318" s="21">
        <v>0</v>
      </c>
      <c r="P2318" s="16">
        <f t="shared" ca="1" si="717"/>
        <v>518.28992729000004</v>
      </c>
      <c r="Q2318" s="24">
        <f t="shared" si="724"/>
        <v>0</v>
      </c>
      <c r="R2318" s="16">
        <f t="shared" si="718"/>
        <v>0</v>
      </c>
      <c r="S2318" s="4" t="str">
        <f t="shared" si="719"/>
        <v>A+J=</v>
      </c>
      <c r="T2318" s="34">
        <f t="shared" si="720"/>
        <v>45460</v>
      </c>
      <c r="U2318" s="16">
        <v>0</v>
      </c>
      <c r="V2318" s="16">
        <f t="shared" ca="1" si="723"/>
        <v>1.2120918048818055</v>
      </c>
      <c r="W2318" s="16">
        <f t="shared" ca="1" si="722"/>
        <v>232.63968656202312</v>
      </c>
      <c r="X2318" s="32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"/>
      <c r="AI2318" s="1"/>
      <c r="AJ2318" s="1"/>
      <c r="AK2318" s="1"/>
      <c r="AL2318" s="1"/>
      <c r="AM2318" s="32"/>
      <c r="AN2318" s="32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42">
        <f t="shared" si="725"/>
        <v>45709</v>
      </c>
      <c r="B2319" s="19">
        <f t="shared" ca="1" si="721"/>
        <v>4391.5705601623213</v>
      </c>
      <c r="C2319" s="16">
        <f t="shared" ca="1" si="708"/>
        <v>3636.2754146454167</v>
      </c>
      <c r="D2319" s="15">
        <f ca="1">IF(A2319&lt;$B$1,VLOOKUP(A2319,[1]DI!$A$4:$B$15000,2,FALSE),0)</f>
        <v>0.13150000000000001</v>
      </c>
      <c r="E2319" s="16">
        <f t="shared" ca="1" si="709"/>
        <v>1.0004903700000001</v>
      </c>
      <c r="F2319" s="16">
        <f ca="1">(TRUNC(PRODUCT($E$12:$E2318),16))</f>
        <v>1.6463038541569299</v>
      </c>
      <c r="G2319" s="16">
        <f t="shared" ca="1" si="710"/>
        <v>1.5180368240966899</v>
      </c>
      <c r="H2319" s="16">
        <f t="shared" ca="1" si="711"/>
        <v>1.0844953399999999</v>
      </c>
      <c r="I2319" s="15">
        <f t="shared" si="726"/>
        <v>7.0000000000000007E-2</v>
      </c>
      <c r="J2319" s="34">
        <f t="shared" si="712"/>
        <v>45427</v>
      </c>
      <c r="K2319" s="2">
        <f t="shared" si="713"/>
        <v>197</v>
      </c>
      <c r="L2319" s="21">
        <f t="shared" si="714"/>
        <v>197</v>
      </c>
      <c r="M2319" s="14">
        <f t="shared" si="715"/>
        <v>1.0543156460000001</v>
      </c>
      <c r="N2319" s="14">
        <f t="shared" ca="1" si="716"/>
        <v>1.143400405</v>
      </c>
      <c r="O2319" s="21">
        <v>0</v>
      </c>
      <c r="P2319" s="16">
        <f t="shared" ca="1" si="717"/>
        <v>521.44336714999997</v>
      </c>
      <c r="Q2319" s="24">
        <f t="shared" si="724"/>
        <v>0</v>
      </c>
      <c r="R2319" s="16">
        <f t="shared" si="718"/>
        <v>0</v>
      </c>
      <c r="S2319" s="4" t="str">
        <f t="shared" si="719"/>
        <v>A+J=</v>
      </c>
      <c r="T2319" s="34">
        <f t="shared" si="720"/>
        <v>45460</v>
      </c>
      <c r="U2319" s="16">
        <v>0</v>
      </c>
      <c r="V2319" s="16">
        <f t="shared" ca="1" si="723"/>
        <v>1.2120918048818055</v>
      </c>
      <c r="W2319" s="16">
        <f t="shared" ca="1" si="722"/>
        <v>233.85177836690491</v>
      </c>
      <c r="X2319" s="32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"/>
      <c r="AI2319" s="1"/>
      <c r="AJ2319" s="1"/>
      <c r="AK2319" s="1"/>
      <c r="AL2319" s="1"/>
      <c r="AM2319" s="32"/>
      <c r="AN2319" s="32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42">
        <f t="shared" si="725"/>
        <v>45710</v>
      </c>
      <c r="B2320" s="19">
        <f t="shared" ca="1" si="721"/>
        <v>4395.9384481272036</v>
      </c>
      <c r="C2320" s="16">
        <f t="shared" ca="1" si="708"/>
        <v>3636.2754146454167</v>
      </c>
      <c r="D2320" s="15">
        <f ca="1">IF(A2320&lt;$B$1,VLOOKUP(A2320,[1]DI!$A$4:$B$15000,2,FALSE),0)</f>
        <v>0</v>
      </c>
      <c r="E2320" s="16">
        <f t="shared" ca="1" si="709"/>
        <v>1</v>
      </c>
      <c r="F2320" s="16">
        <f ca="1">(TRUNC(PRODUCT($E$12:$E2319),16))</f>
        <v>1.6471111521778901</v>
      </c>
      <c r="G2320" s="16">
        <f t="shared" ca="1" si="710"/>
        <v>1.5180368240966899</v>
      </c>
      <c r="H2320" s="16">
        <f t="shared" ca="1" si="711"/>
        <v>1.08502714</v>
      </c>
      <c r="I2320" s="15">
        <f t="shared" si="726"/>
        <v>7.0000000000000007E-2</v>
      </c>
      <c r="J2320" s="34">
        <f t="shared" si="712"/>
        <v>45427</v>
      </c>
      <c r="K2320" s="2">
        <f t="shared" si="713"/>
        <v>197</v>
      </c>
      <c r="L2320" s="21">
        <f t="shared" si="714"/>
        <v>198</v>
      </c>
      <c r="M2320" s="14">
        <f t="shared" si="715"/>
        <v>1.0545987539999999</v>
      </c>
      <c r="N2320" s="14">
        <f t="shared" ca="1" si="716"/>
        <v>1.14426827</v>
      </c>
      <c r="O2320" s="21">
        <v>0</v>
      </c>
      <c r="P2320" s="16">
        <f t="shared" ca="1" si="717"/>
        <v>524.59916330999999</v>
      </c>
      <c r="Q2320" s="24">
        <f t="shared" si="724"/>
        <v>0</v>
      </c>
      <c r="R2320" s="16">
        <f t="shared" si="718"/>
        <v>0</v>
      </c>
      <c r="S2320" s="4" t="str">
        <f t="shared" si="719"/>
        <v>A+J=</v>
      </c>
      <c r="T2320" s="34">
        <f t="shared" si="720"/>
        <v>45460</v>
      </c>
      <c r="U2320" s="16">
        <v>0</v>
      </c>
      <c r="V2320" s="16">
        <f t="shared" ca="1" si="723"/>
        <v>1.2120918048818055</v>
      </c>
      <c r="W2320" s="16">
        <f t="shared" ca="1" si="722"/>
        <v>235.0638701717867</v>
      </c>
      <c r="X2320" s="32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"/>
      <c r="AI2320" s="1"/>
      <c r="AJ2320" s="1"/>
      <c r="AK2320" s="1"/>
      <c r="AL2320" s="1"/>
      <c r="AM2320" s="32"/>
      <c r="AN2320" s="32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42">
        <f t="shared" si="725"/>
        <v>45711</v>
      </c>
      <c r="B2321" s="19">
        <f t="shared" ca="1" si="721"/>
        <v>4397.1505399320849</v>
      </c>
      <c r="C2321" s="16">
        <f t="shared" ca="1" si="708"/>
        <v>3636.2754146454167</v>
      </c>
      <c r="D2321" s="15">
        <f ca="1">IF(A2321&lt;$B$1,VLOOKUP(A2321,[1]DI!$A$4:$B$15000,2,FALSE),0)</f>
        <v>0</v>
      </c>
      <c r="E2321" s="16">
        <f t="shared" ca="1" si="709"/>
        <v>1</v>
      </c>
      <c r="F2321" s="16">
        <f ca="1">(TRUNC(PRODUCT($E$12:$E2320),16))</f>
        <v>1.6471111521778901</v>
      </c>
      <c r="G2321" s="16">
        <f t="shared" ca="1" si="710"/>
        <v>1.5180368240966899</v>
      </c>
      <c r="H2321" s="16">
        <f t="shared" ca="1" si="711"/>
        <v>1.08502714</v>
      </c>
      <c r="I2321" s="15">
        <f t="shared" si="726"/>
        <v>7.0000000000000007E-2</v>
      </c>
      <c r="J2321" s="34">
        <f t="shared" si="712"/>
        <v>45427</v>
      </c>
      <c r="K2321" s="2">
        <f t="shared" si="713"/>
        <v>197</v>
      </c>
      <c r="L2321" s="21">
        <f t="shared" si="714"/>
        <v>198</v>
      </c>
      <c r="M2321" s="14">
        <f t="shared" si="715"/>
        <v>1.0545987539999999</v>
      </c>
      <c r="N2321" s="14">
        <f t="shared" ca="1" si="716"/>
        <v>1.14426827</v>
      </c>
      <c r="O2321" s="21">
        <v>0</v>
      </c>
      <c r="P2321" s="16">
        <f t="shared" ca="1" si="717"/>
        <v>524.59916330999999</v>
      </c>
      <c r="Q2321" s="24">
        <f t="shared" si="724"/>
        <v>0</v>
      </c>
      <c r="R2321" s="16">
        <f t="shared" si="718"/>
        <v>0</v>
      </c>
      <c r="S2321" s="4" t="str">
        <f t="shared" si="719"/>
        <v>A+J=</v>
      </c>
      <c r="T2321" s="34">
        <f t="shared" si="720"/>
        <v>45460</v>
      </c>
      <c r="U2321" s="16">
        <v>0</v>
      </c>
      <c r="V2321" s="16">
        <f t="shared" ca="1" si="723"/>
        <v>1.2120918048818055</v>
      </c>
      <c r="W2321" s="16">
        <f t="shared" ca="1" si="722"/>
        <v>236.2759619766685</v>
      </c>
      <c r="X2321" s="32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"/>
      <c r="AI2321" s="1"/>
      <c r="AJ2321" s="1"/>
      <c r="AK2321" s="1"/>
      <c r="AL2321" s="1"/>
      <c r="AM2321" s="32"/>
      <c r="AN2321" s="32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42">
        <f t="shared" si="725"/>
        <v>45712</v>
      </c>
      <c r="B2322" s="19">
        <f t="shared" ca="1" si="721"/>
        <v>4398.3626317369672</v>
      </c>
      <c r="C2322" s="16">
        <f t="shared" ref="C2322:C2385" ca="1" si="727">(C2321-R2321)</f>
        <v>3636.2754146454167</v>
      </c>
      <c r="D2322" s="15">
        <f ca="1">IF(A2322&lt;$B$1,VLOOKUP(A2322,[1]DI!$A$4:$B$15000,2,FALSE),0)</f>
        <v>0.13150000000000001</v>
      </c>
      <c r="E2322" s="16">
        <f t="shared" ref="E2322:E2385" ca="1" si="728">ROUND(((1+D2322)^(1/252)),8)</f>
        <v>1.0004903700000001</v>
      </c>
      <c r="F2322" s="16">
        <f ca="1">(TRUNC(PRODUCT($E$12:$E2321),16))</f>
        <v>1.6471111521778901</v>
      </c>
      <c r="G2322" s="16">
        <f t="shared" ref="G2322:G2385" ca="1" si="729">IF(O2321&gt;0,F2321,G2321)</f>
        <v>1.5180368240966899</v>
      </c>
      <c r="H2322" s="16">
        <f t="shared" ref="H2322:H2385" ca="1" si="730">ROUND(F2322/G2322,8)</f>
        <v>1.08502714</v>
      </c>
      <c r="I2322" s="15">
        <f t="shared" si="726"/>
        <v>7.0000000000000007E-2</v>
      </c>
      <c r="J2322" s="34">
        <f t="shared" ref="J2322:J2385" si="731">IF(O2321&gt;0,VLOOKUP(O2321,W$12:AG$150,2),J2321)</f>
        <v>45427</v>
      </c>
      <c r="K2322" s="2">
        <f t="shared" ref="K2322:K2385" si="732">IF(A2322&gt;J2322,IF(NETWORKDAYS(J2322,A2322,$W$160:$W$544)-1=0,1,NETWORKDAYS(J2322,A2322,$W$160:$W$544)-1),0)</f>
        <v>198</v>
      </c>
      <c r="L2322" s="21">
        <f t="shared" ref="L2322:L2385" si="733">IF(AND(K2322=1,K2321=1),1,IF(K2322&gt;0,IF(K2322=K2321,K2322+1,K2322),0))</f>
        <v>198</v>
      </c>
      <c r="M2322" s="14">
        <f t="shared" ref="M2322:M2385" si="734">ROUND((I2322+1)^(L2322/252),9)</f>
        <v>1.0545987539999999</v>
      </c>
      <c r="N2322" s="14">
        <f t="shared" ref="N2322:N2385" ca="1" si="735">ROUND(H2322*M2322,9)</f>
        <v>1.14426827</v>
      </c>
      <c r="O2322" s="21">
        <v>0</v>
      </c>
      <c r="P2322" s="16">
        <f t="shared" ref="P2322:P2385" ca="1" si="736">TRUNC(((N2322-1)*C2322),8)</f>
        <v>524.59916330999999</v>
      </c>
      <c r="Q2322" s="24">
        <f t="shared" si="724"/>
        <v>0</v>
      </c>
      <c r="R2322" s="16">
        <f t="shared" ref="R2322:R2385" si="737">IF(Q2322&gt;0,TRUNC(Q2322*C$12,8),0)</f>
        <v>0</v>
      </c>
      <c r="S2322" s="4" t="str">
        <f t="shared" ref="S2322:S2385" si="738">IF(O2321&gt;0,VLOOKUP(O2321,W$12:AG$150,10),S2321)</f>
        <v>A+J=</v>
      </c>
      <c r="T2322" s="34">
        <f t="shared" ref="T2322:T2385" si="739">IF(O2321&gt;0,VLOOKUP(O2321,W$12:AG$150,11),T2321)</f>
        <v>45460</v>
      </c>
      <c r="U2322" s="16">
        <v>0</v>
      </c>
      <c r="V2322" s="16">
        <f t="shared" ca="1" si="723"/>
        <v>1.2120918048818055</v>
      </c>
      <c r="W2322" s="16">
        <f t="shared" ca="1" si="722"/>
        <v>237.48805378155029</v>
      </c>
      <c r="X2322" s="32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"/>
      <c r="AI2322" s="1"/>
      <c r="AJ2322" s="1"/>
      <c r="AK2322" s="1"/>
      <c r="AL2322" s="1"/>
      <c r="AM2322" s="32"/>
      <c r="AN2322" s="32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42">
        <f t="shared" si="725"/>
        <v>45713</v>
      </c>
      <c r="B2323" s="19">
        <f t="shared" ca="1" si="721"/>
        <v>4402.7329123718482</v>
      </c>
      <c r="C2323" s="16">
        <f t="shared" ca="1" si="727"/>
        <v>3636.2754146454167</v>
      </c>
      <c r="D2323" s="15">
        <f ca="1">IF(A2323&lt;$B$1,VLOOKUP(A2323,[1]DI!$A$4:$B$15000,2,FALSE),0)</f>
        <v>0.13150000000000001</v>
      </c>
      <c r="E2323" s="16">
        <f t="shared" ca="1" si="728"/>
        <v>1.0004903700000001</v>
      </c>
      <c r="F2323" s="16">
        <f ca="1">(TRUNC(PRODUCT($E$12:$E2322),16))</f>
        <v>1.6479188460735801</v>
      </c>
      <c r="G2323" s="16">
        <f t="shared" ca="1" si="729"/>
        <v>1.5180368240966899</v>
      </c>
      <c r="H2323" s="16">
        <f t="shared" ca="1" si="730"/>
        <v>1.0855592000000001</v>
      </c>
      <c r="I2323" s="15">
        <f t="shared" si="726"/>
        <v>7.0000000000000007E-2</v>
      </c>
      <c r="J2323" s="34">
        <f t="shared" si="731"/>
        <v>45427</v>
      </c>
      <c r="K2323" s="2">
        <f t="shared" si="732"/>
        <v>199</v>
      </c>
      <c r="L2323" s="21">
        <f t="shared" si="733"/>
        <v>199</v>
      </c>
      <c r="M2323" s="14">
        <f t="shared" si="734"/>
        <v>1.0548819380000001</v>
      </c>
      <c r="N2323" s="14">
        <f t="shared" ca="1" si="735"/>
        <v>1.145136793</v>
      </c>
      <c r="O2323" s="21">
        <v>0</v>
      </c>
      <c r="P2323" s="16">
        <f t="shared" ca="1" si="736"/>
        <v>527.75735213999997</v>
      </c>
      <c r="Q2323" s="24">
        <f t="shared" si="724"/>
        <v>0</v>
      </c>
      <c r="R2323" s="16">
        <f t="shared" si="737"/>
        <v>0</v>
      </c>
      <c r="S2323" s="4" t="str">
        <f t="shared" si="738"/>
        <v>A+J=</v>
      </c>
      <c r="T2323" s="34">
        <f t="shared" si="739"/>
        <v>45460</v>
      </c>
      <c r="U2323" s="16">
        <v>0</v>
      </c>
      <c r="V2323" s="16">
        <f t="shared" ca="1" si="723"/>
        <v>1.2120918048818055</v>
      </c>
      <c r="W2323" s="16">
        <f t="shared" ca="1" si="722"/>
        <v>238.70014558643209</v>
      </c>
      <c r="X2323" s="32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"/>
      <c r="AI2323" s="1"/>
      <c r="AJ2323" s="1"/>
      <c r="AK2323" s="1"/>
      <c r="AL2323" s="1"/>
      <c r="AM2323" s="32"/>
      <c r="AN2323" s="32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42">
        <f t="shared" si="725"/>
        <v>45714</v>
      </c>
      <c r="B2324" s="19">
        <f t="shared" ca="1" si="721"/>
        <v>4407.1056220467308</v>
      </c>
      <c r="C2324" s="16">
        <f t="shared" ca="1" si="727"/>
        <v>3636.2754146454167</v>
      </c>
      <c r="D2324" s="15">
        <f ca="1">IF(A2324&lt;$B$1,VLOOKUP(A2324,[1]DI!$A$4:$B$15000,2,FALSE),0)</f>
        <v>0.13150000000000001</v>
      </c>
      <c r="E2324" s="16">
        <f t="shared" ca="1" si="728"/>
        <v>1.0004903700000001</v>
      </c>
      <c r="F2324" s="16">
        <f ca="1">(TRUNC(PRODUCT($E$12:$E2323),16))</f>
        <v>1.64872693603813</v>
      </c>
      <c r="G2324" s="16">
        <f t="shared" ca="1" si="729"/>
        <v>1.5180368240966899</v>
      </c>
      <c r="H2324" s="16">
        <f t="shared" ca="1" si="730"/>
        <v>1.08609153</v>
      </c>
      <c r="I2324" s="15">
        <f t="shared" si="726"/>
        <v>7.0000000000000007E-2</v>
      </c>
      <c r="J2324" s="34">
        <f t="shared" si="731"/>
        <v>45427</v>
      </c>
      <c r="K2324" s="2">
        <f t="shared" si="732"/>
        <v>200</v>
      </c>
      <c r="L2324" s="21">
        <f t="shared" si="733"/>
        <v>200</v>
      </c>
      <c r="M2324" s="14">
        <f t="shared" si="734"/>
        <v>1.0551651980000001</v>
      </c>
      <c r="N2324" s="14">
        <f t="shared" ca="1" si="735"/>
        <v>1.1460059840000001</v>
      </c>
      <c r="O2324" s="21">
        <v>0</v>
      </c>
      <c r="P2324" s="16">
        <f t="shared" ca="1" si="736"/>
        <v>530.91797000999998</v>
      </c>
      <c r="Q2324" s="24">
        <f t="shared" si="724"/>
        <v>0</v>
      </c>
      <c r="R2324" s="16">
        <f t="shared" si="737"/>
        <v>0</v>
      </c>
      <c r="S2324" s="4" t="str">
        <f t="shared" si="738"/>
        <v>A+J=</v>
      </c>
      <c r="T2324" s="34">
        <f t="shared" si="739"/>
        <v>45460</v>
      </c>
      <c r="U2324" s="16">
        <v>0</v>
      </c>
      <c r="V2324" s="16">
        <f t="shared" ca="1" si="723"/>
        <v>1.2120918048818055</v>
      </c>
      <c r="W2324" s="16">
        <f t="shared" ca="1" si="722"/>
        <v>239.91223739131388</v>
      </c>
      <c r="X2324" s="32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"/>
      <c r="AI2324" s="1"/>
      <c r="AJ2324" s="1"/>
      <c r="AK2324" s="1"/>
      <c r="AL2324" s="1"/>
      <c r="AM2324" s="32"/>
      <c r="AN2324" s="32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42">
        <f t="shared" si="725"/>
        <v>45715</v>
      </c>
      <c r="B2325" s="19">
        <f t="shared" ca="1" si="721"/>
        <v>4411.4807243816122</v>
      </c>
      <c r="C2325" s="16">
        <f t="shared" ca="1" si="727"/>
        <v>3636.2754146454167</v>
      </c>
      <c r="D2325" s="15">
        <f ca="1">IF(A2325&lt;$B$1,VLOOKUP(A2325,[1]DI!$A$4:$B$15000,2,FALSE),0)</f>
        <v>0.13150000000000001</v>
      </c>
      <c r="E2325" s="16">
        <f t="shared" ca="1" si="728"/>
        <v>1.0004903700000001</v>
      </c>
      <c r="F2325" s="16">
        <f ca="1">(TRUNC(PRODUCT($E$12:$E2324),16))</f>
        <v>1.6495354222657601</v>
      </c>
      <c r="G2325" s="16">
        <f t="shared" ca="1" si="729"/>
        <v>1.5180368240966899</v>
      </c>
      <c r="H2325" s="16">
        <f t="shared" ca="1" si="730"/>
        <v>1.08662412</v>
      </c>
      <c r="I2325" s="15">
        <f t="shared" si="726"/>
        <v>7.0000000000000007E-2</v>
      </c>
      <c r="J2325" s="34">
        <f t="shared" si="731"/>
        <v>45427</v>
      </c>
      <c r="K2325" s="2">
        <f t="shared" si="732"/>
        <v>201</v>
      </c>
      <c r="L2325" s="21">
        <f t="shared" si="733"/>
        <v>201</v>
      </c>
      <c r="M2325" s="14">
        <f t="shared" si="734"/>
        <v>1.0554485330000001</v>
      </c>
      <c r="N2325" s="14">
        <f t="shared" ca="1" si="735"/>
        <v>1.146875833</v>
      </c>
      <c r="O2325" s="21">
        <v>0</v>
      </c>
      <c r="P2325" s="16">
        <f t="shared" ca="1" si="736"/>
        <v>534.08098054000004</v>
      </c>
      <c r="Q2325" s="24">
        <f t="shared" si="724"/>
        <v>0</v>
      </c>
      <c r="R2325" s="16">
        <f t="shared" si="737"/>
        <v>0</v>
      </c>
      <c r="S2325" s="4" t="str">
        <f t="shared" si="738"/>
        <v>A+J=</v>
      </c>
      <c r="T2325" s="34">
        <f t="shared" si="739"/>
        <v>45460</v>
      </c>
      <c r="U2325" s="16">
        <v>0</v>
      </c>
      <c r="V2325" s="16">
        <f t="shared" ca="1" si="723"/>
        <v>1.2120918048818055</v>
      </c>
      <c r="W2325" s="16">
        <f t="shared" ca="1" si="722"/>
        <v>241.12432919619567</v>
      </c>
      <c r="X2325" s="32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"/>
      <c r="AI2325" s="1"/>
      <c r="AJ2325" s="1"/>
      <c r="AK2325" s="1"/>
      <c r="AL2325" s="1"/>
      <c r="AM2325" s="32"/>
      <c r="AN2325" s="32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42">
        <f t="shared" si="725"/>
        <v>45716</v>
      </c>
      <c r="B2326" s="19">
        <f t="shared" ca="1" si="721"/>
        <v>4415.8581902964943</v>
      </c>
      <c r="C2326" s="16">
        <f t="shared" ca="1" si="727"/>
        <v>3636.2754146454167</v>
      </c>
      <c r="D2326" s="15">
        <f ca="1">IF(A2326&lt;$B$1,VLOOKUP(A2326,[1]DI!$A$4:$B$15000,2,FALSE),0)</f>
        <v>0.13150000000000001</v>
      </c>
      <c r="E2326" s="16">
        <f t="shared" ca="1" si="728"/>
        <v>1.0004903700000001</v>
      </c>
      <c r="F2326" s="16">
        <f ca="1">(TRUNC(PRODUCT($E$12:$E2325),16))</f>
        <v>1.65034430495077</v>
      </c>
      <c r="G2326" s="16">
        <f t="shared" ca="1" si="729"/>
        <v>1.5180368240966899</v>
      </c>
      <c r="H2326" s="16">
        <f t="shared" ca="1" si="730"/>
        <v>1.08715696</v>
      </c>
      <c r="I2326" s="15">
        <f t="shared" si="726"/>
        <v>7.0000000000000007E-2</v>
      </c>
      <c r="J2326" s="34">
        <f t="shared" si="731"/>
        <v>45427</v>
      </c>
      <c r="K2326" s="2">
        <f t="shared" si="732"/>
        <v>202</v>
      </c>
      <c r="L2326" s="21">
        <f t="shared" si="733"/>
        <v>202</v>
      </c>
      <c r="M2326" s="14">
        <f t="shared" si="734"/>
        <v>1.055731945</v>
      </c>
      <c r="N2326" s="14">
        <f t="shared" ca="1" si="735"/>
        <v>1.1477463320000001</v>
      </c>
      <c r="O2326" s="21">
        <v>0</v>
      </c>
      <c r="P2326" s="16">
        <f t="shared" ca="1" si="736"/>
        <v>537.24635464999994</v>
      </c>
      <c r="Q2326" s="24">
        <f t="shared" si="724"/>
        <v>0</v>
      </c>
      <c r="R2326" s="16">
        <f t="shared" si="737"/>
        <v>0</v>
      </c>
      <c r="S2326" s="4" t="str">
        <f t="shared" si="738"/>
        <v>A+J=</v>
      </c>
      <c r="T2326" s="34">
        <f t="shared" si="739"/>
        <v>45460</v>
      </c>
      <c r="U2326" s="16">
        <v>0</v>
      </c>
      <c r="V2326" s="16">
        <f t="shared" ca="1" si="723"/>
        <v>1.2120918048818055</v>
      </c>
      <c r="W2326" s="16">
        <f t="shared" ca="1" si="722"/>
        <v>242.33642100107747</v>
      </c>
      <c r="X2326" s="32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"/>
      <c r="AI2326" s="1"/>
      <c r="AJ2326" s="1"/>
      <c r="AK2326" s="1"/>
      <c r="AL2326" s="1"/>
      <c r="AM2326" s="32"/>
      <c r="AN2326" s="32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42">
        <f t="shared" si="725"/>
        <v>45717</v>
      </c>
      <c r="B2327" s="19">
        <f t="shared" ca="1" si="721"/>
        <v>4420.2380888813759</v>
      </c>
      <c r="C2327" s="16">
        <f t="shared" ca="1" si="727"/>
        <v>3636.2754146454167</v>
      </c>
      <c r="D2327" s="15">
        <f ca="1">IF(A2327&lt;$B$1,VLOOKUP(A2327,[1]DI!$A$4:$B$15000,2,FALSE),0)</f>
        <v>0</v>
      </c>
      <c r="E2327" s="16">
        <f t="shared" ca="1" si="728"/>
        <v>1</v>
      </c>
      <c r="F2327" s="16">
        <f ca="1">(TRUNC(PRODUCT($E$12:$E2326),16))</f>
        <v>1.65115358428759</v>
      </c>
      <c r="G2327" s="16">
        <f t="shared" ca="1" si="729"/>
        <v>1.5180368240966899</v>
      </c>
      <c r="H2327" s="16">
        <f t="shared" ca="1" si="730"/>
        <v>1.0876900700000001</v>
      </c>
      <c r="I2327" s="15">
        <f t="shared" si="726"/>
        <v>7.0000000000000007E-2</v>
      </c>
      <c r="J2327" s="34">
        <f t="shared" si="731"/>
        <v>45427</v>
      </c>
      <c r="K2327" s="2">
        <f t="shared" si="732"/>
        <v>202</v>
      </c>
      <c r="L2327" s="21">
        <f t="shared" si="733"/>
        <v>203</v>
      </c>
      <c r="M2327" s="14">
        <f t="shared" si="734"/>
        <v>1.056015433</v>
      </c>
      <c r="N2327" s="14">
        <f t="shared" ca="1" si="735"/>
        <v>1.1486175000000001</v>
      </c>
      <c r="O2327" s="21">
        <v>0</v>
      </c>
      <c r="P2327" s="16">
        <f t="shared" ca="1" si="736"/>
        <v>540.41416143000004</v>
      </c>
      <c r="Q2327" s="24">
        <f t="shared" si="724"/>
        <v>0</v>
      </c>
      <c r="R2327" s="16">
        <f t="shared" si="737"/>
        <v>0</v>
      </c>
      <c r="S2327" s="4" t="str">
        <f t="shared" si="738"/>
        <v>A+J=</v>
      </c>
      <c r="T2327" s="34">
        <f t="shared" si="739"/>
        <v>45460</v>
      </c>
      <c r="U2327" s="16">
        <v>0</v>
      </c>
      <c r="V2327" s="16">
        <f t="shared" ca="1" si="723"/>
        <v>1.2120918048818055</v>
      </c>
      <c r="W2327" s="16">
        <f t="shared" ca="1" si="722"/>
        <v>243.54851280595926</v>
      </c>
      <c r="X2327" s="32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"/>
      <c r="AI2327" s="1"/>
      <c r="AJ2327" s="1"/>
      <c r="AK2327" s="1"/>
      <c r="AL2327" s="1"/>
      <c r="AM2327" s="32"/>
      <c r="AN2327" s="32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42">
        <f t="shared" si="725"/>
        <v>45718</v>
      </c>
      <c r="B2328" s="19">
        <f t="shared" ca="1" si="721"/>
        <v>4421.4501806862581</v>
      </c>
      <c r="C2328" s="16">
        <f t="shared" ca="1" si="727"/>
        <v>3636.2754146454167</v>
      </c>
      <c r="D2328" s="15">
        <f ca="1">IF(A2328&lt;$B$1,VLOOKUP(A2328,[1]DI!$A$4:$B$15000,2,FALSE),0)</f>
        <v>0</v>
      </c>
      <c r="E2328" s="16">
        <f t="shared" ca="1" si="728"/>
        <v>1</v>
      </c>
      <c r="F2328" s="16">
        <f ca="1">(TRUNC(PRODUCT($E$12:$E2327),16))</f>
        <v>1.65115358428759</v>
      </c>
      <c r="G2328" s="16">
        <f t="shared" ca="1" si="729"/>
        <v>1.5180368240966899</v>
      </c>
      <c r="H2328" s="16">
        <f t="shared" ca="1" si="730"/>
        <v>1.0876900700000001</v>
      </c>
      <c r="I2328" s="15">
        <f t="shared" si="726"/>
        <v>7.0000000000000007E-2</v>
      </c>
      <c r="J2328" s="34">
        <f t="shared" si="731"/>
        <v>45427</v>
      </c>
      <c r="K2328" s="2">
        <f t="shared" si="732"/>
        <v>202</v>
      </c>
      <c r="L2328" s="21">
        <f t="shared" si="733"/>
        <v>203</v>
      </c>
      <c r="M2328" s="14">
        <f t="shared" si="734"/>
        <v>1.056015433</v>
      </c>
      <c r="N2328" s="14">
        <f t="shared" ca="1" si="735"/>
        <v>1.1486175000000001</v>
      </c>
      <c r="O2328" s="21">
        <v>0</v>
      </c>
      <c r="P2328" s="16">
        <f t="shared" ca="1" si="736"/>
        <v>540.41416143000004</v>
      </c>
      <c r="Q2328" s="24">
        <f t="shared" si="724"/>
        <v>0</v>
      </c>
      <c r="R2328" s="16">
        <f t="shared" si="737"/>
        <v>0</v>
      </c>
      <c r="S2328" s="4" t="str">
        <f t="shared" si="738"/>
        <v>A+J=</v>
      </c>
      <c r="T2328" s="34">
        <f t="shared" si="739"/>
        <v>45460</v>
      </c>
      <c r="U2328" s="16">
        <v>0</v>
      </c>
      <c r="V2328" s="16">
        <f t="shared" ca="1" si="723"/>
        <v>1.2120918048818055</v>
      </c>
      <c r="W2328" s="16">
        <f t="shared" ca="1" si="722"/>
        <v>244.76060461084106</v>
      </c>
      <c r="X2328" s="32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"/>
      <c r="AI2328" s="1"/>
      <c r="AJ2328" s="1"/>
      <c r="AK2328" s="1"/>
      <c r="AL2328" s="1"/>
      <c r="AM2328" s="32"/>
      <c r="AN2328" s="32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42">
        <f t="shared" si="725"/>
        <v>45719</v>
      </c>
      <c r="B2329" s="19">
        <f t="shared" ca="1" si="721"/>
        <v>4422.6622724911394</v>
      </c>
      <c r="C2329" s="16">
        <f t="shared" ca="1" si="727"/>
        <v>3636.2754146454167</v>
      </c>
      <c r="D2329" s="15">
        <f ca="1">IF(A2329&lt;$B$1,VLOOKUP(A2329,[1]DI!$A$4:$B$15000,2,FALSE),0)</f>
        <v>0</v>
      </c>
      <c r="E2329" s="16">
        <f t="shared" ca="1" si="728"/>
        <v>1</v>
      </c>
      <c r="F2329" s="16">
        <f ca="1">(TRUNC(PRODUCT($E$12:$E2328),16))</f>
        <v>1.65115358428759</v>
      </c>
      <c r="G2329" s="16">
        <f t="shared" ca="1" si="729"/>
        <v>1.5180368240966899</v>
      </c>
      <c r="H2329" s="16">
        <f t="shared" ca="1" si="730"/>
        <v>1.0876900700000001</v>
      </c>
      <c r="I2329" s="15">
        <f t="shared" si="726"/>
        <v>7.0000000000000007E-2</v>
      </c>
      <c r="J2329" s="34">
        <f t="shared" si="731"/>
        <v>45427</v>
      </c>
      <c r="K2329" s="2">
        <f t="shared" si="732"/>
        <v>202</v>
      </c>
      <c r="L2329" s="21">
        <f t="shared" si="733"/>
        <v>203</v>
      </c>
      <c r="M2329" s="14">
        <f t="shared" si="734"/>
        <v>1.056015433</v>
      </c>
      <c r="N2329" s="14">
        <f t="shared" ca="1" si="735"/>
        <v>1.1486175000000001</v>
      </c>
      <c r="O2329" s="21">
        <v>0</v>
      </c>
      <c r="P2329" s="16">
        <f t="shared" ca="1" si="736"/>
        <v>540.41416143000004</v>
      </c>
      <c r="Q2329" s="24">
        <f t="shared" si="724"/>
        <v>0</v>
      </c>
      <c r="R2329" s="16">
        <f t="shared" si="737"/>
        <v>0</v>
      </c>
      <c r="S2329" s="4" t="str">
        <f t="shared" si="738"/>
        <v>A+J=</v>
      </c>
      <c r="T2329" s="34">
        <f t="shared" si="739"/>
        <v>45460</v>
      </c>
      <c r="U2329" s="16">
        <v>0</v>
      </c>
      <c r="V2329" s="16">
        <f t="shared" ca="1" si="723"/>
        <v>1.2120918048818055</v>
      </c>
      <c r="W2329" s="16">
        <f t="shared" ca="1" si="722"/>
        <v>245.97269641572285</v>
      </c>
      <c r="X2329" s="32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"/>
      <c r="AI2329" s="1"/>
      <c r="AJ2329" s="1"/>
      <c r="AK2329" s="1"/>
      <c r="AL2329" s="1"/>
      <c r="AM2329" s="32"/>
      <c r="AN2329" s="32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42">
        <f t="shared" si="725"/>
        <v>45720</v>
      </c>
      <c r="B2330" s="19">
        <f t="shared" ca="1" si="721"/>
        <v>4423.8743642960217</v>
      </c>
      <c r="C2330" s="16">
        <f t="shared" ca="1" si="727"/>
        <v>3636.2754146454167</v>
      </c>
      <c r="D2330" s="15">
        <f ca="1">IF(A2330&lt;$B$1,VLOOKUP(A2330,[1]DI!$A$4:$B$15000,2,FALSE),0)</f>
        <v>0</v>
      </c>
      <c r="E2330" s="16">
        <f t="shared" ca="1" si="728"/>
        <v>1</v>
      </c>
      <c r="F2330" s="16">
        <f ca="1">(TRUNC(PRODUCT($E$12:$E2329),16))</f>
        <v>1.65115358428759</v>
      </c>
      <c r="G2330" s="16">
        <f t="shared" ca="1" si="729"/>
        <v>1.5180368240966899</v>
      </c>
      <c r="H2330" s="16">
        <f t="shared" ca="1" si="730"/>
        <v>1.0876900700000001</v>
      </c>
      <c r="I2330" s="15">
        <f t="shared" si="726"/>
        <v>7.0000000000000007E-2</v>
      </c>
      <c r="J2330" s="34">
        <f t="shared" si="731"/>
        <v>45427</v>
      </c>
      <c r="K2330" s="2">
        <f t="shared" si="732"/>
        <v>202</v>
      </c>
      <c r="L2330" s="21">
        <f t="shared" si="733"/>
        <v>203</v>
      </c>
      <c r="M2330" s="14">
        <f t="shared" si="734"/>
        <v>1.056015433</v>
      </c>
      <c r="N2330" s="14">
        <f t="shared" ca="1" si="735"/>
        <v>1.1486175000000001</v>
      </c>
      <c r="O2330" s="21">
        <v>0</v>
      </c>
      <c r="P2330" s="16">
        <f t="shared" ca="1" si="736"/>
        <v>540.41416143000004</v>
      </c>
      <c r="Q2330" s="24">
        <f t="shared" si="724"/>
        <v>0</v>
      </c>
      <c r="R2330" s="16">
        <f t="shared" si="737"/>
        <v>0</v>
      </c>
      <c r="S2330" s="4" t="str">
        <f t="shared" si="738"/>
        <v>A+J=</v>
      </c>
      <c r="T2330" s="34">
        <f t="shared" si="739"/>
        <v>45460</v>
      </c>
      <c r="U2330" s="16">
        <v>0</v>
      </c>
      <c r="V2330" s="16">
        <f t="shared" ca="1" si="723"/>
        <v>1.2120918048818055</v>
      </c>
      <c r="W2330" s="16">
        <f t="shared" ca="1" si="722"/>
        <v>247.18478822060464</v>
      </c>
      <c r="X2330" s="32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"/>
      <c r="AI2330" s="1"/>
      <c r="AJ2330" s="1"/>
      <c r="AK2330" s="1"/>
      <c r="AL2330" s="1"/>
      <c r="AM2330" s="32"/>
      <c r="AN2330" s="32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42">
        <f t="shared" si="725"/>
        <v>45721</v>
      </c>
      <c r="B2331" s="19">
        <f t="shared" ca="1" si="721"/>
        <v>4425.086456100903</v>
      </c>
      <c r="C2331" s="16">
        <f t="shared" ca="1" si="727"/>
        <v>3636.2754146454167</v>
      </c>
      <c r="D2331" s="15">
        <f ca="1">IF(A2331&lt;$B$1,VLOOKUP(A2331,[1]DI!$A$4:$B$15000,2,FALSE),0)</f>
        <v>0.13150000000000001</v>
      </c>
      <c r="E2331" s="16">
        <f t="shared" ca="1" si="728"/>
        <v>1.0004903700000001</v>
      </c>
      <c r="F2331" s="16">
        <f ca="1">(TRUNC(PRODUCT($E$12:$E2330),16))</f>
        <v>1.65115358428759</v>
      </c>
      <c r="G2331" s="16">
        <f t="shared" ca="1" si="729"/>
        <v>1.5180368240966899</v>
      </c>
      <c r="H2331" s="16">
        <f t="shared" ca="1" si="730"/>
        <v>1.0876900700000001</v>
      </c>
      <c r="I2331" s="15">
        <f t="shared" si="726"/>
        <v>7.0000000000000007E-2</v>
      </c>
      <c r="J2331" s="34">
        <f t="shared" si="731"/>
        <v>45427</v>
      </c>
      <c r="K2331" s="2">
        <f t="shared" si="732"/>
        <v>203</v>
      </c>
      <c r="L2331" s="21">
        <f t="shared" si="733"/>
        <v>203</v>
      </c>
      <c r="M2331" s="14">
        <f t="shared" si="734"/>
        <v>1.056015433</v>
      </c>
      <c r="N2331" s="14">
        <f t="shared" ca="1" si="735"/>
        <v>1.1486175000000001</v>
      </c>
      <c r="O2331" s="21">
        <v>0</v>
      </c>
      <c r="P2331" s="16">
        <f t="shared" ca="1" si="736"/>
        <v>540.41416143000004</v>
      </c>
      <c r="Q2331" s="24">
        <f t="shared" si="724"/>
        <v>0</v>
      </c>
      <c r="R2331" s="16">
        <f t="shared" si="737"/>
        <v>0</v>
      </c>
      <c r="S2331" s="4" t="str">
        <f t="shared" si="738"/>
        <v>A+J=</v>
      </c>
      <c r="T2331" s="34">
        <f t="shared" si="739"/>
        <v>45460</v>
      </c>
      <c r="U2331" s="16">
        <v>0</v>
      </c>
      <c r="V2331" s="16">
        <f t="shared" ca="1" si="723"/>
        <v>1.2120918048818055</v>
      </c>
      <c r="W2331" s="16">
        <f t="shared" ca="1" si="722"/>
        <v>248.39688002548644</v>
      </c>
      <c r="X2331" s="32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"/>
      <c r="AI2331" s="1"/>
      <c r="AJ2331" s="1"/>
      <c r="AK2331" s="1"/>
      <c r="AL2331" s="1"/>
      <c r="AM2331" s="32"/>
      <c r="AN2331" s="32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42">
        <f t="shared" si="725"/>
        <v>45722</v>
      </c>
      <c r="B2332" s="19">
        <f t="shared" ca="1" si="721"/>
        <v>4429.4687582657853</v>
      </c>
      <c r="C2332" s="16">
        <f t="shared" ca="1" si="727"/>
        <v>3636.2754146454167</v>
      </c>
      <c r="D2332" s="15">
        <f ca="1">IF(A2332&lt;$B$1,VLOOKUP(A2332,[1]DI!$A$4:$B$15000,2,FALSE),0)</f>
        <v>0.13150000000000001</v>
      </c>
      <c r="E2332" s="16">
        <f t="shared" ca="1" si="728"/>
        <v>1.0004903700000001</v>
      </c>
      <c r="F2332" s="16">
        <f ca="1">(TRUNC(PRODUCT($E$12:$E2331),16))</f>
        <v>1.65196326047072</v>
      </c>
      <c r="G2332" s="16">
        <f t="shared" ca="1" si="729"/>
        <v>1.5180368240966899</v>
      </c>
      <c r="H2332" s="16">
        <f t="shared" ca="1" si="730"/>
        <v>1.0882234399999999</v>
      </c>
      <c r="I2332" s="15">
        <f t="shared" si="726"/>
        <v>7.0000000000000007E-2</v>
      </c>
      <c r="J2332" s="34">
        <f t="shared" si="731"/>
        <v>45427</v>
      </c>
      <c r="K2332" s="2">
        <f t="shared" si="732"/>
        <v>204</v>
      </c>
      <c r="L2332" s="21">
        <f t="shared" si="733"/>
        <v>204</v>
      </c>
      <c r="M2332" s="14">
        <f t="shared" si="734"/>
        <v>1.0562989979999999</v>
      </c>
      <c r="N2332" s="14">
        <f t="shared" ca="1" si="735"/>
        <v>1.1494893289999999</v>
      </c>
      <c r="O2332" s="21">
        <v>0</v>
      </c>
      <c r="P2332" s="16">
        <f t="shared" ca="1" si="736"/>
        <v>543.58437178999998</v>
      </c>
      <c r="Q2332" s="24">
        <f t="shared" si="724"/>
        <v>0</v>
      </c>
      <c r="R2332" s="16">
        <f t="shared" si="737"/>
        <v>0</v>
      </c>
      <c r="S2332" s="4" t="str">
        <f t="shared" si="738"/>
        <v>A+J=</v>
      </c>
      <c r="T2332" s="34">
        <f t="shared" si="739"/>
        <v>45460</v>
      </c>
      <c r="U2332" s="16">
        <v>0</v>
      </c>
      <c r="V2332" s="16">
        <f t="shared" ca="1" si="723"/>
        <v>1.2120918048818055</v>
      </c>
      <c r="W2332" s="16">
        <f t="shared" ca="1" si="722"/>
        <v>249.60897183036823</v>
      </c>
      <c r="X2332" s="32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"/>
      <c r="AI2332" s="1"/>
      <c r="AJ2332" s="1"/>
      <c r="AK2332" s="1"/>
      <c r="AL2332" s="1"/>
      <c r="AM2332" s="32"/>
      <c r="AN2332" s="32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42">
        <f t="shared" si="725"/>
        <v>45723</v>
      </c>
      <c r="B2333" s="19">
        <f t="shared" ca="1" si="721"/>
        <v>4433.8534967306668</v>
      </c>
      <c r="C2333" s="16">
        <f t="shared" ca="1" si="727"/>
        <v>3636.2754146454167</v>
      </c>
      <c r="D2333" s="15">
        <f ca="1">IF(A2333&lt;$B$1,VLOOKUP(A2333,[1]DI!$A$4:$B$15000,2,FALSE),0)</f>
        <v>0.13150000000000001</v>
      </c>
      <c r="E2333" s="16">
        <f t="shared" ca="1" si="728"/>
        <v>1.0004903700000001</v>
      </c>
      <c r="F2333" s="16">
        <f ca="1">(TRUNC(PRODUCT($E$12:$E2332),16))</f>
        <v>1.6527733336947601</v>
      </c>
      <c r="G2333" s="16">
        <f t="shared" ca="1" si="729"/>
        <v>1.5180368240966899</v>
      </c>
      <c r="H2333" s="16">
        <f t="shared" ca="1" si="730"/>
        <v>1.0887570799999999</v>
      </c>
      <c r="I2333" s="15">
        <f t="shared" si="726"/>
        <v>7.0000000000000007E-2</v>
      </c>
      <c r="J2333" s="34">
        <f t="shared" si="731"/>
        <v>45427</v>
      </c>
      <c r="K2333" s="2">
        <f t="shared" si="732"/>
        <v>205</v>
      </c>
      <c r="L2333" s="21">
        <f t="shared" si="733"/>
        <v>205</v>
      </c>
      <c r="M2333" s="14">
        <f t="shared" si="734"/>
        <v>1.0565826380000001</v>
      </c>
      <c r="N2333" s="14">
        <f t="shared" ca="1" si="735"/>
        <v>1.1503618280000001</v>
      </c>
      <c r="O2333" s="21">
        <v>0</v>
      </c>
      <c r="P2333" s="16">
        <f t="shared" ca="1" si="736"/>
        <v>546.75701845000003</v>
      </c>
      <c r="Q2333" s="24">
        <f t="shared" si="724"/>
        <v>0</v>
      </c>
      <c r="R2333" s="16">
        <f t="shared" si="737"/>
        <v>0</v>
      </c>
      <c r="S2333" s="4" t="str">
        <f t="shared" si="738"/>
        <v>A+J=</v>
      </c>
      <c r="T2333" s="34">
        <f t="shared" si="739"/>
        <v>45460</v>
      </c>
      <c r="U2333" s="16">
        <v>0</v>
      </c>
      <c r="V2333" s="16">
        <f t="shared" ca="1" si="723"/>
        <v>1.2120918048818055</v>
      </c>
      <c r="W2333" s="16">
        <f t="shared" ca="1" si="722"/>
        <v>250.82106363525003</v>
      </c>
      <c r="X2333" s="32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"/>
      <c r="AI2333" s="1"/>
      <c r="AJ2333" s="1"/>
      <c r="AK2333" s="1"/>
      <c r="AL2333" s="1"/>
      <c r="AM2333" s="32"/>
      <c r="AN2333" s="32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42">
        <f t="shared" si="725"/>
        <v>45724</v>
      </c>
      <c r="B2334" s="19">
        <f t="shared" ca="1" si="721"/>
        <v>4438.2405951455485</v>
      </c>
      <c r="C2334" s="16">
        <f t="shared" ca="1" si="727"/>
        <v>3636.2754146454167</v>
      </c>
      <c r="D2334" s="15">
        <f ca="1">IF(A2334&lt;$B$1,VLOOKUP(A2334,[1]DI!$A$4:$B$15000,2,FALSE),0)</f>
        <v>0</v>
      </c>
      <c r="E2334" s="16">
        <f t="shared" ca="1" si="728"/>
        <v>1</v>
      </c>
      <c r="F2334" s="16">
        <f ca="1">(TRUNC(PRODUCT($E$12:$E2333),16))</f>
        <v>1.6535838041544</v>
      </c>
      <c r="G2334" s="16">
        <f t="shared" ca="1" si="729"/>
        <v>1.5180368240966899</v>
      </c>
      <c r="H2334" s="16">
        <f t="shared" ca="1" si="730"/>
        <v>1.08929097</v>
      </c>
      <c r="I2334" s="15">
        <f t="shared" si="726"/>
        <v>7.0000000000000007E-2</v>
      </c>
      <c r="J2334" s="34">
        <f t="shared" si="731"/>
        <v>45427</v>
      </c>
      <c r="K2334" s="2">
        <f t="shared" si="732"/>
        <v>205</v>
      </c>
      <c r="L2334" s="21">
        <f t="shared" si="733"/>
        <v>206</v>
      </c>
      <c r="M2334" s="14">
        <f t="shared" si="734"/>
        <v>1.0568663540000001</v>
      </c>
      <c r="N2334" s="14">
        <f t="shared" ca="1" si="735"/>
        <v>1.151234976</v>
      </c>
      <c r="O2334" s="21">
        <v>0</v>
      </c>
      <c r="P2334" s="16">
        <f t="shared" ca="1" si="736"/>
        <v>549.93202506</v>
      </c>
      <c r="Q2334" s="24">
        <f t="shared" si="724"/>
        <v>0</v>
      </c>
      <c r="R2334" s="16">
        <f t="shared" si="737"/>
        <v>0</v>
      </c>
      <c r="S2334" s="4" t="str">
        <f t="shared" si="738"/>
        <v>A+J=</v>
      </c>
      <c r="T2334" s="34">
        <f t="shared" si="739"/>
        <v>45460</v>
      </c>
      <c r="U2334" s="16">
        <v>0</v>
      </c>
      <c r="V2334" s="16">
        <f t="shared" ca="1" si="723"/>
        <v>1.2120918048818055</v>
      </c>
      <c r="W2334" s="16">
        <f t="shared" ca="1" si="722"/>
        <v>252.03315544013182</v>
      </c>
      <c r="X2334" s="32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"/>
      <c r="AI2334" s="1"/>
      <c r="AJ2334" s="1"/>
      <c r="AK2334" s="1"/>
      <c r="AL2334" s="1"/>
      <c r="AM2334" s="32"/>
      <c r="AN2334" s="32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42">
        <f t="shared" si="725"/>
        <v>45725</v>
      </c>
      <c r="B2335" s="19">
        <f t="shared" ca="1" si="721"/>
        <v>4439.4526869504298</v>
      </c>
      <c r="C2335" s="16">
        <f t="shared" ca="1" si="727"/>
        <v>3636.2754146454167</v>
      </c>
      <c r="D2335" s="15">
        <f ca="1">IF(A2335&lt;$B$1,VLOOKUP(A2335,[1]DI!$A$4:$B$15000,2,FALSE),0)</f>
        <v>0</v>
      </c>
      <c r="E2335" s="16">
        <f t="shared" ca="1" si="728"/>
        <v>1</v>
      </c>
      <c r="F2335" s="16">
        <f ca="1">(TRUNC(PRODUCT($E$12:$E2334),16))</f>
        <v>1.6535838041544</v>
      </c>
      <c r="G2335" s="16">
        <f t="shared" ca="1" si="729"/>
        <v>1.5180368240966899</v>
      </c>
      <c r="H2335" s="16">
        <f t="shared" ca="1" si="730"/>
        <v>1.08929097</v>
      </c>
      <c r="I2335" s="15">
        <f t="shared" si="726"/>
        <v>7.0000000000000007E-2</v>
      </c>
      <c r="J2335" s="34">
        <f t="shared" si="731"/>
        <v>45427</v>
      </c>
      <c r="K2335" s="2">
        <f t="shared" si="732"/>
        <v>205</v>
      </c>
      <c r="L2335" s="21">
        <f t="shared" si="733"/>
        <v>206</v>
      </c>
      <c r="M2335" s="14">
        <f t="shared" si="734"/>
        <v>1.0568663540000001</v>
      </c>
      <c r="N2335" s="14">
        <f t="shared" ca="1" si="735"/>
        <v>1.151234976</v>
      </c>
      <c r="O2335" s="21">
        <v>0</v>
      </c>
      <c r="P2335" s="16">
        <f t="shared" ca="1" si="736"/>
        <v>549.93202506</v>
      </c>
      <c r="Q2335" s="24">
        <f t="shared" si="724"/>
        <v>0</v>
      </c>
      <c r="R2335" s="16">
        <f t="shared" si="737"/>
        <v>0</v>
      </c>
      <c r="S2335" s="4" t="str">
        <f t="shared" si="738"/>
        <v>A+J=</v>
      </c>
      <c r="T2335" s="34">
        <f t="shared" si="739"/>
        <v>45460</v>
      </c>
      <c r="U2335" s="16">
        <v>0</v>
      </c>
      <c r="V2335" s="16">
        <f t="shared" ca="1" si="723"/>
        <v>1.2120918048818055</v>
      </c>
      <c r="W2335" s="16">
        <f t="shared" ca="1" si="722"/>
        <v>253.24524724501362</v>
      </c>
      <c r="X2335" s="32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"/>
      <c r="AI2335" s="1"/>
      <c r="AJ2335" s="1"/>
      <c r="AK2335" s="1"/>
      <c r="AL2335" s="1"/>
      <c r="AM2335" s="32"/>
      <c r="AN2335" s="32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42">
        <f t="shared" si="725"/>
        <v>45726</v>
      </c>
      <c r="B2336" s="19">
        <f t="shared" ca="1" si="721"/>
        <v>4440.664778755312</v>
      </c>
      <c r="C2336" s="16">
        <f t="shared" ca="1" si="727"/>
        <v>3636.2754146454167</v>
      </c>
      <c r="D2336" s="15">
        <f ca="1">IF(A2336&lt;$B$1,VLOOKUP(A2336,[1]DI!$A$4:$B$15000,2,FALSE),0)</f>
        <v>0.13150000000000001</v>
      </c>
      <c r="E2336" s="16">
        <f t="shared" ca="1" si="728"/>
        <v>1.0004903700000001</v>
      </c>
      <c r="F2336" s="16">
        <f ca="1">(TRUNC(PRODUCT($E$12:$E2335),16))</f>
        <v>1.6535838041544</v>
      </c>
      <c r="G2336" s="16">
        <f t="shared" ca="1" si="729"/>
        <v>1.5180368240966899</v>
      </c>
      <c r="H2336" s="16">
        <f t="shared" ca="1" si="730"/>
        <v>1.08929097</v>
      </c>
      <c r="I2336" s="15">
        <f t="shared" si="726"/>
        <v>7.0000000000000007E-2</v>
      </c>
      <c r="J2336" s="34">
        <f t="shared" si="731"/>
        <v>45427</v>
      </c>
      <c r="K2336" s="2">
        <f t="shared" si="732"/>
        <v>206</v>
      </c>
      <c r="L2336" s="21">
        <f t="shared" si="733"/>
        <v>206</v>
      </c>
      <c r="M2336" s="14">
        <f t="shared" si="734"/>
        <v>1.0568663540000001</v>
      </c>
      <c r="N2336" s="14">
        <f t="shared" ca="1" si="735"/>
        <v>1.151234976</v>
      </c>
      <c r="O2336" s="21">
        <v>0</v>
      </c>
      <c r="P2336" s="16">
        <f t="shared" ca="1" si="736"/>
        <v>549.93202506</v>
      </c>
      <c r="Q2336" s="24">
        <f t="shared" si="724"/>
        <v>0</v>
      </c>
      <c r="R2336" s="16">
        <f t="shared" si="737"/>
        <v>0</v>
      </c>
      <c r="S2336" s="4" t="str">
        <f t="shared" si="738"/>
        <v>A+J=</v>
      </c>
      <c r="T2336" s="34">
        <f t="shared" si="739"/>
        <v>45460</v>
      </c>
      <c r="U2336" s="16">
        <v>0</v>
      </c>
      <c r="V2336" s="16">
        <f t="shared" ca="1" si="723"/>
        <v>1.2120918048818055</v>
      </c>
      <c r="W2336" s="16">
        <f t="shared" ca="1" si="722"/>
        <v>254.45733904989541</v>
      </c>
      <c r="X2336" s="32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"/>
      <c r="AI2336" s="1"/>
      <c r="AJ2336" s="1"/>
      <c r="AK2336" s="1"/>
      <c r="AL2336" s="1"/>
      <c r="AM2336" s="32"/>
      <c r="AN2336" s="32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42">
        <f t="shared" si="725"/>
        <v>45727</v>
      </c>
      <c r="B2337" s="19">
        <f t="shared" ca="1" si="721"/>
        <v>4445.0543207401943</v>
      </c>
      <c r="C2337" s="16">
        <f t="shared" ca="1" si="727"/>
        <v>3636.2754146454167</v>
      </c>
      <c r="D2337" s="15">
        <f ca="1">IF(A2337&lt;$B$1,VLOOKUP(A2337,[1]DI!$A$4:$B$15000,2,FALSE),0)</f>
        <v>0.13150000000000001</v>
      </c>
      <c r="E2337" s="16">
        <f t="shared" ca="1" si="728"/>
        <v>1.0004903700000001</v>
      </c>
      <c r="F2337" s="16">
        <f ca="1">(TRUNC(PRODUCT($E$12:$E2336),16))</f>
        <v>1.65439467204445</v>
      </c>
      <c r="G2337" s="16">
        <f t="shared" ca="1" si="729"/>
        <v>1.5180368240966899</v>
      </c>
      <c r="H2337" s="16">
        <f t="shared" ca="1" si="730"/>
        <v>1.0898251299999999</v>
      </c>
      <c r="I2337" s="15">
        <f t="shared" si="726"/>
        <v>7.0000000000000007E-2</v>
      </c>
      <c r="J2337" s="34">
        <f t="shared" si="731"/>
        <v>45427</v>
      </c>
      <c r="K2337" s="2">
        <f t="shared" si="732"/>
        <v>207</v>
      </c>
      <c r="L2337" s="21">
        <f t="shared" si="733"/>
        <v>207</v>
      </c>
      <c r="M2337" s="14">
        <f t="shared" si="734"/>
        <v>1.057150147</v>
      </c>
      <c r="N2337" s="14">
        <f t="shared" ca="1" si="735"/>
        <v>1.152108796</v>
      </c>
      <c r="O2337" s="21">
        <v>0</v>
      </c>
      <c r="P2337" s="16">
        <f t="shared" ca="1" si="736"/>
        <v>553.10947524000005</v>
      </c>
      <c r="Q2337" s="24">
        <f t="shared" si="724"/>
        <v>0</v>
      </c>
      <c r="R2337" s="16">
        <f t="shared" si="737"/>
        <v>0</v>
      </c>
      <c r="S2337" s="4" t="str">
        <f t="shared" si="738"/>
        <v>A+J=</v>
      </c>
      <c r="T2337" s="34">
        <f t="shared" si="739"/>
        <v>45460</v>
      </c>
      <c r="U2337" s="16">
        <v>0</v>
      </c>
      <c r="V2337" s="16">
        <f t="shared" ca="1" si="723"/>
        <v>1.2120918048818055</v>
      </c>
      <c r="W2337" s="16">
        <f t="shared" ca="1" si="722"/>
        <v>255.6694308547772</v>
      </c>
      <c r="X2337" s="32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"/>
      <c r="AI2337" s="1"/>
      <c r="AJ2337" s="1"/>
      <c r="AK2337" s="1"/>
      <c r="AL2337" s="1"/>
      <c r="AM2337" s="32"/>
      <c r="AN2337" s="32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42">
        <f t="shared" si="725"/>
        <v>45728</v>
      </c>
      <c r="B2338" s="19">
        <f t="shared" ca="1" si="721"/>
        <v>4449.4462299450761</v>
      </c>
      <c r="C2338" s="16">
        <f t="shared" ca="1" si="727"/>
        <v>3636.2754146454167</v>
      </c>
      <c r="D2338" s="15">
        <f ca="1">IF(A2338&lt;$B$1,VLOOKUP(A2338,[1]DI!$A$4:$B$15000,2,FALSE),0)</f>
        <v>0.13150000000000001</v>
      </c>
      <c r="E2338" s="16">
        <f t="shared" ca="1" si="728"/>
        <v>1.0004903700000001</v>
      </c>
      <c r="F2338" s="16">
        <f ca="1">(TRUNC(PRODUCT($E$12:$E2337),16))</f>
        <v>1.6552059375597801</v>
      </c>
      <c r="G2338" s="16">
        <f t="shared" ca="1" si="729"/>
        <v>1.5180368240966899</v>
      </c>
      <c r="H2338" s="16">
        <f t="shared" ca="1" si="730"/>
        <v>1.0903595399999999</v>
      </c>
      <c r="I2338" s="15">
        <f t="shared" si="726"/>
        <v>7.0000000000000007E-2</v>
      </c>
      <c r="J2338" s="34">
        <f t="shared" si="731"/>
        <v>45427</v>
      </c>
      <c r="K2338" s="2">
        <f t="shared" si="732"/>
        <v>208</v>
      </c>
      <c r="L2338" s="21">
        <f t="shared" si="733"/>
        <v>208</v>
      </c>
      <c r="M2338" s="14">
        <f t="shared" si="734"/>
        <v>1.057434016</v>
      </c>
      <c r="N2338" s="14">
        <f t="shared" ca="1" si="735"/>
        <v>1.152983267</v>
      </c>
      <c r="O2338" s="21">
        <v>0</v>
      </c>
      <c r="P2338" s="16">
        <f t="shared" ca="1" si="736"/>
        <v>556.28929263999999</v>
      </c>
      <c r="Q2338" s="24">
        <f t="shared" si="724"/>
        <v>0</v>
      </c>
      <c r="R2338" s="16">
        <f t="shared" si="737"/>
        <v>0</v>
      </c>
      <c r="S2338" s="4" t="str">
        <f t="shared" si="738"/>
        <v>A+J=</v>
      </c>
      <c r="T2338" s="34">
        <f t="shared" si="739"/>
        <v>45460</v>
      </c>
      <c r="U2338" s="16">
        <v>0</v>
      </c>
      <c r="V2338" s="16">
        <f t="shared" ca="1" si="723"/>
        <v>1.2120918048818055</v>
      </c>
      <c r="W2338" s="16">
        <f t="shared" ca="1" si="722"/>
        <v>256.88152265965903</v>
      </c>
      <c r="X2338" s="32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"/>
      <c r="AI2338" s="1"/>
      <c r="AJ2338" s="1"/>
      <c r="AK2338" s="1"/>
      <c r="AL2338" s="1"/>
      <c r="AM2338" s="32"/>
      <c r="AN2338" s="32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42">
        <f t="shared" si="725"/>
        <v>45729</v>
      </c>
      <c r="B2339" s="19">
        <f t="shared" ca="1" si="721"/>
        <v>4453.8405827199576</v>
      </c>
      <c r="C2339" s="16">
        <f t="shared" ca="1" si="727"/>
        <v>3636.2754146454167</v>
      </c>
      <c r="D2339" s="15">
        <f ca="1">IF(A2339&lt;$B$1,VLOOKUP(A2339,[1]DI!$A$4:$B$15000,2,FALSE),0)</f>
        <v>0.13150000000000001</v>
      </c>
      <c r="E2339" s="16">
        <f t="shared" ca="1" si="728"/>
        <v>1.0004903700000001</v>
      </c>
      <c r="F2339" s="16">
        <f ca="1">(TRUNC(PRODUCT($E$12:$E2338),16))</f>
        <v>1.65601760089538</v>
      </c>
      <c r="G2339" s="16">
        <f t="shared" ca="1" si="729"/>
        <v>1.5180368240966899</v>
      </c>
      <c r="H2339" s="16">
        <f t="shared" ca="1" si="730"/>
        <v>1.09089422</v>
      </c>
      <c r="I2339" s="15">
        <f t="shared" si="726"/>
        <v>7.0000000000000007E-2</v>
      </c>
      <c r="J2339" s="34">
        <f t="shared" si="731"/>
        <v>45427</v>
      </c>
      <c r="K2339" s="2">
        <f t="shared" si="732"/>
        <v>209</v>
      </c>
      <c r="L2339" s="21">
        <f t="shared" si="733"/>
        <v>209</v>
      </c>
      <c r="M2339" s="14">
        <f t="shared" si="734"/>
        <v>1.057717961</v>
      </c>
      <c r="N2339" s="14">
        <f t="shared" ca="1" si="735"/>
        <v>1.15385841</v>
      </c>
      <c r="O2339" s="21">
        <v>0</v>
      </c>
      <c r="P2339" s="16">
        <f t="shared" ca="1" si="736"/>
        <v>559.47155361</v>
      </c>
      <c r="Q2339" s="24">
        <f t="shared" si="724"/>
        <v>0</v>
      </c>
      <c r="R2339" s="16">
        <f t="shared" si="737"/>
        <v>0</v>
      </c>
      <c r="S2339" s="4" t="str">
        <f t="shared" si="738"/>
        <v>A+J=</v>
      </c>
      <c r="T2339" s="34">
        <f t="shared" si="739"/>
        <v>45460</v>
      </c>
      <c r="U2339" s="16">
        <v>0</v>
      </c>
      <c r="V2339" s="16">
        <f t="shared" ca="1" si="723"/>
        <v>1.2120918048818055</v>
      </c>
      <c r="W2339" s="16">
        <f t="shared" ca="1" si="722"/>
        <v>258.09361446454085</v>
      </c>
      <c r="X2339" s="32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"/>
      <c r="AI2339" s="1"/>
      <c r="AJ2339" s="1"/>
      <c r="AK2339" s="1"/>
      <c r="AL2339" s="1"/>
      <c r="AM2339" s="32"/>
      <c r="AN2339" s="32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42">
        <f t="shared" si="725"/>
        <v>45730</v>
      </c>
      <c r="B2340" s="19">
        <f t="shared" ca="1" si="721"/>
        <v>4458.2373390848388</v>
      </c>
      <c r="C2340" s="16">
        <f t="shared" ca="1" si="727"/>
        <v>3636.2754146454167</v>
      </c>
      <c r="D2340" s="15">
        <f ca="1">IF(A2340&lt;$B$1,VLOOKUP(A2340,[1]DI!$A$4:$B$15000,2,FALSE),0)</f>
        <v>0.13150000000000001</v>
      </c>
      <c r="E2340" s="16">
        <f t="shared" ca="1" si="728"/>
        <v>1.0004903700000001</v>
      </c>
      <c r="F2340" s="16">
        <f ca="1">(TRUNC(PRODUCT($E$12:$E2339),16))</f>
        <v>1.6568296622463301</v>
      </c>
      <c r="G2340" s="16">
        <f t="shared" ca="1" si="729"/>
        <v>1.5180368240966899</v>
      </c>
      <c r="H2340" s="16">
        <f t="shared" ca="1" si="730"/>
        <v>1.0914291599999999</v>
      </c>
      <c r="I2340" s="15">
        <f t="shared" si="726"/>
        <v>7.0000000000000007E-2</v>
      </c>
      <c r="J2340" s="34">
        <f t="shared" si="731"/>
        <v>45427</v>
      </c>
      <c r="K2340" s="2">
        <f t="shared" si="732"/>
        <v>210</v>
      </c>
      <c r="L2340" s="21">
        <f t="shared" si="733"/>
        <v>210</v>
      </c>
      <c r="M2340" s="14">
        <f t="shared" si="734"/>
        <v>1.058001982</v>
      </c>
      <c r="N2340" s="14">
        <f t="shared" ca="1" si="735"/>
        <v>1.1547342140000001</v>
      </c>
      <c r="O2340" s="21">
        <v>0</v>
      </c>
      <c r="P2340" s="16">
        <f t="shared" ca="1" si="736"/>
        <v>562.65621816999999</v>
      </c>
      <c r="Q2340" s="24">
        <f t="shared" si="724"/>
        <v>0</v>
      </c>
      <c r="R2340" s="16">
        <f t="shared" si="737"/>
        <v>0</v>
      </c>
      <c r="S2340" s="4" t="str">
        <f t="shared" si="738"/>
        <v>A+J=</v>
      </c>
      <c r="T2340" s="34">
        <f t="shared" si="739"/>
        <v>45460</v>
      </c>
      <c r="U2340" s="16">
        <v>0</v>
      </c>
      <c r="V2340" s="16">
        <f t="shared" ca="1" si="723"/>
        <v>1.2120918048818055</v>
      </c>
      <c r="W2340" s="16">
        <f t="shared" ca="1" si="722"/>
        <v>259.30570626942267</v>
      </c>
      <c r="X2340" s="32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"/>
      <c r="AI2340" s="1"/>
      <c r="AJ2340" s="1"/>
      <c r="AK2340" s="1"/>
      <c r="AL2340" s="1"/>
      <c r="AM2340" s="32"/>
      <c r="AN2340" s="32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42">
        <f t="shared" si="725"/>
        <v>45731</v>
      </c>
      <c r="B2341" s="19">
        <f t="shared" ca="1" si="721"/>
        <v>4462.6365499297217</v>
      </c>
      <c r="C2341" s="16">
        <f t="shared" ca="1" si="727"/>
        <v>3636.2754146454167</v>
      </c>
      <c r="D2341" s="15">
        <f ca="1">IF(A2341&lt;$B$1,VLOOKUP(A2341,[1]DI!$A$4:$B$15000,2,FALSE),0)</f>
        <v>0</v>
      </c>
      <c r="E2341" s="16">
        <f t="shared" ca="1" si="728"/>
        <v>1</v>
      </c>
      <c r="F2341" s="16">
        <f ca="1">(TRUNC(PRODUCT($E$12:$E2340),16))</f>
        <v>1.6576421218077999</v>
      </c>
      <c r="G2341" s="16">
        <f t="shared" ca="1" si="729"/>
        <v>1.5180368240966899</v>
      </c>
      <c r="H2341" s="16">
        <f t="shared" ca="1" si="730"/>
        <v>1.0919643699999999</v>
      </c>
      <c r="I2341" s="15">
        <f t="shared" si="726"/>
        <v>7.0000000000000007E-2</v>
      </c>
      <c r="J2341" s="34">
        <f t="shared" si="731"/>
        <v>45427</v>
      </c>
      <c r="K2341" s="2">
        <f t="shared" si="732"/>
        <v>210</v>
      </c>
      <c r="L2341" s="21">
        <f t="shared" si="733"/>
        <v>211</v>
      </c>
      <c r="M2341" s="14">
        <f t="shared" si="734"/>
        <v>1.05828608</v>
      </c>
      <c r="N2341" s="14">
        <f t="shared" ca="1" si="735"/>
        <v>1.1556106930000001</v>
      </c>
      <c r="O2341" s="21">
        <v>0</v>
      </c>
      <c r="P2341" s="16">
        <f t="shared" ca="1" si="736"/>
        <v>565.84333720999996</v>
      </c>
      <c r="Q2341" s="24">
        <f t="shared" si="724"/>
        <v>0</v>
      </c>
      <c r="R2341" s="16">
        <f t="shared" si="737"/>
        <v>0</v>
      </c>
      <c r="S2341" s="4" t="str">
        <f t="shared" si="738"/>
        <v>A+J=</v>
      </c>
      <c r="T2341" s="34">
        <f t="shared" si="739"/>
        <v>45460</v>
      </c>
      <c r="U2341" s="16">
        <v>0</v>
      </c>
      <c r="V2341" s="16">
        <f t="shared" ca="1" si="723"/>
        <v>1.2120918048818055</v>
      </c>
      <c r="W2341" s="16">
        <f t="shared" ca="1" si="722"/>
        <v>260.51779807430449</v>
      </c>
      <c r="X2341" s="32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"/>
      <c r="AI2341" s="1"/>
      <c r="AJ2341" s="1"/>
      <c r="AK2341" s="1"/>
      <c r="AL2341" s="1"/>
      <c r="AM2341" s="32"/>
      <c r="AN2341" s="32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42">
        <f t="shared" si="725"/>
        <v>45732</v>
      </c>
      <c r="B2342" s="19">
        <f t="shared" ca="1" si="721"/>
        <v>4463.848641734603</v>
      </c>
      <c r="C2342" s="16">
        <f t="shared" ca="1" si="727"/>
        <v>3636.2754146454167</v>
      </c>
      <c r="D2342" s="15">
        <f ca="1">IF(A2342&lt;$B$1,VLOOKUP(A2342,[1]DI!$A$4:$B$15000,2,FALSE),0)</f>
        <v>0</v>
      </c>
      <c r="E2342" s="16">
        <f t="shared" ca="1" si="728"/>
        <v>1</v>
      </c>
      <c r="F2342" s="16">
        <f ca="1">(TRUNC(PRODUCT($E$12:$E2341),16))</f>
        <v>1.6576421218077999</v>
      </c>
      <c r="G2342" s="16">
        <f t="shared" ca="1" si="729"/>
        <v>1.5180368240966899</v>
      </c>
      <c r="H2342" s="16">
        <f t="shared" ca="1" si="730"/>
        <v>1.0919643699999999</v>
      </c>
      <c r="I2342" s="15">
        <f t="shared" si="726"/>
        <v>7.0000000000000007E-2</v>
      </c>
      <c r="J2342" s="34">
        <f t="shared" si="731"/>
        <v>45427</v>
      </c>
      <c r="K2342" s="2">
        <f t="shared" si="732"/>
        <v>210</v>
      </c>
      <c r="L2342" s="21">
        <f t="shared" si="733"/>
        <v>211</v>
      </c>
      <c r="M2342" s="14">
        <f t="shared" si="734"/>
        <v>1.05828608</v>
      </c>
      <c r="N2342" s="14">
        <f t="shared" ca="1" si="735"/>
        <v>1.1556106930000001</v>
      </c>
      <c r="O2342" s="21">
        <v>0</v>
      </c>
      <c r="P2342" s="16">
        <f t="shared" ca="1" si="736"/>
        <v>565.84333720999996</v>
      </c>
      <c r="Q2342" s="24">
        <f t="shared" si="724"/>
        <v>0</v>
      </c>
      <c r="R2342" s="16">
        <f t="shared" si="737"/>
        <v>0</v>
      </c>
      <c r="S2342" s="4" t="str">
        <f t="shared" si="738"/>
        <v>A+J=</v>
      </c>
      <c r="T2342" s="34">
        <f t="shared" si="739"/>
        <v>45460</v>
      </c>
      <c r="U2342" s="16">
        <v>0</v>
      </c>
      <c r="V2342" s="16">
        <f t="shared" ca="1" si="723"/>
        <v>1.2120918048818055</v>
      </c>
      <c r="W2342" s="16">
        <f t="shared" ca="1" si="722"/>
        <v>261.72988987918632</v>
      </c>
      <c r="X2342" s="32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"/>
      <c r="AI2342" s="1"/>
      <c r="AJ2342" s="1"/>
      <c r="AK2342" s="1"/>
      <c r="AL2342" s="1"/>
      <c r="AM2342" s="32"/>
      <c r="AN2342" s="32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42">
        <f t="shared" si="725"/>
        <v>45733</v>
      </c>
      <c r="B2343" s="19">
        <f t="shared" ca="1" si="721"/>
        <v>4465.0607335394852</v>
      </c>
      <c r="C2343" s="16">
        <f t="shared" ca="1" si="727"/>
        <v>3636.2754146454167</v>
      </c>
      <c r="D2343" s="15">
        <f ca="1">IF(A2343&lt;$B$1,VLOOKUP(A2343,[1]DI!$A$4:$B$15000,2,FALSE),0)</f>
        <v>0.13150000000000001</v>
      </c>
      <c r="E2343" s="16">
        <f t="shared" ca="1" si="728"/>
        <v>1.0004903700000001</v>
      </c>
      <c r="F2343" s="16">
        <f ca="1">(TRUNC(PRODUCT($E$12:$E2342),16))</f>
        <v>1.6576421218077999</v>
      </c>
      <c r="G2343" s="16">
        <f t="shared" ca="1" si="729"/>
        <v>1.5180368240966899</v>
      </c>
      <c r="H2343" s="16">
        <f t="shared" ca="1" si="730"/>
        <v>1.0919643699999999</v>
      </c>
      <c r="I2343" s="15">
        <f t="shared" si="726"/>
        <v>7.0000000000000007E-2</v>
      </c>
      <c r="J2343" s="34">
        <f t="shared" si="731"/>
        <v>45427</v>
      </c>
      <c r="K2343" s="2">
        <f t="shared" si="732"/>
        <v>211</v>
      </c>
      <c r="L2343" s="21">
        <f t="shared" si="733"/>
        <v>211</v>
      </c>
      <c r="M2343" s="14">
        <f t="shared" si="734"/>
        <v>1.05828608</v>
      </c>
      <c r="N2343" s="14">
        <f t="shared" ca="1" si="735"/>
        <v>1.1556106930000001</v>
      </c>
      <c r="O2343" s="21">
        <v>0</v>
      </c>
      <c r="P2343" s="16">
        <f t="shared" ca="1" si="736"/>
        <v>565.84333720999996</v>
      </c>
      <c r="Q2343" s="24">
        <f t="shared" si="724"/>
        <v>0</v>
      </c>
      <c r="R2343" s="16">
        <f t="shared" si="737"/>
        <v>0</v>
      </c>
      <c r="S2343" s="4" t="str">
        <f t="shared" si="738"/>
        <v>A+J=</v>
      </c>
      <c r="T2343" s="34">
        <f t="shared" si="739"/>
        <v>45460</v>
      </c>
      <c r="U2343" s="16">
        <v>0</v>
      </c>
      <c r="V2343" s="16">
        <f t="shared" ca="1" si="723"/>
        <v>1.2120918048818055</v>
      </c>
      <c r="W2343" s="16">
        <f t="shared" ca="1" si="722"/>
        <v>262.94198168406814</v>
      </c>
      <c r="X2343" s="32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"/>
      <c r="AI2343" s="1"/>
      <c r="AJ2343" s="1"/>
      <c r="AK2343" s="1"/>
      <c r="AL2343" s="1"/>
      <c r="AM2343" s="32"/>
      <c r="AN2343" s="32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42">
        <f t="shared" si="725"/>
        <v>45734</v>
      </c>
      <c r="B2344" s="19">
        <f t="shared" ca="1" si="721"/>
        <v>4469.4623115943668</v>
      </c>
      <c r="C2344" s="16">
        <f t="shared" ca="1" si="727"/>
        <v>3636.2754146454167</v>
      </c>
      <c r="D2344" s="15">
        <f ca="1">IF(A2344&lt;$B$1,VLOOKUP(A2344,[1]DI!$A$4:$B$15000,2,FALSE),0)</f>
        <v>0.13150000000000001</v>
      </c>
      <c r="E2344" s="16">
        <f t="shared" ca="1" si="728"/>
        <v>1.0004903700000001</v>
      </c>
      <c r="F2344" s="16">
        <f ca="1">(TRUNC(PRODUCT($E$12:$E2343),16))</f>
        <v>1.6584549797750801</v>
      </c>
      <c r="G2344" s="16">
        <f t="shared" ca="1" si="729"/>
        <v>1.5180368240966899</v>
      </c>
      <c r="H2344" s="16">
        <f t="shared" ca="1" si="730"/>
        <v>1.0924998299999999</v>
      </c>
      <c r="I2344" s="15">
        <f t="shared" si="726"/>
        <v>7.0000000000000007E-2</v>
      </c>
      <c r="J2344" s="34">
        <f t="shared" si="731"/>
        <v>45427</v>
      </c>
      <c r="K2344" s="2">
        <f t="shared" si="732"/>
        <v>212</v>
      </c>
      <c r="L2344" s="21">
        <f t="shared" si="733"/>
        <v>212</v>
      </c>
      <c r="M2344" s="14">
        <f t="shared" si="734"/>
        <v>1.0585702539999999</v>
      </c>
      <c r="N2344" s="14">
        <f t="shared" ca="1" si="735"/>
        <v>1.156487823</v>
      </c>
      <c r="O2344" s="21">
        <v>0</v>
      </c>
      <c r="P2344" s="16">
        <f t="shared" ca="1" si="736"/>
        <v>569.03282346000003</v>
      </c>
      <c r="Q2344" s="24">
        <f t="shared" si="724"/>
        <v>0</v>
      </c>
      <c r="R2344" s="16">
        <f t="shared" si="737"/>
        <v>0</v>
      </c>
      <c r="S2344" s="4" t="str">
        <f t="shared" si="738"/>
        <v>A+J=</v>
      </c>
      <c r="T2344" s="34">
        <f t="shared" si="739"/>
        <v>45460</v>
      </c>
      <c r="U2344" s="16">
        <v>0</v>
      </c>
      <c r="V2344" s="16">
        <f t="shared" ca="1" si="723"/>
        <v>1.2120918048818055</v>
      </c>
      <c r="W2344" s="16">
        <f t="shared" ca="1" si="722"/>
        <v>264.15407348894996</v>
      </c>
      <c r="X2344" s="32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"/>
      <c r="AI2344" s="1"/>
      <c r="AJ2344" s="1"/>
      <c r="AK2344" s="1"/>
      <c r="AL2344" s="1"/>
      <c r="AM2344" s="32"/>
      <c r="AN2344" s="32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42">
        <f t="shared" si="725"/>
        <v>45735</v>
      </c>
      <c r="B2345" s="19">
        <f t="shared" ca="1" si="721"/>
        <v>4473.8663368692487</v>
      </c>
      <c r="C2345" s="16">
        <f t="shared" ca="1" si="727"/>
        <v>3636.2754146454167</v>
      </c>
      <c r="D2345" s="15">
        <f ca="1">IF(A2345&lt;$B$1,VLOOKUP(A2345,[1]DI!$A$4:$B$15000,2,FALSE),0)</f>
        <v>0.13150000000000001</v>
      </c>
      <c r="E2345" s="16">
        <f t="shared" ca="1" si="728"/>
        <v>1.0004903700000001</v>
      </c>
      <c r="F2345" s="16">
        <f ca="1">(TRUNC(PRODUCT($E$12:$E2344),16))</f>
        <v>1.6592682363435101</v>
      </c>
      <c r="G2345" s="16">
        <f t="shared" ca="1" si="729"/>
        <v>1.5180368240966899</v>
      </c>
      <c r="H2345" s="16">
        <f t="shared" ca="1" si="730"/>
        <v>1.0930355599999999</v>
      </c>
      <c r="I2345" s="15">
        <f t="shared" si="726"/>
        <v>7.0000000000000007E-2</v>
      </c>
      <c r="J2345" s="34">
        <f t="shared" si="731"/>
        <v>45427</v>
      </c>
      <c r="K2345" s="2">
        <f t="shared" si="732"/>
        <v>213</v>
      </c>
      <c r="L2345" s="21">
        <f t="shared" si="733"/>
        <v>213</v>
      </c>
      <c r="M2345" s="14">
        <f t="shared" si="734"/>
        <v>1.0588545039999999</v>
      </c>
      <c r="N2345" s="14">
        <f t="shared" ca="1" si="735"/>
        <v>1.157365626</v>
      </c>
      <c r="O2345" s="21">
        <v>0</v>
      </c>
      <c r="P2345" s="16">
        <f t="shared" ca="1" si="736"/>
        <v>572.22475693000001</v>
      </c>
      <c r="Q2345" s="24">
        <f t="shared" si="724"/>
        <v>0</v>
      </c>
      <c r="R2345" s="16">
        <f t="shared" si="737"/>
        <v>0</v>
      </c>
      <c r="S2345" s="4" t="str">
        <f t="shared" si="738"/>
        <v>A+J=</v>
      </c>
      <c r="T2345" s="34">
        <f t="shared" si="739"/>
        <v>45460</v>
      </c>
      <c r="U2345" s="16">
        <v>0</v>
      </c>
      <c r="V2345" s="16">
        <f t="shared" ca="1" si="723"/>
        <v>1.2120918048818055</v>
      </c>
      <c r="W2345" s="16">
        <f t="shared" ca="1" si="722"/>
        <v>265.36616529383178</v>
      </c>
      <c r="X2345" s="32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"/>
      <c r="AI2345" s="1"/>
      <c r="AJ2345" s="1"/>
      <c r="AK2345" s="1"/>
      <c r="AL2345" s="1"/>
      <c r="AM2345" s="32"/>
      <c r="AN2345" s="32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42">
        <f t="shared" si="725"/>
        <v>45736</v>
      </c>
      <c r="B2346" s="19">
        <f t="shared" ca="1" si="721"/>
        <v>4478.2728129941306</v>
      </c>
      <c r="C2346" s="16">
        <f t="shared" ca="1" si="727"/>
        <v>3636.2754146454167</v>
      </c>
      <c r="D2346" s="15">
        <f ca="1">IF(A2346&lt;$B$1,VLOOKUP(A2346,[1]DI!$A$4:$B$15000,2,FALSE),0)</f>
        <v>0.14149999999999999</v>
      </c>
      <c r="E2346" s="16">
        <f t="shared" ca="1" si="728"/>
        <v>1.00052531</v>
      </c>
      <c r="F2346" s="16">
        <f ca="1">(TRUNC(PRODUCT($E$12:$E2345),16))</f>
        <v>1.66008189170856</v>
      </c>
      <c r="G2346" s="16">
        <f t="shared" ca="1" si="729"/>
        <v>1.5180368240966899</v>
      </c>
      <c r="H2346" s="16">
        <f t="shared" ca="1" si="730"/>
        <v>1.09357156</v>
      </c>
      <c r="I2346" s="15">
        <f t="shared" si="726"/>
        <v>7.0000000000000007E-2</v>
      </c>
      <c r="J2346" s="34">
        <f t="shared" si="731"/>
        <v>45427</v>
      </c>
      <c r="K2346" s="2">
        <f t="shared" si="732"/>
        <v>214</v>
      </c>
      <c r="L2346" s="21">
        <f t="shared" si="733"/>
        <v>214</v>
      </c>
      <c r="M2346" s="14">
        <f t="shared" si="734"/>
        <v>1.05913883</v>
      </c>
      <c r="N2346" s="14">
        <f t="shared" ca="1" si="735"/>
        <v>1.1582441029999999</v>
      </c>
      <c r="O2346" s="21">
        <v>0</v>
      </c>
      <c r="P2346" s="16">
        <f t="shared" ca="1" si="736"/>
        <v>575.41914125000005</v>
      </c>
      <c r="Q2346" s="24">
        <f t="shared" si="724"/>
        <v>0</v>
      </c>
      <c r="R2346" s="16">
        <f t="shared" si="737"/>
        <v>0</v>
      </c>
      <c r="S2346" s="4" t="str">
        <f t="shared" si="738"/>
        <v>A+J=</v>
      </c>
      <c r="T2346" s="34">
        <f t="shared" si="739"/>
        <v>45460</v>
      </c>
      <c r="U2346" s="16">
        <v>0</v>
      </c>
      <c r="V2346" s="16">
        <f t="shared" ca="1" si="723"/>
        <v>1.2120918048818055</v>
      </c>
      <c r="W2346" s="16">
        <f t="shared" ca="1" si="722"/>
        <v>266.57825709871361</v>
      </c>
      <c r="X2346" s="32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"/>
      <c r="AI2346" s="1"/>
      <c r="AJ2346" s="1"/>
      <c r="AK2346" s="1"/>
      <c r="AL2346" s="1"/>
      <c r="AM2346" s="32"/>
      <c r="AN2346" s="32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42">
        <f t="shared" si="725"/>
        <v>45737</v>
      </c>
      <c r="B2347" s="19">
        <f t="shared" ca="1" si="721"/>
        <v>4482.8288636690122</v>
      </c>
      <c r="C2347" s="16">
        <f t="shared" ca="1" si="727"/>
        <v>3636.2754146454167</v>
      </c>
      <c r="D2347" s="15">
        <f ca="1">IF(A2347&lt;$B$1,VLOOKUP(A2347,[1]DI!$A$4:$B$15000,2,FALSE),0)</f>
        <v>0.14149999999999999</v>
      </c>
      <c r="E2347" s="16">
        <f t="shared" ca="1" si="728"/>
        <v>1.00052531</v>
      </c>
      <c r="F2347" s="16">
        <f ca="1">(TRUNC(PRODUCT($E$12:$E2346),16))</f>
        <v>1.6609539493270999</v>
      </c>
      <c r="G2347" s="16">
        <f t="shared" ca="1" si="729"/>
        <v>1.5180368240966899</v>
      </c>
      <c r="H2347" s="16">
        <f t="shared" ca="1" si="730"/>
        <v>1.0941460199999999</v>
      </c>
      <c r="I2347" s="15">
        <f t="shared" si="726"/>
        <v>7.0000000000000007E-2</v>
      </c>
      <c r="J2347" s="34">
        <f t="shared" si="731"/>
        <v>45427</v>
      </c>
      <c r="K2347" s="2">
        <f t="shared" si="732"/>
        <v>215</v>
      </c>
      <c r="L2347" s="21">
        <f t="shared" si="733"/>
        <v>215</v>
      </c>
      <c r="M2347" s="14">
        <f t="shared" si="734"/>
        <v>1.059423233</v>
      </c>
      <c r="N2347" s="14">
        <f t="shared" ca="1" si="735"/>
        <v>1.159163714</v>
      </c>
      <c r="O2347" s="21">
        <v>0</v>
      </c>
      <c r="P2347" s="16">
        <f t="shared" ca="1" si="736"/>
        <v>578.76310011999999</v>
      </c>
      <c r="Q2347" s="24">
        <f t="shared" si="724"/>
        <v>0</v>
      </c>
      <c r="R2347" s="16">
        <f t="shared" si="737"/>
        <v>0</v>
      </c>
      <c r="S2347" s="4" t="str">
        <f t="shared" si="738"/>
        <v>A+J=</v>
      </c>
      <c r="T2347" s="34">
        <f t="shared" si="739"/>
        <v>45460</v>
      </c>
      <c r="U2347" s="16">
        <v>0</v>
      </c>
      <c r="V2347" s="16">
        <f t="shared" ca="1" si="723"/>
        <v>1.2120918048818055</v>
      </c>
      <c r="W2347" s="16">
        <f t="shared" ca="1" si="722"/>
        <v>267.79034890359543</v>
      </c>
      <c r="X2347" s="32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"/>
      <c r="AI2347" s="1"/>
      <c r="AJ2347" s="1"/>
      <c r="AK2347" s="1"/>
      <c r="AL2347" s="1"/>
      <c r="AM2347" s="32"/>
      <c r="AN2347" s="32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42">
        <f t="shared" si="725"/>
        <v>45738</v>
      </c>
      <c r="B2348" s="19">
        <f t="shared" ca="1" si="721"/>
        <v>4487.3876051838943</v>
      </c>
      <c r="C2348" s="16">
        <f t="shared" ca="1" si="727"/>
        <v>3636.2754146454167</v>
      </c>
      <c r="D2348" s="15">
        <f ca="1">IF(A2348&lt;$B$1,VLOOKUP(A2348,[1]DI!$A$4:$B$15000,2,FALSE),0)</f>
        <v>0</v>
      </c>
      <c r="E2348" s="16">
        <f t="shared" ca="1" si="728"/>
        <v>1</v>
      </c>
      <c r="F2348" s="16">
        <f ca="1">(TRUNC(PRODUCT($E$12:$E2347),16))</f>
        <v>1.66182646504622</v>
      </c>
      <c r="G2348" s="16">
        <f t="shared" ca="1" si="729"/>
        <v>1.5180368240966899</v>
      </c>
      <c r="H2348" s="16">
        <f t="shared" ca="1" si="730"/>
        <v>1.09472079</v>
      </c>
      <c r="I2348" s="15">
        <f t="shared" si="726"/>
        <v>7.0000000000000007E-2</v>
      </c>
      <c r="J2348" s="34">
        <f t="shared" si="731"/>
        <v>45427</v>
      </c>
      <c r="K2348" s="2">
        <f t="shared" si="732"/>
        <v>215</v>
      </c>
      <c r="L2348" s="21">
        <f t="shared" si="733"/>
        <v>216</v>
      </c>
      <c r="M2348" s="14">
        <f t="shared" si="734"/>
        <v>1.0597077130000001</v>
      </c>
      <c r="N2348" s="14">
        <f t="shared" ca="1" si="735"/>
        <v>1.1600840649999999</v>
      </c>
      <c r="O2348" s="21">
        <v>0</v>
      </c>
      <c r="P2348" s="16">
        <f t="shared" ca="1" si="736"/>
        <v>582.10974983000006</v>
      </c>
      <c r="Q2348" s="24">
        <f t="shared" si="724"/>
        <v>0</v>
      </c>
      <c r="R2348" s="16">
        <f t="shared" si="737"/>
        <v>0</v>
      </c>
      <c r="S2348" s="4" t="str">
        <f t="shared" si="738"/>
        <v>A+J=</v>
      </c>
      <c r="T2348" s="34">
        <f t="shared" si="739"/>
        <v>45460</v>
      </c>
      <c r="U2348" s="16">
        <v>0</v>
      </c>
      <c r="V2348" s="16">
        <f t="shared" ca="1" si="723"/>
        <v>1.2120918048818055</v>
      </c>
      <c r="W2348" s="16">
        <f t="shared" ca="1" si="722"/>
        <v>269.00244070847725</v>
      </c>
      <c r="X2348" s="32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"/>
      <c r="AI2348" s="1"/>
      <c r="AJ2348" s="1"/>
      <c r="AK2348" s="1"/>
      <c r="AL2348" s="1"/>
      <c r="AM2348" s="32"/>
      <c r="AN2348" s="32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42">
        <f t="shared" si="725"/>
        <v>45739</v>
      </c>
      <c r="B2349" s="19">
        <f t="shared" ca="1" si="721"/>
        <v>4488.5996969887756</v>
      </c>
      <c r="C2349" s="16">
        <f t="shared" ca="1" si="727"/>
        <v>3636.2754146454167</v>
      </c>
      <c r="D2349" s="15">
        <f ca="1">IF(A2349&lt;$B$1,VLOOKUP(A2349,[1]DI!$A$4:$B$15000,2,FALSE),0)</f>
        <v>0</v>
      </c>
      <c r="E2349" s="16">
        <f t="shared" ca="1" si="728"/>
        <v>1</v>
      </c>
      <c r="F2349" s="16">
        <f ca="1">(TRUNC(PRODUCT($E$12:$E2348),16))</f>
        <v>1.66182646504622</v>
      </c>
      <c r="G2349" s="16">
        <f t="shared" ca="1" si="729"/>
        <v>1.5180368240966899</v>
      </c>
      <c r="H2349" s="16">
        <f t="shared" ca="1" si="730"/>
        <v>1.09472079</v>
      </c>
      <c r="I2349" s="15">
        <f t="shared" si="726"/>
        <v>7.0000000000000007E-2</v>
      </c>
      <c r="J2349" s="34">
        <f t="shared" si="731"/>
        <v>45427</v>
      </c>
      <c r="K2349" s="2">
        <f t="shared" si="732"/>
        <v>215</v>
      </c>
      <c r="L2349" s="21">
        <f t="shared" si="733"/>
        <v>216</v>
      </c>
      <c r="M2349" s="14">
        <f t="shared" si="734"/>
        <v>1.0597077130000001</v>
      </c>
      <c r="N2349" s="14">
        <f t="shared" ca="1" si="735"/>
        <v>1.1600840649999999</v>
      </c>
      <c r="O2349" s="21">
        <v>0</v>
      </c>
      <c r="P2349" s="16">
        <f t="shared" ca="1" si="736"/>
        <v>582.10974983000006</v>
      </c>
      <c r="Q2349" s="24">
        <f t="shared" si="724"/>
        <v>0</v>
      </c>
      <c r="R2349" s="16">
        <f t="shared" si="737"/>
        <v>0</v>
      </c>
      <c r="S2349" s="4" t="str">
        <f t="shared" si="738"/>
        <v>A+J=</v>
      </c>
      <c r="T2349" s="34">
        <f t="shared" si="739"/>
        <v>45460</v>
      </c>
      <c r="U2349" s="16">
        <v>0</v>
      </c>
      <c r="V2349" s="16">
        <f t="shared" ca="1" si="723"/>
        <v>1.2120918048818055</v>
      </c>
      <c r="W2349" s="16">
        <f t="shared" ca="1" si="722"/>
        <v>270.21453251335907</v>
      </c>
      <c r="X2349" s="32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"/>
      <c r="AI2349" s="1"/>
      <c r="AJ2349" s="1"/>
      <c r="AK2349" s="1"/>
      <c r="AL2349" s="1"/>
      <c r="AM2349" s="32"/>
      <c r="AN2349" s="32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42">
        <f t="shared" si="725"/>
        <v>45740</v>
      </c>
      <c r="B2350" s="19">
        <f t="shared" ca="1" si="721"/>
        <v>4489.8117887936578</v>
      </c>
      <c r="C2350" s="16">
        <f t="shared" ca="1" si="727"/>
        <v>3636.2754146454167</v>
      </c>
      <c r="D2350" s="15">
        <f ca="1">IF(A2350&lt;$B$1,VLOOKUP(A2350,[1]DI!$A$4:$B$15000,2,FALSE),0)</f>
        <v>0.14149999999999999</v>
      </c>
      <c r="E2350" s="16">
        <f t="shared" ca="1" si="728"/>
        <v>1.00052531</v>
      </c>
      <c r="F2350" s="16">
        <f ca="1">(TRUNC(PRODUCT($E$12:$E2349),16))</f>
        <v>1.66182646504622</v>
      </c>
      <c r="G2350" s="16">
        <f t="shared" ca="1" si="729"/>
        <v>1.5180368240966899</v>
      </c>
      <c r="H2350" s="16">
        <f t="shared" ca="1" si="730"/>
        <v>1.09472079</v>
      </c>
      <c r="I2350" s="15">
        <f t="shared" si="726"/>
        <v>7.0000000000000007E-2</v>
      </c>
      <c r="J2350" s="34">
        <f t="shared" si="731"/>
        <v>45427</v>
      </c>
      <c r="K2350" s="2">
        <f t="shared" si="732"/>
        <v>216</v>
      </c>
      <c r="L2350" s="21">
        <f t="shared" si="733"/>
        <v>216</v>
      </c>
      <c r="M2350" s="14">
        <f t="shared" si="734"/>
        <v>1.0597077130000001</v>
      </c>
      <c r="N2350" s="14">
        <f t="shared" ca="1" si="735"/>
        <v>1.1600840649999999</v>
      </c>
      <c r="O2350" s="21">
        <v>0</v>
      </c>
      <c r="P2350" s="16">
        <f t="shared" ca="1" si="736"/>
        <v>582.10974983000006</v>
      </c>
      <c r="Q2350" s="24">
        <f t="shared" si="724"/>
        <v>0</v>
      </c>
      <c r="R2350" s="16">
        <f t="shared" si="737"/>
        <v>0</v>
      </c>
      <c r="S2350" s="4" t="str">
        <f t="shared" si="738"/>
        <v>A+J=</v>
      </c>
      <c r="T2350" s="34">
        <f t="shared" si="739"/>
        <v>45460</v>
      </c>
      <c r="U2350" s="16">
        <v>0</v>
      </c>
      <c r="V2350" s="16">
        <f t="shared" ca="1" si="723"/>
        <v>1.2120918048818055</v>
      </c>
      <c r="W2350" s="16">
        <f t="shared" ca="1" si="722"/>
        <v>271.4266243182409</v>
      </c>
      <c r="X2350" s="32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"/>
      <c r="AI2350" s="1"/>
      <c r="AJ2350" s="1"/>
      <c r="AK2350" s="1"/>
      <c r="AL2350" s="1"/>
      <c r="AM2350" s="32"/>
      <c r="AN2350" s="32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42">
        <f t="shared" si="725"/>
        <v>45741</v>
      </c>
      <c r="B2351" s="19">
        <f t="shared" ca="1" si="721"/>
        <v>4494.3731338885391</v>
      </c>
      <c r="C2351" s="16">
        <f t="shared" ca="1" si="727"/>
        <v>3636.2754146454167</v>
      </c>
      <c r="D2351" s="15">
        <f ca="1">IF(A2351&lt;$B$1,VLOOKUP(A2351,[1]DI!$A$4:$B$15000,2,FALSE),0)</f>
        <v>0.14149999999999999</v>
      </c>
      <c r="E2351" s="16">
        <f t="shared" ca="1" si="728"/>
        <v>1.00052531</v>
      </c>
      <c r="F2351" s="16">
        <f ca="1">(TRUNC(PRODUCT($E$12:$E2350),16))</f>
        <v>1.6626994391065699</v>
      </c>
      <c r="G2351" s="16">
        <f t="shared" ca="1" si="729"/>
        <v>1.5180368240966899</v>
      </c>
      <c r="H2351" s="16">
        <f t="shared" ca="1" si="730"/>
        <v>1.0952958500000001</v>
      </c>
      <c r="I2351" s="15">
        <f t="shared" si="726"/>
        <v>7.0000000000000007E-2</v>
      </c>
      <c r="J2351" s="34">
        <f t="shared" si="731"/>
        <v>45427</v>
      </c>
      <c r="K2351" s="2">
        <f t="shared" si="732"/>
        <v>217</v>
      </c>
      <c r="L2351" s="21">
        <f t="shared" si="733"/>
        <v>217</v>
      </c>
      <c r="M2351" s="14">
        <f t="shared" si="734"/>
        <v>1.059992268</v>
      </c>
      <c r="N2351" s="14">
        <f t="shared" ca="1" si="735"/>
        <v>1.1610051320000001</v>
      </c>
      <c r="O2351" s="21">
        <v>0</v>
      </c>
      <c r="P2351" s="16">
        <f t="shared" ca="1" si="736"/>
        <v>585.45900312000003</v>
      </c>
      <c r="Q2351" s="24">
        <f t="shared" si="724"/>
        <v>0</v>
      </c>
      <c r="R2351" s="16">
        <f t="shared" si="737"/>
        <v>0</v>
      </c>
      <c r="S2351" s="4" t="str">
        <f t="shared" si="738"/>
        <v>A+J=</v>
      </c>
      <c r="T2351" s="34">
        <f t="shared" si="739"/>
        <v>45460</v>
      </c>
      <c r="U2351" s="16">
        <v>0</v>
      </c>
      <c r="V2351" s="16">
        <f t="shared" ca="1" si="723"/>
        <v>1.2120918048818055</v>
      </c>
      <c r="W2351" s="16">
        <f t="shared" ca="1" si="722"/>
        <v>272.63871612312272</v>
      </c>
      <c r="X2351" s="32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"/>
      <c r="AI2351" s="1"/>
      <c r="AJ2351" s="1"/>
      <c r="AK2351" s="1"/>
      <c r="AL2351" s="1"/>
      <c r="AM2351" s="32"/>
      <c r="AN2351" s="32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42">
        <f t="shared" si="725"/>
        <v>45742</v>
      </c>
      <c r="B2352" s="19">
        <f t="shared" ca="1" si="721"/>
        <v>4498.9371734634215</v>
      </c>
      <c r="C2352" s="16">
        <f t="shared" ca="1" si="727"/>
        <v>3636.2754146454167</v>
      </c>
      <c r="D2352" s="15">
        <f ca="1">IF(A2352&lt;$B$1,VLOOKUP(A2352,[1]DI!$A$4:$B$15000,2,FALSE),0)</f>
        <v>0.14149999999999999</v>
      </c>
      <c r="E2352" s="16">
        <f t="shared" ca="1" si="728"/>
        <v>1.00052531</v>
      </c>
      <c r="F2352" s="16">
        <f ca="1">(TRUNC(PRODUCT($E$12:$E2351),16))</f>
        <v>1.66357287174893</v>
      </c>
      <c r="G2352" s="16">
        <f t="shared" ca="1" si="729"/>
        <v>1.5180368240966899</v>
      </c>
      <c r="H2352" s="16">
        <f t="shared" ca="1" si="730"/>
        <v>1.09587122</v>
      </c>
      <c r="I2352" s="15">
        <f t="shared" si="726"/>
        <v>7.0000000000000007E-2</v>
      </c>
      <c r="J2352" s="34">
        <f t="shared" si="731"/>
        <v>45427</v>
      </c>
      <c r="K2352" s="2">
        <f t="shared" si="732"/>
        <v>218</v>
      </c>
      <c r="L2352" s="21">
        <f t="shared" si="733"/>
        <v>218</v>
      </c>
      <c r="M2352" s="14">
        <f t="shared" si="734"/>
        <v>1.0602769000000001</v>
      </c>
      <c r="N2352" s="14">
        <f t="shared" ca="1" si="735"/>
        <v>1.1619269400000001</v>
      </c>
      <c r="O2352" s="21">
        <v>0</v>
      </c>
      <c r="P2352" s="16">
        <f t="shared" ca="1" si="736"/>
        <v>588.81095088999996</v>
      </c>
      <c r="Q2352" s="24">
        <f t="shared" si="724"/>
        <v>0</v>
      </c>
      <c r="R2352" s="16">
        <f t="shared" si="737"/>
        <v>0</v>
      </c>
      <c r="S2352" s="4" t="str">
        <f t="shared" si="738"/>
        <v>A+J=</v>
      </c>
      <c r="T2352" s="34">
        <f t="shared" si="739"/>
        <v>45460</v>
      </c>
      <c r="U2352" s="16">
        <v>0</v>
      </c>
      <c r="V2352" s="16">
        <f t="shared" ca="1" si="723"/>
        <v>1.2120918048818055</v>
      </c>
      <c r="W2352" s="16">
        <f t="shared" ca="1" si="722"/>
        <v>273.85080792800454</v>
      </c>
      <c r="X2352" s="32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"/>
      <c r="AI2352" s="1"/>
      <c r="AJ2352" s="1"/>
      <c r="AK2352" s="1"/>
      <c r="AL2352" s="1"/>
      <c r="AM2352" s="32"/>
      <c r="AN2352" s="32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42">
        <f t="shared" si="725"/>
        <v>45743</v>
      </c>
      <c r="B2353" s="19">
        <f t="shared" ca="1" si="721"/>
        <v>4503.5039038783034</v>
      </c>
      <c r="C2353" s="16">
        <f t="shared" ca="1" si="727"/>
        <v>3636.2754146454167</v>
      </c>
      <c r="D2353" s="15">
        <f ca="1">IF(A2353&lt;$B$1,VLOOKUP(A2353,[1]DI!$A$4:$B$15000,2,FALSE),0)</f>
        <v>0.14149999999999999</v>
      </c>
      <c r="E2353" s="16">
        <f t="shared" ca="1" si="728"/>
        <v>1.00052531</v>
      </c>
      <c r="F2353" s="16">
        <f ca="1">(TRUNC(PRODUCT($E$12:$E2352),16))</f>
        <v>1.6644467632141899</v>
      </c>
      <c r="G2353" s="16">
        <f t="shared" ca="1" si="729"/>
        <v>1.5180368240966899</v>
      </c>
      <c r="H2353" s="16">
        <f t="shared" ca="1" si="730"/>
        <v>1.0964468999999999</v>
      </c>
      <c r="I2353" s="15">
        <f t="shared" si="726"/>
        <v>7.0000000000000007E-2</v>
      </c>
      <c r="J2353" s="34">
        <f t="shared" si="731"/>
        <v>45427</v>
      </c>
      <c r="K2353" s="2">
        <f t="shared" si="732"/>
        <v>219</v>
      </c>
      <c r="L2353" s="21">
        <f t="shared" si="733"/>
        <v>219</v>
      </c>
      <c r="M2353" s="14">
        <f t="shared" si="734"/>
        <v>1.0605616090000001</v>
      </c>
      <c r="N2353" s="14">
        <f t="shared" ca="1" si="735"/>
        <v>1.162849488</v>
      </c>
      <c r="O2353" s="21">
        <v>0</v>
      </c>
      <c r="P2353" s="16">
        <f t="shared" ca="1" si="736"/>
        <v>592.16558950000001</v>
      </c>
      <c r="Q2353" s="24">
        <f t="shared" si="724"/>
        <v>0</v>
      </c>
      <c r="R2353" s="16">
        <f t="shared" si="737"/>
        <v>0</v>
      </c>
      <c r="S2353" s="4" t="str">
        <f t="shared" si="738"/>
        <v>A+J=</v>
      </c>
      <c r="T2353" s="34">
        <f t="shared" si="739"/>
        <v>45460</v>
      </c>
      <c r="U2353" s="16">
        <v>0</v>
      </c>
      <c r="V2353" s="16">
        <f t="shared" ca="1" si="723"/>
        <v>1.2120918048818055</v>
      </c>
      <c r="W2353" s="16">
        <f t="shared" ca="1" si="722"/>
        <v>275.06289973288636</v>
      </c>
      <c r="X2353" s="32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"/>
      <c r="AI2353" s="1"/>
      <c r="AJ2353" s="1"/>
      <c r="AK2353" s="1"/>
      <c r="AL2353" s="1"/>
      <c r="AM2353" s="32"/>
      <c r="AN2353" s="32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42">
        <f t="shared" si="725"/>
        <v>45744</v>
      </c>
      <c r="B2354" s="19">
        <f t="shared" ref="B2354:B2417" ca="1" si="740">C2354+P2354+U2354+W2354</f>
        <v>4508.0732524131845</v>
      </c>
      <c r="C2354" s="16">
        <f t="shared" ca="1" si="727"/>
        <v>3636.2754146454167</v>
      </c>
      <c r="D2354" s="15">
        <f ca="1">IF(A2354&lt;$B$1,VLOOKUP(A2354,[1]DI!$A$4:$B$15000,2,FALSE),0)</f>
        <v>0.14149999999999999</v>
      </c>
      <c r="E2354" s="16">
        <f t="shared" ca="1" si="728"/>
        <v>1.00052531</v>
      </c>
      <c r="F2354" s="16">
        <f ca="1">(TRUNC(PRODUCT($E$12:$E2353),16))</f>
        <v>1.6653211137433701</v>
      </c>
      <c r="G2354" s="16">
        <f t="shared" ca="1" si="729"/>
        <v>1.5180368240966899</v>
      </c>
      <c r="H2354" s="16">
        <f t="shared" ca="1" si="730"/>
        <v>1.09702287</v>
      </c>
      <c r="I2354" s="15">
        <f t="shared" si="726"/>
        <v>7.0000000000000007E-2</v>
      </c>
      <c r="J2354" s="34">
        <f t="shared" si="731"/>
        <v>45427</v>
      </c>
      <c r="K2354" s="2">
        <f t="shared" si="732"/>
        <v>220</v>
      </c>
      <c r="L2354" s="21">
        <f t="shared" si="733"/>
        <v>220</v>
      </c>
      <c r="M2354" s="14">
        <f t="shared" si="734"/>
        <v>1.0608463939999999</v>
      </c>
      <c r="N2354" s="14">
        <f t="shared" ca="1" si="735"/>
        <v>1.163772756</v>
      </c>
      <c r="O2354" s="21">
        <v>0</v>
      </c>
      <c r="P2354" s="16">
        <f t="shared" ca="1" si="736"/>
        <v>595.52284623000003</v>
      </c>
      <c r="Q2354" s="24">
        <f t="shared" si="724"/>
        <v>0</v>
      </c>
      <c r="R2354" s="16">
        <f t="shared" si="737"/>
        <v>0</v>
      </c>
      <c r="S2354" s="4" t="str">
        <f t="shared" si="738"/>
        <v>A+J=</v>
      </c>
      <c r="T2354" s="34">
        <f t="shared" si="739"/>
        <v>45460</v>
      </c>
      <c r="U2354" s="16">
        <v>0</v>
      </c>
      <c r="V2354" s="16">
        <f t="shared" ca="1" si="723"/>
        <v>1.2120918048818055</v>
      </c>
      <c r="W2354" s="16">
        <f t="shared" ca="1" si="722"/>
        <v>276.27499153776819</v>
      </c>
      <c r="X2354" s="32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"/>
      <c r="AI2354" s="1"/>
      <c r="AJ2354" s="1"/>
      <c r="AK2354" s="1"/>
      <c r="AL2354" s="1"/>
      <c r="AM2354" s="32"/>
      <c r="AN2354" s="32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42">
        <f t="shared" si="725"/>
        <v>45745</v>
      </c>
      <c r="B2355" s="19">
        <f t="shared" ca="1" si="740"/>
        <v>4512.645291788067</v>
      </c>
      <c r="C2355" s="16">
        <f t="shared" ca="1" si="727"/>
        <v>3636.2754146454167</v>
      </c>
      <c r="D2355" s="15">
        <f ca="1">IF(A2355&lt;$B$1,VLOOKUP(A2355,[1]DI!$A$4:$B$15000,2,FALSE),0)</f>
        <v>0</v>
      </c>
      <c r="E2355" s="16">
        <f t="shared" ca="1" si="728"/>
        <v>1</v>
      </c>
      <c r="F2355" s="16">
        <f ca="1">(TRUNC(PRODUCT($E$12:$E2354),16))</f>
        <v>1.66619592357763</v>
      </c>
      <c r="G2355" s="16">
        <f t="shared" ca="1" si="729"/>
        <v>1.5180368240966899</v>
      </c>
      <c r="H2355" s="16">
        <f t="shared" ca="1" si="730"/>
        <v>1.09759915</v>
      </c>
      <c r="I2355" s="15">
        <f t="shared" si="726"/>
        <v>7.0000000000000007E-2</v>
      </c>
      <c r="J2355" s="34">
        <f t="shared" si="731"/>
        <v>45427</v>
      </c>
      <c r="K2355" s="2">
        <f t="shared" si="732"/>
        <v>220</v>
      </c>
      <c r="L2355" s="21">
        <f t="shared" si="733"/>
        <v>221</v>
      </c>
      <c r="M2355" s="14">
        <f t="shared" si="734"/>
        <v>1.0611312550000001</v>
      </c>
      <c r="N2355" s="14">
        <f t="shared" ca="1" si="735"/>
        <v>1.1646967640000001</v>
      </c>
      <c r="O2355" s="21">
        <v>0</v>
      </c>
      <c r="P2355" s="16">
        <f t="shared" ca="1" si="736"/>
        <v>598.88279379999994</v>
      </c>
      <c r="Q2355" s="24">
        <f t="shared" si="724"/>
        <v>0</v>
      </c>
      <c r="R2355" s="16">
        <f t="shared" si="737"/>
        <v>0</v>
      </c>
      <c r="S2355" s="4" t="str">
        <f t="shared" si="738"/>
        <v>A+J=</v>
      </c>
      <c r="T2355" s="34">
        <f t="shared" si="739"/>
        <v>45460</v>
      </c>
      <c r="U2355" s="16">
        <v>0</v>
      </c>
      <c r="V2355" s="16">
        <f t="shared" ca="1" si="723"/>
        <v>1.2120918048818055</v>
      </c>
      <c r="W2355" s="16">
        <f t="shared" ref="W2355:W2418" ca="1" si="741">W2354+V2355</f>
        <v>277.48708334265001</v>
      </c>
      <c r="X2355" s="32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"/>
      <c r="AI2355" s="1"/>
      <c r="AJ2355" s="1"/>
      <c r="AK2355" s="1"/>
      <c r="AL2355" s="1"/>
      <c r="AM2355" s="32"/>
      <c r="AN2355" s="32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42">
        <f t="shared" si="725"/>
        <v>45746</v>
      </c>
      <c r="B2356" s="19">
        <f t="shared" ca="1" si="740"/>
        <v>4513.8573835929483</v>
      </c>
      <c r="C2356" s="16">
        <f t="shared" ca="1" si="727"/>
        <v>3636.2754146454167</v>
      </c>
      <c r="D2356" s="15">
        <f ca="1">IF(A2356&lt;$B$1,VLOOKUP(A2356,[1]DI!$A$4:$B$15000,2,FALSE),0)</f>
        <v>0</v>
      </c>
      <c r="E2356" s="16">
        <f t="shared" ca="1" si="728"/>
        <v>1</v>
      </c>
      <c r="F2356" s="16">
        <f ca="1">(TRUNC(PRODUCT($E$12:$E2355),16))</f>
        <v>1.66619592357763</v>
      </c>
      <c r="G2356" s="16">
        <f t="shared" ca="1" si="729"/>
        <v>1.5180368240966899</v>
      </c>
      <c r="H2356" s="16">
        <f t="shared" ca="1" si="730"/>
        <v>1.09759915</v>
      </c>
      <c r="I2356" s="15">
        <f t="shared" si="726"/>
        <v>7.0000000000000007E-2</v>
      </c>
      <c r="J2356" s="34">
        <f t="shared" si="731"/>
        <v>45427</v>
      </c>
      <c r="K2356" s="2">
        <f t="shared" si="732"/>
        <v>220</v>
      </c>
      <c r="L2356" s="21">
        <f t="shared" si="733"/>
        <v>221</v>
      </c>
      <c r="M2356" s="14">
        <f t="shared" si="734"/>
        <v>1.0611312550000001</v>
      </c>
      <c r="N2356" s="14">
        <f t="shared" ca="1" si="735"/>
        <v>1.1646967640000001</v>
      </c>
      <c r="O2356" s="21">
        <v>0</v>
      </c>
      <c r="P2356" s="16">
        <f t="shared" ca="1" si="736"/>
        <v>598.88279379999994</v>
      </c>
      <c r="Q2356" s="24">
        <f t="shared" si="724"/>
        <v>0</v>
      </c>
      <c r="R2356" s="16">
        <f t="shared" si="737"/>
        <v>0</v>
      </c>
      <c r="S2356" s="4" t="str">
        <f t="shared" si="738"/>
        <v>A+J=</v>
      </c>
      <c r="T2356" s="34">
        <f t="shared" si="739"/>
        <v>45460</v>
      </c>
      <c r="U2356" s="16">
        <v>0</v>
      </c>
      <c r="V2356" s="16">
        <f t="shared" ca="1" si="723"/>
        <v>1.2120918048818055</v>
      </c>
      <c r="W2356" s="16">
        <f t="shared" ca="1" si="741"/>
        <v>278.69917514753183</v>
      </c>
      <c r="X2356" s="32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"/>
      <c r="AI2356" s="1"/>
      <c r="AJ2356" s="1"/>
      <c r="AK2356" s="1"/>
      <c r="AL2356" s="1"/>
      <c r="AM2356" s="32"/>
      <c r="AN2356" s="32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42">
        <f t="shared" si="725"/>
        <v>45747</v>
      </c>
      <c r="B2357" s="19">
        <f t="shared" ca="1" si="740"/>
        <v>4515.0694753978305</v>
      </c>
      <c r="C2357" s="16">
        <f t="shared" ca="1" si="727"/>
        <v>3636.2754146454167</v>
      </c>
      <c r="D2357" s="15">
        <f ca="1">IF(A2357&lt;$B$1,VLOOKUP(A2357,[1]DI!$A$4:$B$15000,2,FALSE),0)</f>
        <v>0.14149999999999999</v>
      </c>
      <c r="E2357" s="16">
        <f t="shared" ca="1" si="728"/>
        <v>1.00052531</v>
      </c>
      <c r="F2357" s="16">
        <f ca="1">(TRUNC(PRODUCT($E$12:$E2356),16))</f>
        <v>1.66619592357763</v>
      </c>
      <c r="G2357" s="16">
        <f t="shared" ca="1" si="729"/>
        <v>1.5180368240966899</v>
      </c>
      <c r="H2357" s="16">
        <f t="shared" ca="1" si="730"/>
        <v>1.09759915</v>
      </c>
      <c r="I2357" s="15">
        <f t="shared" si="726"/>
        <v>7.0000000000000007E-2</v>
      </c>
      <c r="J2357" s="34">
        <f t="shared" si="731"/>
        <v>45427</v>
      </c>
      <c r="K2357" s="2">
        <f t="shared" si="732"/>
        <v>221</v>
      </c>
      <c r="L2357" s="21">
        <f t="shared" si="733"/>
        <v>221</v>
      </c>
      <c r="M2357" s="14">
        <f t="shared" si="734"/>
        <v>1.0611312550000001</v>
      </c>
      <c r="N2357" s="14">
        <f t="shared" ca="1" si="735"/>
        <v>1.1646967640000001</v>
      </c>
      <c r="O2357" s="21">
        <v>0</v>
      </c>
      <c r="P2357" s="16">
        <f t="shared" ca="1" si="736"/>
        <v>598.88279379999994</v>
      </c>
      <c r="Q2357" s="24">
        <f t="shared" si="724"/>
        <v>0</v>
      </c>
      <c r="R2357" s="16">
        <f t="shared" si="737"/>
        <v>0</v>
      </c>
      <c r="S2357" s="4" t="str">
        <f t="shared" si="738"/>
        <v>A+J=</v>
      </c>
      <c r="T2357" s="34">
        <f t="shared" si="739"/>
        <v>45460</v>
      </c>
      <c r="U2357" s="16">
        <v>0</v>
      </c>
      <c r="V2357" s="16">
        <f t="shared" ca="1" si="723"/>
        <v>1.2120918048818055</v>
      </c>
      <c r="W2357" s="16">
        <f t="shared" ca="1" si="741"/>
        <v>279.91126695241365</v>
      </c>
      <c r="X2357" s="32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"/>
      <c r="AI2357" s="1"/>
      <c r="AJ2357" s="1"/>
      <c r="AK2357" s="1"/>
      <c r="AL2357" s="1"/>
      <c r="AM2357" s="32"/>
      <c r="AN2357" s="32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42">
        <f t="shared" si="725"/>
        <v>45748</v>
      </c>
      <c r="B2358" s="19">
        <f t="shared" ca="1" si="740"/>
        <v>4519.644172892712</v>
      </c>
      <c r="C2358" s="16">
        <f t="shared" ca="1" si="727"/>
        <v>3636.2754146454167</v>
      </c>
      <c r="D2358" s="15">
        <f ca="1">IF(A2358&lt;$B$1,VLOOKUP(A2358,[1]DI!$A$4:$B$15000,2,FALSE),0)</f>
        <v>0.14149999999999999</v>
      </c>
      <c r="E2358" s="16">
        <f t="shared" ca="1" si="728"/>
        <v>1.00052531</v>
      </c>
      <c r="F2358" s="16">
        <f ca="1">(TRUNC(PRODUCT($E$12:$E2357),16))</f>
        <v>1.66707119295825</v>
      </c>
      <c r="G2358" s="16">
        <f t="shared" ca="1" si="729"/>
        <v>1.5180368240966899</v>
      </c>
      <c r="H2358" s="16">
        <f t="shared" ca="1" si="730"/>
        <v>1.0981757299999999</v>
      </c>
      <c r="I2358" s="15">
        <f t="shared" si="726"/>
        <v>7.0000000000000007E-2</v>
      </c>
      <c r="J2358" s="34">
        <f t="shared" si="731"/>
        <v>45427</v>
      </c>
      <c r="K2358" s="2">
        <f t="shared" si="732"/>
        <v>222</v>
      </c>
      <c r="L2358" s="21">
        <f t="shared" si="733"/>
        <v>222</v>
      </c>
      <c r="M2358" s="14">
        <f t="shared" si="734"/>
        <v>1.0614161929999999</v>
      </c>
      <c r="N2358" s="14">
        <f t="shared" ca="1" si="735"/>
        <v>1.1656215029999999</v>
      </c>
      <c r="O2358" s="21">
        <v>0</v>
      </c>
      <c r="P2358" s="16">
        <f t="shared" ca="1" si="736"/>
        <v>602.24539948999995</v>
      </c>
      <c r="Q2358" s="24">
        <f t="shared" si="724"/>
        <v>0</v>
      </c>
      <c r="R2358" s="16">
        <f t="shared" si="737"/>
        <v>0</v>
      </c>
      <c r="S2358" s="4" t="str">
        <f t="shared" si="738"/>
        <v>A+J=</v>
      </c>
      <c r="T2358" s="34">
        <f t="shared" si="739"/>
        <v>45460</v>
      </c>
      <c r="U2358" s="16">
        <v>0</v>
      </c>
      <c r="V2358" s="16">
        <f t="shared" ca="1" si="723"/>
        <v>1.2120918048818055</v>
      </c>
      <c r="W2358" s="16">
        <f t="shared" ca="1" si="741"/>
        <v>281.12335875729548</v>
      </c>
      <c r="X2358" s="32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"/>
      <c r="AI2358" s="1"/>
      <c r="AJ2358" s="1"/>
      <c r="AK2358" s="1"/>
      <c r="AL2358" s="1"/>
      <c r="AM2358" s="32"/>
      <c r="AN2358" s="32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42">
        <f t="shared" si="725"/>
        <v>45749</v>
      </c>
      <c r="B2359" s="19">
        <f t="shared" ca="1" si="740"/>
        <v>4524.2215248675939</v>
      </c>
      <c r="C2359" s="16">
        <f t="shared" ca="1" si="727"/>
        <v>3636.2754146454167</v>
      </c>
      <c r="D2359" s="15">
        <f ca="1">IF(A2359&lt;$B$1,VLOOKUP(A2359,[1]DI!$A$4:$B$15000,2,FALSE),0)</f>
        <v>0.14149999999999999</v>
      </c>
      <c r="E2359" s="16">
        <f t="shared" ca="1" si="728"/>
        <v>1.00052531</v>
      </c>
      <c r="F2359" s="16">
        <f ca="1">(TRUNC(PRODUCT($E$12:$E2358),16))</f>
        <v>1.6679469221266201</v>
      </c>
      <c r="G2359" s="16">
        <f t="shared" ca="1" si="729"/>
        <v>1.5180368240966899</v>
      </c>
      <c r="H2359" s="16">
        <f t="shared" ca="1" si="730"/>
        <v>1.09875261</v>
      </c>
      <c r="I2359" s="15">
        <f t="shared" si="726"/>
        <v>7.0000000000000007E-2</v>
      </c>
      <c r="J2359" s="34">
        <f t="shared" si="731"/>
        <v>45427</v>
      </c>
      <c r="K2359" s="2">
        <f t="shared" si="732"/>
        <v>223</v>
      </c>
      <c r="L2359" s="21">
        <f t="shared" si="733"/>
        <v>223</v>
      </c>
      <c r="M2359" s="14">
        <f t="shared" si="734"/>
        <v>1.061701207</v>
      </c>
      <c r="N2359" s="14">
        <f t="shared" ca="1" si="735"/>
        <v>1.1665469719999999</v>
      </c>
      <c r="O2359" s="21">
        <v>0</v>
      </c>
      <c r="P2359" s="16">
        <f t="shared" ca="1" si="736"/>
        <v>605.61065966000001</v>
      </c>
      <c r="Q2359" s="24">
        <f t="shared" si="724"/>
        <v>0</v>
      </c>
      <c r="R2359" s="16">
        <f t="shared" si="737"/>
        <v>0</v>
      </c>
      <c r="S2359" s="4" t="str">
        <f t="shared" si="738"/>
        <v>A+J=</v>
      </c>
      <c r="T2359" s="34">
        <f t="shared" si="739"/>
        <v>45460</v>
      </c>
      <c r="U2359" s="16">
        <v>0</v>
      </c>
      <c r="V2359" s="16">
        <f t="shared" ca="1" si="723"/>
        <v>1.2120918048818055</v>
      </c>
      <c r="W2359" s="16">
        <f t="shared" ca="1" si="741"/>
        <v>282.3354505621773</v>
      </c>
      <c r="X2359" s="32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"/>
      <c r="AI2359" s="1"/>
      <c r="AJ2359" s="1"/>
      <c r="AK2359" s="1"/>
      <c r="AL2359" s="1"/>
      <c r="AM2359" s="32"/>
      <c r="AN2359" s="32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42">
        <f t="shared" si="725"/>
        <v>45750</v>
      </c>
      <c r="B2360" s="19">
        <f t="shared" ca="1" si="740"/>
        <v>4528.801582232476</v>
      </c>
      <c r="C2360" s="16">
        <f t="shared" ca="1" si="727"/>
        <v>3636.2754146454167</v>
      </c>
      <c r="D2360" s="15">
        <f ca="1">IF(A2360&lt;$B$1,VLOOKUP(A2360,[1]DI!$A$4:$B$15000,2,FALSE),0)</f>
        <v>0.14149999999999999</v>
      </c>
      <c r="E2360" s="16">
        <f t="shared" ca="1" si="728"/>
        <v>1.00052531</v>
      </c>
      <c r="F2360" s="16">
        <f ca="1">(TRUNC(PRODUCT($E$12:$E2359),16))</f>
        <v>1.66882311132428</v>
      </c>
      <c r="G2360" s="16">
        <f t="shared" ca="1" si="729"/>
        <v>1.5180368240966899</v>
      </c>
      <c r="H2360" s="16">
        <f t="shared" ca="1" si="730"/>
        <v>1.0993298</v>
      </c>
      <c r="I2360" s="15">
        <f t="shared" si="726"/>
        <v>7.0000000000000007E-2</v>
      </c>
      <c r="J2360" s="34">
        <f t="shared" si="731"/>
        <v>45427</v>
      </c>
      <c r="K2360" s="2">
        <f t="shared" si="732"/>
        <v>224</v>
      </c>
      <c r="L2360" s="21">
        <f t="shared" si="733"/>
        <v>224</v>
      </c>
      <c r="M2360" s="14">
        <f t="shared" si="734"/>
        <v>1.0619862980000001</v>
      </c>
      <c r="N2360" s="14">
        <f t="shared" ca="1" si="735"/>
        <v>1.167473185</v>
      </c>
      <c r="O2360" s="21">
        <v>0</v>
      </c>
      <c r="P2360" s="16">
        <f t="shared" ca="1" si="736"/>
        <v>608.97862522000003</v>
      </c>
      <c r="Q2360" s="24">
        <f t="shared" si="724"/>
        <v>0</v>
      </c>
      <c r="R2360" s="16">
        <f t="shared" si="737"/>
        <v>0</v>
      </c>
      <c r="S2360" s="4" t="str">
        <f t="shared" si="738"/>
        <v>A+J=</v>
      </c>
      <c r="T2360" s="34">
        <f t="shared" si="739"/>
        <v>45460</v>
      </c>
      <c r="U2360" s="16">
        <v>0</v>
      </c>
      <c r="V2360" s="16">
        <f t="shared" ca="1" si="723"/>
        <v>1.2120918048818055</v>
      </c>
      <c r="W2360" s="16">
        <f t="shared" ca="1" si="741"/>
        <v>283.54754236705912</v>
      </c>
      <c r="X2360" s="32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"/>
      <c r="AI2360" s="1"/>
      <c r="AJ2360" s="1"/>
      <c r="AK2360" s="1"/>
      <c r="AL2360" s="1"/>
      <c r="AM2360" s="32"/>
      <c r="AN2360" s="32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42">
        <f t="shared" si="725"/>
        <v>45751</v>
      </c>
      <c r="B2361" s="19">
        <f t="shared" ca="1" si="740"/>
        <v>4533.3842613573579</v>
      </c>
      <c r="C2361" s="16">
        <f t="shared" ca="1" si="727"/>
        <v>3636.2754146454167</v>
      </c>
      <c r="D2361" s="15">
        <f ca="1">IF(A2361&lt;$B$1,VLOOKUP(A2361,[1]DI!$A$4:$B$15000,2,FALSE),0)</f>
        <v>0.14149999999999999</v>
      </c>
      <c r="E2361" s="16">
        <f t="shared" ca="1" si="728"/>
        <v>1.00052531</v>
      </c>
      <c r="F2361" s="16">
        <f ca="1">(TRUNC(PRODUCT($E$12:$E2360),16))</f>
        <v>1.6696997607928901</v>
      </c>
      <c r="G2361" s="16">
        <f t="shared" ca="1" si="729"/>
        <v>1.5180368240966899</v>
      </c>
      <c r="H2361" s="16">
        <f t="shared" ca="1" si="730"/>
        <v>1.09990728</v>
      </c>
      <c r="I2361" s="15">
        <f t="shared" si="726"/>
        <v>7.0000000000000007E-2</v>
      </c>
      <c r="J2361" s="34">
        <f t="shared" si="731"/>
        <v>45427</v>
      </c>
      <c r="K2361" s="2">
        <f t="shared" si="732"/>
        <v>225</v>
      </c>
      <c r="L2361" s="21">
        <f t="shared" si="733"/>
        <v>225</v>
      </c>
      <c r="M2361" s="14">
        <f t="shared" si="734"/>
        <v>1.0622714660000001</v>
      </c>
      <c r="N2361" s="14">
        <f t="shared" ca="1" si="735"/>
        <v>1.168400119</v>
      </c>
      <c r="O2361" s="21">
        <v>0</v>
      </c>
      <c r="P2361" s="16">
        <f t="shared" ca="1" si="736"/>
        <v>612.34921254000005</v>
      </c>
      <c r="Q2361" s="24">
        <f t="shared" si="724"/>
        <v>0</v>
      </c>
      <c r="R2361" s="16">
        <f t="shared" si="737"/>
        <v>0</v>
      </c>
      <c r="S2361" s="4" t="str">
        <f t="shared" si="738"/>
        <v>A+J=</v>
      </c>
      <c r="T2361" s="34">
        <f t="shared" si="739"/>
        <v>45460</v>
      </c>
      <c r="U2361" s="16">
        <v>0</v>
      </c>
      <c r="V2361" s="16">
        <f t="shared" ref="V2361:V2424" ca="1" si="742">1/30*0.01*C2361</f>
        <v>1.2120918048818055</v>
      </c>
      <c r="W2361" s="16">
        <f t="shared" ca="1" si="741"/>
        <v>284.75963417194095</v>
      </c>
      <c r="X2361" s="32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"/>
      <c r="AI2361" s="1"/>
      <c r="AJ2361" s="1"/>
      <c r="AK2361" s="1"/>
      <c r="AL2361" s="1"/>
      <c r="AM2361" s="32"/>
      <c r="AN2361" s="32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42">
        <f t="shared" si="725"/>
        <v>45752</v>
      </c>
      <c r="B2362" s="19">
        <f t="shared" ca="1" si="740"/>
        <v>4537.9696785922397</v>
      </c>
      <c r="C2362" s="16">
        <f t="shared" ca="1" si="727"/>
        <v>3636.2754146454167</v>
      </c>
      <c r="D2362" s="15">
        <f ca="1">IF(A2362&lt;$B$1,VLOOKUP(A2362,[1]DI!$A$4:$B$15000,2,FALSE),0)</f>
        <v>0</v>
      </c>
      <c r="E2362" s="16">
        <f t="shared" ca="1" si="728"/>
        <v>1</v>
      </c>
      <c r="F2362" s="16">
        <f ca="1">(TRUNC(PRODUCT($E$12:$E2361),16))</f>
        <v>1.6705768707742299</v>
      </c>
      <c r="G2362" s="16">
        <f t="shared" ca="1" si="729"/>
        <v>1.5180368240966899</v>
      </c>
      <c r="H2362" s="16">
        <f t="shared" ca="1" si="730"/>
        <v>1.1004850799999999</v>
      </c>
      <c r="I2362" s="15">
        <f t="shared" si="726"/>
        <v>7.0000000000000007E-2</v>
      </c>
      <c r="J2362" s="34">
        <f t="shared" si="731"/>
        <v>45427</v>
      </c>
      <c r="K2362" s="2">
        <f t="shared" si="732"/>
        <v>225</v>
      </c>
      <c r="L2362" s="21">
        <f t="shared" si="733"/>
        <v>226</v>
      </c>
      <c r="M2362" s="14">
        <f t="shared" si="734"/>
        <v>1.06255671</v>
      </c>
      <c r="N2362" s="14">
        <f t="shared" ca="1" si="735"/>
        <v>1.1693278060000001</v>
      </c>
      <c r="O2362" s="21">
        <v>0</v>
      </c>
      <c r="P2362" s="16">
        <f t="shared" ca="1" si="736"/>
        <v>615.72253796999996</v>
      </c>
      <c r="Q2362" s="24">
        <f t="shared" si="724"/>
        <v>0</v>
      </c>
      <c r="R2362" s="16">
        <f t="shared" si="737"/>
        <v>0</v>
      </c>
      <c r="S2362" s="4" t="str">
        <f t="shared" si="738"/>
        <v>A+J=</v>
      </c>
      <c r="T2362" s="34">
        <f t="shared" si="739"/>
        <v>45460</v>
      </c>
      <c r="U2362" s="16">
        <v>0</v>
      </c>
      <c r="V2362" s="16">
        <f t="shared" ca="1" si="742"/>
        <v>1.2120918048818055</v>
      </c>
      <c r="W2362" s="16">
        <f t="shared" ca="1" si="741"/>
        <v>285.97172597682277</v>
      </c>
      <c r="X2362" s="32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"/>
      <c r="AI2362" s="1"/>
      <c r="AJ2362" s="1"/>
      <c r="AK2362" s="1"/>
      <c r="AL2362" s="1"/>
      <c r="AM2362" s="32"/>
      <c r="AN2362" s="32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42">
        <f t="shared" si="725"/>
        <v>45753</v>
      </c>
      <c r="B2363" s="19">
        <f t="shared" ca="1" si="740"/>
        <v>4539.181770397121</v>
      </c>
      <c r="C2363" s="16">
        <f t="shared" ca="1" si="727"/>
        <v>3636.2754146454167</v>
      </c>
      <c r="D2363" s="15">
        <f ca="1">IF(A2363&lt;$B$1,VLOOKUP(A2363,[1]DI!$A$4:$B$15000,2,FALSE),0)</f>
        <v>0</v>
      </c>
      <c r="E2363" s="16">
        <f t="shared" ca="1" si="728"/>
        <v>1</v>
      </c>
      <c r="F2363" s="16">
        <f ca="1">(TRUNC(PRODUCT($E$12:$E2362),16))</f>
        <v>1.6705768707742299</v>
      </c>
      <c r="G2363" s="16">
        <f t="shared" ca="1" si="729"/>
        <v>1.5180368240966899</v>
      </c>
      <c r="H2363" s="16">
        <f t="shared" ca="1" si="730"/>
        <v>1.1004850799999999</v>
      </c>
      <c r="I2363" s="15">
        <f t="shared" si="726"/>
        <v>7.0000000000000007E-2</v>
      </c>
      <c r="J2363" s="34">
        <f t="shared" si="731"/>
        <v>45427</v>
      </c>
      <c r="K2363" s="2">
        <f t="shared" si="732"/>
        <v>225</v>
      </c>
      <c r="L2363" s="21">
        <f t="shared" si="733"/>
        <v>226</v>
      </c>
      <c r="M2363" s="14">
        <f t="shared" si="734"/>
        <v>1.06255671</v>
      </c>
      <c r="N2363" s="14">
        <f t="shared" ca="1" si="735"/>
        <v>1.1693278060000001</v>
      </c>
      <c r="O2363" s="21">
        <v>0</v>
      </c>
      <c r="P2363" s="16">
        <f t="shared" ca="1" si="736"/>
        <v>615.72253796999996</v>
      </c>
      <c r="Q2363" s="24">
        <f t="shared" si="724"/>
        <v>0</v>
      </c>
      <c r="R2363" s="16">
        <f t="shared" si="737"/>
        <v>0</v>
      </c>
      <c r="S2363" s="4" t="str">
        <f t="shared" si="738"/>
        <v>A+J=</v>
      </c>
      <c r="T2363" s="34">
        <f t="shared" si="739"/>
        <v>45460</v>
      </c>
      <c r="U2363" s="16">
        <v>0</v>
      </c>
      <c r="V2363" s="16">
        <f t="shared" ca="1" si="742"/>
        <v>1.2120918048818055</v>
      </c>
      <c r="W2363" s="16">
        <f t="shared" ca="1" si="741"/>
        <v>287.18381778170459</v>
      </c>
      <c r="X2363" s="32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"/>
      <c r="AI2363" s="1"/>
      <c r="AJ2363" s="1"/>
      <c r="AK2363" s="1"/>
      <c r="AL2363" s="1"/>
      <c r="AM2363" s="32"/>
      <c r="AN2363" s="32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42">
        <f t="shared" si="725"/>
        <v>45754</v>
      </c>
      <c r="B2364" s="19">
        <f t="shared" ca="1" si="740"/>
        <v>4540.3938622020032</v>
      </c>
      <c r="C2364" s="16">
        <f t="shared" ca="1" si="727"/>
        <v>3636.2754146454167</v>
      </c>
      <c r="D2364" s="15">
        <f ca="1">IF(A2364&lt;$B$1,VLOOKUP(A2364,[1]DI!$A$4:$B$15000,2,FALSE),0)</f>
        <v>0.14149999999999999</v>
      </c>
      <c r="E2364" s="16">
        <f t="shared" ca="1" si="728"/>
        <v>1.00052531</v>
      </c>
      <c r="F2364" s="16">
        <f ca="1">(TRUNC(PRODUCT($E$12:$E2363),16))</f>
        <v>1.6705768707742299</v>
      </c>
      <c r="G2364" s="16">
        <f t="shared" ca="1" si="729"/>
        <v>1.5180368240966899</v>
      </c>
      <c r="H2364" s="16">
        <f t="shared" ca="1" si="730"/>
        <v>1.1004850799999999</v>
      </c>
      <c r="I2364" s="15">
        <f t="shared" si="726"/>
        <v>7.0000000000000007E-2</v>
      </c>
      <c r="J2364" s="34">
        <f t="shared" si="731"/>
        <v>45427</v>
      </c>
      <c r="K2364" s="2">
        <f t="shared" si="732"/>
        <v>226</v>
      </c>
      <c r="L2364" s="21">
        <f t="shared" si="733"/>
        <v>226</v>
      </c>
      <c r="M2364" s="14">
        <f t="shared" si="734"/>
        <v>1.06255671</v>
      </c>
      <c r="N2364" s="14">
        <f t="shared" ca="1" si="735"/>
        <v>1.1693278060000001</v>
      </c>
      <c r="O2364" s="21">
        <v>0</v>
      </c>
      <c r="P2364" s="16">
        <f t="shared" ca="1" si="736"/>
        <v>615.72253796999996</v>
      </c>
      <c r="Q2364" s="24">
        <f t="shared" si="724"/>
        <v>0</v>
      </c>
      <c r="R2364" s="16">
        <f t="shared" si="737"/>
        <v>0</v>
      </c>
      <c r="S2364" s="4" t="str">
        <f t="shared" si="738"/>
        <v>A+J=</v>
      </c>
      <c r="T2364" s="34">
        <f t="shared" si="739"/>
        <v>45460</v>
      </c>
      <c r="U2364" s="16">
        <v>0</v>
      </c>
      <c r="V2364" s="16">
        <f t="shared" ca="1" si="742"/>
        <v>1.2120918048818055</v>
      </c>
      <c r="W2364" s="16">
        <f t="shared" ca="1" si="741"/>
        <v>288.39590958658641</v>
      </c>
      <c r="X2364" s="32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"/>
      <c r="AI2364" s="1"/>
      <c r="AJ2364" s="1"/>
      <c r="AK2364" s="1"/>
      <c r="AL2364" s="1"/>
      <c r="AM2364" s="32"/>
      <c r="AN2364" s="32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42">
        <f t="shared" si="725"/>
        <v>45755</v>
      </c>
      <c r="B2365" s="19">
        <f t="shared" ca="1" si="740"/>
        <v>4544.9819048268846</v>
      </c>
      <c r="C2365" s="16">
        <f t="shared" ca="1" si="727"/>
        <v>3636.2754146454167</v>
      </c>
      <c r="D2365" s="15">
        <f ca="1">IF(A2365&lt;$B$1,VLOOKUP(A2365,[1]DI!$A$4:$B$15000,2,FALSE),0)</f>
        <v>0.14149999999999999</v>
      </c>
      <c r="E2365" s="16">
        <f t="shared" ca="1" si="728"/>
        <v>1.00052531</v>
      </c>
      <c r="F2365" s="16">
        <f ca="1">(TRUNC(PRODUCT($E$12:$E2364),16))</f>
        <v>1.6714544415102199</v>
      </c>
      <c r="G2365" s="16">
        <f t="shared" ca="1" si="729"/>
        <v>1.5180368240966899</v>
      </c>
      <c r="H2365" s="16">
        <f t="shared" ca="1" si="730"/>
        <v>1.10106317</v>
      </c>
      <c r="I2365" s="15">
        <f t="shared" si="726"/>
        <v>7.0000000000000007E-2</v>
      </c>
      <c r="J2365" s="34">
        <f t="shared" si="731"/>
        <v>45427</v>
      </c>
      <c r="K2365" s="2">
        <f t="shared" si="732"/>
        <v>227</v>
      </c>
      <c r="L2365" s="21">
        <f t="shared" si="733"/>
        <v>227</v>
      </c>
      <c r="M2365" s="14">
        <f t="shared" si="734"/>
        <v>1.0628420300000001</v>
      </c>
      <c r="N2365" s="14">
        <f t="shared" ca="1" si="735"/>
        <v>1.170256215</v>
      </c>
      <c r="O2365" s="21">
        <v>0</v>
      </c>
      <c r="P2365" s="16">
        <f t="shared" ca="1" si="736"/>
        <v>619.09848879000003</v>
      </c>
      <c r="Q2365" s="24">
        <f t="shared" si="724"/>
        <v>0</v>
      </c>
      <c r="R2365" s="16">
        <f t="shared" si="737"/>
        <v>0</v>
      </c>
      <c r="S2365" s="4" t="str">
        <f t="shared" si="738"/>
        <v>A+J=</v>
      </c>
      <c r="T2365" s="34">
        <f t="shared" si="739"/>
        <v>45460</v>
      </c>
      <c r="U2365" s="16">
        <v>0</v>
      </c>
      <c r="V2365" s="16">
        <f t="shared" ca="1" si="742"/>
        <v>1.2120918048818055</v>
      </c>
      <c r="W2365" s="16">
        <f t="shared" ca="1" si="741"/>
        <v>289.60800139146824</v>
      </c>
      <c r="X2365" s="32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"/>
      <c r="AI2365" s="1"/>
      <c r="AJ2365" s="1"/>
      <c r="AK2365" s="1"/>
      <c r="AL2365" s="1"/>
      <c r="AM2365" s="32"/>
      <c r="AN2365" s="32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42">
        <f t="shared" si="725"/>
        <v>45756</v>
      </c>
      <c r="B2366" s="19">
        <f t="shared" ca="1" si="740"/>
        <v>4549.5726564817669</v>
      </c>
      <c r="C2366" s="16">
        <f t="shared" ca="1" si="727"/>
        <v>3636.2754146454167</v>
      </c>
      <c r="D2366" s="15">
        <f ca="1">IF(A2366&lt;$B$1,VLOOKUP(A2366,[1]DI!$A$4:$B$15000,2,FALSE),0)</f>
        <v>0.14149999999999999</v>
      </c>
      <c r="E2366" s="16">
        <f t="shared" ca="1" si="728"/>
        <v>1.00052531</v>
      </c>
      <c r="F2366" s="16">
        <f ca="1">(TRUNC(PRODUCT($E$12:$E2365),16))</f>
        <v>1.6723324732428899</v>
      </c>
      <c r="G2366" s="16">
        <f t="shared" ca="1" si="729"/>
        <v>1.5180368240966899</v>
      </c>
      <c r="H2366" s="16">
        <f t="shared" ca="1" si="730"/>
        <v>1.10164157</v>
      </c>
      <c r="I2366" s="15">
        <f t="shared" si="726"/>
        <v>7.0000000000000007E-2</v>
      </c>
      <c r="J2366" s="34">
        <f t="shared" si="731"/>
        <v>45427</v>
      </c>
      <c r="K2366" s="2">
        <f t="shared" si="732"/>
        <v>228</v>
      </c>
      <c r="L2366" s="21">
        <f t="shared" si="733"/>
        <v>228</v>
      </c>
      <c r="M2366" s="14">
        <f t="shared" si="734"/>
        <v>1.063127428</v>
      </c>
      <c r="N2366" s="14">
        <f t="shared" ca="1" si="735"/>
        <v>1.171185369</v>
      </c>
      <c r="O2366" s="21">
        <v>0</v>
      </c>
      <c r="P2366" s="16">
        <f t="shared" ca="1" si="736"/>
        <v>622.47714864</v>
      </c>
      <c r="Q2366" s="24">
        <f t="shared" si="724"/>
        <v>0</v>
      </c>
      <c r="R2366" s="16">
        <f t="shared" si="737"/>
        <v>0</v>
      </c>
      <c r="S2366" s="4" t="str">
        <f t="shared" si="738"/>
        <v>A+J=</v>
      </c>
      <c r="T2366" s="34">
        <f t="shared" si="739"/>
        <v>45460</v>
      </c>
      <c r="U2366" s="16">
        <v>0</v>
      </c>
      <c r="V2366" s="16">
        <f t="shared" ca="1" si="742"/>
        <v>1.2120918048818055</v>
      </c>
      <c r="W2366" s="16">
        <f t="shared" ca="1" si="741"/>
        <v>290.82009319635006</v>
      </c>
      <c r="X2366" s="32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"/>
      <c r="AI2366" s="1"/>
      <c r="AJ2366" s="1"/>
      <c r="AK2366" s="1"/>
      <c r="AL2366" s="1"/>
      <c r="AM2366" s="32"/>
      <c r="AN2366" s="32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42">
        <f t="shared" si="725"/>
        <v>45757</v>
      </c>
      <c r="B2367" s="19">
        <f t="shared" ca="1" si="740"/>
        <v>4554.1661135166487</v>
      </c>
      <c r="C2367" s="16">
        <f t="shared" ca="1" si="727"/>
        <v>3636.2754146454167</v>
      </c>
      <c r="D2367" s="15">
        <f ca="1">IF(A2367&lt;$B$1,VLOOKUP(A2367,[1]DI!$A$4:$B$15000,2,FALSE),0)</f>
        <v>0.14149999999999999</v>
      </c>
      <c r="E2367" s="16">
        <f t="shared" ca="1" si="728"/>
        <v>1.00052531</v>
      </c>
      <c r="F2367" s="16">
        <f ca="1">(TRUNC(PRODUCT($E$12:$E2366),16))</f>
        <v>1.6732109662144099</v>
      </c>
      <c r="G2367" s="16">
        <f t="shared" ca="1" si="729"/>
        <v>1.5180368240966899</v>
      </c>
      <c r="H2367" s="16">
        <f t="shared" ca="1" si="730"/>
        <v>1.1022202800000001</v>
      </c>
      <c r="I2367" s="15">
        <f t="shared" si="726"/>
        <v>7.0000000000000007E-2</v>
      </c>
      <c r="J2367" s="34">
        <f t="shared" si="731"/>
        <v>45427</v>
      </c>
      <c r="K2367" s="2">
        <f t="shared" si="732"/>
        <v>229</v>
      </c>
      <c r="L2367" s="21">
        <f t="shared" si="733"/>
        <v>229</v>
      </c>
      <c r="M2367" s="14">
        <f t="shared" si="734"/>
        <v>1.063412902</v>
      </c>
      <c r="N2367" s="14">
        <f t="shared" ca="1" si="735"/>
        <v>1.1721152669999999</v>
      </c>
      <c r="O2367" s="21">
        <v>0</v>
      </c>
      <c r="P2367" s="16">
        <f t="shared" ca="1" si="736"/>
        <v>625.85851387000002</v>
      </c>
      <c r="Q2367" s="24">
        <f t="shared" si="724"/>
        <v>0</v>
      </c>
      <c r="R2367" s="16">
        <f t="shared" si="737"/>
        <v>0</v>
      </c>
      <c r="S2367" s="4" t="str">
        <f t="shared" si="738"/>
        <v>A+J=</v>
      </c>
      <c r="T2367" s="34">
        <f t="shared" si="739"/>
        <v>45460</v>
      </c>
      <c r="U2367" s="16">
        <v>0</v>
      </c>
      <c r="V2367" s="16">
        <f t="shared" ca="1" si="742"/>
        <v>1.2120918048818055</v>
      </c>
      <c r="W2367" s="16">
        <f t="shared" ca="1" si="741"/>
        <v>292.03218500123188</v>
      </c>
      <c r="X2367" s="32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"/>
      <c r="AI2367" s="1"/>
      <c r="AJ2367" s="1"/>
      <c r="AK2367" s="1"/>
      <c r="AL2367" s="1"/>
      <c r="AM2367" s="32"/>
      <c r="AN2367" s="32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42">
        <f t="shared" si="725"/>
        <v>45758</v>
      </c>
      <c r="B2368" s="19">
        <f t="shared" ca="1" si="740"/>
        <v>4558.7621959515309</v>
      </c>
      <c r="C2368" s="16">
        <f t="shared" ca="1" si="727"/>
        <v>3636.2754146454167</v>
      </c>
      <c r="D2368" s="15">
        <f ca="1">IF(A2368&lt;$B$1,VLOOKUP(A2368,[1]DI!$A$4:$B$15000,2,FALSE),0)</f>
        <v>0.14149999999999999</v>
      </c>
      <c r="E2368" s="16">
        <f t="shared" ca="1" si="728"/>
        <v>1.00052531</v>
      </c>
      <c r="F2368" s="16">
        <f ca="1">(TRUNC(PRODUCT($E$12:$E2367),16))</f>
        <v>1.6740899206670701</v>
      </c>
      <c r="G2368" s="16">
        <f t="shared" ca="1" si="729"/>
        <v>1.5180368240966899</v>
      </c>
      <c r="H2368" s="16">
        <f t="shared" ca="1" si="730"/>
        <v>1.1027992799999999</v>
      </c>
      <c r="I2368" s="15">
        <f t="shared" si="726"/>
        <v>7.0000000000000007E-2</v>
      </c>
      <c r="J2368" s="34">
        <f t="shared" si="731"/>
        <v>45427</v>
      </c>
      <c r="K2368" s="2">
        <f t="shared" si="732"/>
        <v>230</v>
      </c>
      <c r="L2368" s="21">
        <f t="shared" si="733"/>
        <v>230</v>
      </c>
      <c r="M2368" s="14">
        <f t="shared" si="734"/>
        <v>1.0636984519999999</v>
      </c>
      <c r="N2368" s="14">
        <f t="shared" ca="1" si="735"/>
        <v>1.173045887</v>
      </c>
      <c r="O2368" s="21">
        <v>0</v>
      </c>
      <c r="P2368" s="16">
        <f t="shared" ca="1" si="736"/>
        <v>629.2425045</v>
      </c>
      <c r="Q2368" s="24">
        <f t="shared" si="724"/>
        <v>0</v>
      </c>
      <c r="R2368" s="16">
        <f t="shared" si="737"/>
        <v>0</v>
      </c>
      <c r="S2368" s="4" t="str">
        <f t="shared" si="738"/>
        <v>A+J=</v>
      </c>
      <c r="T2368" s="34">
        <f t="shared" si="739"/>
        <v>45460</v>
      </c>
      <c r="U2368" s="16">
        <v>0</v>
      </c>
      <c r="V2368" s="16">
        <f t="shared" ca="1" si="742"/>
        <v>1.2120918048818055</v>
      </c>
      <c r="W2368" s="16">
        <f t="shared" ca="1" si="741"/>
        <v>293.2442768061137</v>
      </c>
      <c r="X2368" s="32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"/>
      <c r="AI2368" s="1"/>
      <c r="AJ2368" s="1"/>
      <c r="AK2368" s="1"/>
      <c r="AL2368" s="1"/>
      <c r="AM2368" s="32"/>
      <c r="AN2368" s="32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42">
        <f t="shared" si="725"/>
        <v>45759</v>
      </c>
      <c r="B2369" s="19">
        <f t="shared" ca="1" si="740"/>
        <v>4563.3609910464129</v>
      </c>
      <c r="C2369" s="16">
        <f t="shared" ca="1" si="727"/>
        <v>3636.2754146454167</v>
      </c>
      <c r="D2369" s="15">
        <f ca="1">IF(A2369&lt;$B$1,VLOOKUP(A2369,[1]DI!$A$4:$B$15000,2,FALSE),0)</f>
        <v>0</v>
      </c>
      <c r="E2369" s="16">
        <f t="shared" ca="1" si="728"/>
        <v>1</v>
      </c>
      <c r="F2369" s="16">
        <f ca="1">(TRUNC(PRODUCT($E$12:$E2368),16))</f>
        <v>1.6749693368433001</v>
      </c>
      <c r="G2369" s="16">
        <f t="shared" ca="1" si="729"/>
        <v>1.5180368240966899</v>
      </c>
      <c r="H2369" s="16">
        <f t="shared" ca="1" si="730"/>
        <v>1.1033785899999999</v>
      </c>
      <c r="I2369" s="15">
        <f t="shared" si="726"/>
        <v>7.0000000000000007E-2</v>
      </c>
      <c r="J2369" s="34">
        <f t="shared" si="731"/>
        <v>45427</v>
      </c>
      <c r="K2369" s="2">
        <f t="shared" si="732"/>
        <v>230</v>
      </c>
      <c r="L2369" s="21">
        <f t="shared" si="733"/>
        <v>231</v>
      </c>
      <c r="M2369" s="14">
        <f t="shared" si="734"/>
        <v>1.0639840789999999</v>
      </c>
      <c r="N2369" s="14">
        <f t="shared" ca="1" si="735"/>
        <v>1.1739772530000001</v>
      </c>
      <c r="O2369" s="21">
        <v>0</v>
      </c>
      <c r="P2369" s="16">
        <f t="shared" ca="1" si="736"/>
        <v>632.62920779000001</v>
      </c>
      <c r="Q2369" s="24">
        <f t="shared" si="724"/>
        <v>0</v>
      </c>
      <c r="R2369" s="16">
        <f t="shared" si="737"/>
        <v>0</v>
      </c>
      <c r="S2369" s="4" t="str">
        <f t="shared" si="738"/>
        <v>A+J=</v>
      </c>
      <c r="T2369" s="34">
        <f t="shared" si="739"/>
        <v>45460</v>
      </c>
      <c r="U2369" s="16">
        <v>0</v>
      </c>
      <c r="V2369" s="16">
        <f t="shared" ca="1" si="742"/>
        <v>1.2120918048818055</v>
      </c>
      <c r="W2369" s="16">
        <f t="shared" ca="1" si="741"/>
        <v>294.45636861099553</v>
      </c>
      <c r="X2369" s="32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"/>
      <c r="AI2369" s="1"/>
      <c r="AJ2369" s="1"/>
      <c r="AK2369" s="1"/>
      <c r="AL2369" s="1"/>
      <c r="AM2369" s="32"/>
      <c r="AN2369" s="32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42">
        <f t="shared" si="725"/>
        <v>45760</v>
      </c>
      <c r="B2370" s="19">
        <f t="shared" ca="1" si="740"/>
        <v>4564.5730828512942</v>
      </c>
      <c r="C2370" s="16">
        <f t="shared" ca="1" si="727"/>
        <v>3636.2754146454167</v>
      </c>
      <c r="D2370" s="15">
        <f ca="1">IF(A2370&lt;$B$1,VLOOKUP(A2370,[1]DI!$A$4:$B$15000,2,FALSE),0)</f>
        <v>0</v>
      </c>
      <c r="E2370" s="16">
        <f t="shared" ca="1" si="728"/>
        <v>1</v>
      </c>
      <c r="F2370" s="16">
        <f ca="1">(TRUNC(PRODUCT($E$12:$E2369),16))</f>
        <v>1.6749693368433001</v>
      </c>
      <c r="G2370" s="16">
        <f t="shared" ca="1" si="729"/>
        <v>1.5180368240966899</v>
      </c>
      <c r="H2370" s="16">
        <f t="shared" ca="1" si="730"/>
        <v>1.1033785899999999</v>
      </c>
      <c r="I2370" s="15">
        <f t="shared" si="726"/>
        <v>7.0000000000000007E-2</v>
      </c>
      <c r="J2370" s="34">
        <f t="shared" si="731"/>
        <v>45427</v>
      </c>
      <c r="K2370" s="2">
        <f t="shared" si="732"/>
        <v>230</v>
      </c>
      <c r="L2370" s="21">
        <f t="shared" si="733"/>
        <v>231</v>
      </c>
      <c r="M2370" s="14">
        <f t="shared" si="734"/>
        <v>1.0639840789999999</v>
      </c>
      <c r="N2370" s="14">
        <f t="shared" ca="1" si="735"/>
        <v>1.1739772530000001</v>
      </c>
      <c r="O2370" s="21">
        <v>0</v>
      </c>
      <c r="P2370" s="16">
        <f t="shared" ca="1" si="736"/>
        <v>632.62920779000001</v>
      </c>
      <c r="Q2370" s="24">
        <f t="shared" si="724"/>
        <v>0</v>
      </c>
      <c r="R2370" s="16">
        <f t="shared" si="737"/>
        <v>0</v>
      </c>
      <c r="S2370" s="4" t="str">
        <f t="shared" si="738"/>
        <v>A+J=</v>
      </c>
      <c r="T2370" s="34">
        <f t="shared" si="739"/>
        <v>45460</v>
      </c>
      <c r="U2370" s="16">
        <v>0</v>
      </c>
      <c r="V2370" s="16">
        <f t="shared" ca="1" si="742"/>
        <v>1.2120918048818055</v>
      </c>
      <c r="W2370" s="16">
        <f t="shared" ca="1" si="741"/>
        <v>295.66846041587735</v>
      </c>
      <c r="X2370" s="32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"/>
      <c r="AI2370" s="1"/>
      <c r="AJ2370" s="1"/>
      <c r="AK2370" s="1"/>
      <c r="AL2370" s="1"/>
      <c r="AM2370" s="32"/>
      <c r="AN2370" s="32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42">
        <f t="shared" si="725"/>
        <v>45761</v>
      </c>
      <c r="B2371" s="19">
        <f t="shared" ca="1" si="740"/>
        <v>4565.7851746561764</v>
      </c>
      <c r="C2371" s="16">
        <f t="shared" ca="1" si="727"/>
        <v>3636.2754146454167</v>
      </c>
      <c r="D2371" s="15">
        <f ca="1">IF(A2371&lt;$B$1,VLOOKUP(A2371,[1]DI!$A$4:$B$15000,2,FALSE),0)</f>
        <v>0.14149999999999999</v>
      </c>
      <c r="E2371" s="16">
        <f t="shared" ca="1" si="728"/>
        <v>1.00052531</v>
      </c>
      <c r="F2371" s="16">
        <f ca="1">(TRUNC(PRODUCT($E$12:$E2370),16))</f>
        <v>1.6749693368433001</v>
      </c>
      <c r="G2371" s="16">
        <f t="shared" ca="1" si="729"/>
        <v>1.5180368240966899</v>
      </c>
      <c r="H2371" s="16">
        <f t="shared" ca="1" si="730"/>
        <v>1.1033785899999999</v>
      </c>
      <c r="I2371" s="15">
        <f t="shared" si="726"/>
        <v>7.0000000000000007E-2</v>
      </c>
      <c r="J2371" s="34">
        <f t="shared" si="731"/>
        <v>45427</v>
      </c>
      <c r="K2371" s="2">
        <f t="shared" si="732"/>
        <v>231</v>
      </c>
      <c r="L2371" s="21">
        <f t="shared" si="733"/>
        <v>231</v>
      </c>
      <c r="M2371" s="14">
        <f t="shared" si="734"/>
        <v>1.0639840789999999</v>
      </c>
      <c r="N2371" s="14">
        <f t="shared" ca="1" si="735"/>
        <v>1.1739772530000001</v>
      </c>
      <c r="O2371" s="21">
        <v>0</v>
      </c>
      <c r="P2371" s="16">
        <f t="shared" ca="1" si="736"/>
        <v>632.62920779000001</v>
      </c>
      <c r="Q2371" s="24">
        <f t="shared" si="724"/>
        <v>0</v>
      </c>
      <c r="R2371" s="16">
        <f t="shared" si="737"/>
        <v>0</v>
      </c>
      <c r="S2371" s="4" t="str">
        <f t="shared" si="738"/>
        <v>A+J=</v>
      </c>
      <c r="T2371" s="34">
        <f t="shared" si="739"/>
        <v>45460</v>
      </c>
      <c r="U2371" s="16">
        <v>0</v>
      </c>
      <c r="V2371" s="16">
        <f t="shared" ca="1" si="742"/>
        <v>1.2120918048818055</v>
      </c>
      <c r="W2371" s="16">
        <f t="shared" ca="1" si="741"/>
        <v>296.88055222075917</v>
      </c>
      <c r="X2371" s="32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"/>
      <c r="AI2371" s="1"/>
      <c r="AJ2371" s="1"/>
      <c r="AK2371" s="1"/>
      <c r="AL2371" s="1"/>
      <c r="AM2371" s="32"/>
      <c r="AN2371" s="32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42">
        <f t="shared" si="725"/>
        <v>45762</v>
      </c>
      <c r="B2372" s="19">
        <f t="shared" ca="1" si="740"/>
        <v>4570.3866824110573</v>
      </c>
      <c r="C2372" s="16">
        <f t="shared" ca="1" si="727"/>
        <v>3636.2754146454167</v>
      </c>
      <c r="D2372" s="15">
        <f ca="1">IF(A2372&lt;$B$1,VLOOKUP(A2372,[1]DI!$A$4:$B$15000,2,FALSE),0)</f>
        <v>0.14149999999999999</v>
      </c>
      <c r="E2372" s="16">
        <f t="shared" ca="1" si="728"/>
        <v>1.00052531</v>
      </c>
      <c r="F2372" s="16">
        <f ca="1">(TRUNC(PRODUCT($E$12:$E2371),16))</f>
        <v>1.6758492149856301</v>
      </c>
      <c r="G2372" s="16">
        <f t="shared" ca="1" si="729"/>
        <v>1.5180368240966899</v>
      </c>
      <c r="H2372" s="16">
        <f t="shared" ca="1" si="730"/>
        <v>1.1039582100000001</v>
      </c>
      <c r="I2372" s="15">
        <f t="shared" si="726"/>
        <v>7.0000000000000007E-2</v>
      </c>
      <c r="J2372" s="34">
        <f t="shared" si="731"/>
        <v>45427</v>
      </c>
      <c r="K2372" s="2">
        <f t="shared" si="732"/>
        <v>232</v>
      </c>
      <c r="L2372" s="21">
        <f t="shared" si="733"/>
        <v>232</v>
      </c>
      <c r="M2372" s="14">
        <f t="shared" si="734"/>
        <v>1.0642697830000001</v>
      </c>
      <c r="N2372" s="14">
        <f t="shared" ca="1" si="735"/>
        <v>1.174909365</v>
      </c>
      <c r="O2372" s="21">
        <v>0</v>
      </c>
      <c r="P2372" s="16">
        <f t="shared" ca="1" si="736"/>
        <v>636.01862373999995</v>
      </c>
      <c r="Q2372" s="24">
        <f t="shared" si="724"/>
        <v>0</v>
      </c>
      <c r="R2372" s="16">
        <f t="shared" si="737"/>
        <v>0</v>
      </c>
      <c r="S2372" s="4" t="str">
        <f t="shared" si="738"/>
        <v>A+J=</v>
      </c>
      <c r="T2372" s="34">
        <f t="shared" si="739"/>
        <v>45460</v>
      </c>
      <c r="U2372" s="16">
        <v>0</v>
      </c>
      <c r="V2372" s="16">
        <f t="shared" ca="1" si="742"/>
        <v>1.2120918048818055</v>
      </c>
      <c r="W2372" s="16">
        <f t="shared" ca="1" si="741"/>
        <v>298.09264402564099</v>
      </c>
      <c r="X2372" s="32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"/>
      <c r="AI2372" s="1"/>
      <c r="AJ2372" s="1"/>
      <c r="AK2372" s="1"/>
      <c r="AL2372" s="1"/>
      <c r="AM2372" s="32"/>
      <c r="AN2372" s="32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42">
        <f t="shared" si="725"/>
        <v>45763</v>
      </c>
      <c r="B2373" s="19">
        <f t="shared" ca="1" si="740"/>
        <v>4574.99086282594</v>
      </c>
      <c r="C2373" s="16">
        <f t="shared" ca="1" si="727"/>
        <v>3636.2754146454167</v>
      </c>
      <c r="D2373" s="15">
        <f ca="1">IF(A2373&lt;$B$1,VLOOKUP(A2373,[1]DI!$A$4:$B$15000,2,FALSE),0)</f>
        <v>0.14149999999999999</v>
      </c>
      <c r="E2373" s="16">
        <f t="shared" ca="1" si="728"/>
        <v>1.00052531</v>
      </c>
      <c r="F2373" s="16">
        <f ca="1">(TRUNC(PRODUCT($E$12:$E2372),16))</f>
        <v>1.67672955533676</v>
      </c>
      <c r="G2373" s="16">
        <f t="shared" ca="1" si="729"/>
        <v>1.5180368240966899</v>
      </c>
      <c r="H2373" s="16">
        <f t="shared" ca="1" si="730"/>
        <v>1.1045381299999999</v>
      </c>
      <c r="I2373" s="15">
        <f t="shared" si="726"/>
        <v>7.0000000000000007E-2</v>
      </c>
      <c r="J2373" s="34">
        <f t="shared" si="731"/>
        <v>45427</v>
      </c>
      <c r="K2373" s="2">
        <f t="shared" si="732"/>
        <v>233</v>
      </c>
      <c r="L2373" s="21">
        <f t="shared" si="733"/>
        <v>233</v>
      </c>
      <c r="M2373" s="14">
        <f t="shared" si="734"/>
        <v>1.064555564</v>
      </c>
      <c r="N2373" s="14">
        <f t="shared" ca="1" si="735"/>
        <v>1.1758422120000001</v>
      </c>
      <c r="O2373" s="21">
        <v>0</v>
      </c>
      <c r="P2373" s="16">
        <f t="shared" ca="1" si="736"/>
        <v>639.41071235000004</v>
      </c>
      <c r="Q2373" s="24">
        <f t="shared" si="724"/>
        <v>0</v>
      </c>
      <c r="R2373" s="16">
        <f t="shared" si="737"/>
        <v>0</v>
      </c>
      <c r="S2373" s="4" t="str">
        <f t="shared" si="738"/>
        <v>A+J=</v>
      </c>
      <c r="T2373" s="34">
        <f t="shared" si="739"/>
        <v>45460</v>
      </c>
      <c r="U2373" s="16">
        <v>0</v>
      </c>
      <c r="V2373" s="16">
        <f t="shared" ca="1" si="742"/>
        <v>1.2120918048818055</v>
      </c>
      <c r="W2373" s="16">
        <f t="shared" ca="1" si="741"/>
        <v>299.30473583052282</v>
      </c>
      <c r="X2373" s="32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"/>
      <c r="AI2373" s="1"/>
      <c r="AJ2373" s="1"/>
      <c r="AK2373" s="1"/>
      <c r="AL2373" s="1"/>
      <c r="AM2373" s="32"/>
      <c r="AN2373" s="32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42">
        <f t="shared" si="725"/>
        <v>45764</v>
      </c>
      <c r="B2374" s="19">
        <f t="shared" ca="1" si="740"/>
        <v>4579.5977559008215</v>
      </c>
      <c r="C2374" s="16">
        <f t="shared" ca="1" si="727"/>
        <v>3636.2754146454167</v>
      </c>
      <c r="D2374" s="15">
        <f ca="1">IF(A2374&lt;$B$1,VLOOKUP(A2374,[1]DI!$A$4:$B$15000,2,FALSE),0)</f>
        <v>0.14149999999999999</v>
      </c>
      <c r="E2374" s="16">
        <f t="shared" ca="1" si="728"/>
        <v>1.00052531</v>
      </c>
      <c r="F2374" s="16">
        <f ca="1">(TRUNC(PRODUCT($E$12:$E2373),16))</f>
        <v>1.6776103581394699</v>
      </c>
      <c r="G2374" s="16">
        <f t="shared" ca="1" si="729"/>
        <v>1.5180368240966899</v>
      </c>
      <c r="H2374" s="16">
        <f t="shared" ca="1" si="730"/>
        <v>1.1051183600000001</v>
      </c>
      <c r="I2374" s="15">
        <f t="shared" si="726"/>
        <v>7.0000000000000007E-2</v>
      </c>
      <c r="J2374" s="34">
        <f t="shared" si="731"/>
        <v>45427</v>
      </c>
      <c r="K2374" s="2">
        <f t="shared" si="732"/>
        <v>234</v>
      </c>
      <c r="L2374" s="21">
        <f t="shared" si="733"/>
        <v>234</v>
      </c>
      <c r="M2374" s="14">
        <f t="shared" si="734"/>
        <v>1.0648414209999999</v>
      </c>
      <c r="N2374" s="14">
        <f t="shared" ca="1" si="735"/>
        <v>1.1767758049999999</v>
      </c>
      <c r="O2374" s="21">
        <v>0</v>
      </c>
      <c r="P2374" s="16">
        <f t="shared" ca="1" si="736"/>
        <v>642.80551362000006</v>
      </c>
      <c r="Q2374" s="24">
        <f t="shared" si="724"/>
        <v>0</v>
      </c>
      <c r="R2374" s="16">
        <f t="shared" si="737"/>
        <v>0</v>
      </c>
      <c r="S2374" s="4" t="str">
        <f t="shared" si="738"/>
        <v>A+J=</v>
      </c>
      <c r="T2374" s="34">
        <f t="shared" si="739"/>
        <v>45460</v>
      </c>
      <c r="U2374" s="16">
        <v>0</v>
      </c>
      <c r="V2374" s="16">
        <f t="shared" ca="1" si="742"/>
        <v>1.2120918048818055</v>
      </c>
      <c r="W2374" s="16">
        <f t="shared" ca="1" si="741"/>
        <v>300.51682763540464</v>
      </c>
      <c r="X2374" s="32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"/>
      <c r="AI2374" s="1"/>
      <c r="AJ2374" s="1"/>
      <c r="AK2374" s="1"/>
      <c r="AL2374" s="1"/>
      <c r="AM2374" s="32"/>
      <c r="AN2374" s="32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42">
        <f t="shared" si="725"/>
        <v>45765</v>
      </c>
      <c r="B2375" s="19">
        <f t="shared" ca="1" si="740"/>
        <v>4584.2072852757037</v>
      </c>
      <c r="C2375" s="16">
        <f t="shared" ca="1" si="727"/>
        <v>3636.2754146454167</v>
      </c>
      <c r="D2375" s="15">
        <f ca="1">IF(A2375&lt;$B$1,VLOOKUP(A2375,[1]DI!$A$4:$B$15000,2,FALSE),0)</f>
        <v>0</v>
      </c>
      <c r="E2375" s="16">
        <f t="shared" ca="1" si="728"/>
        <v>1</v>
      </c>
      <c r="F2375" s="16">
        <f ca="1">(TRUNC(PRODUCT($E$12:$E2374),16))</f>
        <v>1.67849162363671</v>
      </c>
      <c r="G2375" s="16">
        <f t="shared" ca="1" si="729"/>
        <v>1.5180368240966899</v>
      </c>
      <c r="H2375" s="16">
        <f t="shared" ca="1" si="730"/>
        <v>1.1056988800000001</v>
      </c>
      <c r="I2375" s="15">
        <f t="shared" si="726"/>
        <v>7.0000000000000007E-2</v>
      </c>
      <c r="J2375" s="34">
        <f t="shared" si="731"/>
        <v>45427</v>
      </c>
      <c r="K2375" s="2">
        <f t="shared" si="732"/>
        <v>234</v>
      </c>
      <c r="L2375" s="21">
        <f t="shared" si="733"/>
        <v>235</v>
      </c>
      <c r="M2375" s="14">
        <f t="shared" si="734"/>
        <v>1.065127355</v>
      </c>
      <c r="N2375" s="14">
        <f t="shared" ca="1" si="735"/>
        <v>1.177710123</v>
      </c>
      <c r="O2375" s="21">
        <v>0</v>
      </c>
      <c r="P2375" s="16">
        <f t="shared" ca="1" si="736"/>
        <v>646.20295119000002</v>
      </c>
      <c r="Q2375" s="24">
        <f t="shared" si="724"/>
        <v>0</v>
      </c>
      <c r="R2375" s="16">
        <f t="shared" si="737"/>
        <v>0</v>
      </c>
      <c r="S2375" s="4" t="str">
        <f t="shared" si="738"/>
        <v>A+J=</v>
      </c>
      <c r="T2375" s="34">
        <f t="shared" si="739"/>
        <v>45460</v>
      </c>
      <c r="U2375" s="16">
        <v>0</v>
      </c>
      <c r="V2375" s="16">
        <f t="shared" ca="1" si="742"/>
        <v>1.2120918048818055</v>
      </c>
      <c r="W2375" s="16">
        <f t="shared" ca="1" si="741"/>
        <v>301.72891944028646</v>
      </c>
      <c r="X2375" s="32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"/>
      <c r="AI2375" s="1"/>
      <c r="AJ2375" s="1"/>
      <c r="AK2375" s="1"/>
      <c r="AL2375" s="1"/>
      <c r="AM2375" s="32"/>
      <c r="AN2375" s="32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42">
        <f t="shared" si="725"/>
        <v>45766</v>
      </c>
      <c r="B2376" s="19">
        <f t="shared" ca="1" si="740"/>
        <v>4585.419377080585</v>
      </c>
      <c r="C2376" s="16">
        <f t="shared" ca="1" si="727"/>
        <v>3636.2754146454167</v>
      </c>
      <c r="D2376" s="15">
        <f ca="1">IF(A2376&lt;$B$1,VLOOKUP(A2376,[1]DI!$A$4:$B$15000,2,FALSE),0)</f>
        <v>0</v>
      </c>
      <c r="E2376" s="16">
        <f t="shared" ca="1" si="728"/>
        <v>1</v>
      </c>
      <c r="F2376" s="16">
        <f ca="1">(TRUNC(PRODUCT($E$12:$E2375),16))</f>
        <v>1.67849162363671</v>
      </c>
      <c r="G2376" s="16">
        <f t="shared" ca="1" si="729"/>
        <v>1.5180368240966899</v>
      </c>
      <c r="H2376" s="16">
        <f t="shared" ca="1" si="730"/>
        <v>1.1056988800000001</v>
      </c>
      <c r="I2376" s="15">
        <f t="shared" si="726"/>
        <v>7.0000000000000007E-2</v>
      </c>
      <c r="J2376" s="34">
        <f t="shared" si="731"/>
        <v>45427</v>
      </c>
      <c r="K2376" s="2">
        <f t="shared" si="732"/>
        <v>234</v>
      </c>
      <c r="L2376" s="21">
        <f t="shared" si="733"/>
        <v>235</v>
      </c>
      <c r="M2376" s="14">
        <f t="shared" si="734"/>
        <v>1.065127355</v>
      </c>
      <c r="N2376" s="14">
        <f t="shared" ca="1" si="735"/>
        <v>1.177710123</v>
      </c>
      <c r="O2376" s="21">
        <v>0</v>
      </c>
      <c r="P2376" s="16">
        <f t="shared" ca="1" si="736"/>
        <v>646.20295119000002</v>
      </c>
      <c r="Q2376" s="24">
        <f t="shared" si="724"/>
        <v>0</v>
      </c>
      <c r="R2376" s="16">
        <f t="shared" si="737"/>
        <v>0</v>
      </c>
      <c r="S2376" s="4" t="str">
        <f t="shared" si="738"/>
        <v>A+J=</v>
      </c>
      <c r="T2376" s="34">
        <f t="shared" si="739"/>
        <v>45460</v>
      </c>
      <c r="U2376" s="16">
        <v>0</v>
      </c>
      <c r="V2376" s="16">
        <f t="shared" ca="1" si="742"/>
        <v>1.2120918048818055</v>
      </c>
      <c r="W2376" s="16">
        <f t="shared" ca="1" si="741"/>
        <v>302.94101124516828</v>
      </c>
      <c r="X2376" s="32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"/>
      <c r="AI2376" s="1"/>
      <c r="AJ2376" s="1"/>
      <c r="AK2376" s="1"/>
      <c r="AL2376" s="1"/>
      <c r="AM2376" s="32"/>
      <c r="AN2376" s="32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42">
        <f t="shared" si="725"/>
        <v>45767</v>
      </c>
      <c r="B2377" s="19">
        <f t="shared" ca="1" si="740"/>
        <v>4586.6314688854673</v>
      </c>
      <c r="C2377" s="16">
        <f t="shared" ca="1" si="727"/>
        <v>3636.2754146454167</v>
      </c>
      <c r="D2377" s="15">
        <f ca="1">IF(A2377&lt;$B$1,VLOOKUP(A2377,[1]DI!$A$4:$B$15000,2,FALSE),0)</f>
        <v>0</v>
      </c>
      <c r="E2377" s="16">
        <f t="shared" ca="1" si="728"/>
        <v>1</v>
      </c>
      <c r="F2377" s="16">
        <f ca="1">(TRUNC(PRODUCT($E$12:$E2376),16))</f>
        <v>1.67849162363671</v>
      </c>
      <c r="G2377" s="16">
        <f t="shared" ca="1" si="729"/>
        <v>1.5180368240966899</v>
      </c>
      <c r="H2377" s="16">
        <f t="shared" ca="1" si="730"/>
        <v>1.1056988800000001</v>
      </c>
      <c r="I2377" s="15">
        <f t="shared" si="726"/>
        <v>7.0000000000000007E-2</v>
      </c>
      <c r="J2377" s="34">
        <f t="shared" si="731"/>
        <v>45427</v>
      </c>
      <c r="K2377" s="2">
        <f t="shared" si="732"/>
        <v>234</v>
      </c>
      <c r="L2377" s="21">
        <f t="shared" si="733"/>
        <v>235</v>
      </c>
      <c r="M2377" s="14">
        <f t="shared" si="734"/>
        <v>1.065127355</v>
      </c>
      <c r="N2377" s="14">
        <f t="shared" ca="1" si="735"/>
        <v>1.177710123</v>
      </c>
      <c r="O2377" s="21">
        <v>0</v>
      </c>
      <c r="P2377" s="16">
        <f t="shared" ca="1" si="736"/>
        <v>646.20295119000002</v>
      </c>
      <c r="Q2377" s="24">
        <f t="shared" si="724"/>
        <v>0</v>
      </c>
      <c r="R2377" s="16">
        <f t="shared" si="737"/>
        <v>0</v>
      </c>
      <c r="S2377" s="4" t="str">
        <f t="shared" si="738"/>
        <v>A+J=</v>
      </c>
      <c r="T2377" s="34">
        <f t="shared" si="739"/>
        <v>45460</v>
      </c>
      <c r="U2377" s="16">
        <v>0</v>
      </c>
      <c r="V2377" s="16">
        <f t="shared" ca="1" si="742"/>
        <v>1.2120918048818055</v>
      </c>
      <c r="W2377" s="16">
        <f t="shared" ca="1" si="741"/>
        <v>304.15310305005011</v>
      </c>
      <c r="X2377" s="32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"/>
      <c r="AI2377" s="1"/>
      <c r="AJ2377" s="1"/>
      <c r="AK2377" s="1"/>
      <c r="AL2377" s="1"/>
      <c r="AM2377" s="32"/>
      <c r="AN2377" s="32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42">
        <f t="shared" si="725"/>
        <v>45768</v>
      </c>
      <c r="B2378" s="19">
        <f t="shared" ca="1" si="740"/>
        <v>4587.8435606903495</v>
      </c>
      <c r="C2378" s="16">
        <f t="shared" ca="1" si="727"/>
        <v>3636.2754146454167</v>
      </c>
      <c r="D2378" s="15">
        <f ca="1">IF(A2378&lt;$B$1,VLOOKUP(A2378,[1]DI!$A$4:$B$15000,2,FALSE),0)</f>
        <v>0</v>
      </c>
      <c r="E2378" s="16">
        <f t="shared" ca="1" si="728"/>
        <v>1</v>
      </c>
      <c r="F2378" s="16">
        <f ca="1">(TRUNC(PRODUCT($E$12:$E2377),16))</f>
        <v>1.67849162363671</v>
      </c>
      <c r="G2378" s="16">
        <f t="shared" ca="1" si="729"/>
        <v>1.5180368240966899</v>
      </c>
      <c r="H2378" s="16">
        <f t="shared" ca="1" si="730"/>
        <v>1.1056988800000001</v>
      </c>
      <c r="I2378" s="15">
        <f t="shared" si="726"/>
        <v>7.0000000000000007E-2</v>
      </c>
      <c r="J2378" s="34">
        <f t="shared" si="731"/>
        <v>45427</v>
      </c>
      <c r="K2378" s="2">
        <f t="shared" si="732"/>
        <v>234</v>
      </c>
      <c r="L2378" s="21">
        <f t="shared" si="733"/>
        <v>235</v>
      </c>
      <c r="M2378" s="14">
        <f t="shared" si="734"/>
        <v>1.065127355</v>
      </c>
      <c r="N2378" s="14">
        <f t="shared" ca="1" si="735"/>
        <v>1.177710123</v>
      </c>
      <c r="O2378" s="21">
        <v>0</v>
      </c>
      <c r="P2378" s="16">
        <f t="shared" ca="1" si="736"/>
        <v>646.20295119000002</v>
      </c>
      <c r="Q2378" s="24">
        <f t="shared" si="724"/>
        <v>0</v>
      </c>
      <c r="R2378" s="16">
        <f t="shared" si="737"/>
        <v>0</v>
      </c>
      <c r="S2378" s="4" t="str">
        <f t="shared" si="738"/>
        <v>A+J=</v>
      </c>
      <c r="T2378" s="34">
        <f t="shared" si="739"/>
        <v>45460</v>
      </c>
      <c r="U2378" s="16">
        <v>0</v>
      </c>
      <c r="V2378" s="16">
        <f t="shared" ca="1" si="742"/>
        <v>1.2120918048818055</v>
      </c>
      <c r="W2378" s="16">
        <f t="shared" ca="1" si="741"/>
        <v>305.36519485493193</v>
      </c>
      <c r="X2378" s="32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"/>
      <c r="AI2378" s="1"/>
      <c r="AJ2378" s="1"/>
      <c r="AK2378" s="1"/>
      <c r="AL2378" s="1"/>
      <c r="AM2378" s="32"/>
      <c r="AN2378" s="32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42">
        <f t="shared" si="725"/>
        <v>45769</v>
      </c>
      <c r="B2379" s="19">
        <f t="shared" ca="1" si="740"/>
        <v>4589.0556524952308</v>
      </c>
      <c r="C2379" s="16">
        <f t="shared" ca="1" si="727"/>
        <v>3636.2754146454167</v>
      </c>
      <c r="D2379" s="15">
        <f ca="1">IF(A2379&lt;$B$1,VLOOKUP(A2379,[1]DI!$A$4:$B$15000,2,FALSE),0)</f>
        <v>0.14149999999999999</v>
      </c>
      <c r="E2379" s="16">
        <f t="shared" ca="1" si="728"/>
        <v>1.00052531</v>
      </c>
      <c r="F2379" s="16">
        <f ca="1">(TRUNC(PRODUCT($E$12:$E2378),16))</f>
        <v>1.67849162363671</v>
      </c>
      <c r="G2379" s="16">
        <f t="shared" ca="1" si="729"/>
        <v>1.5180368240966899</v>
      </c>
      <c r="H2379" s="16">
        <f t="shared" ca="1" si="730"/>
        <v>1.1056988800000001</v>
      </c>
      <c r="I2379" s="15">
        <f t="shared" si="726"/>
        <v>7.0000000000000007E-2</v>
      </c>
      <c r="J2379" s="34">
        <f t="shared" si="731"/>
        <v>45427</v>
      </c>
      <c r="K2379" s="2">
        <f t="shared" si="732"/>
        <v>235</v>
      </c>
      <c r="L2379" s="21">
        <f t="shared" si="733"/>
        <v>235</v>
      </c>
      <c r="M2379" s="14">
        <f t="shared" si="734"/>
        <v>1.065127355</v>
      </c>
      <c r="N2379" s="14">
        <f t="shared" ca="1" si="735"/>
        <v>1.177710123</v>
      </c>
      <c r="O2379" s="21">
        <v>0</v>
      </c>
      <c r="P2379" s="16">
        <f t="shared" ca="1" si="736"/>
        <v>646.20295119000002</v>
      </c>
      <c r="Q2379" s="24">
        <f t="shared" si="724"/>
        <v>0</v>
      </c>
      <c r="R2379" s="16">
        <f t="shared" si="737"/>
        <v>0</v>
      </c>
      <c r="S2379" s="4" t="str">
        <f t="shared" si="738"/>
        <v>A+J=</v>
      </c>
      <c r="T2379" s="34">
        <f t="shared" si="739"/>
        <v>45460</v>
      </c>
      <c r="U2379" s="16">
        <v>0</v>
      </c>
      <c r="V2379" s="16">
        <f t="shared" ca="1" si="742"/>
        <v>1.2120918048818055</v>
      </c>
      <c r="W2379" s="16">
        <f t="shared" ca="1" si="741"/>
        <v>306.57728665981375</v>
      </c>
      <c r="X2379" s="32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"/>
      <c r="AI2379" s="1"/>
      <c r="AJ2379" s="1"/>
      <c r="AK2379" s="1"/>
      <c r="AL2379" s="1"/>
      <c r="AM2379" s="32"/>
      <c r="AN2379" s="32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42">
        <f t="shared" si="725"/>
        <v>45770</v>
      </c>
      <c r="B2380" s="19">
        <f t="shared" ca="1" si="740"/>
        <v>4593.667941810113</v>
      </c>
      <c r="C2380" s="16">
        <f t="shared" ca="1" si="727"/>
        <v>3636.2754146454167</v>
      </c>
      <c r="D2380" s="15">
        <f ca="1">IF(A2380&lt;$B$1,VLOOKUP(A2380,[1]DI!$A$4:$B$15000,2,FALSE),0)</f>
        <v>0.14149999999999999</v>
      </c>
      <c r="E2380" s="16">
        <f t="shared" ca="1" si="728"/>
        <v>1.00052531</v>
      </c>
      <c r="F2380" s="16">
        <f ca="1">(TRUNC(PRODUCT($E$12:$E2379),16))</f>
        <v>1.6793733520715199</v>
      </c>
      <c r="G2380" s="16">
        <f t="shared" ca="1" si="729"/>
        <v>1.5180368240966899</v>
      </c>
      <c r="H2380" s="16">
        <f t="shared" ca="1" si="730"/>
        <v>1.1062797200000001</v>
      </c>
      <c r="I2380" s="15">
        <f t="shared" si="726"/>
        <v>7.0000000000000007E-2</v>
      </c>
      <c r="J2380" s="34">
        <f t="shared" si="731"/>
        <v>45427</v>
      </c>
      <c r="K2380" s="2">
        <f t="shared" si="732"/>
        <v>236</v>
      </c>
      <c r="L2380" s="21">
        <f t="shared" si="733"/>
        <v>236</v>
      </c>
      <c r="M2380" s="14">
        <f t="shared" si="734"/>
        <v>1.065413366</v>
      </c>
      <c r="N2380" s="14">
        <f t="shared" ca="1" si="735"/>
        <v>1.1786452000000001</v>
      </c>
      <c r="O2380" s="21">
        <v>0</v>
      </c>
      <c r="P2380" s="16">
        <f t="shared" ca="1" si="736"/>
        <v>649.60314870000002</v>
      </c>
      <c r="Q2380" s="24">
        <f t="shared" ref="Q2380:Q2443" si="743">IF($O2380&gt;0,VLOOKUP($O2380,$W$12:$AC$150,7),0)</f>
        <v>0</v>
      </c>
      <c r="R2380" s="16">
        <f t="shared" si="737"/>
        <v>0</v>
      </c>
      <c r="S2380" s="4" t="str">
        <f t="shared" si="738"/>
        <v>A+J=</v>
      </c>
      <c r="T2380" s="34">
        <f t="shared" si="739"/>
        <v>45460</v>
      </c>
      <c r="U2380" s="16">
        <v>0</v>
      </c>
      <c r="V2380" s="16">
        <f t="shared" ca="1" si="742"/>
        <v>1.2120918048818055</v>
      </c>
      <c r="W2380" s="16">
        <f t="shared" ca="1" si="741"/>
        <v>307.78937846469557</v>
      </c>
      <c r="X2380" s="32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"/>
      <c r="AI2380" s="1"/>
      <c r="AJ2380" s="1"/>
      <c r="AK2380" s="1"/>
      <c r="AL2380" s="1"/>
      <c r="AM2380" s="32"/>
      <c r="AN2380" s="32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42">
        <f t="shared" ref="A2381:A2444" si="744">(A2380+1)</f>
        <v>45771</v>
      </c>
      <c r="B2381" s="19">
        <f t="shared" ca="1" si="740"/>
        <v>4598.2829110549937</v>
      </c>
      <c r="C2381" s="16">
        <f t="shared" ca="1" si="727"/>
        <v>3636.2754146454167</v>
      </c>
      <c r="D2381" s="15">
        <f ca="1">IF(A2381&lt;$B$1,VLOOKUP(A2381,[1]DI!$A$4:$B$15000,2,FALSE),0)</f>
        <v>0.14149999999999999</v>
      </c>
      <c r="E2381" s="16">
        <f t="shared" ca="1" si="728"/>
        <v>1.00052531</v>
      </c>
      <c r="F2381" s="16">
        <f ca="1">(TRUNC(PRODUCT($E$12:$E2380),16))</f>
        <v>1.6802555436871001</v>
      </c>
      <c r="G2381" s="16">
        <f t="shared" ca="1" si="729"/>
        <v>1.5180368240966899</v>
      </c>
      <c r="H2381" s="16">
        <f t="shared" ca="1" si="730"/>
        <v>1.1068608600000001</v>
      </c>
      <c r="I2381" s="15">
        <f t="shared" ref="I2381:I2444" si="745">I2380</f>
        <v>7.0000000000000007E-2</v>
      </c>
      <c r="J2381" s="34">
        <f t="shared" si="731"/>
        <v>45427</v>
      </c>
      <c r="K2381" s="2">
        <f t="shared" si="732"/>
        <v>237</v>
      </c>
      <c r="L2381" s="21">
        <f t="shared" si="733"/>
        <v>237</v>
      </c>
      <c r="M2381" s="14">
        <f t="shared" si="734"/>
        <v>1.065699454</v>
      </c>
      <c r="N2381" s="14">
        <f t="shared" ca="1" si="735"/>
        <v>1.179581014</v>
      </c>
      <c r="O2381" s="21">
        <v>0</v>
      </c>
      <c r="P2381" s="16">
        <f t="shared" ca="1" si="736"/>
        <v>653.00602614000002</v>
      </c>
      <c r="Q2381" s="24">
        <f t="shared" si="743"/>
        <v>0</v>
      </c>
      <c r="R2381" s="16">
        <f t="shared" si="737"/>
        <v>0</v>
      </c>
      <c r="S2381" s="4" t="str">
        <f t="shared" si="738"/>
        <v>A+J=</v>
      </c>
      <c r="T2381" s="34">
        <f t="shared" si="739"/>
        <v>45460</v>
      </c>
      <c r="U2381" s="16">
        <v>0</v>
      </c>
      <c r="V2381" s="16">
        <f t="shared" ca="1" si="742"/>
        <v>1.2120918048818055</v>
      </c>
      <c r="W2381" s="16">
        <f t="shared" ca="1" si="741"/>
        <v>309.0014702695774</v>
      </c>
      <c r="X2381" s="32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"/>
      <c r="AI2381" s="1"/>
      <c r="AJ2381" s="1"/>
      <c r="AK2381" s="1"/>
      <c r="AL2381" s="1"/>
      <c r="AM2381" s="32"/>
      <c r="AN2381" s="32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42">
        <f t="shared" si="744"/>
        <v>45772</v>
      </c>
      <c r="B2382" s="19">
        <f t="shared" ca="1" si="740"/>
        <v>4602.9005638698764</v>
      </c>
      <c r="C2382" s="16">
        <f t="shared" ca="1" si="727"/>
        <v>3636.2754146454167</v>
      </c>
      <c r="D2382" s="15">
        <f ca="1">IF(A2382&lt;$B$1,VLOOKUP(A2382,[1]DI!$A$4:$B$15000,2,FALSE),0)</f>
        <v>0.14149999999999999</v>
      </c>
      <c r="E2382" s="16">
        <f t="shared" ca="1" si="728"/>
        <v>1.00052531</v>
      </c>
      <c r="F2382" s="16">
        <f ca="1">(TRUNC(PRODUCT($E$12:$E2381),16))</f>
        <v>1.68113819872675</v>
      </c>
      <c r="G2382" s="16">
        <f t="shared" ca="1" si="729"/>
        <v>1.5180368240966899</v>
      </c>
      <c r="H2382" s="16">
        <f t="shared" ca="1" si="730"/>
        <v>1.1074423</v>
      </c>
      <c r="I2382" s="15">
        <f t="shared" si="745"/>
        <v>7.0000000000000007E-2</v>
      </c>
      <c r="J2382" s="34">
        <f t="shared" si="731"/>
        <v>45427</v>
      </c>
      <c r="K2382" s="2">
        <f t="shared" si="732"/>
        <v>238</v>
      </c>
      <c r="L2382" s="21">
        <f t="shared" si="733"/>
        <v>238</v>
      </c>
      <c r="M2382" s="14">
        <f t="shared" si="734"/>
        <v>1.0659856190000001</v>
      </c>
      <c r="N2382" s="14">
        <f t="shared" ca="1" si="735"/>
        <v>1.180517566</v>
      </c>
      <c r="O2382" s="21">
        <v>0</v>
      </c>
      <c r="P2382" s="16">
        <f t="shared" ca="1" si="736"/>
        <v>656.41158714999995</v>
      </c>
      <c r="Q2382" s="24">
        <f t="shared" si="743"/>
        <v>0</v>
      </c>
      <c r="R2382" s="16">
        <f t="shared" si="737"/>
        <v>0</v>
      </c>
      <c r="S2382" s="4" t="str">
        <f t="shared" si="738"/>
        <v>A+J=</v>
      </c>
      <c r="T2382" s="34">
        <f t="shared" si="739"/>
        <v>45460</v>
      </c>
      <c r="U2382" s="16">
        <v>0</v>
      </c>
      <c r="V2382" s="16">
        <f t="shared" ca="1" si="742"/>
        <v>1.2120918048818055</v>
      </c>
      <c r="W2382" s="16">
        <f t="shared" ca="1" si="741"/>
        <v>310.21356207445922</v>
      </c>
      <c r="X2382" s="32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"/>
      <c r="AI2382" s="1"/>
      <c r="AJ2382" s="1"/>
      <c r="AK2382" s="1"/>
      <c r="AL2382" s="1"/>
      <c r="AM2382" s="32"/>
      <c r="AN2382" s="32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42">
        <f t="shared" si="744"/>
        <v>45773</v>
      </c>
      <c r="B2383" s="19">
        <f t="shared" ca="1" si="740"/>
        <v>4607.5209329847576</v>
      </c>
      <c r="C2383" s="16">
        <f t="shared" ca="1" si="727"/>
        <v>3636.2754146454167</v>
      </c>
      <c r="D2383" s="15">
        <f ca="1">IF(A2383&lt;$B$1,VLOOKUP(A2383,[1]DI!$A$4:$B$15000,2,FALSE),0)</f>
        <v>0</v>
      </c>
      <c r="E2383" s="16">
        <f t="shared" ca="1" si="728"/>
        <v>1</v>
      </c>
      <c r="F2383" s="16">
        <f ca="1">(TRUNC(PRODUCT($E$12:$E2382),16))</f>
        <v>1.68202131743392</v>
      </c>
      <c r="G2383" s="16">
        <f t="shared" ca="1" si="729"/>
        <v>1.5180368240966899</v>
      </c>
      <c r="H2383" s="16">
        <f t="shared" ca="1" si="730"/>
        <v>1.10802405</v>
      </c>
      <c r="I2383" s="15">
        <f t="shared" si="745"/>
        <v>7.0000000000000007E-2</v>
      </c>
      <c r="J2383" s="34">
        <f t="shared" si="731"/>
        <v>45427</v>
      </c>
      <c r="K2383" s="2">
        <f t="shared" si="732"/>
        <v>238</v>
      </c>
      <c r="L2383" s="21">
        <f t="shared" si="733"/>
        <v>239</v>
      </c>
      <c r="M2383" s="14">
        <f t="shared" si="734"/>
        <v>1.0662718600000001</v>
      </c>
      <c r="N2383" s="14">
        <f t="shared" ca="1" si="735"/>
        <v>1.1814548650000001</v>
      </c>
      <c r="O2383" s="21">
        <v>0</v>
      </c>
      <c r="P2383" s="16">
        <f t="shared" ca="1" si="736"/>
        <v>659.81986445999996</v>
      </c>
      <c r="Q2383" s="24">
        <f t="shared" si="743"/>
        <v>0</v>
      </c>
      <c r="R2383" s="16">
        <f t="shared" si="737"/>
        <v>0</v>
      </c>
      <c r="S2383" s="4" t="str">
        <f t="shared" si="738"/>
        <v>A+J=</v>
      </c>
      <c r="T2383" s="34">
        <f t="shared" si="739"/>
        <v>45460</v>
      </c>
      <c r="U2383" s="16">
        <v>0</v>
      </c>
      <c r="V2383" s="16">
        <f t="shared" ca="1" si="742"/>
        <v>1.2120918048818055</v>
      </c>
      <c r="W2383" s="16">
        <f t="shared" ca="1" si="741"/>
        <v>311.42565387934104</v>
      </c>
      <c r="X2383" s="32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"/>
      <c r="AI2383" s="1"/>
      <c r="AJ2383" s="1"/>
      <c r="AK2383" s="1"/>
      <c r="AL2383" s="1"/>
      <c r="AM2383" s="32"/>
      <c r="AN2383" s="32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42">
        <f t="shared" si="744"/>
        <v>45774</v>
      </c>
      <c r="B2384" s="19">
        <f t="shared" ca="1" si="740"/>
        <v>4608.7330247896398</v>
      </c>
      <c r="C2384" s="16">
        <f t="shared" ca="1" si="727"/>
        <v>3636.2754146454167</v>
      </c>
      <c r="D2384" s="15">
        <f ca="1">IF(A2384&lt;$B$1,VLOOKUP(A2384,[1]DI!$A$4:$B$15000,2,FALSE),0)</f>
        <v>0</v>
      </c>
      <c r="E2384" s="16">
        <f t="shared" ca="1" si="728"/>
        <v>1</v>
      </c>
      <c r="F2384" s="16">
        <f ca="1">(TRUNC(PRODUCT($E$12:$E2383),16))</f>
        <v>1.68202131743392</v>
      </c>
      <c r="G2384" s="16">
        <f t="shared" ca="1" si="729"/>
        <v>1.5180368240966899</v>
      </c>
      <c r="H2384" s="16">
        <f t="shared" ca="1" si="730"/>
        <v>1.10802405</v>
      </c>
      <c r="I2384" s="15">
        <f t="shared" si="745"/>
        <v>7.0000000000000007E-2</v>
      </c>
      <c r="J2384" s="34">
        <f t="shared" si="731"/>
        <v>45427</v>
      </c>
      <c r="K2384" s="2">
        <f t="shared" si="732"/>
        <v>238</v>
      </c>
      <c r="L2384" s="21">
        <f t="shared" si="733"/>
        <v>239</v>
      </c>
      <c r="M2384" s="14">
        <f t="shared" si="734"/>
        <v>1.0662718600000001</v>
      </c>
      <c r="N2384" s="14">
        <f t="shared" ca="1" si="735"/>
        <v>1.1814548650000001</v>
      </c>
      <c r="O2384" s="21">
        <v>0</v>
      </c>
      <c r="P2384" s="16">
        <f t="shared" ca="1" si="736"/>
        <v>659.81986445999996</v>
      </c>
      <c r="Q2384" s="24">
        <f t="shared" si="743"/>
        <v>0</v>
      </c>
      <c r="R2384" s="16">
        <f t="shared" si="737"/>
        <v>0</v>
      </c>
      <c r="S2384" s="4" t="str">
        <f t="shared" si="738"/>
        <v>A+J=</v>
      </c>
      <c r="T2384" s="34">
        <f t="shared" si="739"/>
        <v>45460</v>
      </c>
      <c r="U2384" s="16">
        <v>0</v>
      </c>
      <c r="V2384" s="16">
        <f t="shared" ca="1" si="742"/>
        <v>1.2120918048818055</v>
      </c>
      <c r="W2384" s="16">
        <f t="shared" ca="1" si="741"/>
        <v>312.63774568422286</v>
      </c>
      <c r="X2384" s="32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"/>
      <c r="AI2384" s="1"/>
      <c r="AJ2384" s="1"/>
      <c r="AK2384" s="1"/>
      <c r="AL2384" s="1"/>
      <c r="AM2384" s="32"/>
      <c r="AN2384" s="32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42">
        <f t="shared" si="744"/>
        <v>45775</v>
      </c>
      <c r="B2385" s="19">
        <f t="shared" ca="1" si="740"/>
        <v>4609.945116594522</v>
      </c>
      <c r="C2385" s="16">
        <f t="shared" ca="1" si="727"/>
        <v>3636.2754146454167</v>
      </c>
      <c r="D2385" s="15">
        <f ca="1">IF(A2385&lt;$B$1,VLOOKUP(A2385,[1]DI!$A$4:$B$15000,2,FALSE),0)</f>
        <v>0.14149999999999999</v>
      </c>
      <c r="E2385" s="16">
        <f t="shared" ca="1" si="728"/>
        <v>1.00052531</v>
      </c>
      <c r="F2385" s="16">
        <f ca="1">(TRUNC(PRODUCT($E$12:$E2384),16))</f>
        <v>1.68202131743392</v>
      </c>
      <c r="G2385" s="16">
        <f t="shared" ca="1" si="729"/>
        <v>1.5180368240966899</v>
      </c>
      <c r="H2385" s="16">
        <f t="shared" ca="1" si="730"/>
        <v>1.10802405</v>
      </c>
      <c r="I2385" s="15">
        <f t="shared" si="745"/>
        <v>7.0000000000000007E-2</v>
      </c>
      <c r="J2385" s="34">
        <f t="shared" si="731"/>
        <v>45427</v>
      </c>
      <c r="K2385" s="2">
        <f t="shared" si="732"/>
        <v>239</v>
      </c>
      <c r="L2385" s="21">
        <f t="shared" si="733"/>
        <v>239</v>
      </c>
      <c r="M2385" s="14">
        <f t="shared" si="734"/>
        <v>1.0662718600000001</v>
      </c>
      <c r="N2385" s="14">
        <f t="shared" ca="1" si="735"/>
        <v>1.1814548650000001</v>
      </c>
      <c r="O2385" s="21">
        <v>0</v>
      </c>
      <c r="P2385" s="16">
        <f t="shared" ca="1" si="736"/>
        <v>659.81986445999996</v>
      </c>
      <c r="Q2385" s="24">
        <f t="shared" si="743"/>
        <v>0</v>
      </c>
      <c r="R2385" s="16">
        <f t="shared" si="737"/>
        <v>0</v>
      </c>
      <c r="S2385" s="4" t="str">
        <f t="shared" si="738"/>
        <v>A+J=</v>
      </c>
      <c r="T2385" s="34">
        <f t="shared" si="739"/>
        <v>45460</v>
      </c>
      <c r="U2385" s="16">
        <v>0</v>
      </c>
      <c r="V2385" s="16">
        <f t="shared" ca="1" si="742"/>
        <v>1.2120918048818055</v>
      </c>
      <c r="W2385" s="16">
        <f t="shared" ca="1" si="741"/>
        <v>313.84983748910469</v>
      </c>
      <c r="X2385" s="36"/>
      <c r="Y2385" s="25"/>
      <c r="Z2385" s="28"/>
      <c r="AA2385" s="30"/>
      <c r="AB2385" s="25"/>
      <c r="AC2385" s="25"/>
      <c r="AD2385" s="25"/>
      <c r="AE2385" s="30"/>
      <c r="AF2385" s="26"/>
      <c r="AG2385" s="30"/>
      <c r="AH2385" s="28"/>
      <c r="AI2385" s="28"/>
      <c r="AJ2385" s="28"/>
      <c r="AK2385" s="28"/>
      <c r="AL2385" s="28"/>
      <c r="AM2385" s="36"/>
      <c r="AN2385" s="36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  <c r="EK2385" s="28"/>
      <c r="EL2385" s="28"/>
      <c r="EM2385" s="28"/>
      <c r="EN2385" s="28"/>
      <c r="EO2385" s="28"/>
    </row>
    <row r="2386" spans="1:145" x14ac:dyDescent="0.15">
      <c r="A2386" s="42">
        <f t="shared" si="744"/>
        <v>45776</v>
      </c>
      <c r="B2386" s="19">
        <f t="shared" ca="1" si="740"/>
        <v>4614.5682092794032</v>
      </c>
      <c r="C2386" s="16">
        <f t="shared" ref="C2386:C2449" ca="1" si="746">(C2385-R2385)</f>
        <v>3636.2754146454167</v>
      </c>
      <c r="D2386" s="15">
        <f ca="1">IF(A2386&lt;$B$1,VLOOKUP(A2386,[1]DI!$A$4:$B$15000,2,FALSE),0)</f>
        <v>0</v>
      </c>
      <c r="E2386" s="16">
        <f t="shared" ref="E2386:E2449" ca="1" si="747">ROUND(((1+D2386)^(1/252)),8)</f>
        <v>1</v>
      </c>
      <c r="F2386" s="16">
        <f ca="1">(TRUNC(PRODUCT($E$12:$E2385),16))</f>
        <v>1.6829049000521801</v>
      </c>
      <c r="G2386" s="16">
        <f t="shared" ref="G2386:G2449" ca="1" si="748">IF(O2385&gt;0,F2385,G2385)</f>
        <v>1.5180368240966899</v>
      </c>
      <c r="H2386" s="16">
        <f t="shared" ref="H2386:H2449" ca="1" si="749">ROUND(F2386/G2386,8)</f>
        <v>1.10860611</v>
      </c>
      <c r="I2386" s="15">
        <f t="shared" si="745"/>
        <v>7.0000000000000007E-2</v>
      </c>
      <c r="J2386" s="34">
        <f t="shared" ref="J2386:J2449" si="750">IF(O2385&gt;0,VLOOKUP(O2385,W$12:AG$150,2),J2385)</f>
        <v>45427</v>
      </c>
      <c r="K2386" s="2">
        <f t="shared" ref="K2386:K2449" si="751">IF(A2386&gt;J2386,IF(NETWORKDAYS(J2386,A2386,$W$160:$W$544)-1=0,1,NETWORKDAYS(J2386,A2386,$W$160:$W$544)-1),0)</f>
        <v>240</v>
      </c>
      <c r="L2386" s="21">
        <f t="shared" ref="L2386:L2449" si="752">IF(AND(K2386=1,K2385=1),1,IF(K2386&gt;0,IF(K2386=K2385,K2386+1,K2386),0))</f>
        <v>240</v>
      </c>
      <c r="M2386" s="14">
        <f t="shared" ref="M2386:M2449" si="753">ROUND((I2386+1)^(L2386/252),9)</f>
        <v>1.066558178</v>
      </c>
      <c r="N2386" s="14">
        <f t="shared" ref="N2386:N2449" ca="1" si="754">ROUND(H2386*M2386,9)</f>
        <v>1.1823929129999999</v>
      </c>
      <c r="O2386" s="21">
        <v>0</v>
      </c>
      <c r="P2386" s="16">
        <f t="shared" ref="P2386:P2449" ca="1" si="755">TRUNC(((N2386-1)*C2386),8)</f>
        <v>663.23086534000004</v>
      </c>
      <c r="Q2386" s="24">
        <f t="shared" si="743"/>
        <v>0</v>
      </c>
      <c r="R2386" s="16">
        <f t="shared" ref="R2386:R2449" si="756">IF(Q2386&gt;0,TRUNC(Q2386*C$12,8),0)</f>
        <v>0</v>
      </c>
      <c r="S2386" s="4" t="str">
        <f t="shared" ref="S2386:S2449" si="757">IF(O2385&gt;0,VLOOKUP(O2385,W$12:AG$150,10),S2385)</f>
        <v>A+J=</v>
      </c>
      <c r="T2386" s="34">
        <f t="shared" ref="T2386:T2449" si="758">IF(O2385&gt;0,VLOOKUP(O2385,W$12:AG$150,11),T2385)</f>
        <v>45460</v>
      </c>
      <c r="U2386" s="16">
        <v>0</v>
      </c>
      <c r="V2386" s="16">
        <f t="shared" ca="1" si="742"/>
        <v>1.2120918048818055</v>
      </c>
      <c r="W2386" s="16">
        <f t="shared" ca="1" si="741"/>
        <v>315.06192929398651</v>
      </c>
      <c r="X2386" s="36"/>
      <c r="Y2386" s="25"/>
      <c r="Z2386" s="28"/>
      <c r="AA2386" s="30"/>
      <c r="AB2386" s="25"/>
      <c r="AC2386" s="25"/>
      <c r="AD2386" s="25"/>
      <c r="AE2386" s="30"/>
      <c r="AF2386" s="26"/>
      <c r="AG2386" s="30"/>
      <c r="AH2386" s="28"/>
      <c r="AI2386" s="28"/>
      <c r="AJ2386" s="28"/>
      <c r="AK2386" s="28"/>
      <c r="AL2386" s="28"/>
      <c r="AM2386" s="36"/>
      <c r="AN2386" s="36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  <c r="EK2386" s="28"/>
      <c r="EL2386" s="28"/>
      <c r="EM2386" s="28"/>
      <c r="EN2386" s="28"/>
      <c r="EO2386" s="28"/>
    </row>
    <row r="2387" spans="1:145" x14ac:dyDescent="0.15">
      <c r="A2387" s="42">
        <f t="shared" si="744"/>
        <v>45777</v>
      </c>
      <c r="B2387" s="19">
        <f t="shared" ca="1" si="740"/>
        <v>4616.9348148942854</v>
      </c>
      <c r="C2387" s="16">
        <f t="shared" ca="1" si="746"/>
        <v>3636.2754146454167</v>
      </c>
      <c r="D2387" s="15">
        <f ca="1">IF(A2387&lt;$B$1,VLOOKUP(A2387,[1]DI!$A$4:$B$15000,2,FALSE),0)</f>
        <v>0</v>
      </c>
      <c r="E2387" s="16">
        <f t="shared" ca="1" si="747"/>
        <v>1</v>
      </c>
      <c r="F2387" s="16">
        <f ca="1">(TRUNC(PRODUCT($E$12:$E2386),16))</f>
        <v>1.6829049000521801</v>
      </c>
      <c r="G2387" s="16">
        <f t="shared" ca="1" si="748"/>
        <v>1.5180368240966899</v>
      </c>
      <c r="H2387" s="16">
        <f t="shared" ca="1" si="749"/>
        <v>1.10860611</v>
      </c>
      <c r="I2387" s="15">
        <f t="shared" si="745"/>
        <v>7.0000000000000007E-2</v>
      </c>
      <c r="J2387" s="34">
        <f t="shared" si="750"/>
        <v>45427</v>
      </c>
      <c r="K2387" s="2">
        <f t="shared" si="751"/>
        <v>241</v>
      </c>
      <c r="L2387" s="21">
        <f t="shared" si="752"/>
        <v>241</v>
      </c>
      <c r="M2387" s="14">
        <f t="shared" si="753"/>
        <v>1.066844573</v>
      </c>
      <c r="N2387" s="14">
        <f t="shared" ca="1" si="754"/>
        <v>1.182710412</v>
      </c>
      <c r="O2387" s="21">
        <v>0</v>
      </c>
      <c r="P2387" s="16">
        <f t="shared" ca="1" si="755"/>
        <v>664.38537914999995</v>
      </c>
      <c r="Q2387" s="24">
        <f t="shared" si="743"/>
        <v>0</v>
      </c>
      <c r="R2387" s="16">
        <f t="shared" si="756"/>
        <v>0</v>
      </c>
      <c r="S2387" s="4" t="str">
        <f t="shared" si="757"/>
        <v>A+J=</v>
      </c>
      <c r="T2387" s="34">
        <f t="shared" si="758"/>
        <v>45460</v>
      </c>
      <c r="U2387" s="16">
        <v>0</v>
      </c>
      <c r="V2387" s="16">
        <f t="shared" ca="1" si="742"/>
        <v>1.2120918048818055</v>
      </c>
      <c r="W2387" s="16">
        <f t="shared" ca="1" si="741"/>
        <v>316.27402109886833</v>
      </c>
      <c r="X2387" s="36"/>
      <c r="Y2387" s="25"/>
      <c r="Z2387" s="28"/>
      <c r="AA2387" s="30"/>
      <c r="AB2387" s="25"/>
      <c r="AC2387" s="25"/>
      <c r="AD2387" s="25"/>
      <c r="AE2387" s="30"/>
      <c r="AF2387" s="26"/>
      <c r="AG2387" s="30"/>
      <c r="AH2387" s="28"/>
      <c r="AI2387" s="28"/>
      <c r="AJ2387" s="28"/>
      <c r="AK2387" s="28"/>
      <c r="AL2387" s="28"/>
      <c r="AM2387" s="36"/>
      <c r="AN2387" s="36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  <c r="EK2387" s="28"/>
      <c r="EL2387" s="28"/>
      <c r="EM2387" s="28"/>
      <c r="EN2387" s="28"/>
      <c r="EO2387" s="28"/>
    </row>
    <row r="2388" spans="1:145" x14ac:dyDescent="0.15">
      <c r="A2388" s="42">
        <f t="shared" si="744"/>
        <v>45778</v>
      </c>
      <c r="B2388" s="19">
        <f t="shared" ca="1" si="740"/>
        <v>4619.3017332291665</v>
      </c>
      <c r="C2388" s="16">
        <f t="shared" ca="1" si="746"/>
        <v>3636.2754146454167</v>
      </c>
      <c r="D2388" s="15">
        <f ca="1">IF(A2388&lt;$B$1,VLOOKUP(A2388,[1]DI!$A$4:$B$15000,2,FALSE),0)</f>
        <v>0</v>
      </c>
      <c r="E2388" s="16">
        <f t="shared" ca="1" si="747"/>
        <v>1</v>
      </c>
      <c r="F2388" s="16">
        <f ca="1">(TRUNC(PRODUCT($E$12:$E2387),16))</f>
        <v>1.6829049000521801</v>
      </c>
      <c r="G2388" s="16">
        <f t="shared" ca="1" si="748"/>
        <v>1.5180368240966899</v>
      </c>
      <c r="H2388" s="16">
        <f t="shared" ca="1" si="749"/>
        <v>1.10860611</v>
      </c>
      <c r="I2388" s="15">
        <f t="shared" si="745"/>
        <v>7.0000000000000007E-2</v>
      </c>
      <c r="J2388" s="34">
        <f t="shared" si="750"/>
        <v>45427</v>
      </c>
      <c r="K2388" s="2">
        <f t="shared" si="751"/>
        <v>241</v>
      </c>
      <c r="L2388" s="21">
        <f t="shared" si="752"/>
        <v>242</v>
      </c>
      <c r="M2388" s="14">
        <f t="shared" si="753"/>
        <v>1.067131045</v>
      </c>
      <c r="N2388" s="14">
        <f t="shared" ca="1" si="754"/>
        <v>1.1830279969999999</v>
      </c>
      <c r="O2388" s="21">
        <v>0</v>
      </c>
      <c r="P2388" s="16">
        <f t="shared" ca="1" si="755"/>
        <v>665.54020567999999</v>
      </c>
      <c r="Q2388" s="24">
        <f t="shared" si="743"/>
        <v>0</v>
      </c>
      <c r="R2388" s="16">
        <f t="shared" si="756"/>
        <v>0</v>
      </c>
      <c r="S2388" s="4" t="str">
        <f t="shared" si="757"/>
        <v>A+J=</v>
      </c>
      <c r="T2388" s="34">
        <f t="shared" si="758"/>
        <v>45460</v>
      </c>
      <c r="U2388" s="16">
        <v>0</v>
      </c>
      <c r="V2388" s="16">
        <f t="shared" ca="1" si="742"/>
        <v>1.2120918048818055</v>
      </c>
      <c r="W2388" s="16">
        <f t="shared" ca="1" si="741"/>
        <v>317.48611290375015</v>
      </c>
      <c r="X2388" s="32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"/>
      <c r="AI2388" s="1"/>
      <c r="AJ2388" s="1"/>
      <c r="AK2388" s="1"/>
      <c r="AL2388" s="1"/>
      <c r="AM2388" s="32"/>
      <c r="AN2388" s="32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42">
        <f t="shared" si="744"/>
        <v>45779</v>
      </c>
      <c r="B2389" s="19">
        <f t="shared" ca="1" si="740"/>
        <v>4620.5138250340488</v>
      </c>
      <c r="C2389" s="16">
        <f t="shared" ca="1" si="746"/>
        <v>3636.2754146454167</v>
      </c>
      <c r="D2389" s="15">
        <f ca="1">IF(A2389&lt;$B$1,VLOOKUP(A2389,[1]DI!$A$4:$B$15000,2,FALSE),0)</f>
        <v>0</v>
      </c>
      <c r="E2389" s="16">
        <f t="shared" ca="1" si="747"/>
        <v>1</v>
      </c>
      <c r="F2389" s="16">
        <f ca="1">(TRUNC(PRODUCT($E$12:$E2388),16))</f>
        <v>1.6829049000521801</v>
      </c>
      <c r="G2389" s="16">
        <f t="shared" ca="1" si="748"/>
        <v>1.5180368240966899</v>
      </c>
      <c r="H2389" s="16">
        <f t="shared" ca="1" si="749"/>
        <v>1.10860611</v>
      </c>
      <c r="I2389" s="15">
        <f t="shared" si="745"/>
        <v>7.0000000000000007E-2</v>
      </c>
      <c r="J2389" s="34">
        <f t="shared" si="750"/>
        <v>45427</v>
      </c>
      <c r="K2389" s="2">
        <f t="shared" si="751"/>
        <v>242</v>
      </c>
      <c r="L2389" s="21">
        <f t="shared" si="752"/>
        <v>242</v>
      </c>
      <c r="M2389" s="14">
        <f t="shared" si="753"/>
        <v>1.067131045</v>
      </c>
      <c r="N2389" s="14">
        <f t="shared" ca="1" si="754"/>
        <v>1.1830279969999999</v>
      </c>
      <c r="O2389" s="21">
        <v>0</v>
      </c>
      <c r="P2389" s="16">
        <f t="shared" ca="1" si="755"/>
        <v>665.54020567999999</v>
      </c>
      <c r="Q2389" s="24">
        <f t="shared" si="743"/>
        <v>0</v>
      </c>
      <c r="R2389" s="16">
        <f t="shared" si="756"/>
        <v>0</v>
      </c>
      <c r="S2389" s="4" t="str">
        <f t="shared" si="757"/>
        <v>A+J=</v>
      </c>
      <c r="T2389" s="34">
        <f t="shared" si="758"/>
        <v>45460</v>
      </c>
      <c r="U2389" s="16">
        <v>0</v>
      </c>
      <c r="V2389" s="16">
        <f t="shared" ca="1" si="742"/>
        <v>1.2120918048818055</v>
      </c>
      <c r="W2389" s="16">
        <f t="shared" ca="1" si="741"/>
        <v>318.69820470863198</v>
      </c>
      <c r="X2389" s="32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"/>
      <c r="AI2389" s="1"/>
      <c r="AJ2389" s="1"/>
      <c r="AK2389" s="1"/>
      <c r="AL2389" s="1"/>
      <c r="AM2389" s="32"/>
      <c r="AN2389" s="32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42">
        <f t="shared" si="744"/>
        <v>45780</v>
      </c>
      <c r="B2390" s="19">
        <f t="shared" ca="1" si="740"/>
        <v>4622.8810524489299</v>
      </c>
      <c r="C2390" s="16">
        <f t="shared" ca="1" si="746"/>
        <v>3636.2754146454167</v>
      </c>
      <c r="D2390" s="15">
        <f ca="1">IF(A2390&lt;$B$1,VLOOKUP(A2390,[1]DI!$A$4:$B$15000,2,FALSE),0)</f>
        <v>0</v>
      </c>
      <c r="E2390" s="16">
        <f t="shared" ca="1" si="747"/>
        <v>1</v>
      </c>
      <c r="F2390" s="16">
        <f ca="1">(TRUNC(PRODUCT($E$12:$E2389),16))</f>
        <v>1.6829049000521801</v>
      </c>
      <c r="G2390" s="16">
        <f t="shared" ca="1" si="748"/>
        <v>1.5180368240966899</v>
      </c>
      <c r="H2390" s="16">
        <f t="shared" ca="1" si="749"/>
        <v>1.10860611</v>
      </c>
      <c r="I2390" s="15">
        <f t="shared" si="745"/>
        <v>7.0000000000000007E-2</v>
      </c>
      <c r="J2390" s="34">
        <f t="shared" si="750"/>
        <v>45427</v>
      </c>
      <c r="K2390" s="2">
        <f t="shared" si="751"/>
        <v>242</v>
      </c>
      <c r="L2390" s="21">
        <f t="shared" si="752"/>
        <v>243</v>
      </c>
      <c r="M2390" s="14">
        <f t="shared" si="753"/>
        <v>1.0674175939999999</v>
      </c>
      <c r="N2390" s="14">
        <f t="shared" ca="1" si="754"/>
        <v>1.183345667</v>
      </c>
      <c r="O2390" s="21">
        <v>0</v>
      </c>
      <c r="P2390" s="16">
        <f t="shared" ca="1" si="755"/>
        <v>666.69534128999999</v>
      </c>
      <c r="Q2390" s="24">
        <f t="shared" si="743"/>
        <v>0</v>
      </c>
      <c r="R2390" s="16">
        <f t="shared" si="756"/>
        <v>0</v>
      </c>
      <c r="S2390" s="4" t="str">
        <f t="shared" si="757"/>
        <v>A+J=</v>
      </c>
      <c r="T2390" s="34">
        <f t="shared" si="758"/>
        <v>45460</v>
      </c>
      <c r="U2390" s="16">
        <v>0</v>
      </c>
      <c r="V2390" s="16">
        <f t="shared" ca="1" si="742"/>
        <v>1.2120918048818055</v>
      </c>
      <c r="W2390" s="16">
        <f t="shared" ca="1" si="741"/>
        <v>319.9102965135138</v>
      </c>
      <c r="X2390" s="32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"/>
      <c r="AI2390" s="1"/>
      <c r="AJ2390" s="1"/>
      <c r="AK2390" s="1"/>
      <c r="AL2390" s="1"/>
      <c r="AM2390" s="32"/>
      <c r="AN2390" s="32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42">
        <f t="shared" si="744"/>
        <v>45781</v>
      </c>
      <c r="B2391" s="19">
        <f t="shared" ca="1" si="740"/>
        <v>4624.0931442538122</v>
      </c>
      <c r="C2391" s="16">
        <f t="shared" ca="1" si="746"/>
        <v>3636.2754146454167</v>
      </c>
      <c r="D2391" s="15">
        <f ca="1">IF(A2391&lt;$B$1,VLOOKUP(A2391,[1]DI!$A$4:$B$15000,2,FALSE),0)</f>
        <v>0</v>
      </c>
      <c r="E2391" s="16">
        <f t="shared" ca="1" si="747"/>
        <v>1</v>
      </c>
      <c r="F2391" s="16">
        <f ca="1">(TRUNC(PRODUCT($E$12:$E2390),16))</f>
        <v>1.6829049000521801</v>
      </c>
      <c r="G2391" s="16">
        <f t="shared" ca="1" si="748"/>
        <v>1.5180368240966899</v>
      </c>
      <c r="H2391" s="16">
        <f t="shared" ca="1" si="749"/>
        <v>1.10860611</v>
      </c>
      <c r="I2391" s="15">
        <f t="shared" si="745"/>
        <v>7.0000000000000007E-2</v>
      </c>
      <c r="J2391" s="34">
        <f t="shared" si="750"/>
        <v>45427</v>
      </c>
      <c r="K2391" s="2">
        <f t="shared" si="751"/>
        <v>242</v>
      </c>
      <c r="L2391" s="21">
        <f t="shared" si="752"/>
        <v>243</v>
      </c>
      <c r="M2391" s="14">
        <f t="shared" si="753"/>
        <v>1.0674175939999999</v>
      </c>
      <c r="N2391" s="14">
        <f t="shared" ca="1" si="754"/>
        <v>1.183345667</v>
      </c>
      <c r="O2391" s="21">
        <v>0</v>
      </c>
      <c r="P2391" s="16">
        <f t="shared" ca="1" si="755"/>
        <v>666.69534128999999</v>
      </c>
      <c r="Q2391" s="24">
        <f t="shared" si="743"/>
        <v>0</v>
      </c>
      <c r="R2391" s="16">
        <f t="shared" si="756"/>
        <v>0</v>
      </c>
      <c r="S2391" s="4" t="str">
        <f t="shared" si="757"/>
        <v>A+J=</v>
      </c>
      <c r="T2391" s="34">
        <f t="shared" si="758"/>
        <v>45460</v>
      </c>
      <c r="U2391" s="16">
        <v>0</v>
      </c>
      <c r="V2391" s="16">
        <f t="shared" ca="1" si="742"/>
        <v>1.2120918048818055</v>
      </c>
      <c r="W2391" s="16">
        <f t="shared" ca="1" si="741"/>
        <v>321.12238831839562</v>
      </c>
      <c r="X2391" s="32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"/>
      <c r="AI2391" s="1"/>
      <c r="AJ2391" s="1"/>
      <c r="AK2391" s="1"/>
      <c r="AL2391" s="1"/>
      <c r="AM2391" s="32"/>
      <c r="AN2391" s="32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42">
        <f t="shared" si="744"/>
        <v>45782</v>
      </c>
      <c r="B2392" s="19">
        <f t="shared" ca="1" si="740"/>
        <v>4625.3052360586935</v>
      </c>
      <c r="C2392" s="16">
        <f t="shared" ca="1" si="746"/>
        <v>3636.2754146454167</v>
      </c>
      <c r="D2392" s="15">
        <f ca="1">IF(A2392&lt;$B$1,VLOOKUP(A2392,[1]DI!$A$4:$B$15000,2,FALSE),0)</f>
        <v>0</v>
      </c>
      <c r="E2392" s="16">
        <f t="shared" ca="1" si="747"/>
        <v>1</v>
      </c>
      <c r="F2392" s="16">
        <f ca="1">(TRUNC(PRODUCT($E$12:$E2391),16))</f>
        <v>1.6829049000521801</v>
      </c>
      <c r="G2392" s="16">
        <f t="shared" ca="1" si="748"/>
        <v>1.5180368240966899</v>
      </c>
      <c r="H2392" s="16">
        <f t="shared" ca="1" si="749"/>
        <v>1.10860611</v>
      </c>
      <c r="I2392" s="15">
        <f t="shared" si="745"/>
        <v>7.0000000000000007E-2</v>
      </c>
      <c r="J2392" s="34">
        <f t="shared" si="750"/>
        <v>45427</v>
      </c>
      <c r="K2392" s="2">
        <f t="shared" si="751"/>
        <v>243</v>
      </c>
      <c r="L2392" s="21">
        <f t="shared" si="752"/>
        <v>243</v>
      </c>
      <c r="M2392" s="14">
        <f t="shared" si="753"/>
        <v>1.0674175939999999</v>
      </c>
      <c r="N2392" s="14">
        <f t="shared" ca="1" si="754"/>
        <v>1.183345667</v>
      </c>
      <c r="O2392" s="21">
        <v>0</v>
      </c>
      <c r="P2392" s="16">
        <f t="shared" ca="1" si="755"/>
        <v>666.69534128999999</v>
      </c>
      <c r="Q2392" s="24">
        <f t="shared" si="743"/>
        <v>0</v>
      </c>
      <c r="R2392" s="16">
        <f t="shared" si="756"/>
        <v>0</v>
      </c>
      <c r="S2392" s="4" t="str">
        <f t="shared" si="757"/>
        <v>A+J=</v>
      </c>
      <c r="T2392" s="34">
        <f t="shared" si="758"/>
        <v>45460</v>
      </c>
      <c r="U2392" s="16">
        <v>0</v>
      </c>
      <c r="V2392" s="16">
        <f t="shared" ca="1" si="742"/>
        <v>1.2120918048818055</v>
      </c>
      <c r="W2392" s="16">
        <f t="shared" ca="1" si="741"/>
        <v>322.33448012327744</v>
      </c>
      <c r="X2392" s="32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"/>
      <c r="AI2392" s="1"/>
      <c r="AJ2392" s="1"/>
      <c r="AK2392" s="1"/>
      <c r="AL2392" s="1"/>
      <c r="AM2392" s="32"/>
      <c r="AN2392" s="32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42">
        <f t="shared" si="744"/>
        <v>45783</v>
      </c>
      <c r="B2393" s="19">
        <f t="shared" ca="1" si="740"/>
        <v>4627.6727725535757</v>
      </c>
      <c r="C2393" s="16">
        <f t="shared" ca="1" si="746"/>
        <v>3636.2754146454167</v>
      </c>
      <c r="D2393" s="15">
        <f ca="1">IF(A2393&lt;$B$1,VLOOKUP(A2393,[1]DI!$A$4:$B$15000,2,FALSE),0)</f>
        <v>0</v>
      </c>
      <c r="E2393" s="16">
        <f t="shared" ca="1" si="747"/>
        <v>1</v>
      </c>
      <c r="F2393" s="16">
        <f ca="1">(TRUNC(PRODUCT($E$12:$E2392),16))</f>
        <v>1.6829049000521801</v>
      </c>
      <c r="G2393" s="16">
        <f t="shared" ca="1" si="748"/>
        <v>1.5180368240966899</v>
      </c>
      <c r="H2393" s="16">
        <f t="shared" ca="1" si="749"/>
        <v>1.10860611</v>
      </c>
      <c r="I2393" s="15">
        <f t="shared" si="745"/>
        <v>7.0000000000000007E-2</v>
      </c>
      <c r="J2393" s="34">
        <f t="shared" si="750"/>
        <v>45427</v>
      </c>
      <c r="K2393" s="2">
        <f t="shared" si="751"/>
        <v>244</v>
      </c>
      <c r="L2393" s="21">
        <f t="shared" si="752"/>
        <v>244</v>
      </c>
      <c r="M2393" s="14">
        <f t="shared" si="753"/>
        <v>1.06770422</v>
      </c>
      <c r="N2393" s="14">
        <f t="shared" ca="1" si="754"/>
        <v>1.183663422</v>
      </c>
      <c r="O2393" s="21">
        <v>0</v>
      </c>
      <c r="P2393" s="16">
        <f t="shared" ca="1" si="755"/>
        <v>667.85078597999996</v>
      </c>
      <c r="Q2393" s="24">
        <f t="shared" si="743"/>
        <v>0</v>
      </c>
      <c r="R2393" s="16">
        <f t="shared" si="756"/>
        <v>0</v>
      </c>
      <c r="S2393" s="4" t="str">
        <f t="shared" si="757"/>
        <v>A+J=</v>
      </c>
      <c r="T2393" s="34">
        <f t="shared" si="758"/>
        <v>45460</v>
      </c>
      <c r="U2393" s="16">
        <v>0</v>
      </c>
      <c r="V2393" s="16">
        <f t="shared" ca="1" si="742"/>
        <v>1.2120918048818055</v>
      </c>
      <c r="W2393" s="16">
        <f t="shared" ca="1" si="741"/>
        <v>323.54657192815927</v>
      </c>
      <c r="X2393" s="32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"/>
      <c r="AI2393" s="1"/>
      <c r="AJ2393" s="1"/>
      <c r="AK2393" s="1"/>
      <c r="AL2393" s="1"/>
      <c r="AM2393" s="32"/>
      <c r="AN2393" s="32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42">
        <f t="shared" si="744"/>
        <v>45784</v>
      </c>
      <c r="B2394" s="19">
        <f t="shared" ca="1" si="740"/>
        <v>4630.0406217784584</v>
      </c>
      <c r="C2394" s="16">
        <f t="shared" ca="1" si="746"/>
        <v>3636.2754146454167</v>
      </c>
      <c r="D2394" s="15">
        <f ca="1">IF(A2394&lt;$B$1,VLOOKUP(A2394,[1]DI!$A$4:$B$15000,2,FALSE),0)</f>
        <v>0</v>
      </c>
      <c r="E2394" s="16">
        <f t="shared" ca="1" si="747"/>
        <v>1</v>
      </c>
      <c r="F2394" s="16">
        <f ca="1">(TRUNC(PRODUCT($E$12:$E2393),16))</f>
        <v>1.6829049000521801</v>
      </c>
      <c r="G2394" s="16">
        <f t="shared" ca="1" si="748"/>
        <v>1.5180368240966899</v>
      </c>
      <c r="H2394" s="16">
        <f t="shared" ca="1" si="749"/>
        <v>1.10860611</v>
      </c>
      <c r="I2394" s="15">
        <f t="shared" si="745"/>
        <v>7.0000000000000007E-2</v>
      </c>
      <c r="J2394" s="34">
        <f t="shared" si="750"/>
        <v>45427</v>
      </c>
      <c r="K2394" s="2">
        <f t="shared" si="751"/>
        <v>245</v>
      </c>
      <c r="L2394" s="21">
        <f t="shared" si="752"/>
        <v>245</v>
      </c>
      <c r="M2394" s="14">
        <f t="shared" si="753"/>
        <v>1.067990923</v>
      </c>
      <c r="N2394" s="14">
        <f t="shared" ca="1" si="754"/>
        <v>1.183981263</v>
      </c>
      <c r="O2394" s="21">
        <v>0</v>
      </c>
      <c r="P2394" s="16">
        <f t="shared" ca="1" si="755"/>
        <v>669.00654340000006</v>
      </c>
      <c r="Q2394" s="24">
        <f t="shared" si="743"/>
        <v>0</v>
      </c>
      <c r="R2394" s="16">
        <f t="shared" si="756"/>
        <v>0</v>
      </c>
      <c r="S2394" s="4" t="str">
        <f t="shared" si="757"/>
        <v>A+J=</v>
      </c>
      <c r="T2394" s="34">
        <f t="shared" si="758"/>
        <v>45460</v>
      </c>
      <c r="U2394" s="16">
        <v>0</v>
      </c>
      <c r="V2394" s="16">
        <f t="shared" ca="1" si="742"/>
        <v>1.2120918048818055</v>
      </c>
      <c r="W2394" s="16">
        <f t="shared" ca="1" si="741"/>
        <v>324.75866373304109</v>
      </c>
      <c r="X2394" s="32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"/>
      <c r="AI2394" s="1"/>
      <c r="AJ2394" s="1"/>
      <c r="AK2394" s="1"/>
      <c r="AL2394" s="1"/>
      <c r="AM2394" s="32"/>
      <c r="AN2394" s="32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42">
        <f t="shared" si="744"/>
        <v>45785</v>
      </c>
      <c r="B2395" s="19">
        <f t="shared" ca="1" si="740"/>
        <v>4632.4087800733396</v>
      </c>
      <c r="C2395" s="16">
        <f t="shared" ca="1" si="746"/>
        <v>3636.2754146454167</v>
      </c>
      <c r="D2395" s="15">
        <f ca="1">IF(A2395&lt;$B$1,VLOOKUP(A2395,[1]DI!$A$4:$B$15000,2,FALSE),0)</f>
        <v>0</v>
      </c>
      <c r="E2395" s="16">
        <f t="shared" ca="1" si="747"/>
        <v>1</v>
      </c>
      <c r="F2395" s="16">
        <f ca="1">(TRUNC(PRODUCT($E$12:$E2394),16))</f>
        <v>1.6829049000521801</v>
      </c>
      <c r="G2395" s="16">
        <f t="shared" ca="1" si="748"/>
        <v>1.5180368240966899</v>
      </c>
      <c r="H2395" s="16">
        <f t="shared" ca="1" si="749"/>
        <v>1.10860611</v>
      </c>
      <c r="I2395" s="15">
        <f t="shared" si="745"/>
        <v>7.0000000000000007E-2</v>
      </c>
      <c r="J2395" s="34">
        <f t="shared" si="750"/>
        <v>45427</v>
      </c>
      <c r="K2395" s="2">
        <f t="shared" si="751"/>
        <v>246</v>
      </c>
      <c r="L2395" s="21">
        <f t="shared" si="752"/>
        <v>246</v>
      </c>
      <c r="M2395" s="14">
        <f t="shared" si="753"/>
        <v>1.0682777029999999</v>
      </c>
      <c r="N2395" s="14">
        <f t="shared" ca="1" si="754"/>
        <v>1.1842991890000001</v>
      </c>
      <c r="O2395" s="21">
        <v>0</v>
      </c>
      <c r="P2395" s="16">
        <f t="shared" ca="1" si="755"/>
        <v>670.16260989</v>
      </c>
      <c r="Q2395" s="24">
        <f t="shared" si="743"/>
        <v>0</v>
      </c>
      <c r="R2395" s="16">
        <f t="shared" si="756"/>
        <v>0</v>
      </c>
      <c r="S2395" s="4" t="str">
        <f t="shared" si="757"/>
        <v>A+J=</v>
      </c>
      <c r="T2395" s="34">
        <f t="shared" si="758"/>
        <v>45460</v>
      </c>
      <c r="U2395" s="16">
        <v>0</v>
      </c>
      <c r="V2395" s="16">
        <f t="shared" ca="1" si="742"/>
        <v>1.2120918048818055</v>
      </c>
      <c r="W2395" s="16">
        <f t="shared" ca="1" si="741"/>
        <v>325.97075553792291</v>
      </c>
      <c r="X2395" s="32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"/>
      <c r="AI2395" s="1"/>
      <c r="AJ2395" s="1"/>
      <c r="AK2395" s="1"/>
      <c r="AL2395" s="1"/>
      <c r="AM2395" s="32"/>
      <c r="AN2395" s="32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42">
        <f t="shared" si="744"/>
        <v>45786</v>
      </c>
      <c r="B2396" s="19">
        <f t="shared" ca="1" si="740"/>
        <v>4634.7772474682215</v>
      </c>
      <c r="C2396" s="16">
        <f t="shared" ca="1" si="746"/>
        <v>3636.2754146454167</v>
      </c>
      <c r="D2396" s="15">
        <f ca="1">IF(A2396&lt;$B$1,VLOOKUP(A2396,[1]DI!$A$4:$B$15000,2,FALSE),0)</f>
        <v>0</v>
      </c>
      <c r="E2396" s="16">
        <f t="shared" ca="1" si="747"/>
        <v>1</v>
      </c>
      <c r="F2396" s="16">
        <f ca="1">(TRUNC(PRODUCT($E$12:$E2395),16))</f>
        <v>1.6829049000521801</v>
      </c>
      <c r="G2396" s="16">
        <f t="shared" ca="1" si="748"/>
        <v>1.5180368240966899</v>
      </c>
      <c r="H2396" s="16">
        <f t="shared" ca="1" si="749"/>
        <v>1.10860611</v>
      </c>
      <c r="I2396" s="15">
        <f t="shared" si="745"/>
        <v>7.0000000000000007E-2</v>
      </c>
      <c r="J2396" s="34">
        <f t="shared" si="750"/>
        <v>45427</v>
      </c>
      <c r="K2396" s="2">
        <f t="shared" si="751"/>
        <v>247</v>
      </c>
      <c r="L2396" s="21">
        <f t="shared" si="752"/>
        <v>247</v>
      </c>
      <c r="M2396" s="14">
        <f t="shared" si="753"/>
        <v>1.06856456</v>
      </c>
      <c r="N2396" s="14">
        <f t="shared" ca="1" si="754"/>
        <v>1.1846171999999999</v>
      </c>
      <c r="O2396" s="21">
        <v>0</v>
      </c>
      <c r="P2396" s="16">
        <f t="shared" ca="1" si="755"/>
        <v>671.31898548000004</v>
      </c>
      <c r="Q2396" s="24">
        <f t="shared" si="743"/>
        <v>0</v>
      </c>
      <c r="R2396" s="16">
        <f t="shared" si="756"/>
        <v>0</v>
      </c>
      <c r="S2396" s="4" t="str">
        <f t="shared" si="757"/>
        <v>A+J=</v>
      </c>
      <c r="T2396" s="34">
        <f t="shared" si="758"/>
        <v>45460</v>
      </c>
      <c r="U2396" s="16">
        <v>0</v>
      </c>
      <c r="V2396" s="16">
        <f t="shared" ca="1" si="742"/>
        <v>1.2120918048818055</v>
      </c>
      <c r="W2396" s="16">
        <f t="shared" ca="1" si="741"/>
        <v>327.18284734280473</v>
      </c>
      <c r="X2396" s="32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"/>
      <c r="AI2396" s="1"/>
      <c r="AJ2396" s="1"/>
      <c r="AK2396" s="1"/>
      <c r="AL2396" s="1"/>
      <c r="AM2396" s="32"/>
      <c r="AN2396" s="32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42">
        <f t="shared" si="744"/>
        <v>45787</v>
      </c>
      <c r="B2397" s="19">
        <f t="shared" ca="1" si="740"/>
        <v>4637.1460275731033</v>
      </c>
      <c r="C2397" s="16">
        <f t="shared" ca="1" si="746"/>
        <v>3636.2754146454167</v>
      </c>
      <c r="D2397" s="15">
        <f ca="1">IF(A2397&lt;$B$1,VLOOKUP(A2397,[1]DI!$A$4:$B$15000,2,FALSE),0)</f>
        <v>0</v>
      </c>
      <c r="E2397" s="16">
        <f t="shared" ca="1" si="747"/>
        <v>1</v>
      </c>
      <c r="F2397" s="16">
        <f ca="1">(TRUNC(PRODUCT($E$12:$E2396),16))</f>
        <v>1.6829049000521801</v>
      </c>
      <c r="G2397" s="16">
        <f t="shared" ca="1" si="748"/>
        <v>1.5180368240966899</v>
      </c>
      <c r="H2397" s="16">
        <f t="shared" ca="1" si="749"/>
        <v>1.10860611</v>
      </c>
      <c r="I2397" s="15">
        <f t="shared" si="745"/>
        <v>7.0000000000000007E-2</v>
      </c>
      <c r="J2397" s="34">
        <f t="shared" si="750"/>
        <v>45427</v>
      </c>
      <c r="K2397" s="2">
        <f t="shared" si="751"/>
        <v>247</v>
      </c>
      <c r="L2397" s="21">
        <f t="shared" si="752"/>
        <v>248</v>
      </c>
      <c r="M2397" s="14">
        <f t="shared" si="753"/>
        <v>1.068851494</v>
      </c>
      <c r="N2397" s="14">
        <f t="shared" ca="1" si="754"/>
        <v>1.184935297</v>
      </c>
      <c r="O2397" s="21">
        <v>0</v>
      </c>
      <c r="P2397" s="16">
        <f t="shared" ca="1" si="755"/>
        <v>672.47567377999997</v>
      </c>
      <c r="Q2397" s="24">
        <f t="shared" si="743"/>
        <v>0</v>
      </c>
      <c r="R2397" s="16">
        <f t="shared" si="756"/>
        <v>0</v>
      </c>
      <c r="S2397" s="4" t="str">
        <f t="shared" si="757"/>
        <v>A+J=</v>
      </c>
      <c r="T2397" s="34">
        <f t="shared" si="758"/>
        <v>45460</v>
      </c>
      <c r="U2397" s="16">
        <v>0</v>
      </c>
      <c r="V2397" s="16">
        <f t="shared" ca="1" si="742"/>
        <v>1.2120918048818055</v>
      </c>
      <c r="W2397" s="16">
        <f t="shared" ca="1" si="741"/>
        <v>328.39493914768656</v>
      </c>
      <c r="X2397" s="32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"/>
      <c r="AI2397" s="1"/>
      <c r="AJ2397" s="1"/>
      <c r="AK2397" s="1"/>
      <c r="AL2397" s="1"/>
      <c r="AM2397" s="32"/>
      <c r="AN2397" s="32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42">
        <f t="shared" si="744"/>
        <v>45788</v>
      </c>
      <c r="B2398" s="19">
        <f t="shared" ca="1" si="740"/>
        <v>4638.3581193779855</v>
      </c>
      <c r="C2398" s="16">
        <f t="shared" ca="1" si="746"/>
        <v>3636.2754146454167</v>
      </c>
      <c r="D2398" s="15">
        <f ca="1">IF(A2398&lt;$B$1,VLOOKUP(A2398,[1]DI!$A$4:$B$15000,2,FALSE),0)</f>
        <v>0</v>
      </c>
      <c r="E2398" s="16">
        <f t="shared" ca="1" si="747"/>
        <v>1</v>
      </c>
      <c r="F2398" s="16">
        <f ca="1">(TRUNC(PRODUCT($E$12:$E2397),16))</f>
        <v>1.6829049000521801</v>
      </c>
      <c r="G2398" s="16">
        <f t="shared" ca="1" si="748"/>
        <v>1.5180368240966899</v>
      </c>
      <c r="H2398" s="16">
        <f t="shared" ca="1" si="749"/>
        <v>1.10860611</v>
      </c>
      <c r="I2398" s="15">
        <f t="shared" si="745"/>
        <v>7.0000000000000007E-2</v>
      </c>
      <c r="J2398" s="34">
        <f t="shared" si="750"/>
        <v>45427</v>
      </c>
      <c r="K2398" s="2">
        <f t="shared" si="751"/>
        <v>247</v>
      </c>
      <c r="L2398" s="21">
        <f t="shared" si="752"/>
        <v>248</v>
      </c>
      <c r="M2398" s="14">
        <f t="shared" si="753"/>
        <v>1.068851494</v>
      </c>
      <c r="N2398" s="14">
        <f t="shared" ca="1" si="754"/>
        <v>1.184935297</v>
      </c>
      <c r="O2398" s="21">
        <v>0</v>
      </c>
      <c r="P2398" s="16">
        <f t="shared" ca="1" si="755"/>
        <v>672.47567377999997</v>
      </c>
      <c r="Q2398" s="24">
        <f t="shared" si="743"/>
        <v>0</v>
      </c>
      <c r="R2398" s="16">
        <f t="shared" si="756"/>
        <v>0</v>
      </c>
      <c r="S2398" s="4" t="str">
        <f t="shared" si="757"/>
        <v>A+J=</v>
      </c>
      <c r="T2398" s="34">
        <f t="shared" si="758"/>
        <v>45460</v>
      </c>
      <c r="U2398" s="16">
        <v>0</v>
      </c>
      <c r="V2398" s="16">
        <f t="shared" ca="1" si="742"/>
        <v>1.2120918048818055</v>
      </c>
      <c r="W2398" s="16">
        <f t="shared" ca="1" si="741"/>
        <v>329.60703095256838</v>
      </c>
      <c r="X2398" s="32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"/>
      <c r="AI2398" s="1"/>
      <c r="AJ2398" s="1"/>
      <c r="AK2398" s="1"/>
      <c r="AL2398" s="1"/>
      <c r="AM2398" s="32"/>
      <c r="AN2398" s="32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42">
        <f t="shared" si="744"/>
        <v>45789</v>
      </c>
      <c r="B2399" s="19">
        <f t="shared" ca="1" si="740"/>
        <v>4639.5702111828668</v>
      </c>
      <c r="C2399" s="16">
        <f t="shared" ca="1" si="746"/>
        <v>3636.2754146454167</v>
      </c>
      <c r="D2399" s="15">
        <f ca="1">IF(A2399&lt;$B$1,VLOOKUP(A2399,[1]DI!$A$4:$B$15000,2,FALSE),0)</f>
        <v>0</v>
      </c>
      <c r="E2399" s="16">
        <f t="shared" ca="1" si="747"/>
        <v>1</v>
      </c>
      <c r="F2399" s="16">
        <f ca="1">(TRUNC(PRODUCT($E$12:$E2398),16))</f>
        <v>1.6829049000521801</v>
      </c>
      <c r="G2399" s="16">
        <f t="shared" ca="1" si="748"/>
        <v>1.5180368240966899</v>
      </c>
      <c r="H2399" s="16">
        <f t="shared" ca="1" si="749"/>
        <v>1.10860611</v>
      </c>
      <c r="I2399" s="15">
        <f t="shared" si="745"/>
        <v>7.0000000000000007E-2</v>
      </c>
      <c r="J2399" s="34">
        <f t="shared" si="750"/>
        <v>45427</v>
      </c>
      <c r="K2399" s="2">
        <f t="shared" si="751"/>
        <v>248</v>
      </c>
      <c r="L2399" s="21">
        <f t="shared" si="752"/>
        <v>248</v>
      </c>
      <c r="M2399" s="14">
        <f t="shared" si="753"/>
        <v>1.068851494</v>
      </c>
      <c r="N2399" s="14">
        <f t="shared" ca="1" si="754"/>
        <v>1.184935297</v>
      </c>
      <c r="O2399" s="21">
        <v>0</v>
      </c>
      <c r="P2399" s="16">
        <f t="shared" ca="1" si="755"/>
        <v>672.47567377999997</v>
      </c>
      <c r="Q2399" s="24">
        <f t="shared" si="743"/>
        <v>0</v>
      </c>
      <c r="R2399" s="16">
        <f t="shared" si="756"/>
        <v>0</v>
      </c>
      <c r="S2399" s="4" t="str">
        <f t="shared" si="757"/>
        <v>A+J=</v>
      </c>
      <c r="T2399" s="34">
        <f t="shared" si="758"/>
        <v>45460</v>
      </c>
      <c r="U2399" s="16">
        <v>0</v>
      </c>
      <c r="V2399" s="16">
        <f t="shared" ca="1" si="742"/>
        <v>1.2120918048818055</v>
      </c>
      <c r="W2399" s="16">
        <f t="shared" ca="1" si="741"/>
        <v>330.8191227574502</v>
      </c>
      <c r="X2399" s="32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"/>
      <c r="AI2399" s="1"/>
      <c r="AJ2399" s="1"/>
      <c r="AK2399" s="1"/>
      <c r="AL2399" s="1"/>
      <c r="AM2399" s="32"/>
      <c r="AN2399" s="32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42">
        <f t="shared" si="744"/>
        <v>45790</v>
      </c>
      <c r="B2400" s="19">
        <f t="shared" ca="1" si="740"/>
        <v>4641.9393003677487</v>
      </c>
      <c r="C2400" s="16">
        <f t="shared" ca="1" si="746"/>
        <v>3636.2754146454167</v>
      </c>
      <c r="D2400" s="15">
        <f ca="1">IF(A2400&lt;$B$1,VLOOKUP(A2400,[1]DI!$A$4:$B$15000,2,FALSE),0)</f>
        <v>0</v>
      </c>
      <c r="E2400" s="16">
        <f t="shared" ca="1" si="747"/>
        <v>1</v>
      </c>
      <c r="F2400" s="16">
        <f ca="1">(TRUNC(PRODUCT($E$12:$E2399),16))</f>
        <v>1.6829049000521801</v>
      </c>
      <c r="G2400" s="16">
        <f t="shared" ca="1" si="748"/>
        <v>1.5180368240966899</v>
      </c>
      <c r="H2400" s="16">
        <f t="shared" ca="1" si="749"/>
        <v>1.10860611</v>
      </c>
      <c r="I2400" s="15">
        <f t="shared" si="745"/>
        <v>7.0000000000000007E-2</v>
      </c>
      <c r="J2400" s="34">
        <f t="shared" si="750"/>
        <v>45427</v>
      </c>
      <c r="K2400" s="2">
        <f t="shared" si="751"/>
        <v>249</v>
      </c>
      <c r="L2400" s="21">
        <f t="shared" si="752"/>
        <v>249</v>
      </c>
      <c r="M2400" s="14">
        <f t="shared" si="753"/>
        <v>1.069138505</v>
      </c>
      <c r="N2400" s="14">
        <f t="shared" ca="1" si="754"/>
        <v>1.185253479</v>
      </c>
      <c r="O2400" s="21">
        <v>0</v>
      </c>
      <c r="P2400" s="16">
        <f t="shared" ca="1" si="755"/>
        <v>673.63267115999997</v>
      </c>
      <c r="Q2400" s="24">
        <f t="shared" si="743"/>
        <v>0</v>
      </c>
      <c r="R2400" s="16">
        <f t="shared" si="756"/>
        <v>0</v>
      </c>
      <c r="S2400" s="4" t="str">
        <f t="shared" si="757"/>
        <v>A+J=</v>
      </c>
      <c r="T2400" s="34">
        <f t="shared" si="758"/>
        <v>45460</v>
      </c>
      <c r="U2400" s="16">
        <v>0</v>
      </c>
      <c r="V2400" s="16">
        <f t="shared" ca="1" si="742"/>
        <v>1.2120918048818055</v>
      </c>
      <c r="W2400" s="16">
        <f t="shared" ca="1" si="741"/>
        <v>332.03121456233202</v>
      </c>
      <c r="X2400" s="32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"/>
      <c r="AI2400" s="1"/>
      <c r="AJ2400" s="1"/>
      <c r="AK2400" s="1"/>
      <c r="AL2400" s="1"/>
      <c r="AM2400" s="32"/>
      <c r="AN2400" s="32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42">
        <f t="shared" si="744"/>
        <v>45791</v>
      </c>
      <c r="B2401" s="19">
        <f t="shared" ca="1" si="740"/>
        <v>4644.3087022726313</v>
      </c>
      <c r="C2401" s="16">
        <f t="shared" ca="1" si="746"/>
        <v>3636.2754146454167</v>
      </c>
      <c r="D2401" s="15">
        <f ca="1">IF(A2401&lt;$B$1,VLOOKUP(A2401,[1]DI!$A$4:$B$15000,2,FALSE),0)</f>
        <v>0</v>
      </c>
      <c r="E2401" s="16">
        <f t="shared" ca="1" si="747"/>
        <v>1</v>
      </c>
      <c r="F2401" s="16">
        <f ca="1">(TRUNC(PRODUCT($E$12:$E2400),16))</f>
        <v>1.6829049000521801</v>
      </c>
      <c r="G2401" s="16">
        <f t="shared" ca="1" si="748"/>
        <v>1.5180368240966899</v>
      </c>
      <c r="H2401" s="16">
        <f t="shared" ca="1" si="749"/>
        <v>1.10860611</v>
      </c>
      <c r="I2401" s="15">
        <f t="shared" si="745"/>
        <v>7.0000000000000007E-2</v>
      </c>
      <c r="J2401" s="34">
        <f t="shared" si="750"/>
        <v>45427</v>
      </c>
      <c r="K2401" s="2">
        <f t="shared" si="751"/>
        <v>250</v>
      </c>
      <c r="L2401" s="21">
        <f t="shared" si="752"/>
        <v>250</v>
      </c>
      <c r="M2401" s="14">
        <f t="shared" si="753"/>
        <v>1.0694255930000001</v>
      </c>
      <c r="N2401" s="14">
        <f t="shared" ca="1" si="754"/>
        <v>1.185571747</v>
      </c>
      <c r="O2401" s="21">
        <v>0</v>
      </c>
      <c r="P2401" s="16">
        <f t="shared" ca="1" si="755"/>
        <v>674.78998125999999</v>
      </c>
      <c r="Q2401" s="24">
        <f t="shared" si="743"/>
        <v>0</v>
      </c>
      <c r="R2401" s="16">
        <f t="shared" si="756"/>
        <v>0</v>
      </c>
      <c r="S2401" s="4" t="str">
        <f t="shared" si="757"/>
        <v>A+J=</v>
      </c>
      <c r="T2401" s="34">
        <f t="shared" si="758"/>
        <v>45460</v>
      </c>
      <c r="U2401" s="16">
        <v>0</v>
      </c>
      <c r="V2401" s="16">
        <f t="shared" ca="1" si="742"/>
        <v>1.2120918048818055</v>
      </c>
      <c r="W2401" s="16">
        <f t="shared" ca="1" si="741"/>
        <v>333.24330636721385</v>
      </c>
      <c r="X2401" s="32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"/>
      <c r="AI2401" s="1"/>
      <c r="AJ2401" s="1"/>
      <c r="AK2401" s="1"/>
      <c r="AL2401" s="1"/>
      <c r="AM2401" s="32"/>
      <c r="AN2401" s="32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42">
        <f t="shared" si="744"/>
        <v>45792</v>
      </c>
      <c r="B2402" s="19">
        <f t="shared" ca="1" si="740"/>
        <v>4646.6784096275123</v>
      </c>
      <c r="C2402" s="16">
        <f t="shared" ca="1" si="746"/>
        <v>3636.2754146454167</v>
      </c>
      <c r="D2402" s="15">
        <f ca="1">IF(A2402&lt;$B$1,VLOOKUP(A2402,[1]DI!$A$4:$B$15000,2,FALSE),0)</f>
        <v>0</v>
      </c>
      <c r="E2402" s="16">
        <f t="shared" ca="1" si="747"/>
        <v>1</v>
      </c>
      <c r="F2402" s="16">
        <f ca="1">(TRUNC(PRODUCT($E$12:$E2401),16))</f>
        <v>1.6829049000521801</v>
      </c>
      <c r="G2402" s="16">
        <f t="shared" ca="1" si="748"/>
        <v>1.5180368240966899</v>
      </c>
      <c r="H2402" s="16">
        <f t="shared" ca="1" si="749"/>
        <v>1.10860611</v>
      </c>
      <c r="I2402" s="15">
        <f t="shared" si="745"/>
        <v>7.0000000000000007E-2</v>
      </c>
      <c r="J2402" s="34">
        <f t="shared" si="750"/>
        <v>45427</v>
      </c>
      <c r="K2402" s="2">
        <f t="shared" si="751"/>
        <v>251</v>
      </c>
      <c r="L2402" s="21">
        <f t="shared" si="752"/>
        <v>251</v>
      </c>
      <c r="M2402" s="14">
        <f t="shared" si="753"/>
        <v>1.0697127580000001</v>
      </c>
      <c r="N2402" s="14">
        <f t="shared" ca="1" si="754"/>
        <v>1.1858900990000001</v>
      </c>
      <c r="O2402" s="21">
        <v>0</v>
      </c>
      <c r="P2402" s="16">
        <f t="shared" ca="1" si="755"/>
        <v>675.94759681000005</v>
      </c>
      <c r="Q2402" s="24">
        <f t="shared" si="743"/>
        <v>0</v>
      </c>
      <c r="R2402" s="16">
        <f t="shared" si="756"/>
        <v>0</v>
      </c>
      <c r="S2402" s="4" t="str">
        <f t="shared" si="757"/>
        <v>A+J=</v>
      </c>
      <c r="T2402" s="34">
        <f t="shared" si="758"/>
        <v>45460</v>
      </c>
      <c r="U2402" s="16">
        <v>0</v>
      </c>
      <c r="V2402" s="16">
        <f t="shared" ca="1" si="742"/>
        <v>1.2120918048818055</v>
      </c>
      <c r="W2402" s="16">
        <f t="shared" ca="1" si="741"/>
        <v>334.45539817209567</v>
      </c>
      <c r="X2402" s="32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"/>
      <c r="AI2402" s="1"/>
      <c r="AJ2402" s="1"/>
      <c r="AK2402" s="1"/>
      <c r="AL2402" s="1"/>
      <c r="AM2402" s="32"/>
      <c r="AN2402" s="32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42">
        <f t="shared" si="744"/>
        <v>45793</v>
      </c>
      <c r="B2403" s="19">
        <f t="shared" ca="1" si="740"/>
        <v>4649.0484333423947</v>
      </c>
      <c r="C2403" s="16">
        <f t="shared" ca="1" si="746"/>
        <v>3636.2754146454167</v>
      </c>
      <c r="D2403" s="15">
        <f ca="1">IF(A2403&lt;$B$1,VLOOKUP(A2403,[1]DI!$A$4:$B$15000,2,FALSE),0)</f>
        <v>0</v>
      </c>
      <c r="E2403" s="16">
        <f t="shared" ca="1" si="747"/>
        <v>1</v>
      </c>
      <c r="F2403" s="16">
        <f ca="1">(TRUNC(PRODUCT($E$12:$E2402),16))</f>
        <v>1.6829049000521801</v>
      </c>
      <c r="G2403" s="16">
        <f t="shared" ca="1" si="748"/>
        <v>1.5180368240966899</v>
      </c>
      <c r="H2403" s="16">
        <f t="shared" ca="1" si="749"/>
        <v>1.10860611</v>
      </c>
      <c r="I2403" s="15">
        <f t="shared" si="745"/>
        <v>7.0000000000000007E-2</v>
      </c>
      <c r="J2403" s="34">
        <f t="shared" si="750"/>
        <v>45427</v>
      </c>
      <c r="K2403" s="2">
        <f t="shared" si="751"/>
        <v>252</v>
      </c>
      <c r="L2403" s="21">
        <f t="shared" si="752"/>
        <v>252</v>
      </c>
      <c r="M2403" s="14">
        <f t="shared" si="753"/>
        <v>1.07</v>
      </c>
      <c r="N2403" s="14">
        <f t="shared" ca="1" si="754"/>
        <v>1.186208538</v>
      </c>
      <c r="O2403" s="21">
        <v>0</v>
      </c>
      <c r="P2403" s="16">
        <f t="shared" ca="1" si="755"/>
        <v>677.10552872000005</v>
      </c>
      <c r="Q2403" s="24">
        <f t="shared" si="743"/>
        <v>0</v>
      </c>
      <c r="R2403" s="16">
        <f t="shared" si="756"/>
        <v>0</v>
      </c>
      <c r="S2403" s="4" t="str">
        <f t="shared" si="757"/>
        <v>A+J=</v>
      </c>
      <c r="T2403" s="34">
        <f t="shared" si="758"/>
        <v>45460</v>
      </c>
      <c r="U2403" s="16">
        <v>0</v>
      </c>
      <c r="V2403" s="16">
        <f t="shared" ca="1" si="742"/>
        <v>1.2120918048818055</v>
      </c>
      <c r="W2403" s="16">
        <f t="shared" ca="1" si="741"/>
        <v>335.66748997697749</v>
      </c>
      <c r="X2403" s="32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"/>
      <c r="AI2403" s="1"/>
      <c r="AJ2403" s="1"/>
      <c r="AK2403" s="1"/>
      <c r="AL2403" s="1"/>
      <c r="AM2403" s="32"/>
      <c r="AN2403" s="32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42">
        <f t="shared" si="744"/>
        <v>45794</v>
      </c>
      <c r="B2404" s="19">
        <f t="shared" ca="1" si="740"/>
        <v>4651.4187625072755</v>
      </c>
      <c r="C2404" s="16">
        <f t="shared" ca="1" si="746"/>
        <v>3636.2754146454167</v>
      </c>
      <c r="D2404" s="15">
        <f ca="1">IF(A2404&lt;$B$1,VLOOKUP(A2404,[1]DI!$A$4:$B$15000,2,FALSE),0)</f>
        <v>0</v>
      </c>
      <c r="E2404" s="16">
        <f t="shared" ca="1" si="747"/>
        <v>1</v>
      </c>
      <c r="F2404" s="16">
        <f ca="1">(TRUNC(PRODUCT($E$12:$E2403),16))</f>
        <v>1.6829049000521801</v>
      </c>
      <c r="G2404" s="16">
        <f t="shared" ca="1" si="748"/>
        <v>1.5180368240966899</v>
      </c>
      <c r="H2404" s="16">
        <f t="shared" ca="1" si="749"/>
        <v>1.10860611</v>
      </c>
      <c r="I2404" s="15">
        <f t="shared" si="745"/>
        <v>7.0000000000000007E-2</v>
      </c>
      <c r="J2404" s="34">
        <f t="shared" si="750"/>
        <v>45427</v>
      </c>
      <c r="K2404" s="2">
        <f t="shared" si="751"/>
        <v>252</v>
      </c>
      <c r="L2404" s="21">
        <f t="shared" si="752"/>
        <v>253</v>
      </c>
      <c r="M2404" s="14">
        <f t="shared" si="753"/>
        <v>1.070287319</v>
      </c>
      <c r="N2404" s="14">
        <f t="shared" ca="1" si="754"/>
        <v>1.186527061</v>
      </c>
      <c r="O2404" s="21">
        <v>0</v>
      </c>
      <c r="P2404" s="16">
        <f t="shared" ca="1" si="755"/>
        <v>678.26376607999998</v>
      </c>
      <c r="Q2404" s="24">
        <f t="shared" si="743"/>
        <v>0</v>
      </c>
      <c r="R2404" s="16">
        <f t="shared" si="756"/>
        <v>0</v>
      </c>
      <c r="S2404" s="4" t="str">
        <f t="shared" si="757"/>
        <v>A+J=</v>
      </c>
      <c r="T2404" s="34">
        <f t="shared" si="758"/>
        <v>45460</v>
      </c>
      <c r="U2404" s="16">
        <v>0</v>
      </c>
      <c r="V2404" s="16">
        <f t="shared" ca="1" si="742"/>
        <v>1.2120918048818055</v>
      </c>
      <c r="W2404" s="16">
        <f t="shared" ca="1" si="741"/>
        <v>336.87958178185932</v>
      </c>
      <c r="X2404" s="32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"/>
      <c r="AI2404" s="1"/>
      <c r="AJ2404" s="1"/>
      <c r="AK2404" s="1"/>
      <c r="AL2404" s="1"/>
      <c r="AM2404" s="32"/>
      <c r="AN2404" s="32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42">
        <f t="shared" si="744"/>
        <v>45795</v>
      </c>
      <c r="B2405" s="19">
        <f t="shared" ca="1" si="740"/>
        <v>4652.6308543121577</v>
      </c>
      <c r="C2405" s="16">
        <f t="shared" ca="1" si="746"/>
        <v>3636.2754146454167</v>
      </c>
      <c r="D2405" s="15">
        <f ca="1">IF(A2405&lt;$B$1,VLOOKUP(A2405,[1]DI!$A$4:$B$15000,2,FALSE),0)</f>
        <v>0</v>
      </c>
      <c r="E2405" s="16">
        <f t="shared" ca="1" si="747"/>
        <v>1</v>
      </c>
      <c r="F2405" s="16">
        <f ca="1">(TRUNC(PRODUCT($E$12:$E2404),16))</f>
        <v>1.6829049000521801</v>
      </c>
      <c r="G2405" s="16">
        <f t="shared" ca="1" si="748"/>
        <v>1.5180368240966899</v>
      </c>
      <c r="H2405" s="16">
        <f t="shared" ca="1" si="749"/>
        <v>1.10860611</v>
      </c>
      <c r="I2405" s="15">
        <f t="shared" si="745"/>
        <v>7.0000000000000007E-2</v>
      </c>
      <c r="J2405" s="34">
        <f t="shared" si="750"/>
        <v>45427</v>
      </c>
      <c r="K2405" s="2">
        <f t="shared" si="751"/>
        <v>252</v>
      </c>
      <c r="L2405" s="21">
        <f t="shared" si="752"/>
        <v>253</v>
      </c>
      <c r="M2405" s="14">
        <f t="shared" si="753"/>
        <v>1.070287319</v>
      </c>
      <c r="N2405" s="14">
        <f t="shared" ca="1" si="754"/>
        <v>1.186527061</v>
      </c>
      <c r="O2405" s="21">
        <v>0</v>
      </c>
      <c r="P2405" s="16">
        <f t="shared" ca="1" si="755"/>
        <v>678.26376607999998</v>
      </c>
      <c r="Q2405" s="24">
        <f t="shared" si="743"/>
        <v>0</v>
      </c>
      <c r="R2405" s="16">
        <f t="shared" si="756"/>
        <v>0</v>
      </c>
      <c r="S2405" s="4" t="str">
        <f t="shared" si="757"/>
        <v>A+J=</v>
      </c>
      <c r="T2405" s="34">
        <f t="shared" si="758"/>
        <v>45460</v>
      </c>
      <c r="U2405" s="16">
        <v>0</v>
      </c>
      <c r="V2405" s="16">
        <f t="shared" ca="1" si="742"/>
        <v>1.2120918048818055</v>
      </c>
      <c r="W2405" s="16">
        <f t="shared" ca="1" si="741"/>
        <v>338.09167358674114</v>
      </c>
      <c r="X2405" s="32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"/>
      <c r="AI2405" s="1"/>
      <c r="AJ2405" s="1"/>
      <c r="AK2405" s="1"/>
      <c r="AL2405" s="1"/>
      <c r="AM2405" s="32"/>
      <c r="AN2405" s="32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42">
        <f t="shared" si="744"/>
        <v>45796</v>
      </c>
      <c r="B2406" s="19">
        <f t="shared" ca="1" si="740"/>
        <v>4653.842946117039</v>
      </c>
      <c r="C2406" s="16">
        <f t="shared" ca="1" si="746"/>
        <v>3636.2754146454167</v>
      </c>
      <c r="D2406" s="15">
        <f ca="1">IF(A2406&lt;$B$1,VLOOKUP(A2406,[1]DI!$A$4:$B$15000,2,FALSE),0)</f>
        <v>0</v>
      </c>
      <c r="E2406" s="16">
        <f t="shared" ca="1" si="747"/>
        <v>1</v>
      </c>
      <c r="F2406" s="16">
        <f ca="1">(TRUNC(PRODUCT($E$12:$E2405),16))</f>
        <v>1.6829049000521801</v>
      </c>
      <c r="G2406" s="16">
        <f t="shared" ca="1" si="748"/>
        <v>1.5180368240966899</v>
      </c>
      <c r="H2406" s="16">
        <f t="shared" ca="1" si="749"/>
        <v>1.10860611</v>
      </c>
      <c r="I2406" s="15">
        <f t="shared" si="745"/>
        <v>7.0000000000000007E-2</v>
      </c>
      <c r="J2406" s="34">
        <f t="shared" si="750"/>
        <v>45427</v>
      </c>
      <c r="K2406" s="2">
        <f t="shared" si="751"/>
        <v>253</v>
      </c>
      <c r="L2406" s="21">
        <f t="shared" si="752"/>
        <v>253</v>
      </c>
      <c r="M2406" s="14">
        <f t="shared" si="753"/>
        <v>1.070287319</v>
      </c>
      <c r="N2406" s="14">
        <f t="shared" ca="1" si="754"/>
        <v>1.186527061</v>
      </c>
      <c r="O2406" s="21">
        <v>0</v>
      </c>
      <c r="P2406" s="16">
        <f t="shared" ca="1" si="755"/>
        <v>678.26376607999998</v>
      </c>
      <c r="Q2406" s="24">
        <f t="shared" si="743"/>
        <v>0</v>
      </c>
      <c r="R2406" s="16">
        <f t="shared" si="756"/>
        <v>0</v>
      </c>
      <c r="S2406" s="4" t="str">
        <f t="shared" si="757"/>
        <v>A+J=</v>
      </c>
      <c r="T2406" s="34">
        <f t="shared" si="758"/>
        <v>45460</v>
      </c>
      <c r="U2406" s="16">
        <v>0</v>
      </c>
      <c r="V2406" s="16">
        <f t="shared" ca="1" si="742"/>
        <v>1.2120918048818055</v>
      </c>
      <c r="W2406" s="16">
        <f t="shared" ca="1" si="741"/>
        <v>339.30376539162296</v>
      </c>
      <c r="X2406" s="32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"/>
      <c r="AI2406" s="1"/>
      <c r="AJ2406" s="1"/>
      <c r="AK2406" s="1"/>
      <c r="AL2406" s="1"/>
      <c r="AM2406" s="32"/>
      <c r="AN2406" s="32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42">
        <f t="shared" si="744"/>
        <v>45797</v>
      </c>
      <c r="B2407" s="19">
        <f t="shared" ca="1" si="740"/>
        <v>4656.2135916319212</v>
      </c>
      <c r="C2407" s="16">
        <f t="shared" ca="1" si="746"/>
        <v>3636.2754146454167</v>
      </c>
      <c r="D2407" s="15">
        <f ca="1">IF(A2407&lt;$B$1,VLOOKUP(A2407,[1]DI!$A$4:$B$15000,2,FALSE),0)</f>
        <v>0</v>
      </c>
      <c r="E2407" s="16">
        <f t="shared" ca="1" si="747"/>
        <v>1</v>
      </c>
      <c r="F2407" s="16">
        <f ca="1">(TRUNC(PRODUCT($E$12:$E2406),16))</f>
        <v>1.6829049000521801</v>
      </c>
      <c r="G2407" s="16">
        <f t="shared" ca="1" si="748"/>
        <v>1.5180368240966899</v>
      </c>
      <c r="H2407" s="16">
        <f t="shared" ca="1" si="749"/>
        <v>1.10860611</v>
      </c>
      <c r="I2407" s="15">
        <f t="shared" si="745"/>
        <v>7.0000000000000007E-2</v>
      </c>
      <c r="J2407" s="34">
        <f t="shared" si="750"/>
        <v>45427</v>
      </c>
      <c r="K2407" s="2">
        <f t="shared" si="751"/>
        <v>254</v>
      </c>
      <c r="L2407" s="21">
        <f t="shared" si="752"/>
        <v>254</v>
      </c>
      <c r="M2407" s="14">
        <f t="shared" si="753"/>
        <v>1.0705747160000001</v>
      </c>
      <c r="N2407" s="14">
        <f t="shared" ca="1" si="754"/>
        <v>1.1868456709999999</v>
      </c>
      <c r="O2407" s="21">
        <v>0</v>
      </c>
      <c r="P2407" s="16">
        <f t="shared" ca="1" si="755"/>
        <v>679.42231978999996</v>
      </c>
      <c r="Q2407" s="24">
        <f t="shared" si="743"/>
        <v>0</v>
      </c>
      <c r="R2407" s="16">
        <f t="shared" si="756"/>
        <v>0</v>
      </c>
      <c r="S2407" s="4" t="str">
        <f t="shared" si="757"/>
        <v>A+J=</v>
      </c>
      <c r="T2407" s="34">
        <f t="shared" si="758"/>
        <v>45460</v>
      </c>
      <c r="U2407" s="16">
        <v>0</v>
      </c>
      <c r="V2407" s="16">
        <f t="shared" ca="1" si="742"/>
        <v>1.2120918048818055</v>
      </c>
      <c r="W2407" s="16">
        <f t="shared" ca="1" si="741"/>
        <v>340.51585719650478</v>
      </c>
      <c r="X2407" s="32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"/>
      <c r="AI2407" s="1"/>
      <c r="AJ2407" s="1"/>
      <c r="AK2407" s="1"/>
      <c r="AL2407" s="1"/>
      <c r="AM2407" s="32"/>
      <c r="AN2407" s="32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42">
        <f t="shared" si="744"/>
        <v>45798</v>
      </c>
      <c r="B2408" s="19">
        <f t="shared" ca="1" si="740"/>
        <v>4658.5845462268026</v>
      </c>
      <c r="C2408" s="16">
        <f t="shared" ca="1" si="746"/>
        <v>3636.2754146454167</v>
      </c>
      <c r="D2408" s="15">
        <f ca="1">IF(A2408&lt;$B$1,VLOOKUP(A2408,[1]DI!$A$4:$B$15000,2,FALSE),0)</f>
        <v>0</v>
      </c>
      <c r="E2408" s="16">
        <f t="shared" ca="1" si="747"/>
        <v>1</v>
      </c>
      <c r="F2408" s="16">
        <f ca="1">(TRUNC(PRODUCT($E$12:$E2407),16))</f>
        <v>1.6829049000521801</v>
      </c>
      <c r="G2408" s="16">
        <f t="shared" ca="1" si="748"/>
        <v>1.5180368240966899</v>
      </c>
      <c r="H2408" s="16">
        <f t="shared" ca="1" si="749"/>
        <v>1.10860611</v>
      </c>
      <c r="I2408" s="15">
        <f t="shared" si="745"/>
        <v>7.0000000000000007E-2</v>
      </c>
      <c r="J2408" s="34">
        <f t="shared" si="750"/>
        <v>45427</v>
      </c>
      <c r="K2408" s="2">
        <f t="shared" si="751"/>
        <v>255</v>
      </c>
      <c r="L2408" s="21">
        <f t="shared" si="752"/>
        <v>255</v>
      </c>
      <c r="M2408" s="14">
        <f t="shared" si="753"/>
        <v>1.0708621890000001</v>
      </c>
      <c r="N2408" s="14">
        <f t="shared" ca="1" si="754"/>
        <v>1.187164366</v>
      </c>
      <c r="O2408" s="21">
        <v>0</v>
      </c>
      <c r="P2408" s="16">
        <f t="shared" ca="1" si="755"/>
        <v>680.58118258000002</v>
      </c>
      <c r="Q2408" s="24">
        <f t="shared" si="743"/>
        <v>0</v>
      </c>
      <c r="R2408" s="16">
        <f t="shared" si="756"/>
        <v>0</v>
      </c>
      <c r="S2408" s="4" t="str">
        <f t="shared" si="757"/>
        <v>A+J=</v>
      </c>
      <c r="T2408" s="34">
        <f t="shared" si="758"/>
        <v>45460</v>
      </c>
      <c r="U2408" s="16">
        <v>0</v>
      </c>
      <c r="V2408" s="16">
        <f t="shared" ca="1" si="742"/>
        <v>1.2120918048818055</v>
      </c>
      <c r="W2408" s="16">
        <f t="shared" ca="1" si="741"/>
        <v>341.72794900138661</v>
      </c>
      <c r="X2408" s="32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"/>
      <c r="AI2408" s="1"/>
      <c r="AJ2408" s="1"/>
      <c r="AK2408" s="1"/>
      <c r="AL2408" s="1"/>
      <c r="AM2408" s="32"/>
      <c r="AN2408" s="32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42">
        <f t="shared" si="744"/>
        <v>45799</v>
      </c>
      <c r="B2409" s="19">
        <f t="shared" ca="1" si="740"/>
        <v>4660.9558099116848</v>
      </c>
      <c r="C2409" s="16">
        <f t="shared" ca="1" si="746"/>
        <v>3636.2754146454167</v>
      </c>
      <c r="D2409" s="15">
        <f ca="1">IF(A2409&lt;$B$1,VLOOKUP(A2409,[1]DI!$A$4:$B$15000,2,FALSE),0)</f>
        <v>0</v>
      </c>
      <c r="E2409" s="16">
        <f t="shared" ca="1" si="747"/>
        <v>1</v>
      </c>
      <c r="F2409" s="16">
        <f ca="1">(TRUNC(PRODUCT($E$12:$E2408),16))</f>
        <v>1.6829049000521801</v>
      </c>
      <c r="G2409" s="16">
        <f t="shared" ca="1" si="748"/>
        <v>1.5180368240966899</v>
      </c>
      <c r="H2409" s="16">
        <f t="shared" ca="1" si="749"/>
        <v>1.10860611</v>
      </c>
      <c r="I2409" s="15">
        <f t="shared" si="745"/>
        <v>7.0000000000000007E-2</v>
      </c>
      <c r="J2409" s="34">
        <f t="shared" si="750"/>
        <v>45427</v>
      </c>
      <c r="K2409" s="2">
        <f t="shared" si="751"/>
        <v>256</v>
      </c>
      <c r="L2409" s="21">
        <f t="shared" si="752"/>
        <v>256</v>
      </c>
      <c r="M2409" s="14">
        <f t="shared" si="753"/>
        <v>1.0711497400000001</v>
      </c>
      <c r="N2409" s="14">
        <f t="shared" ca="1" si="754"/>
        <v>1.1874831459999999</v>
      </c>
      <c r="O2409" s="21">
        <v>0</v>
      </c>
      <c r="P2409" s="16">
        <f t="shared" ca="1" si="755"/>
        <v>681.74035446000005</v>
      </c>
      <c r="Q2409" s="24">
        <f t="shared" si="743"/>
        <v>0</v>
      </c>
      <c r="R2409" s="16">
        <f t="shared" si="756"/>
        <v>0</v>
      </c>
      <c r="S2409" s="4" t="str">
        <f t="shared" si="757"/>
        <v>A+J=</v>
      </c>
      <c r="T2409" s="34">
        <f t="shared" si="758"/>
        <v>45460</v>
      </c>
      <c r="U2409" s="16">
        <v>0</v>
      </c>
      <c r="V2409" s="16">
        <f t="shared" ca="1" si="742"/>
        <v>1.2120918048818055</v>
      </c>
      <c r="W2409" s="16">
        <f t="shared" ca="1" si="741"/>
        <v>342.94004080626843</v>
      </c>
      <c r="X2409" s="32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"/>
      <c r="AI2409" s="1"/>
      <c r="AJ2409" s="1"/>
      <c r="AK2409" s="1"/>
      <c r="AL2409" s="1"/>
      <c r="AM2409" s="32"/>
      <c r="AN2409" s="32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42">
        <f t="shared" si="744"/>
        <v>45800</v>
      </c>
      <c r="B2410" s="19">
        <f t="shared" ca="1" si="740"/>
        <v>4663.3273899465676</v>
      </c>
      <c r="C2410" s="16">
        <f t="shared" ca="1" si="746"/>
        <v>3636.2754146454167</v>
      </c>
      <c r="D2410" s="15">
        <f ca="1">IF(A2410&lt;$B$1,VLOOKUP(A2410,[1]DI!$A$4:$B$15000,2,FALSE),0)</f>
        <v>0</v>
      </c>
      <c r="E2410" s="16">
        <f t="shared" ca="1" si="747"/>
        <v>1</v>
      </c>
      <c r="F2410" s="16">
        <f ca="1">(TRUNC(PRODUCT($E$12:$E2409),16))</f>
        <v>1.6829049000521801</v>
      </c>
      <c r="G2410" s="16">
        <f t="shared" ca="1" si="748"/>
        <v>1.5180368240966899</v>
      </c>
      <c r="H2410" s="16">
        <f t="shared" ca="1" si="749"/>
        <v>1.10860611</v>
      </c>
      <c r="I2410" s="15">
        <f t="shared" si="745"/>
        <v>7.0000000000000007E-2</v>
      </c>
      <c r="J2410" s="34">
        <f t="shared" si="750"/>
        <v>45427</v>
      </c>
      <c r="K2410" s="2">
        <f t="shared" si="751"/>
        <v>257</v>
      </c>
      <c r="L2410" s="21">
        <f t="shared" si="752"/>
        <v>257</v>
      </c>
      <c r="M2410" s="14">
        <f t="shared" si="753"/>
        <v>1.071437368</v>
      </c>
      <c r="N2410" s="14">
        <f t="shared" ca="1" si="754"/>
        <v>1.187802013</v>
      </c>
      <c r="O2410" s="21">
        <v>0</v>
      </c>
      <c r="P2410" s="16">
        <f t="shared" ca="1" si="755"/>
        <v>682.89984269000001</v>
      </c>
      <c r="Q2410" s="24">
        <f t="shared" si="743"/>
        <v>0</v>
      </c>
      <c r="R2410" s="16">
        <f t="shared" si="756"/>
        <v>0</v>
      </c>
      <c r="S2410" s="4" t="str">
        <f t="shared" si="757"/>
        <v>A+J=</v>
      </c>
      <c r="T2410" s="34">
        <f t="shared" si="758"/>
        <v>45460</v>
      </c>
      <c r="U2410" s="16">
        <v>0</v>
      </c>
      <c r="V2410" s="16">
        <f t="shared" ca="1" si="742"/>
        <v>1.2120918048818055</v>
      </c>
      <c r="W2410" s="16">
        <f t="shared" ca="1" si="741"/>
        <v>344.15213261115025</v>
      </c>
      <c r="X2410" s="32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"/>
      <c r="AI2410" s="1"/>
      <c r="AJ2410" s="1"/>
      <c r="AK2410" s="1"/>
      <c r="AL2410" s="1"/>
      <c r="AM2410" s="32"/>
      <c r="AN2410" s="32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42">
        <f t="shared" si="744"/>
        <v>45801</v>
      </c>
      <c r="B2411" s="19">
        <f t="shared" ca="1" si="740"/>
        <v>4665.6992790614486</v>
      </c>
      <c r="C2411" s="16">
        <f t="shared" ca="1" si="746"/>
        <v>3636.2754146454167</v>
      </c>
      <c r="D2411" s="15">
        <f ca="1">IF(A2411&lt;$B$1,VLOOKUP(A2411,[1]DI!$A$4:$B$15000,2,FALSE),0)</f>
        <v>0</v>
      </c>
      <c r="E2411" s="16">
        <f t="shared" ca="1" si="747"/>
        <v>1</v>
      </c>
      <c r="F2411" s="16">
        <f ca="1">(TRUNC(PRODUCT($E$12:$E2410),16))</f>
        <v>1.6829049000521801</v>
      </c>
      <c r="G2411" s="16">
        <f t="shared" ca="1" si="748"/>
        <v>1.5180368240966899</v>
      </c>
      <c r="H2411" s="16">
        <f t="shared" ca="1" si="749"/>
        <v>1.10860611</v>
      </c>
      <c r="I2411" s="15">
        <f t="shared" si="745"/>
        <v>7.0000000000000007E-2</v>
      </c>
      <c r="J2411" s="34">
        <f t="shared" si="750"/>
        <v>45427</v>
      </c>
      <c r="K2411" s="2">
        <f t="shared" si="751"/>
        <v>257</v>
      </c>
      <c r="L2411" s="21">
        <f t="shared" si="752"/>
        <v>258</v>
      </c>
      <c r="M2411" s="14">
        <f t="shared" si="753"/>
        <v>1.0717250739999999</v>
      </c>
      <c r="N2411" s="14">
        <f t="shared" ca="1" si="754"/>
        <v>1.188120965</v>
      </c>
      <c r="O2411" s="21">
        <v>0</v>
      </c>
      <c r="P2411" s="16">
        <f t="shared" ca="1" si="755"/>
        <v>684.05963999999994</v>
      </c>
      <c r="Q2411" s="24">
        <f t="shared" si="743"/>
        <v>0</v>
      </c>
      <c r="R2411" s="16">
        <f t="shared" si="756"/>
        <v>0</v>
      </c>
      <c r="S2411" s="4" t="str">
        <f t="shared" si="757"/>
        <v>A+J=</v>
      </c>
      <c r="T2411" s="34">
        <f t="shared" si="758"/>
        <v>45460</v>
      </c>
      <c r="U2411" s="16">
        <v>0</v>
      </c>
      <c r="V2411" s="16">
        <f t="shared" ca="1" si="742"/>
        <v>1.2120918048818055</v>
      </c>
      <c r="W2411" s="16">
        <f t="shared" ca="1" si="741"/>
        <v>345.36422441603207</v>
      </c>
      <c r="X2411" s="32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"/>
      <c r="AI2411" s="1"/>
      <c r="AJ2411" s="1"/>
      <c r="AK2411" s="1"/>
      <c r="AL2411" s="1"/>
      <c r="AM2411" s="32"/>
      <c r="AN2411" s="32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42">
        <f t="shared" si="744"/>
        <v>45802</v>
      </c>
      <c r="B2412" s="19">
        <f t="shared" ca="1" si="740"/>
        <v>4666.9113708663308</v>
      </c>
      <c r="C2412" s="16">
        <f t="shared" ca="1" si="746"/>
        <v>3636.2754146454167</v>
      </c>
      <c r="D2412" s="15">
        <f ca="1">IF(A2412&lt;$B$1,VLOOKUP(A2412,[1]DI!$A$4:$B$15000,2,FALSE),0)</f>
        <v>0</v>
      </c>
      <c r="E2412" s="16">
        <f t="shared" ca="1" si="747"/>
        <v>1</v>
      </c>
      <c r="F2412" s="16">
        <f ca="1">(TRUNC(PRODUCT($E$12:$E2411),16))</f>
        <v>1.6829049000521801</v>
      </c>
      <c r="G2412" s="16">
        <f t="shared" ca="1" si="748"/>
        <v>1.5180368240966899</v>
      </c>
      <c r="H2412" s="16">
        <f t="shared" ca="1" si="749"/>
        <v>1.10860611</v>
      </c>
      <c r="I2412" s="15">
        <f t="shared" si="745"/>
        <v>7.0000000000000007E-2</v>
      </c>
      <c r="J2412" s="34">
        <f t="shared" si="750"/>
        <v>45427</v>
      </c>
      <c r="K2412" s="2">
        <f t="shared" si="751"/>
        <v>257</v>
      </c>
      <c r="L2412" s="21">
        <f t="shared" si="752"/>
        <v>258</v>
      </c>
      <c r="M2412" s="14">
        <f t="shared" si="753"/>
        <v>1.0717250739999999</v>
      </c>
      <c r="N2412" s="14">
        <f t="shared" ca="1" si="754"/>
        <v>1.188120965</v>
      </c>
      <c r="O2412" s="21">
        <v>0</v>
      </c>
      <c r="P2412" s="16">
        <f t="shared" ca="1" si="755"/>
        <v>684.05963999999994</v>
      </c>
      <c r="Q2412" s="24">
        <f t="shared" si="743"/>
        <v>0</v>
      </c>
      <c r="R2412" s="16">
        <f t="shared" si="756"/>
        <v>0</v>
      </c>
      <c r="S2412" s="4" t="str">
        <f t="shared" si="757"/>
        <v>A+J=</v>
      </c>
      <c r="T2412" s="34">
        <f t="shared" si="758"/>
        <v>45460</v>
      </c>
      <c r="U2412" s="16">
        <v>0</v>
      </c>
      <c r="V2412" s="16">
        <f t="shared" ca="1" si="742"/>
        <v>1.2120918048818055</v>
      </c>
      <c r="W2412" s="16">
        <f t="shared" ca="1" si="741"/>
        <v>346.5763162209139</v>
      </c>
      <c r="X2412" s="32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"/>
      <c r="AI2412" s="1"/>
      <c r="AJ2412" s="1"/>
      <c r="AK2412" s="1"/>
      <c r="AL2412" s="1"/>
      <c r="AM2412" s="32"/>
      <c r="AN2412" s="32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42">
        <f t="shared" si="744"/>
        <v>45803</v>
      </c>
      <c r="B2413" s="19">
        <f t="shared" ca="1" si="740"/>
        <v>4668.1234626712121</v>
      </c>
      <c r="C2413" s="16">
        <f t="shared" ca="1" si="746"/>
        <v>3636.2754146454167</v>
      </c>
      <c r="D2413" s="15">
        <f ca="1">IF(A2413&lt;$B$1,VLOOKUP(A2413,[1]DI!$A$4:$B$15000,2,FALSE),0)</f>
        <v>0</v>
      </c>
      <c r="E2413" s="16">
        <f t="shared" ca="1" si="747"/>
        <v>1</v>
      </c>
      <c r="F2413" s="16">
        <f ca="1">(TRUNC(PRODUCT($E$12:$E2412),16))</f>
        <v>1.6829049000521801</v>
      </c>
      <c r="G2413" s="16">
        <f t="shared" ca="1" si="748"/>
        <v>1.5180368240966899</v>
      </c>
      <c r="H2413" s="16">
        <f t="shared" ca="1" si="749"/>
        <v>1.10860611</v>
      </c>
      <c r="I2413" s="15">
        <f t="shared" si="745"/>
        <v>7.0000000000000007E-2</v>
      </c>
      <c r="J2413" s="34">
        <f t="shared" si="750"/>
        <v>45427</v>
      </c>
      <c r="K2413" s="2">
        <f t="shared" si="751"/>
        <v>258</v>
      </c>
      <c r="L2413" s="21">
        <f t="shared" si="752"/>
        <v>258</v>
      </c>
      <c r="M2413" s="14">
        <f t="shared" si="753"/>
        <v>1.0717250739999999</v>
      </c>
      <c r="N2413" s="14">
        <f t="shared" ca="1" si="754"/>
        <v>1.188120965</v>
      </c>
      <c r="O2413" s="21">
        <v>0</v>
      </c>
      <c r="P2413" s="16">
        <f t="shared" ca="1" si="755"/>
        <v>684.05963999999994</v>
      </c>
      <c r="Q2413" s="24">
        <f t="shared" si="743"/>
        <v>0</v>
      </c>
      <c r="R2413" s="16">
        <f t="shared" si="756"/>
        <v>0</v>
      </c>
      <c r="S2413" s="4" t="str">
        <f t="shared" si="757"/>
        <v>A+J=</v>
      </c>
      <c r="T2413" s="34">
        <f t="shared" si="758"/>
        <v>45460</v>
      </c>
      <c r="U2413" s="16">
        <v>0</v>
      </c>
      <c r="V2413" s="16">
        <f t="shared" ca="1" si="742"/>
        <v>1.2120918048818055</v>
      </c>
      <c r="W2413" s="16">
        <f t="shared" ca="1" si="741"/>
        <v>347.78840802579572</v>
      </c>
      <c r="X2413" s="32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"/>
      <c r="AI2413" s="1"/>
      <c r="AJ2413" s="1"/>
      <c r="AK2413" s="1"/>
      <c r="AL2413" s="1"/>
      <c r="AM2413" s="32"/>
      <c r="AN2413" s="32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42">
        <f t="shared" si="744"/>
        <v>45804</v>
      </c>
      <c r="B2414" s="19">
        <f t="shared" ca="1" si="740"/>
        <v>4670.495660876094</v>
      </c>
      <c r="C2414" s="16">
        <f t="shared" ca="1" si="746"/>
        <v>3636.2754146454167</v>
      </c>
      <c r="D2414" s="15">
        <f ca="1">IF(A2414&lt;$B$1,VLOOKUP(A2414,[1]DI!$A$4:$B$15000,2,FALSE),0)</f>
        <v>0</v>
      </c>
      <c r="E2414" s="16">
        <f t="shared" ca="1" si="747"/>
        <v>1</v>
      </c>
      <c r="F2414" s="16">
        <f ca="1">(TRUNC(PRODUCT($E$12:$E2413),16))</f>
        <v>1.6829049000521801</v>
      </c>
      <c r="G2414" s="16">
        <f t="shared" ca="1" si="748"/>
        <v>1.5180368240966899</v>
      </c>
      <c r="H2414" s="16">
        <f t="shared" ca="1" si="749"/>
        <v>1.10860611</v>
      </c>
      <c r="I2414" s="15">
        <f t="shared" si="745"/>
        <v>7.0000000000000007E-2</v>
      </c>
      <c r="J2414" s="34">
        <f t="shared" si="750"/>
        <v>45427</v>
      </c>
      <c r="K2414" s="2">
        <f t="shared" si="751"/>
        <v>259</v>
      </c>
      <c r="L2414" s="21">
        <f t="shared" si="752"/>
        <v>259</v>
      </c>
      <c r="M2414" s="14">
        <f t="shared" si="753"/>
        <v>1.072012856</v>
      </c>
      <c r="N2414" s="14">
        <f t="shared" ca="1" si="754"/>
        <v>1.1884400020000001</v>
      </c>
      <c r="O2414" s="21">
        <v>0</v>
      </c>
      <c r="P2414" s="16">
        <f t="shared" ca="1" si="755"/>
        <v>685.21974639999996</v>
      </c>
      <c r="Q2414" s="24">
        <f t="shared" si="743"/>
        <v>0</v>
      </c>
      <c r="R2414" s="16">
        <f t="shared" si="756"/>
        <v>0</v>
      </c>
      <c r="S2414" s="4" t="str">
        <f t="shared" si="757"/>
        <v>A+J=</v>
      </c>
      <c r="T2414" s="34">
        <f t="shared" si="758"/>
        <v>45460</v>
      </c>
      <c r="U2414" s="16">
        <v>0</v>
      </c>
      <c r="V2414" s="16">
        <f t="shared" ca="1" si="742"/>
        <v>1.2120918048818055</v>
      </c>
      <c r="W2414" s="16">
        <f t="shared" ca="1" si="741"/>
        <v>349.00049983067754</v>
      </c>
      <c r="X2414" s="32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"/>
      <c r="AI2414" s="1"/>
      <c r="AJ2414" s="1"/>
      <c r="AK2414" s="1"/>
      <c r="AL2414" s="1"/>
      <c r="AM2414" s="32"/>
      <c r="AN2414" s="32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42">
        <f t="shared" si="744"/>
        <v>45805</v>
      </c>
      <c r="B2415" s="19">
        <f t="shared" ca="1" si="740"/>
        <v>4672.8681754409754</v>
      </c>
      <c r="C2415" s="16">
        <f t="shared" ca="1" si="746"/>
        <v>3636.2754146454167</v>
      </c>
      <c r="D2415" s="15">
        <f ca="1">IF(A2415&lt;$B$1,VLOOKUP(A2415,[1]DI!$A$4:$B$15000,2,FALSE),0)</f>
        <v>0</v>
      </c>
      <c r="E2415" s="16">
        <f t="shared" ca="1" si="747"/>
        <v>1</v>
      </c>
      <c r="F2415" s="16">
        <f ca="1">(TRUNC(PRODUCT($E$12:$E2414),16))</f>
        <v>1.6829049000521801</v>
      </c>
      <c r="G2415" s="16">
        <f t="shared" ca="1" si="748"/>
        <v>1.5180368240966899</v>
      </c>
      <c r="H2415" s="16">
        <f t="shared" ca="1" si="749"/>
        <v>1.10860611</v>
      </c>
      <c r="I2415" s="15">
        <f t="shared" si="745"/>
        <v>7.0000000000000007E-2</v>
      </c>
      <c r="J2415" s="34">
        <f t="shared" si="750"/>
        <v>45427</v>
      </c>
      <c r="K2415" s="2">
        <f t="shared" si="751"/>
        <v>260</v>
      </c>
      <c r="L2415" s="21">
        <f t="shared" si="752"/>
        <v>260</v>
      </c>
      <c r="M2415" s="14">
        <f t="shared" si="753"/>
        <v>1.072300716</v>
      </c>
      <c r="N2415" s="14">
        <f t="shared" ca="1" si="754"/>
        <v>1.1887591260000001</v>
      </c>
      <c r="O2415" s="21">
        <v>0</v>
      </c>
      <c r="P2415" s="16">
        <f t="shared" ca="1" si="755"/>
        <v>686.38016916000004</v>
      </c>
      <c r="Q2415" s="24">
        <f t="shared" si="743"/>
        <v>0</v>
      </c>
      <c r="R2415" s="16">
        <f t="shared" si="756"/>
        <v>0</v>
      </c>
      <c r="S2415" s="4" t="str">
        <f t="shared" si="757"/>
        <v>A+J=</v>
      </c>
      <c r="T2415" s="34">
        <f t="shared" si="758"/>
        <v>45460</v>
      </c>
      <c r="U2415" s="16">
        <v>0</v>
      </c>
      <c r="V2415" s="16">
        <f t="shared" ca="1" si="742"/>
        <v>1.2120918048818055</v>
      </c>
      <c r="W2415" s="16">
        <f t="shared" ca="1" si="741"/>
        <v>350.21259163555936</v>
      </c>
      <c r="X2415" s="32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"/>
      <c r="AI2415" s="1"/>
      <c r="AJ2415" s="1"/>
      <c r="AK2415" s="1"/>
      <c r="AL2415" s="1"/>
      <c r="AM2415" s="32"/>
      <c r="AN2415" s="32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42">
        <f t="shared" si="744"/>
        <v>45806</v>
      </c>
      <c r="B2416" s="19">
        <f t="shared" ca="1" si="740"/>
        <v>4675.2409954458581</v>
      </c>
      <c r="C2416" s="16">
        <f t="shared" ca="1" si="746"/>
        <v>3636.2754146454167</v>
      </c>
      <c r="D2416" s="15">
        <f ca="1">IF(A2416&lt;$B$1,VLOOKUP(A2416,[1]DI!$A$4:$B$15000,2,FALSE),0)</f>
        <v>0</v>
      </c>
      <c r="E2416" s="16">
        <f t="shared" ca="1" si="747"/>
        <v>1</v>
      </c>
      <c r="F2416" s="16">
        <f ca="1">(TRUNC(PRODUCT($E$12:$E2415),16))</f>
        <v>1.6829049000521801</v>
      </c>
      <c r="G2416" s="16">
        <f t="shared" ca="1" si="748"/>
        <v>1.5180368240966899</v>
      </c>
      <c r="H2416" s="16">
        <f t="shared" ca="1" si="749"/>
        <v>1.10860611</v>
      </c>
      <c r="I2416" s="15">
        <f t="shared" si="745"/>
        <v>7.0000000000000007E-2</v>
      </c>
      <c r="J2416" s="34">
        <f t="shared" si="750"/>
        <v>45427</v>
      </c>
      <c r="K2416" s="2">
        <f t="shared" si="751"/>
        <v>261</v>
      </c>
      <c r="L2416" s="21">
        <f t="shared" si="752"/>
        <v>261</v>
      </c>
      <c r="M2416" s="14">
        <f t="shared" si="753"/>
        <v>1.0725886529999999</v>
      </c>
      <c r="N2416" s="14">
        <f t="shared" ca="1" si="754"/>
        <v>1.189078334</v>
      </c>
      <c r="O2416" s="21">
        <v>0</v>
      </c>
      <c r="P2416" s="16">
        <f t="shared" ca="1" si="755"/>
        <v>687.54089736000003</v>
      </c>
      <c r="Q2416" s="24">
        <f t="shared" si="743"/>
        <v>0</v>
      </c>
      <c r="R2416" s="16">
        <f t="shared" si="756"/>
        <v>0</v>
      </c>
      <c r="S2416" s="4" t="str">
        <f t="shared" si="757"/>
        <v>A+J=</v>
      </c>
      <c r="T2416" s="34">
        <f t="shared" si="758"/>
        <v>45460</v>
      </c>
      <c r="U2416" s="16">
        <v>0</v>
      </c>
      <c r="V2416" s="16">
        <f t="shared" ca="1" si="742"/>
        <v>1.2120918048818055</v>
      </c>
      <c r="W2416" s="16">
        <f t="shared" ca="1" si="741"/>
        <v>351.42468344044119</v>
      </c>
      <c r="X2416" s="32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"/>
      <c r="AI2416" s="1"/>
      <c r="AJ2416" s="1"/>
      <c r="AK2416" s="1"/>
      <c r="AL2416" s="1"/>
      <c r="AM2416" s="32"/>
      <c r="AN2416" s="32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42">
        <f t="shared" si="744"/>
        <v>45807</v>
      </c>
      <c r="B2417" s="19">
        <f t="shared" ca="1" si="740"/>
        <v>4677.6141318107402</v>
      </c>
      <c r="C2417" s="16">
        <f t="shared" ca="1" si="746"/>
        <v>3636.2754146454167</v>
      </c>
      <c r="D2417" s="15">
        <f ca="1">IF(A2417&lt;$B$1,VLOOKUP(A2417,[1]DI!$A$4:$B$15000,2,FALSE),0)</f>
        <v>0</v>
      </c>
      <c r="E2417" s="16">
        <f t="shared" ca="1" si="747"/>
        <v>1</v>
      </c>
      <c r="F2417" s="16">
        <f ca="1">(TRUNC(PRODUCT($E$12:$E2416),16))</f>
        <v>1.6829049000521801</v>
      </c>
      <c r="G2417" s="16">
        <f t="shared" ca="1" si="748"/>
        <v>1.5180368240966899</v>
      </c>
      <c r="H2417" s="16">
        <f t="shared" ca="1" si="749"/>
        <v>1.10860611</v>
      </c>
      <c r="I2417" s="15">
        <f t="shared" si="745"/>
        <v>7.0000000000000007E-2</v>
      </c>
      <c r="J2417" s="34">
        <f t="shared" si="750"/>
        <v>45427</v>
      </c>
      <c r="K2417" s="2">
        <f t="shared" si="751"/>
        <v>262</v>
      </c>
      <c r="L2417" s="21">
        <f t="shared" si="752"/>
        <v>262</v>
      </c>
      <c r="M2417" s="14">
        <f t="shared" si="753"/>
        <v>1.0728766679999999</v>
      </c>
      <c r="N2417" s="14">
        <f t="shared" ca="1" si="754"/>
        <v>1.1893976289999999</v>
      </c>
      <c r="O2417" s="21">
        <v>0</v>
      </c>
      <c r="P2417" s="16">
        <f t="shared" ca="1" si="755"/>
        <v>688.70194191999997</v>
      </c>
      <c r="Q2417" s="24">
        <f t="shared" si="743"/>
        <v>0</v>
      </c>
      <c r="R2417" s="16">
        <f t="shared" si="756"/>
        <v>0</v>
      </c>
      <c r="S2417" s="4" t="str">
        <f t="shared" si="757"/>
        <v>A+J=</v>
      </c>
      <c r="T2417" s="34">
        <f t="shared" si="758"/>
        <v>45460</v>
      </c>
      <c r="U2417" s="16">
        <v>0</v>
      </c>
      <c r="V2417" s="16">
        <f t="shared" ca="1" si="742"/>
        <v>1.2120918048818055</v>
      </c>
      <c r="W2417" s="16">
        <f t="shared" ca="1" si="741"/>
        <v>352.63677524532301</v>
      </c>
      <c r="X2417" s="32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"/>
      <c r="AI2417" s="1"/>
      <c r="AJ2417" s="1"/>
      <c r="AK2417" s="1"/>
      <c r="AL2417" s="1"/>
      <c r="AM2417" s="32"/>
      <c r="AN2417" s="32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42">
        <f t="shared" si="744"/>
        <v>45808</v>
      </c>
      <c r="B2418" s="19">
        <f t="shared" ref="B2418:B2481" ca="1" si="759">C2418+P2418+U2418+W2418</f>
        <v>4679.9875772556215</v>
      </c>
      <c r="C2418" s="16">
        <f t="shared" ca="1" si="746"/>
        <v>3636.2754146454167</v>
      </c>
      <c r="D2418" s="15">
        <f ca="1">IF(A2418&lt;$B$1,VLOOKUP(A2418,[1]DI!$A$4:$B$15000,2,FALSE),0)</f>
        <v>0</v>
      </c>
      <c r="E2418" s="16">
        <f t="shared" ca="1" si="747"/>
        <v>1</v>
      </c>
      <c r="F2418" s="16">
        <f ca="1">(TRUNC(PRODUCT($E$12:$E2417),16))</f>
        <v>1.6829049000521801</v>
      </c>
      <c r="G2418" s="16">
        <f t="shared" ca="1" si="748"/>
        <v>1.5180368240966899</v>
      </c>
      <c r="H2418" s="16">
        <f t="shared" ca="1" si="749"/>
        <v>1.10860611</v>
      </c>
      <c r="I2418" s="15">
        <f t="shared" si="745"/>
        <v>7.0000000000000007E-2</v>
      </c>
      <c r="J2418" s="34">
        <f t="shared" si="750"/>
        <v>45427</v>
      </c>
      <c r="K2418" s="2">
        <f t="shared" si="751"/>
        <v>262</v>
      </c>
      <c r="L2418" s="21">
        <f t="shared" si="752"/>
        <v>263</v>
      </c>
      <c r="M2418" s="14">
        <f t="shared" si="753"/>
        <v>1.073164759</v>
      </c>
      <c r="N2418" s="14">
        <f t="shared" ca="1" si="754"/>
        <v>1.189717009</v>
      </c>
      <c r="O2418" s="21">
        <v>0</v>
      </c>
      <c r="P2418" s="16">
        <f t="shared" ca="1" si="755"/>
        <v>689.86329555999998</v>
      </c>
      <c r="Q2418" s="24">
        <f t="shared" si="743"/>
        <v>0</v>
      </c>
      <c r="R2418" s="16">
        <f t="shared" si="756"/>
        <v>0</v>
      </c>
      <c r="S2418" s="4" t="str">
        <f t="shared" si="757"/>
        <v>A+J=</v>
      </c>
      <c r="T2418" s="34">
        <f t="shared" si="758"/>
        <v>45460</v>
      </c>
      <c r="U2418" s="16">
        <v>0</v>
      </c>
      <c r="V2418" s="16">
        <f t="shared" ca="1" si="742"/>
        <v>1.2120918048818055</v>
      </c>
      <c r="W2418" s="16">
        <f t="shared" ca="1" si="741"/>
        <v>353.84886705020483</v>
      </c>
      <c r="X2418" s="32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"/>
      <c r="AI2418" s="1"/>
      <c r="AJ2418" s="1"/>
      <c r="AK2418" s="1"/>
      <c r="AL2418" s="1"/>
      <c r="AM2418" s="32"/>
      <c r="AN2418" s="32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42">
        <f t="shared" si="744"/>
        <v>45809</v>
      </c>
      <c r="B2419" s="19">
        <f t="shared" ca="1" si="759"/>
        <v>4681.1996690605038</v>
      </c>
      <c r="C2419" s="16">
        <f t="shared" ca="1" si="746"/>
        <v>3636.2754146454167</v>
      </c>
      <c r="D2419" s="15">
        <f ca="1">IF(A2419&lt;$B$1,VLOOKUP(A2419,[1]DI!$A$4:$B$15000,2,FALSE),0)</f>
        <v>0</v>
      </c>
      <c r="E2419" s="16">
        <f t="shared" ca="1" si="747"/>
        <v>1</v>
      </c>
      <c r="F2419" s="16">
        <f ca="1">(TRUNC(PRODUCT($E$12:$E2418),16))</f>
        <v>1.6829049000521801</v>
      </c>
      <c r="G2419" s="16">
        <f t="shared" ca="1" si="748"/>
        <v>1.5180368240966899</v>
      </c>
      <c r="H2419" s="16">
        <f t="shared" ca="1" si="749"/>
        <v>1.10860611</v>
      </c>
      <c r="I2419" s="15">
        <f t="shared" si="745"/>
        <v>7.0000000000000007E-2</v>
      </c>
      <c r="J2419" s="34">
        <f t="shared" si="750"/>
        <v>45427</v>
      </c>
      <c r="K2419" s="2">
        <f t="shared" si="751"/>
        <v>262</v>
      </c>
      <c r="L2419" s="21">
        <f t="shared" si="752"/>
        <v>263</v>
      </c>
      <c r="M2419" s="14">
        <f t="shared" si="753"/>
        <v>1.073164759</v>
      </c>
      <c r="N2419" s="14">
        <f t="shared" ca="1" si="754"/>
        <v>1.189717009</v>
      </c>
      <c r="O2419" s="21">
        <v>0</v>
      </c>
      <c r="P2419" s="16">
        <f t="shared" ca="1" si="755"/>
        <v>689.86329555999998</v>
      </c>
      <c r="Q2419" s="24">
        <f t="shared" si="743"/>
        <v>0</v>
      </c>
      <c r="R2419" s="16">
        <f t="shared" si="756"/>
        <v>0</v>
      </c>
      <c r="S2419" s="4" t="str">
        <f t="shared" si="757"/>
        <v>A+J=</v>
      </c>
      <c r="T2419" s="34">
        <f t="shared" si="758"/>
        <v>45460</v>
      </c>
      <c r="U2419" s="16">
        <v>0</v>
      </c>
      <c r="V2419" s="16">
        <f t="shared" ca="1" si="742"/>
        <v>1.2120918048818055</v>
      </c>
      <c r="W2419" s="16">
        <f t="shared" ref="W2419:W2482" ca="1" si="760">W2418+V2419</f>
        <v>355.06095885508665</v>
      </c>
      <c r="X2419" s="32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"/>
      <c r="AI2419" s="1"/>
      <c r="AJ2419" s="1"/>
      <c r="AK2419" s="1"/>
      <c r="AL2419" s="1"/>
      <c r="AM2419" s="32"/>
      <c r="AN2419" s="32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42">
        <f t="shared" si="744"/>
        <v>45810</v>
      </c>
      <c r="B2420" s="19">
        <f t="shared" ca="1" si="759"/>
        <v>4682.4117608653851</v>
      </c>
      <c r="C2420" s="16">
        <f t="shared" ca="1" si="746"/>
        <v>3636.2754146454167</v>
      </c>
      <c r="D2420" s="15">
        <f ca="1">IF(A2420&lt;$B$1,VLOOKUP(A2420,[1]DI!$A$4:$B$15000,2,FALSE),0)</f>
        <v>0</v>
      </c>
      <c r="E2420" s="16">
        <f t="shared" ca="1" si="747"/>
        <v>1</v>
      </c>
      <c r="F2420" s="16">
        <f ca="1">(TRUNC(PRODUCT($E$12:$E2419),16))</f>
        <v>1.6829049000521801</v>
      </c>
      <c r="G2420" s="16">
        <f t="shared" ca="1" si="748"/>
        <v>1.5180368240966899</v>
      </c>
      <c r="H2420" s="16">
        <f t="shared" ca="1" si="749"/>
        <v>1.10860611</v>
      </c>
      <c r="I2420" s="15">
        <f t="shared" si="745"/>
        <v>7.0000000000000007E-2</v>
      </c>
      <c r="J2420" s="34">
        <f t="shared" si="750"/>
        <v>45427</v>
      </c>
      <c r="K2420" s="2">
        <f t="shared" si="751"/>
        <v>263</v>
      </c>
      <c r="L2420" s="21">
        <f t="shared" si="752"/>
        <v>263</v>
      </c>
      <c r="M2420" s="14">
        <f t="shared" si="753"/>
        <v>1.073164759</v>
      </c>
      <c r="N2420" s="14">
        <f t="shared" ca="1" si="754"/>
        <v>1.189717009</v>
      </c>
      <c r="O2420" s="21">
        <v>0</v>
      </c>
      <c r="P2420" s="16">
        <f t="shared" ca="1" si="755"/>
        <v>689.86329555999998</v>
      </c>
      <c r="Q2420" s="24">
        <f t="shared" si="743"/>
        <v>0</v>
      </c>
      <c r="R2420" s="16">
        <f t="shared" si="756"/>
        <v>0</v>
      </c>
      <c r="S2420" s="4" t="str">
        <f t="shared" si="757"/>
        <v>A+J=</v>
      </c>
      <c r="T2420" s="34">
        <f t="shared" si="758"/>
        <v>45460</v>
      </c>
      <c r="U2420" s="16">
        <v>0</v>
      </c>
      <c r="V2420" s="16">
        <f t="shared" ca="1" si="742"/>
        <v>1.2120918048818055</v>
      </c>
      <c r="W2420" s="16">
        <f t="shared" ca="1" si="760"/>
        <v>356.27305065996848</v>
      </c>
      <c r="X2420" s="32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"/>
      <c r="AI2420" s="1"/>
      <c r="AJ2420" s="1"/>
      <c r="AK2420" s="1"/>
      <c r="AL2420" s="1"/>
      <c r="AM2420" s="32"/>
      <c r="AN2420" s="32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42">
        <f t="shared" si="744"/>
        <v>45811</v>
      </c>
      <c r="B2421" s="19">
        <f t="shared" ca="1" si="759"/>
        <v>4684.7855226702677</v>
      </c>
      <c r="C2421" s="16">
        <f t="shared" ca="1" si="746"/>
        <v>3636.2754146454167</v>
      </c>
      <c r="D2421" s="15">
        <f ca="1">IF(A2421&lt;$B$1,VLOOKUP(A2421,[1]DI!$A$4:$B$15000,2,FALSE),0)</f>
        <v>0</v>
      </c>
      <c r="E2421" s="16">
        <f t="shared" ca="1" si="747"/>
        <v>1</v>
      </c>
      <c r="F2421" s="16">
        <f ca="1">(TRUNC(PRODUCT($E$12:$E2420),16))</f>
        <v>1.6829049000521801</v>
      </c>
      <c r="G2421" s="16">
        <f t="shared" ca="1" si="748"/>
        <v>1.5180368240966899</v>
      </c>
      <c r="H2421" s="16">
        <f t="shared" ca="1" si="749"/>
        <v>1.10860611</v>
      </c>
      <c r="I2421" s="15">
        <f t="shared" si="745"/>
        <v>7.0000000000000007E-2</v>
      </c>
      <c r="J2421" s="34">
        <f t="shared" si="750"/>
        <v>45427</v>
      </c>
      <c r="K2421" s="2">
        <f t="shared" si="751"/>
        <v>264</v>
      </c>
      <c r="L2421" s="21">
        <f t="shared" si="752"/>
        <v>264</v>
      </c>
      <c r="M2421" s="14">
        <f t="shared" si="753"/>
        <v>1.0734529289999999</v>
      </c>
      <c r="N2421" s="14">
        <f t="shared" ca="1" si="754"/>
        <v>1.190036476</v>
      </c>
      <c r="O2421" s="21">
        <v>0</v>
      </c>
      <c r="P2421" s="16">
        <f t="shared" ca="1" si="755"/>
        <v>691.02496556000006</v>
      </c>
      <c r="Q2421" s="24">
        <f t="shared" si="743"/>
        <v>0</v>
      </c>
      <c r="R2421" s="16">
        <f t="shared" si="756"/>
        <v>0</v>
      </c>
      <c r="S2421" s="4" t="str">
        <f t="shared" si="757"/>
        <v>A+J=</v>
      </c>
      <c r="T2421" s="34">
        <f t="shared" si="758"/>
        <v>45460</v>
      </c>
      <c r="U2421" s="16">
        <v>0</v>
      </c>
      <c r="V2421" s="16">
        <f t="shared" ca="1" si="742"/>
        <v>1.2120918048818055</v>
      </c>
      <c r="W2421" s="16">
        <f t="shared" ca="1" si="760"/>
        <v>357.4851424648503</v>
      </c>
      <c r="X2421" s="32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"/>
      <c r="AI2421" s="1"/>
      <c r="AJ2421" s="1"/>
      <c r="AK2421" s="1"/>
      <c r="AL2421" s="1"/>
      <c r="AM2421" s="32"/>
      <c r="AN2421" s="32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42">
        <f t="shared" si="744"/>
        <v>45812</v>
      </c>
      <c r="B2422" s="19">
        <f t="shared" ca="1" si="759"/>
        <v>4687.1595899151489</v>
      </c>
      <c r="C2422" s="16">
        <f t="shared" ca="1" si="746"/>
        <v>3636.2754146454167</v>
      </c>
      <c r="D2422" s="15">
        <f ca="1">IF(A2422&lt;$B$1,VLOOKUP(A2422,[1]DI!$A$4:$B$15000,2,FALSE),0)</f>
        <v>0</v>
      </c>
      <c r="E2422" s="16">
        <f t="shared" ca="1" si="747"/>
        <v>1</v>
      </c>
      <c r="F2422" s="16">
        <f ca="1">(TRUNC(PRODUCT($E$12:$E2421),16))</f>
        <v>1.6829049000521801</v>
      </c>
      <c r="G2422" s="16">
        <f t="shared" ca="1" si="748"/>
        <v>1.5180368240966899</v>
      </c>
      <c r="H2422" s="16">
        <f t="shared" ca="1" si="749"/>
        <v>1.10860611</v>
      </c>
      <c r="I2422" s="15">
        <f t="shared" si="745"/>
        <v>7.0000000000000007E-2</v>
      </c>
      <c r="J2422" s="34">
        <f t="shared" si="750"/>
        <v>45427</v>
      </c>
      <c r="K2422" s="2">
        <f t="shared" si="751"/>
        <v>265</v>
      </c>
      <c r="L2422" s="21">
        <f t="shared" si="752"/>
        <v>265</v>
      </c>
      <c r="M2422" s="14">
        <f t="shared" si="753"/>
        <v>1.0737411750000001</v>
      </c>
      <c r="N2422" s="14">
        <f t="shared" ca="1" si="754"/>
        <v>1.190356027</v>
      </c>
      <c r="O2422" s="21">
        <v>0</v>
      </c>
      <c r="P2422" s="16">
        <f t="shared" ca="1" si="755"/>
        <v>692.18694100000005</v>
      </c>
      <c r="Q2422" s="24">
        <f t="shared" si="743"/>
        <v>0</v>
      </c>
      <c r="R2422" s="16">
        <f t="shared" si="756"/>
        <v>0</v>
      </c>
      <c r="S2422" s="4" t="str">
        <f t="shared" si="757"/>
        <v>A+J=</v>
      </c>
      <c r="T2422" s="34">
        <f t="shared" si="758"/>
        <v>45460</v>
      </c>
      <c r="U2422" s="16">
        <v>0</v>
      </c>
      <c r="V2422" s="16">
        <f t="shared" ca="1" si="742"/>
        <v>1.2120918048818055</v>
      </c>
      <c r="W2422" s="16">
        <f t="shared" ca="1" si="760"/>
        <v>358.69723426973212</v>
      </c>
      <c r="X2422" s="32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"/>
      <c r="AI2422" s="1"/>
      <c r="AJ2422" s="1"/>
      <c r="AK2422" s="1"/>
      <c r="AL2422" s="1"/>
      <c r="AM2422" s="32"/>
      <c r="AN2422" s="32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42">
        <f t="shared" si="744"/>
        <v>45813</v>
      </c>
      <c r="B2423" s="19">
        <f t="shared" ca="1" si="759"/>
        <v>4689.5339735300304</v>
      </c>
      <c r="C2423" s="16">
        <f t="shared" ca="1" si="746"/>
        <v>3636.2754146454167</v>
      </c>
      <c r="D2423" s="15">
        <f ca="1">IF(A2423&lt;$B$1,VLOOKUP(A2423,[1]DI!$A$4:$B$15000,2,FALSE),0)</f>
        <v>0</v>
      </c>
      <c r="E2423" s="16">
        <f t="shared" ca="1" si="747"/>
        <v>1</v>
      </c>
      <c r="F2423" s="16">
        <f ca="1">(TRUNC(PRODUCT($E$12:$E2422),16))</f>
        <v>1.6829049000521801</v>
      </c>
      <c r="G2423" s="16">
        <f t="shared" ca="1" si="748"/>
        <v>1.5180368240966899</v>
      </c>
      <c r="H2423" s="16">
        <f t="shared" ca="1" si="749"/>
        <v>1.10860611</v>
      </c>
      <c r="I2423" s="15">
        <f t="shared" si="745"/>
        <v>7.0000000000000007E-2</v>
      </c>
      <c r="J2423" s="34">
        <f t="shared" si="750"/>
        <v>45427</v>
      </c>
      <c r="K2423" s="2">
        <f t="shared" si="751"/>
        <v>266</v>
      </c>
      <c r="L2423" s="21">
        <f t="shared" si="752"/>
        <v>266</v>
      </c>
      <c r="M2423" s="14">
        <f t="shared" si="753"/>
        <v>1.0740294990000001</v>
      </c>
      <c r="N2423" s="14">
        <f t="shared" ca="1" si="754"/>
        <v>1.1906756650000001</v>
      </c>
      <c r="O2423" s="21">
        <v>0</v>
      </c>
      <c r="P2423" s="16">
        <f t="shared" ca="1" si="755"/>
        <v>693.34923280999999</v>
      </c>
      <c r="Q2423" s="24">
        <f t="shared" si="743"/>
        <v>0</v>
      </c>
      <c r="R2423" s="16">
        <f t="shared" si="756"/>
        <v>0</v>
      </c>
      <c r="S2423" s="4" t="str">
        <f t="shared" si="757"/>
        <v>A+J=</v>
      </c>
      <c r="T2423" s="34">
        <f t="shared" si="758"/>
        <v>45460</v>
      </c>
      <c r="U2423" s="16">
        <v>0</v>
      </c>
      <c r="V2423" s="16">
        <f t="shared" ca="1" si="742"/>
        <v>1.2120918048818055</v>
      </c>
      <c r="W2423" s="16">
        <f t="shared" ca="1" si="760"/>
        <v>359.90932607461394</v>
      </c>
      <c r="X2423" s="32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"/>
      <c r="AI2423" s="1"/>
      <c r="AJ2423" s="1"/>
      <c r="AK2423" s="1"/>
      <c r="AL2423" s="1"/>
      <c r="AM2423" s="32"/>
      <c r="AN2423" s="32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42">
        <f t="shared" si="744"/>
        <v>45814</v>
      </c>
      <c r="B2424" s="19">
        <f t="shared" ca="1" si="759"/>
        <v>4691.908666214913</v>
      </c>
      <c r="C2424" s="16">
        <f t="shared" ca="1" si="746"/>
        <v>3636.2754146454167</v>
      </c>
      <c r="D2424" s="15">
        <f ca="1">IF(A2424&lt;$B$1,VLOOKUP(A2424,[1]DI!$A$4:$B$15000,2,FALSE),0)</f>
        <v>0</v>
      </c>
      <c r="E2424" s="16">
        <f t="shared" ca="1" si="747"/>
        <v>1</v>
      </c>
      <c r="F2424" s="16">
        <f ca="1">(TRUNC(PRODUCT($E$12:$E2423),16))</f>
        <v>1.6829049000521801</v>
      </c>
      <c r="G2424" s="16">
        <f t="shared" ca="1" si="748"/>
        <v>1.5180368240966899</v>
      </c>
      <c r="H2424" s="16">
        <f t="shared" ca="1" si="749"/>
        <v>1.10860611</v>
      </c>
      <c r="I2424" s="15">
        <f t="shared" si="745"/>
        <v>7.0000000000000007E-2</v>
      </c>
      <c r="J2424" s="34">
        <f t="shared" si="750"/>
        <v>45427</v>
      </c>
      <c r="K2424" s="2">
        <f t="shared" si="751"/>
        <v>267</v>
      </c>
      <c r="L2424" s="21">
        <f t="shared" si="752"/>
        <v>267</v>
      </c>
      <c r="M2424" s="14">
        <f t="shared" si="753"/>
        <v>1.0743179</v>
      </c>
      <c r="N2424" s="14">
        <f t="shared" ca="1" si="754"/>
        <v>1.1909953879999999</v>
      </c>
      <c r="O2424" s="21">
        <v>0</v>
      </c>
      <c r="P2424" s="16">
        <f t="shared" ca="1" si="755"/>
        <v>694.51183369</v>
      </c>
      <c r="Q2424" s="24">
        <f t="shared" si="743"/>
        <v>0</v>
      </c>
      <c r="R2424" s="16">
        <f t="shared" si="756"/>
        <v>0</v>
      </c>
      <c r="S2424" s="4" t="str">
        <f t="shared" si="757"/>
        <v>A+J=</v>
      </c>
      <c r="T2424" s="34">
        <f t="shared" si="758"/>
        <v>45460</v>
      </c>
      <c r="U2424" s="16">
        <v>0</v>
      </c>
      <c r="V2424" s="16">
        <f t="shared" ca="1" si="742"/>
        <v>1.2120918048818055</v>
      </c>
      <c r="W2424" s="16">
        <f t="shared" ca="1" si="760"/>
        <v>361.12141787949577</v>
      </c>
      <c r="X2424" s="32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"/>
      <c r="AI2424" s="1"/>
      <c r="AJ2424" s="1"/>
      <c r="AK2424" s="1"/>
      <c r="AL2424" s="1"/>
      <c r="AM2424" s="32"/>
      <c r="AN2424" s="32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42">
        <f t="shared" si="744"/>
        <v>45815</v>
      </c>
      <c r="B2425" s="19">
        <f t="shared" ca="1" si="759"/>
        <v>4694.2836752597941</v>
      </c>
      <c r="C2425" s="16">
        <f t="shared" ca="1" si="746"/>
        <v>3636.2754146454167</v>
      </c>
      <c r="D2425" s="15">
        <f ca="1">IF(A2425&lt;$B$1,VLOOKUP(A2425,[1]DI!$A$4:$B$15000,2,FALSE),0)</f>
        <v>0</v>
      </c>
      <c r="E2425" s="16">
        <f t="shared" ca="1" si="747"/>
        <v>1</v>
      </c>
      <c r="F2425" s="16">
        <f ca="1">(TRUNC(PRODUCT($E$12:$E2424),16))</f>
        <v>1.6829049000521801</v>
      </c>
      <c r="G2425" s="16">
        <f t="shared" ca="1" si="748"/>
        <v>1.5180368240966899</v>
      </c>
      <c r="H2425" s="16">
        <f t="shared" ca="1" si="749"/>
        <v>1.10860611</v>
      </c>
      <c r="I2425" s="15">
        <f t="shared" si="745"/>
        <v>7.0000000000000007E-2</v>
      </c>
      <c r="J2425" s="34">
        <f t="shared" si="750"/>
        <v>45427</v>
      </c>
      <c r="K2425" s="2">
        <f t="shared" si="751"/>
        <v>267</v>
      </c>
      <c r="L2425" s="21">
        <f t="shared" si="752"/>
        <v>268</v>
      </c>
      <c r="M2425" s="14">
        <f t="shared" si="753"/>
        <v>1.074606379</v>
      </c>
      <c r="N2425" s="14">
        <f t="shared" ca="1" si="754"/>
        <v>1.1913151980000001</v>
      </c>
      <c r="O2425" s="21">
        <v>0</v>
      </c>
      <c r="P2425" s="16">
        <f t="shared" ca="1" si="755"/>
        <v>695.67475092999996</v>
      </c>
      <c r="Q2425" s="24">
        <f t="shared" si="743"/>
        <v>0</v>
      </c>
      <c r="R2425" s="16">
        <f t="shared" si="756"/>
        <v>0</v>
      </c>
      <c r="S2425" s="4" t="str">
        <f t="shared" si="757"/>
        <v>A+J=</v>
      </c>
      <c r="T2425" s="34">
        <f t="shared" si="758"/>
        <v>45460</v>
      </c>
      <c r="U2425" s="16">
        <v>0</v>
      </c>
      <c r="V2425" s="16">
        <f t="shared" ref="V2425:V2488" ca="1" si="761">1/30*0.01*C2425</f>
        <v>1.2120918048818055</v>
      </c>
      <c r="W2425" s="16">
        <f t="shared" ca="1" si="760"/>
        <v>362.33350968437759</v>
      </c>
      <c r="X2425" s="32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"/>
      <c r="AI2425" s="1"/>
      <c r="AJ2425" s="1"/>
      <c r="AK2425" s="1"/>
      <c r="AL2425" s="1"/>
      <c r="AM2425" s="32"/>
      <c r="AN2425" s="32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42">
        <f t="shared" si="744"/>
        <v>45816</v>
      </c>
      <c r="B2426" s="19">
        <f t="shared" ca="1" si="759"/>
        <v>4695.4957670646763</v>
      </c>
      <c r="C2426" s="16">
        <f t="shared" ca="1" si="746"/>
        <v>3636.2754146454167</v>
      </c>
      <c r="D2426" s="15">
        <f ca="1">IF(A2426&lt;$B$1,VLOOKUP(A2426,[1]DI!$A$4:$B$15000,2,FALSE),0)</f>
        <v>0</v>
      </c>
      <c r="E2426" s="16">
        <f t="shared" ca="1" si="747"/>
        <v>1</v>
      </c>
      <c r="F2426" s="16">
        <f ca="1">(TRUNC(PRODUCT($E$12:$E2425),16))</f>
        <v>1.6829049000521801</v>
      </c>
      <c r="G2426" s="16">
        <f t="shared" ca="1" si="748"/>
        <v>1.5180368240966899</v>
      </c>
      <c r="H2426" s="16">
        <f t="shared" ca="1" si="749"/>
        <v>1.10860611</v>
      </c>
      <c r="I2426" s="15">
        <f t="shared" si="745"/>
        <v>7.0000000000000007E-2</v>
      </c>
      <c r="J2426" s="34">
        <f t="shared" si="750"/>
        <v>45427</v>
      </c>
      <c r="K2426" s="2">
        <f t="shared" si="751"/>
        <v>267</v>
      </c>
      <c r="L2426" s="21">
        <f t="shared" si="752"/>
        <v>268</v>
      </c>
      <c r="M2426" s="14">
        <f t="shared" si="753"/>
        <v>1.074606379</v>
      </c>
      <c r="N2426" s="14">
        <f t="shared" ca="1" si="754"/>
        <v>1.1913151980000001</v>
      </c>
      <c r="O2426" s="21">
        <v>0</v>
      </c>
      <c r="P2426" s="16">
        <f t="shared" ca="1" si="755"/>
        <v>695.67475092999996</v>
      </c>
      <c r="Q2426" s="24">
        <f t="shared" si="743"/>
        <v>0</v>
      </c>
      <c r="R2426" s="16">
        <f t="shared" si="756"/>
        <v>0</v>
      </c>
      <c r="S2426" s="4" t="str">
        <f t="shared" si="757"/>
        <v>A+J=</v>
      </c>
      <c r="T2426" s="34">
        <f t="shared" si="758"/>
        <v>45460</v>
      </c>
      <c r="U2426" s="16">
        <v>0</v>
      </c>
      <c r="V2426" s="16">
        <f t="shared" ca="1" si="761"/>
        <v>1.2120918048818055</v>
      </c>
      <c r="W2426" s="16">
        <f t="shared" ca="1" si="760"/>
        <v>363.54560148925941</v>
      </c>
      <c r="X2426" s="32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"/>
      <c r="AI2426" s="1"/>
      <c r="AJ2426" s="1"/>
      <c r="AK2426" s="1"/>
      <c r="AL2426" s="1"/>
      <c r="AM2426" s="32"/>
      <c r="AN2426" s="32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42">
        <f t="shared" si="744"/>
        <v>45817</v>
      </c>
      <c r="B2427" s="19">
        <f t="shared" ca="1" si="759"/>
        <v>4696.7078588695576</v>
      </c>
      <c r="C2427" s="16">
        <f t="shared" ca="1" si="746"/>
        <v>3636.2754146454167</v>
      </c>
      <c r="D2427" s="15">
        <f ca="1">IF(A2427&lt;$B$1,VLOOKUP(A2427,[1]DI!$A$4:$B$15000,2,FALSE),0)</f>
        <v>0</v>
      </c>
      <c r="E2427" s="16">
        <f t="shared" ca="1" si="747"/>
        <v>1</v>
      </c>
      <c r="F2427" s="16">
        <f ca="1">(TRUNC(PRODUCT($E$12:$E2426),16))</f>
        <v>1.6829049000521801</v>
      </c>
      <c r="G2427" s="16">
        <f t="shared" ca="1" si="748"/>
        <v>1.5180368240966899</v>
      </c>
      <c r="H2427" s="16">
        <f t="shared" ca="1" si="749"/>
        <v>1.10860611</v>
      </c>
      <c r="I2427" s="15">
        <f t="shared" si="745"/>
        <v>7.0000000000000007E-2</v>
      </c>
      <c r="J2427" s="34">
        <f t="shared" si="750"/>
        <v>45427</v>
      </c>
      <c r="K2427" s="2">
        <f t="shared" si="751"/>
        <v>268</v>
      </c>
      <c r="L2427" s="21">
        <f t="shared" si="752"/>
        <v>268</v>
      </c>
      <c r="M2427" s="14">
        <f t="shared" si="753"/>
        <v>1.074606379</v>
      </c>
      <c r="N2427" s="14">
        <f t="shared" ca="1" si="754"/>
        <v>1.1913151980000001</v>
      </c>
      <c r="O2427" s="21">
        <v>0</v>
      </c>
      <c r="P2427" s="16">
        <f t="shared" ca="1" si="755"/>
        <v>695.67475092999996</v>
      </c>
      <c r="Q2427" s="24">
        <f t="shared" si="743"/>
        <v>0</v>
      </c>
      <c r="R2427" s="16">
        <f t="shared" si="756"/>
        <v>0</v>
      </c>
      <c r="S2427" s="4" t="str">
        <f t="shared" si="757"/>
        <v>A+J=</v>
      </c>
      <c r="T2427" s="34">
        <f t="shared" si="758"/>
        <v>45460</v>
      </c>
      <c r="U2427" s="16">
        <v>0</v>
      </c>
      <c r="V2427" s="16">
        <f t="shared" ca="1" si="761"/>
        <v>1.2120918048818055</v>
      </c>
      <c r="W2427" s="16">
        <f t="shared" ca="1" si="760"/>
        <v>364.75769329414123</v>
      </c>
      <c r="X2427" s="32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"/>
      <c r="AI2427" s="1"/>
      <c r="AJ2427" s="1"/>
      <c r="AK2427" s="1"/>
      <c r="AL2427" s="1"/>
      <c r="AM2427" s="32"/>
      <c r="AN2427" s="32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42">
        <f t="shared" si="744"/>
        <v>45818</v>
      </c>
      <c r="B2428" s="19">
        <f t="shared" ca="1" si="759"/>
        <v>4699.0831769944398</v>
      </c>
      <c r="C2428" s="16">
        <f t="shared" ca="1" si="746"/>
        <v>3636.2754146454167</v>
      </c>
      <c r="D2428" s="15">
        <f ca="1">IF(A2428&lt;$B$1,VLOOKUP(A2428,[1]DI!$A$4:$B$15000,2,FALSE),0)</f>
        <v>0</v>
      </c>
      <c r="E2428" s="16">
        <f t="shared" ca="1" si="747"/>
        <v>1</v>
      </c>
      <c r="F2428" s="16">
        <f ca="1">(TRUNC(PRODUCT($E$12:$E2427),16))</f>
        <v>1.6829049000521801</v>
      </c>
      <c r="G2428" s="16">
        <f t="shared" ca="1" si="748"/>
        <v>1.5180368240966899</v>
      </c>
      <c r="H2428" s="16">
        <f t="shared" ca="1" si="749"/>
        <v>1.10860611</v>
      </c>
      <c r="I2428" s="15">
        <f t="shared" si="745"/>
        <v>7.0000000000000007E-2</v>
      </c>
      <c r="J2428" s="34">
        <f t="shared" si="750"/>
        <v>45427</v>
      </c>
      <c r="K2428" s="2">
        <f t="shared" si="751"/>
        <v>269</v>
      </c>
      <c r="L2428" s="21">
        <f t="shared" si="752"/>
        <v>269</v>
      </c>
      <c r="M2428" s="14">
        <f t="shared" si="753"/>
        <v>1.0748949350000001</v>
      </c>
      <c r="N2428" s="14">
        <f t="shared" ca="1" si="754"/>
        <v>1.1916350929999999</v>
      </c>
      <c r="O2428" s="21">
        <v>0</v>
      </c>
      <c r="P2428" s="16">
        <f t="shared" ca="1" si="755"/>
        <v>696.83797724999999</v>
      </c>
      <c r="Q2428" s="24">
        <f t="shared" si="743"/>
        <v>0</v>
      </c>
      <c r="R2428" s="16">
        <f t="shared" si="756"/>
        <v>0</v>
      </c>
      <c r="S2428" s="4" t="str">
        <f t="shared" si="757"/>
        <v>A+J=</v>
      </c>
      <c r="T2428" s="34">
        <f t="shared" si="758"/>
        <v>45460</v>
      </c>
      <c r="U2428" s="16">
        <v>0</v>
      </c>
      <c r="V2428" s="16">
        <f t="shared" ca="1" si="761"/>
        <v>1.2120918048818055</v>
      </c>
      <c r="W2428" s="16">
        <f t="shared" ca="1" si="760"/>
        <v>365.96978509902306</v>
      </c>
      <c r="X2428" s="32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"/>
      <c r="AI2428" s="1"/>
      <c r="AJ2428" s="1"/>
      <c r="AK2428" s="1"/>
      <c r="AL2428" s="1"/>
      <c r="AM2428" s="32"/>
      <c r="AN2428" s="32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42">
        <f t="shared" si="744"/>
        <v>45819</v>
      </c>
      <c r="B2429" s="19">
        <f t="shared" ca="1" si="759"/>
        <v>4701.4588078493216</v>
      </c>
      <c r="C2429" s="16">
        <f t="shared" ca="1" si="746"/>
        <v>3636.2754146454167</v>
      </c>
      <c r="D2429" s="15">
        <f ca="1">IF(A2429&lt;$B$1,VLOOKUP(A2429,[1]DI!$A$4:$B$15000,2,FALSE),0)</f>
        <v>0</v>
      </c>
      <c r="E2429" s="16">
        <f t="shared" ca="1" si="747"/>
        <v>1</v>
      </c>
      <c r="F2429" s="16">
        <f ca="1">(TRUNC(PRODUCT($E$12:$E2428),16))</f>
        <v>1.6829049000521801</v>
      </c>
      <c r="G2429" s="16">
        <f t="shared" ca="1" si="748"/>
        <v>1.5180368240966899</v>
      </c>
      <c r="H2429" s="16">
        <f t="shared" ca="1" si="749"/>
        <v>1.10860611</v>
      </c>
      <c r="I2429" s="15">
        <f t="shared" si="745"/>
        <v>7.0000000000000007E-2</v>
      </c>
      <c r="J2429" s="34">
        <f t="shared" si="750"/>
        <v>45427</v>
      </c>
      <c r="K2429" s="2">
        <f t="shared" si="751"/>
        <v>270</v>
      </c>
      <c r="L2429" s="21">
        <f t="shared" si="752"/>
        <v>270</v>
      </c>
      <c r="M2429" s="14">
        <f t="shared" si="753"/>
        <v>1.075183569</v>
      </c>
      <c r="N2429" s="14">
        <f t="shared" ca="1" si="754"/>
        <v>1.191955074</v>
      </c>
      <c r="O2429" s="21">
        <v>0</v>
      </c>
      <c r="P2429" s="16">
        <f t="shared" ca="1" si="755"/>
        <v>698.00151630000005</v>
      </c>
      <c r="Q2429" s="24">
        <f t="shared" si="743"/>
        <v>0</v>
      </c>
      <c r="R2429" s="16">
        <f t="shared" si="756"/>
        <v>0</v>
      </c>
      <c r="S2429" s="4" t="str">
        <f t="shared" si="757"/>
        <v>A+J=</v>
      </c>
      <c r="T2429" s="34">
        <f t="shared" si="758"/>
        <v>45460</v>
      </c>
      <c r="U2429" s="16">
        <v>0</v>
      </c>
      <c r="V2429" s="16">
        <f t="shared" ca="1" si="761"/>
        <v>1.2120918048818055</v>
      </c>
      <c r="W2429" s="16">
        <f t="shared" ca="1" si="760"/>
        <v>367.18187690390488</v>
      </c>
      <c r="X2429" s="32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"/>
      <c r="AI2429" s="1"/>
      <c r="AJ2429" s="1"/>
      <c r="AK2429" s="1"/>
      <c r="AL2429" s="1"/>
      <c r="AM2429" s="32"/>
      <c r="AN2429" s="32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42">
        <f t="shared" si="744"/>
        <v>45820</v>
      </c>
      <c r="B2430" s="19">
        <f t="shared" ca="1" si="759"/>
        <v>4703.8347514142033</v>
      </c>
      <c r="C2430" s="16">
        <f t="shared" ca="1" si="746"/>
        <v>3636.2754146454167</v>
      </c>
      <c r="D2430" s="15">
        <f ca="1">IF(A2430&lt;$B$1,VLOOKUP(A2430,[1]DI!$A$4:$B$15000,2,FALSE),0)</f>
        <v>0</v>
      </c>
      <c r="E2430" s="16">
        <f t="shared" ca="1" si="747"/>
        <v>1</v>
      </c>
      <c r="F2430" s="16">
        <f ca="1">(TRUNC(PRODUCT($E$12:$E2429),16))</f>
        <v>1.6829049000521801</v>
      </c>
      <c r="G2430" s="16">
        <f t="shared" ca="1" si="748"/>
        <v>1.5180368240966899</v>
      </c>
      <c r="H2430" s="16">
        <f t="shared" ca="1" si="749"/>
        <v>1.10860611</v>
      </c>
      <c r="I2430" s="15">
        <f t="shared" si="745"/>
        <v>7.0000000000000007E-2</v>
      </c>
      <c r="J2430" s="34">
        <f t="shared" si="750"/>
        <v>45427</v>
      </c>
      <c r="K2430" s="2">
        <f t="shared" si="751"/>
        <v>271</v>
      </c>
      <c r="L2430" s="21">
        <f t="shared" si="752"/>
        <v>271</v>
      </c>
      <c r="M2430" s="14">
        <f t="shared" si="753"/>
        <v>1.0754722800000001</v>
      </c>
      <c r="N2430" s="14">
        <f t="shared" ca="1" si="754"/>
        <v>1.1922751410000001</v>
      </c>
      <c r="O2430" s="21">
        <v>0</v>
      </c>
      <c r="P2430" s="16">
        <f t="shared" ca="1" si="755"/>
        <v>699.16536805999999</v>
      </c>
      <c r="Q2430" s="24">
        <f t="shared" si="743"/>
        <v>0</v>
      </c>
      <c r="R2430" s="16">
        <f t="shared" si="756"/>
        <v>0</v>
      </c>
      <c r="S2430" s="4" t="str">
        <f t="shared" si="757"/>
        <v>A+J=</v>
      </c>
      <c r="T2430" s="34">
        <f t="shared" si="758"/>
        <v>45460</v>
      </c>
      <c r="U2430" s="16">
        <v>0</v>
      </c>
      <c r="V2430" s="16">
        <f t="shared" ca="1" si="761"/>
        <v>1.2120918048818055</v>
      </c>
      <c r="W2430" s="16">
        <f t="shared" ca="1" si="760"/>
        <v>368.3939687087867</v>
      </c>
      <c r="X2430" s="32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"/>
      <c r="AI2430" s="1"/>
      <c r="AJ2430" s="1"/>
      <c r="AK2430" s="1"/>
      <c r="AL2430" s="1"/>
      <c r="AM2430" s="32"/>
      <c r="AN2430" s="32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42">
        <f t="shared" si="744"/>
        <v>45821</v>
      </c>
      <c r="B2431" s="19">
        <f t="shared" ca="1" si="759"/>
        <v>4706.2110076990848</v>
      </c>
      <c r="C2431" s="16">
        <f t="shared" ca="1" si="746"/>
        <v>3636.2754146454167</v>
      </c>
      <c r="D2431" s="15">
        <f ca="1">IF(A2431&lt;$B$1,VLOOKUP(A2431,[1]DI!$A$4:$B$15000,2,FALSE),0)</f>
        <v>0</v>
      </c>
      <c r="E2431" s="16">
        <f t="shared" ca="1" si="747"/>
        <v>1</v>
      </c>
      <c r="F2431" s="16">
        <f ca="1">(TRUNC(PRODUCT($E$12:$E2430),16))</f>
        <v>1.6829049000521801</v>
      </c>
      <c r="G2431" s="16">
        <f t="shared" ca="1" si="748"/>
        <v>1.5180368240966899</v>
      </c>
      <c r="H2431" s="16">
        <f t="shared" ca="1" si="749"/>
        <v>1.10860611</v>
      </c>
      <c r="I2431" s="15">
        <f t="shared" si="745"/>
        <v>7.0000000000000007E-2</v>
      </c>
      <c r="J2431" s="34">
        <f t="shared" si="750"/>
        <v>45427</v>
      </c>
      <c r="K2431" s="2">
        <f t="shared" si="751"/>
        <v>272</v>
      </c>
      <c r="L2431" s="21">
        <f t="shared" si="752"/>
        <v>272</v>
      </c>
      <c r="M2431" s="14">
        <f t="shared" si="753"/>
        <v>1.0757610689999999</v>
      </c>
      <c r="N2431" s="14">
        <f t="shared" ca="1" si="754"/>
        <v>1.192595294</v>
      </c>
      <c r="O2431" s="21">
        <v>0</v>
      </c>
      <c r="P2431" s="16">
        <f t="shared" ca="1" si="755"/>
        <v>700.32953253999995</v>
      </c>
      <c r="Q2431" s="24">
        <f t="shared" si="743"/>
        <v>0</v>
      </c>
      <c r="R2431" s="16">
        <f t="shared" si="756"/>
        <v>0</v>
      </c>
      <c r="S2431" s="4" t="str">
        <f t="shared" si="757"/>
        <v>A+J=</v>
      </c>
      <c r="T2431" s="34">
        <f t="shared" si="758"/>
        <v>45460</v>
      </c>
      <c r="U2431" s="16">
        <v>0</v>
      </c>
      <c r="V2431" s="16">
        <f t="shared" ca="1" si="761"/>
        <v>1.2120918048818055</v>
      </c>
      <c r="W2431" s="16">
        <f t="shared" ca="1" si="760"/>
        <v>369.60606051366852</v>
      </c>
      <c r="X2431" s="32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"/>
      <c r="AI2431" s="1"/>
      <c r="AJ2431" s="1"/>
      <c r="AK2431" s="1"/>
      <c r="AL2431" s="1"/>
      <c r="AM2431" s="32"/>
      <c r="AN2431" s="32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42">
        <f t="shared" si="744"/>
        <v>45822</v>
      </c>
      <c r="B2432" s="19">
        <f t="shared" ca="1" si="759"/>
        <v>4708.5875803439667</v>
      </c>
      <c r="C2432" s="16">
        <f t="shared" ca="1" si="746"/>
        <v>3636.2754146454167</v>
      </c>
      <c r="D2432" s="15">
        <f ca="1">IF(A2432&lt;$B$1,VLOOKUP(A2432,[1]DI!$A$4:$B$15000,2,FALSE),0)</f>
        <v>0</v>
      </c>
      <c r="E2432" s="16">
        <f t="shared" ca="1" si="747"/>
        <v>1</v>
      </c>
      <c r="F2432" s="16">
        <f ca="1">(TRUNC(PRODUCT($E$12:$E2431),16))</f>
        <v>1.6829049000521801</v>
      </c>
      <c r="G2432" s="16">
        <f t="shared" ca="1" si="748"/>
        <v>1.5180368240966899</v>
      </c>
      <c r="H2432" s="16">
        <f t="shared" ca="1" si="749"/>
        <v>1.10860611</v>
      </c>
      <c r="I2432" s="15">
        <f t="shared" si="745"/>
        <v>7.0000000000000007E-2</v>
      </c>
      <c r="J2432" s="34">
        <f t="shared" si="750"/>
        <v>45427</v>
      </c>
      <c r="K2432" s="2">
        <f t="shared" si="751"/>
        <v>272</v>
      </c>
      <c r="L2432" s="21">
        <f t="shared" si="752"/>
        <v>273</v>
      </c>
      <c r="M2432" s="14">
        <f t="shared" si="753"/>
        <v>1.076049936</v>
      </c>
      <c r="N2432" s="14">
        <f t="shared" ca="1" si="754"/>
        <v>1.1929155339999999</v>
      </c>
      <c r="O2432" s="21">
        <v>0</v>
      </c>
      <c r="P2432" s="16">
        <f t="shared" ca="1" si="755"/>
        <v>701.49401337999996</v>
      </c>
      <c r="Q2432" s="24">
        <f t="shared" si="743"/>
        <v>0</v>
      </c>
      <c r="R2432" s="16">
        <f t="shared" si="756"/>
        <v>0</v>
      </c>
      <c r="S2432" s="4" t="str">
        <f t="shared" si="757"/>
        <v>A+J=</v>
      </c>
      <c r="T2432" s="34">
        <f t="shared" si="758"/>
        <v>45460</v>
      </c>
      <c r="U2432" s="16">
        <v>0</v>
      </c>
      <c r="V2432" s="16">
        <f t="shared" ca="1" si="761"/>
        <v>1.2120918048818055</v>
      </c>
      <c r="W2432" s="16">
        <f t="shared" ca="1" si="760"/>
        <v>370.81815231855035</v>
      </c>
      <c r="X2432" s="32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"/>
      <c r="AI2432" s="1"/>
      <c r="AJ2432" s="1"/>
      <c r="AK2432" s="1"/>
      <c r="AL2432" s="1"/>
      <c r="AM2432" s="32"/>
      <c r="AN2432" s="32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42">
        <f t="shared" si="744"/>
        <v>45823</v>
      </c>
      <c r="B2433" s="19">
        <f t="shared" ca="1" si="759"/>
        <v>4709.7996721488489</v>
      </c>
      <c r="C2433" s="16">
        <f t="shared" ca="1" si="746"/>
        <v>3636.2754146454167</v>
      </c>
      <c r="D2433" s="15">
        <f ca="1">IF(A2433&lt;$B$1,VLOOKUP(A2433,[1]DI!$A$4:$B$15000,2,FALSE),0)</f>
        <v>0</v>
      </c>
      <c r="E2433" s="16">
        <f t="shared" ca="1" si="747"/>
        <v>1</v>
      </c>
      <c r="F2433" s="16">
        <f ca="1">(TRUNC(PRODUCT($E$12:$E2432),16))</f>
        <v>1.6829049000521801</v>
      </c>
      <c r="G2433" s="16">
        <f t="shared" ca="1" si="748"/>
        <v>1.5180368240966899</v>
      </c>
      <c r="H2433" s="16">
        <f t="shared" ca="1" si="749"/>
        <v>1.10860611</v>
      </c>
      <c r="I2433" s="15">
        <f t="shared" si="745"/>
        <v>7.0000000000000007E-2</v>
      </c>
      <c r="J2433" s="34">
        <f t="shared" si="750"/>
        <v>45427</v>
      </c>
      <c r="K2433" s="2">
        <f t="shared" si="751"/>
        <v>272</v>
      </c>
      <c r="L2433" s="21">
        <f t="shared" si="752"/>
        <v>273</v>
      </c>
      <c r="M2433" s="14">
        <f t="shared" si="753"/>
        <v>1.076049936</v>
      </c>
      <c r="N2433" s="14">
        <f t="shared" ca="1" si="754"/>
        <v>1.1929155339999999</v>
      </c>
      <c r="O2433" s="21">
        <v>0</v>
      </c>
      <c r="P2433" s="16">
        <f t="shared" ca="1" si="755"/>
        <v>701.49401337999996</v>
      </c>
      <c r="Q2433" s="24">
        <f t="shared" si="743"/>
        <v>0</v>
      </c>
      <c r="R2433" s="16">
        <f t="shared" si="756"/>
        <v>0</v>
      </c>
      <c r="S2433" s="4" t="str">
        <f t="shared" si="757"/>
        <v>A+J=</v>
      </c>
      <c r="T2433" s="34">
        <f t="shared" si="758"/>
        <v>45460</v>
      </c>
      <c r="U2433" s="16">
        <v>0</v>
      </c>
      <c r="V2433" s="16">
        <f t="shared" ca="1" si="761"/>
        <v>1.2120918048818055</v>
      </c>
      <c r="W2433" s="16">
        <f t="shared" ca="1" si="760"/>
        <v>372.03024412343217</v>
      </c>
      <c r="X2433" s="32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"/>
      <c r="AI2433" s="1"/>
      <c r="AJ2433" s="1"/>
      <c r="AK2433" s="1"/>
      <c r="AL2433" s="1"/>
      <c r="AM2433" s="32"/>
      <c r="AN2433" s="32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42">
        <f t="shared" si="744"/>
        <v>45824</v>
      </c>
      <c r="B2434" s="19">
        <f t="shared" ca="1" si="759"/>
        <v>4711.0117639537302</v>
      </c>
      <c r="C2434" s="16">
        <f t="shared" ca="1" si="746"/>
        <v>3636.2754146454167</v>
      </c>
      <c r="D2434" s="15">
        <f ca="1">IF(A2434&lt;$B$1,VLOOKUP(A2434,[1]DI!$A$4:$B$15000,2,FALSE),0)</f>
        <v>0</v>
      </c>
      <c r="E2434" s="16">
        <f t="shared" ca="1" si="747"/>
        <v>1</v>
      </c>
      <c r="F2434" s="16">
        <f ca="1">(TRUNC(PRODUCT($E$12:$E2433),16))</f>
        <v>1.6829049000521801</v>
      </c>
      <c r="G2434" s="16">
        <f t="shared" ca="1" si="748"/>
        <v>1.5180368240966899</v>
      </c>
      <c r="H2434" s="16">
        <f t="shared" ca="1" si="749"/>
        <v>1.10860611</v>
      </c>
      <c r="I2434" s="15">
        <f t="shared" si="745"/>
        <v>7.0000000000000007E-2</v>
      </c>
      <c r="J2434" s="34">
        <f t="shared" si="750"/>
        <v>45427</v>
      </c>
      <c r="K2434" s="2">
        <f t="shared" si="751"/>
        <v>273</v>
      </c>
      <c r="L2434" s="21">
        <f t="shared" si="752"/>
        <v>273</v>
      </c>
      <c r="M2434" s="14">
        <f t="shared" si="753"/>
        <v>1.076049936</v>
      </c>
      <c r="N2434" s="14">
        <f t="shared" ca="1" si="754"/>
        <v>1.1929155339999999</v>
      </c>
      <c r="O2434" s="21">
        <v>0</v>
      </c>
      <c r="P2434" s="16">
        <f t="shared" ca="1" si="755"/>
        <v>701.49401337999996</v>
      </c>
      <c r="Q2434" s="24">
        <f t="shared" si="743"/>
        <v>0</v>
      </c>
      <c r="R2434" s="16">
        <f t="shared" si="756"/>
        <v>0</v>
      </c>
      <c r="S2434" s="4" t="str">
        <f t="shared" si="757"/>
        <v>A+J=</v>
      </c>
      <c r="T2434" s="34">
        <f t="shared" si="758"/>
        <v>45460</v>
      </c>
      <c r="U2434" s="16">
        <v>0</v>
      </c>
      <c r="V2434" s="16">
        <f t="shared" ca="1" si="761"/>
        <v>1.2120918048818055</v>
      </c>
      <c r="W2434" s="16">
        <f t="shared" ca="1" si="760"/>
        <v>373.24233592831399</v>
      </c>
      <c r="X2434" s="32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"/>
      <c r="AI2434" s="1"/>
      <c r="AJ2434" s="1"/>
      <c r="AK2434" s="1"/>
      <c r="AL2434" s="1"/>
      <c r="AM2434" s="32"/>
      <c r="AN2434" s="32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42">
        <f t="shared" si="744"/>
        <v>45825</v>
      </c>
      <c r="B2435" s="19">
        <f t="shared" ca="1" si="759"/>
        <v>4713.3886420486133</v>
      </c>
      <c r="C2435" s="16">
        <f t="shared" ca="1" si="746"/>
        <v>3636.2754146454167</v>
      </c>
      <c r="D2435" s="15">
        <f ca="1">IF(A2435&lt;$B$1,VLOOKUP(A2435,[1]DI!$A$4:$B$15000,2,FALSE),0)</f>
        <v>0</v>
      </c>
      <c r="E2435" s="16">
        <f t="shared" ca="1" si="747"/>
        <v>1</v>
      </c>
      <c r="F2435" s="16">
        <f ca="1">(TRUNC(PRODUCT($E$12:$E2434),16))</f>
        <v>1.6829049000521801</v>
      </c>
      <c r="G2435" s="16">
        <f t="shared" ca="1" si="748"/>
        <v>1.5180368240966899</v>
      </c>
      <c r="H2435" s="16">
        <f t="shared" ca="1" si="749"/>
        <v>1.10860611</v>
      </c>
      <c r="I2435" s="15">
        <f t="shared" si="745"/>
        <v>7.0000000000000007E-2</v>
      </c>
      <c r="J2435" s="34">
        <f t="shared" si="750"/>
        <v>45427</v>
      </c>
      <c r="K2435" s="2">
        <f t="shared" si="751"/>
        <v>274</v>
      </c>
      <c r="L2435" s="21">
        <f t="shared" si="752"/>
        <v>274</v>
      </c>
      <c r="M2435" s="14">
        <f t="shared" si="753"/>
        <v>1.0763388789999999</v>
      </c>
      <c r="N2435" s="14">
        <f t="shared" ca="1" si="754"/>
        <v>1.193235858</v>
      </c>
      <c r="O2435" s="21">
        <v>0</v>
      </c>
      <c r="P2435" s="16">
        <f t="shared" ca="1" si="755"/>
        <v>702.65879967000001</v>
      </c>
      <c r="Q2435" s="24">
        <f t="shared" si="743"/>
        <v>0</v>
      </c>
      <c r="R2435" s="16">
        <f t="shared" si="756"/>
        <v>0</v>
      </c>
      <c r="S2435" s="4" t="str">
        <f t="shared" si="757"/>
        <v>A+J=</v>
      </c>
      <c r="T2435" s="34">
        <f t="shared" si="758"/>
        <v>45460</v>
      </c>
      <c r="U2435" s="16">
        <v>0</v>
      </c>
      <c r="V2435" s="16">
        <f t="shared" ca="1" si="761"/>
        <v>1.2120918048818055</v>
      </c>
      <c r="W2435" s="16">
        <f t="shared" ca="1" si="760"/>
        <v>374.45442773319581</v>
      </c>
      <c r="X2435" s="32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"/>
      <c r="AI2435" s="1"/>
      <c r="AJ2435" s="1"/>
      <c r="AK2435" s="1"/>
      <c r="AL2435" s="1"/>
      <c r="AM2435" s="32"/>
      <c r="AN2435" s="32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42">
        <f t="shared" si="744"/>
        <v>45826</v>
      </c>
      <c r="B2436" s="19">
        <f t="shared" ca="1" si="759"/>
        <v>4715.7658364934941</v>
      </c>
      <c r="C2436" s="16">
        <f t="shared" ca="1" si="746"/>
        <v>3636.2754146454167</v>
      </c>
      <c r="D2436" s="15">
        <f ca="1">IF(A2436&lt;$B$1,VLOOKUP(A2436,[1]DI!$A$4:$B$15000,2,FALSE),0)</f>
        <v>0</v>
      </c>
      <c r="E2436" s="16">
        <f t="shared" ca="1" si="747"/>
        <v>1</v>
      </c>
      <c r="F2436" s="16">
        <f ca="1">(TRUNC(PRODUCT($E$12:$E2435),16))</f>
        <v>1.6829049000521801</v>
      </c>
      <c r="G2436" s="16">
        <f t="shared" ca="1" si="748"/>
        <v>1.5180368240966899</v>
      </c>
      <c r="H2436" s="16">
        <f t="shared" ca="1" si="749"/>
        <v>1.10860611</v>
      </c>
      <c r="I2436" s="15">
        <f t="shared" si="745"/>
        <v>7.0000000000000007E-2</v>
      </c>
      <c r="J2436" s="34">
        <f t="shared" si="750"/>
        <v>45427</v>
      </c>
      <c r="K2436" s="2">
        <f t="shared" si="751"/>
        <v>275</v>
      </c>
      <c r="L2436" s="21">
        <f t="shared" si="752"/>
        <v>275</v>
      </c>
      <c r="M2436" s="14">
        <f t="shared" si="753"/>
        <v>1.0766279009999999</v>
      </c>
      <c r="N2436" s="14">
        <f t="shared" ca="1" si="754"/>
        <v>1.1935562689999999</v>
      </c>
      <c r="O2436" s="21">
        <v>0</v>
      </c>
      <c r="P2436" s="16">
        <f t="shared" ca="1" si="755"/>
        <v>703.82390230999999</v>
      </c>
      <c r="Q2436" s="24">
        <f t="shared" si="743"/>
        <v>0</v>
      </c>
      <c r="R2436" s="16">
        <f t="shared" si="756"/>
        <v>0</v>
      </c>
      <c r="S2436" s="4" t="str">
        <f t="shared" si="757"/>
        <v>A+J=</v>
      </c>
      <c r="T2436" s="34">
        <f t="shared" si="758"/>
        <v>45460</v>
      </c>
      <c r="U2436" s="16">
        <v>0</v>
      </c>
      <c r="V2436" s="16">
        <f t="shared" ca="1" si="761"/>
        <v>1.2120918048818055</v>
      </c>
      <c r="W2436" s="16">
        <f t="shared" ca="1" si="760"/>
        <v>375.66651953807764</v>
      </c>
      <c r="X2436" s="32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"/>
      <c r="AI2436" s="1"/>
      <c r="AJ2436" s="1"/>
      <c r="AK2436" s="1"/>
      <c r="AL2436" s="1"/>
      <c r="AM2436" s="32"/>
      <c r="AN2436" s="32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42">
        <f t="shared" si="744"/>
        <v>45827</v>
      </c>
      <c r="B2437" s="19">
        <f t="shared" ca="1" si="759"/>
        <v>4718.1433436583766</v>
      </c>
      <c r="C2437" s="16">
        <f t="shared" ca="1" si="746"/>
        <v>3636.2754146454167</v>
      </c>
      <c r="D2437" s="15">
        <f ca="1">IF(A2437&lt;$B$1,VLOOKUP(A2437,[1]DI!$A$4:$B$15000,2,FALSE),0)</f>
        <v>0</v>
      </c>
      <c r="E2437" s="16">
        <f t="shared" ca="1" si="747"/>
        <v>1</v>
      </c>
      <c r="F2437" s="16">
        <f ca="1">(TRUNC(PRODUCT($E$12:$E2436),16))</f>
        <v>1.6829049000521801</v>
      </c>
      <c r="G2437" s="16">
        <f t="shared" ca="1" si="748"/>
        <v>1.5180368240966899</v>
      </c>
      <c r="H2437" s="16">
        <f t="shared" ca="1" si="749"/>
        <v>1.10860611</v>
      </c>
      <c r="I2437" s="15">
        <f t="shared" si="745"/>
        <v>7.0000000000000007E-2</v>
      </c>
      <c r="J2437" s="34">
        <f t="shared" si="750"/>
        <v>45427</v>
      </c>
      <c r="K2437" s="2">
        <f t="shared" si="751"/>
        <v>275</v>
      </c>
      <c r="L2437" s="21">
        <f t="shared" si="752"/>
        <v>276</v>
      </c>
      <c r="M2437" s="14">
        <f t="shared" si="753"/>
        <v>1.0769169999999999</v>
      </c>
      <c r="N2437" s="14">
        <f t="shared" ca="1" si="754"/>
        <v>1.193876766</v>
      </c>
      <c r="O2437" s="21">
        <v>0</v>
      </c>
      <c r="P2437" s="16">
        <f t="shared" ca="1" si="755"/>
        <v>704.98931766999999</v>
      </c>
      <c r="Q2437" s="24">
        <f t="shared" si="743"/>
        <v>0</v>
      </c>
      <c r="R2437" s="16">
        <f t="shared" si="756"/>
        <v>0</v>
      </c>
      <c r="S2437" s="4" t="str">
        <f t="shared" si="757"/>
        <v>A+J=</v>
      </c>
      <c r="T2437" s="34">
        <f t="shared" si="758"/>
        <v>45460</v>
      </c>
      <c r="U2437" s="16">
        <v>0</v>
      </c>
      <c r="V2437" s="16">
        <f t="shared" ca="1" si="761"/>
        <v>1.2120918048818055</v>
      </c>
      <c r="W2437" s="16">
        <f t="shared" ca="1" si="760"/>
        <v>376.87861134295946</v>
      </c>
      <c r="X2437" s="32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"/>
      <c r="AI2437" s="1"/>
      <c r="AJ2437" s="1"/>
      <c r="AK2437" s="1"/>
      <c r="AL2437" s="1"/>
      <c r="AM2437" s="32"/>
      <c r="AN2437" s="32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42">
        <f t="shared" si="744"/>
        <v>45828</v>
      </c>
      <c r="B2438" s="19">
        <f t="shared" ca="1" si="759"/>
        <v>4719.3554354632579</v>
      </c>
      <c r="C2438" s="16">
        <f t="shared" ca="1" si="746"/>
        <v>3636.2754146454167</v>
      </c>
      <c r="D2438" s="15">
        <f ca="1">IF(A2438&lt;$B$1,VLOOKUP(A2438,[1]DI!$A$4:$B$15000,2,FALSE),0)</f>
        <v>0</v>
      </c>
      <c r="E2438" s="16">
        <f t="shared" ca="1" si="747"/>
        <v>1</v>
      </c>
      <c r="F2438" s="16">
        <f ca="1">(TRUNC(PRODUCT($E$12:$E2437),16))</f>
        <v>1.6829049000521801</v>
      </c>
      <c r="G2438" s="16">
        <f t="shared" ca="1" si="748"/>
        <v>1.5180368240966899</v>
      </c>
      <c r="H2438" s="16">
        <f t="shared" ca="1" si="749"/>
        <v>1.10860611</v>
      </c>
      <c r="I2438" s="15">
        <f t="shared" si="745"/>
        <v>7.0000000000000007E-2</v>
      </c>
      <c r="J2438" s="34">
        <f t="shared" si="750"/>
        <v>45427</v>
      </c>
      <c r="K2438" s="2">
        <f t="shared" si="751"/>
        <v>276</v>
      </c>
      <c r="L2438" s="21">
        <f t="shared" si="752"/>
        <v>276</v>
      </c>
      <c r="M2438" s="14">
        <f t="shared" si="753"/>
        <v>1.0769169999999999</v>
      </c>
      <c r="N2438" s="14">
        <f t="shared" ca="1" si="754"/>
        <v>1.193876766</v>
      </c>
      <c r="O2438" s="21">
        <v>0</v>
      </c>
      <c r="P2438" s="16">
        <f t="shared" ca="1" si="755"/>
        <v>704.98931766999999</v>
      </c>
      <c r="Q2438" s="24">
        <f t="shared" si="743"/>
        <v>0</v>
      </c>
      <c r="R2438" s="16">
        <f t="shared" si="756"/>
        <v>0</v>
      </c>
      <c r="S2438" s="4" t="str">
        <f t="shared" si="757"/>
        <v>A+J=</v>
      </c>
      <c r="T2438" s="34">
        <f t="shared" si="758"/>
        <v>45460</v>
      </c>
      <c r="U2438" s="16">
        <v>0</v>
      </c>
      <c r="V2438" s="16">
        <f t="shared" ca="1" si="761"/>
        <v>1.2120918048818055</v>
      </c>
      <c r="W2438" s="16">
        <f t="shared" ca="1" si="760"/>
        <v>378.09070314784128</v>
      </c>
      <c r="X2438" s="32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"/>
      <c r="AI2438" s="1"/>
      <c r="AJ2438" s="1"/>
      <c r="AK2438" s="1"/>
      <c r="AL2438" s="1"/>
      <c r="AM2438" s="32"/>
      <c r="AN2438" s="32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42">
        <f t="shared" si="744"/>
        <v>45829</v>
      </c>
      <c r="B2439" s="19">
        <f t="shared" ca="1" si="759"/>
        <v>4721.7332589881398</v>
      </c>
      <c r="C2439" s="16">
        <f t="shared" ca="1" si="746"/>
        <v>3636.2754146454167</v>
      </c>
      <c r="D2439" s="15">
        <f ca="1">IF(A2439&lt;$B$1,VLOOKUP(A2439,[1]DI!$A$4:$B$15000,2,FALSE),0)</f>
        <v>0</v>
      </c>
      <c r="E2439" s="16">
        <f t="shared" ca="1" si="747"/>
        <v>1</v>
      </c>
      <c r="F2439" s="16">
        <f ca="1">(TRUNC(PRODUCT($E$12:$E2438),16))</f>
        <v>1.6829049000521801</v>
      </c>
      <c r="G2439" s="16">
        <f t="shared" ca="1" si="748"/>
        <v>1.5180368240966899</v>
      </c>
      <c r="H2439" s="16">
        <f t="shared" ca="1" si="749"/>
        <v>1.10860611</v>
      </c>
      <c r="I2439" s="15">
        <f t="shared" si="745"/>
        <v>7.0000000000000007E-2</v>
      </c>
      <c r="J2439" s="34">
        <f t="shared" si="750"/>
        <v>45427</v>
      </c>
      <c r="K2439" s="2">
        <f t="shared" si="751"/>
        <v>276</v>
      </c>
      <c r="L2439" s="21">
        <f t="shared" si="752"/>
        <v>277</v>
      </c>
      <c r="M2439" s="14">
        <f t="shared" si="753"/>
        <v>1.0772061770000001</v>
      </c>
      <c r="N2439" s="14">
        <f t="shared" ca="1" si="754"/>
        <v>1.19419735</v>
      </c>
      <c r="O2439" s="21">
        <v>0</v>
      </c>
      <c r="P2439" s="16">
        <f t="shared" ca="1" si="755"/>
        <v>706.15504939000004</v>
      </c>
      <c r="Q2439" s="24">
        <f t="shared" si="743"/>
        <v>0</v>
      </c>
      <c r="R2439" s="16">
        <f t="shared" si="756"/>
        <v>0</v>
      </c>
      <c r="S2439" s="4" t="str">
        <f t="shared" si="757"/>
        <v>A+J=</v>
      </c>
      <c r="T2439" s="34">
        <f t="shared" si="758"/>
        <v>45460</v>
      </c>
      <c r="U2439" s="16">
        <v>0</v>
      </c>
      <c r="V2439" s="16">
        <f t="shared" ca="1" si="761"/>
        <v>1.2120918048818055</v>
      </c>
      <c r="W2439" s="16">
        <f t="shared" ca="1" si="760"/>
        <v>379.3027949527231</v>
      </c>
      <c r="X2439" s="32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"/>
      <c r="AI2439" s="1"/>
      <c r="AJ2439" s="1"/>
      <c r="AK2439" s="1"/>
      <c r="AL2439" s="1"/>
      <c r="AM2439" s="32"/>
      <c r="AN2439" s="32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42">
        <f t="shared" si="744"/>
        <v>45830</v>
      </c>
      <c r="B2440" s="19">
        <f t="shared" ca="1" si="759"/>
        <v>4722.9453507930211</v>
      </c>
      <c r="C2440" s="16">
        <f t="shared" ca="1" si="746"/>
        <v>3636.2754146454167</v>
      </c>
      <c r="D2440" s="15">
        <f ca="1">IF(A2440&lt;$B$1,VLOOKUP(A2440,[1]DI!$A$4:$B$15000,2,FALSE),0)</f>
        <v>0</v>
      </c>
      <c r="E2440" s="16">
        <f t="shared" ca="1" si="747"/>
        <v>1</v>
      </c>
      <c r="F2440" s="16">
        <f ca="1">(TRUNC(PRODUCT($E$12:$E2439),16))</f>
        <v>1.6829049000521801</v>
      </c>
      <c r="G2440" s="16">
        <f t="shared" ca="1" si="748"/>
        <v>1.5180368240966899</v>
      </c>
      <c r="H2440" s="16">
        <f t="shared" ca="1" si="749"/>
        <v>1.10860611</v>
      </c>
      <c r="I2440" s="15">
        <f t="shared" si="745"/>
        <v>7.0000000000000007E-2</v>
      </c>
      <c r="J2440" s="34">
        <f t="shared" si="750"/>
        <v>45427</v>
      </c>
      <c r="K2440" s="2">
        <f t="shared" si="751"/>
        <v>276</v>
      </c>
      <c r="L2440" s="21">
        <f t="shared" si="752"/>
        <v>277</v>
      </c>
      <c r="M2440" s="14">
        <f t="shared" si="753"/>
        <v>1.0772061770000001</v>
      </c>
      <c r="N2440" s="14">
        <f t="shared" ca="1" si="754"/>
        <v>1.19419735</v>
      </c>
      <c r="O2440" s="21">
        <v>0</v>
      </c>
      <c r="P2440" s="16">
        <f t="shared" ca="1" si="755"/>
        <v>706.15504939000004</v>
      </c>
      <c r="Q2440" s="24">
        <f t="shared" si="743"/>
        <v>0</v>
      </c>
      <c r="R2440" s="16">
        <f t="shared" si="756"/>
        <v>0</v>
      </c>
      <c r="S2440" s="4" t="str">
        <f t="shared" si="757"/>
        <v>A+J=</v>
      </c>
      <c r="T2440" s="34">
        <f t="shared" si="758"/>
        <v>45460</v>
      </c>
      <c r="U2440" s="16">
        <v>0</v>
      </c>
      <c r="V2440" s="16">
        <f t="shared" ca="1" si="761"/>
        <v>1.2120918048818055</v>
      </c>
      <c r="W2440" s="16">
        <f t="shared" ca="1" si="760"/>
        <v>380.51488675760493</v>
      </c>
      <c r="X2440" s="32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"/>
      <c r="AI2440" s="1"/>
      <c r="AJ2440" s="1"/>
      <c r="AK2440" s="1"/>
      <c r="AL2440" s="1"/>
      <c r="AM2440" s="32"/>
      <c r="AN2440" s="32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42">
        <f t="shared" si="744"/>
        <v>45831</v>
      </c>
      <c r="B2441" s="19">
        <f t="shared" ca="1" si="759"/>
        <v>4724.1574425979034</v>
      </c>
      <c r="C2441" s="16">
        <f t="shared" ca="1" si="746"/>
        <v>3636.2754146454167</v>
      </c>
      <c r="D2441" s="15">
        <f ca="1">IF(A2441&lt;$B$1,VLOOKUP(A2441,[1]DI!$A$4:$B$15000,2,FALSE),0)</f>
        <v>0</v>
      </c>
      <c r="E2441" s="16">
        <f t="shared" ca="1" si="747"/>
        <v>1</v>
      </c>
      <c r="F2441" s="16">
        <f ca="1">(TRUNC(PRODUCT($E$12:$E2440),16))</f>
        <v>1.6829049000521801</v>
      </c>
      <c r="G2441" s="16">
        <f t="shared" ca="1" si="748"/>
        <v>1.5180368240966899</v>
      </c>
      <c r="H2441" s="16">
        <f t="shared" ca="1" si="749"/>
        <v>1.10860611</v>
      </c>
      <c r="I2441" s="15">
        <f t="shared" si="745"/>
        <v>7.0000000000000007E-2</v>
      </c>
      <c r="J2441" s="34">
        <f t="shared" si="750"/>
        <v>45427</v>
      </c>
      <c r="K2441" s="2">
        <f t="shared" si="751"/>
        <v>277</v>
      </c>
      <c r="L2441" s="21">
        <f t="shared" si="752"/>
        <v>277</v>
      </c>
      <c r="M2441" s="14">
        <f t="shared" si="753"/>
        <v>1.0772061770000001</v>
      </c>
      <c r="N2441" s="14">
        <f t="shared" ca="1" si="754"/>
        <v>1.19419735</v>
      </c>
      <c r="O2441" s="21">
        <v>0</v>
      </c>
      <c r="P2441" s="16">
        <f t="shared" ca="1" si="755"/>
        <v>706.15504939000004</v>
      </c>
      <c r="Q2441" s="24">
        <f t="shared" si="743"/>
        <v>0</v>
      </c>
      <c r="R2441" s="16">
        <f t="shared" si="756"/>
        <v>0</v>
      </c>
      <c r="S2441" s="4" t="str">
        <f t="shared" si="757"/>
        <v>A+J=</v>
      </c>
      <c r="T2441" s="34">
        <f t="shared" si="758"/>
        <v>45460</v>
      </c>
      <c r="U2441" s="16">
        <v>0</v>
      </c>
      <c r="V2441" s="16">
        <f t="shared" ca="1" si="761"/>
        <v>1.2120918048818055</v>
      </c>
      <c r="W2441" s="16">
        <f t="shared" ca="1" si="760"/>
        <v>381.72697856248675</v>
      </c>
      <c r="X2441" s="32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"/>
      <c r="AI2441" s="1"/>
      <c r="AJ2441" s="1"/>
      <c r="AK2441" s="1"/>
      <c r="AL2441" s="1"/>
      <c r="AM2441" s="32"/>
      <c r="AN2441" s="32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42">
        <f t="shared" si="744"/>
        <v>45832</v>
      </c>
      <c r="B2442" s="19">
        <f t="shared" ca="1" si="759"/>
        <v>4726.5355715627857</v>
      </c>
      <c r="C2442" s="16">
        <f t="shared" ca="1" si="746"/>
        <v>3636.2754146454167</v>
      </c>
      <c r="D2442" s="15">
        <f ca="1">IF(A2442&lt;$B$1,VLOOKUP(A2442,[1]DI!$A$4:$B$15000,2,FALSE),0)</f>
        <v>0</v>
      </c>
      <c r="E2442" s="16">
        <f t="shared" ca="1" si="747"/>
        <v>1</v>
      </c>
      <c r="F2442" s="16">
        <f ca="1">(TRUNC(PRODUCT($E$12:$E2441),16))</f>
        <v>1.6829049000521801</v>
      </c>
      <c r="G2442" s="16">
        <f t="shared" ca="1" si="748"/>
        <v>1.5180368240966899</v>
      </c>
      <c r="H2442" s="16">
        <f t="shared" ca="1" si="749"/>
        <v>1.10860611</v>
      </c>
      <c r="I2442" s="15">
        <f t="shared" si="745"/>
        <v>7.0000000000000007E-2</v>
      </c>
      <c r="J2442" s="34">
        <f t="shared" si="750"/>
        <v>45427</v>
      </c>
      <c r="K2442" s="2">
        <f t="shared" si="751"/>
        <v>278</v>
      </c>
      <c r="L2442" s="21">
        <f t="shared" si="752"/>
        <v>278</v>
      </c>
      <c r="M2442" s="14">
        <f t="shared" si="753"/>
        <v>1.077495431</v>
      </c>
      <c r="N2442" s="14">
        <f t="shared" ca="1" si="754"/>
        <v>1.1945180179999999</v>
      </c>
      <c r="O2442" s="21">
        <v>0</v>
      </c>
      <c r="P2442" s="16">
        <f t="shared" ca="1" si="755"/>
        <v>707.32108655000002</v>
      </c>
      <c r="Q2442" s="24">
        <f t="shared" si="743"/>
        <v>0</v>
      </c>
      <c r="R2442" s="16">
        <f t="shared" si="756"/>
        <v>0</v>
      </c>
      <c r="S2442" s="4" t="str">
        <f t="shared" si="757"/>
        <v>A+J=</v>
      </c>
      <c r="T2442" s="34">
        <f t="shared" si="758"/>
        <v>45460</v>
      </c>
      <c r="U2442" s="16">
        <v>0</v>
      </c>
      <c r="V2442" s="16">
        <f t="shared" ca="1" si="761"/>
        <v>1.2120918048818055</v>
      </c>
      <c r="W2442" s="16">
        <f t="shared" ca="1" si="760"/>
        <v>382.93907036736857</v>
      </c>
      <c r="X2442" s="32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"/>
      <c r="AI2442" s="1"/>
      <c r="AJ2442" s="1"/>
      <c r="AK2442" s="1"/>
      <c r="AL2442" s="1"/>
      <c r="AM2442" s="32"/>
      <c r="AN2442" s="32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42">
        <f t="shared" si="744"/>
        <v>45833</v>
      </c>
      <c r="B2443" s="19">
        <f t="shared" ca="1" si="759"/>
        <v>4728.9140205276672</v>
      </c>
      <c r="C2443" s="16">
        <f t="shared" ca="1" si="746"/>
        <v>3636.2754146454167</v>
      </c>
      <c r="D2443" s="15">
        <f ca="1">IF(A2443&lt;$B$1,VLOOKUP(A2443,[1]DI!$A$4:$B$15000,2,FALSE),0)</f>
        <v>0</v>
      </c>
      <c r="E2443" s="16">
        <f t="shared" ca="1" si="747"/>
        <v>1</v>
      </c>
      <c r="F2443" s="16">
        <f ca="1">(TRUNC(PRODUCT($E$12:$E2442),16))</f>
        <v>1.6829049000521801</v>
      </c>
      <c r="G2443" s="16">
        <f t="shared" ca="1" si="748"/>
        <v>1.5180368240966899</v>
      </c>
      <c r="H2443" s="16">
        <f t="shared" ca="1" si="749"/>
        <v>1.10860611</v>
      </c>
      <c r="I2443" s="15">
        <f t="shared" si="745"/>
        <v>7.0000000000000007E-2</v>
      </c>
      <c r="J2443" s="34">
        <f t="shared" si="750"/>
        <v>45427</v>
      </c>
      <c r="K2443" s="2">
        <f t="shared" si="751"/>
        <v>279</v>
      </c>
      <c r="L2443" s="21">
        <f t="shared" si="752"/>
        <v>279</v>
      </c>
      <c r="M2443" s="14">
        <f t="shared" si="753"/>
        <v>1.0777847629999999</v>
      </c>
      <c r="N2443" s="14">
        <f t="shared" ca="1" si="754"/>
        <v>1.1948387739999999</v>
      </c>
      <c r="O2443" s="21">
        <v>0</v>
      </c>
      <c r="P2443" s="16">
        <f t="shared" ca="1" si="755"/>
        <v>708.48744370999998</v>
      </c>
      <c r="Q2443" s="24">
        <f t="shared" si="743"/>
        <v>0</v>
      </c>
      <c r="R2443" s="16">
        <f t="shared" si="756"/>
        <v>0</v>
      </c>
      <c r="S2443" s="4" t="str">
        <f t="shared" si="757"/>
        <v>A+J=</v>
      </c>
      <c r="T2443" s="34">
        <f t="shared" si="758"/>
        <v>45460</v>
      </c>
      <c r="U2443" s="16">
        <v>0</v>
      </c>
      <c r="V2443" s="16">
        <f t="shared" ca="1" si="761"/>
        <v>1.2120918048818055</v>
      </c>
      <c r="W2443" s="16">
        <f t="shared" ca="1" si="760"/>
        <v>384.15116217225039</v>
      </c>
      <c r="X2443" s="32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"/>
      <c r="AI2443" s="1"/>
      <c r="AJ2443" s="1"/>
      <c r="AK2443" s="1"/>
      <c r="AL2443" s="1"/>
      <c r="AM2443" s="32"/>
      <c r="AN2443" s="32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42">
        <f t="shared" si="744"/>
        <v>45834</v>
      </c>
      <c r="B2444" s="19">
        <f t="shared" ca="1" si="759"/>
        <v>4731.2927785725487</v>
      </c>
      <c r="C2444" s="16">
        <f t="shared" ca="1" si="746"/>
        <v>3636.2754146454167</v>
      </c>
      <c r="D2444" s="15">
        <f ca="1">IF(A2444&lt;$B$1,VLOOKUP(A2444,[1]DI!$A$4:$B$15000,2,FALSE),0)</f>
        <v>0</v>
      </c>
      <c r="E2444" s="16">
        <f t="shared" ca="1" si="747"/>
        <v>1</v>
      </c>
      <c r="F2444" s="16">
        <f ca="1">(TRUNC(PRODUCT($E$12:$E2443),16))</f>
        <v>1.6829049000521801</v>
      </c>
      <c r="G2444" s="16">
        <f t="shared" ca="1" si="748"/>
        <v>1.5180368240966899</v>
      </c>
      <c r="H2444" s="16">
        <f t="shared" ca="1" si="749"/>
        <v>1.10860611</v>
      </c>
      <c r="I2444" s="15">
        <f t="shared" si="745"/>
        <v>7.0000000000000007E-2</v>
      </c>
      <c r="J2444" s="34">
        <f t="shared" si="750"/>
        <v>45427</v>
      </c>
      <c r="K2444" s="2">
        <f t="shared" si="751"/>
        <v>280</v>
      </c>
      <c r="L2444" s="21">
        <f t="shared" si="752"/>
        <v>280</v>
      </c>
      <c r="M2444" s="14">
        <f t="shared" si="753"/>
        <v>1.0780741730000001</v>
      </c>
      <c r="N2444" s="14">
        <f t="shared" ca="1" si="754"/>
        <v>1.1951596149999999</v>
      </c>
      <c r="O2444" s="21">
        <v>0</v>
      </c>
      <c r="P2444" s="16">
        <f t="shared" ca="1" si="755"/>
        <v>709.65410995000002</v>
      </c>
      <c r="Q2444" s="24">
        <f t="shared" ref="Q2444:Q2507" si="762">IF($O2444&gt;0,VLOOKUP($O2444,$W$12:$AC$150,7),0)</f>
        <v>0</v>
      </c>
      <c r="R2444" s="16">
        <f t="shared" si="756"/>
        <v>0</v>
      </c>
      <c r="S2444" s="4" t="str">
        <f t="shared" si="757"/>
        <v>A+J=</v>
      </c>
      <c r="T2444" s="34">
        <f t="shared" si="758"/>
        <v>45460</v>
      </c>
      <c r="U2444" s="16">
        <v>0</v>
      </c>
      <c r="V2444" s="16">
        <f t="shared" ca="1" si="761"/>
        <v>1.2120918048818055</v>
      </c>
      <c r="W2444" s="16">
        <f t="shared" ca="1" si="760"/>
        <v>385.36325397713222</v>
      </c>
      <c r="X2444" s="32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"/>
      <c r="AI2444" s="1"/>
      <c r="AJ2444" s="1"/>
      <c r="AK2444" s="1"/>
      <c r="AL2444" s="1"/>
      <c r="AM2444" s="32"/>
      <c r="AN2444" s="32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42">
        <f t="shared" ref="A2445:A2508" si="763">(A2444+1)</f>
        <v>45835</v>
      </c>
      <c r="B2445" s="19">
        <f t="shared" ca="1" si="759"/>
        <v>4733.6718493374301</v>
      </c>
      <c r="C2445" s="16">
        <f t="shared" ca="1" si="746"/>
        <v>3636.2754146454167</v>
      </c>
      <c r="D2445" s="15">
        <f ca="1">IF(A2445&lt;$B$1,VLOOKUP(A2445,[1]DI!$A$4:$B$15000,2,FALSE),0)</f>
        <v>0</v>
      </c>
      <c r="E2445" s="16">
        <f t="shared" ca="1" si="747"/>
        <v>1</v>
      </c>
      <c r="F2445" s="16">
        <f ca="1">(TRUNC(PRODUCT($E$12:$E2444),16))</f>
        <v>1.6829049000521801</v>
      </c>
      <c r="G2445" s="16">
        <f t="shared" ca="1" si="748"/>
        <v>1.5180368240966899</v>
      </c>
      <c r="H2445" s="16">
        <f t="shared" ca="1" si="749"/>
        <v>1.10860611</v>
      </c>
      <c r="I2445" s="15">
        <f t="shared" ref="I2445:I2508" si="764">I2444</f>
        <v>7.0000000000000007E-2</v>
      </c>
      <c r="J2445" s="34">
        <f t="shared" si="750"/>
        <v>45427</v>
      </c>
      <c r="K2445" s="2">
        <f t="shared" si="751"/>
        <v>281</v>
      </c>
      <c r="L2445" s="21">
        <f t="shared" si="752"/>
        <v>281</v>
      </c>
      <c r="M2445" s="14">
        <f t="shared" si="753"/>
        <v>1.0783636599999999</v>
      </c>
      <c r="N2445" s="14">
        <f t="shared" ca="1" si="754"/>
        <v>1.1954805420000001</v>
      </c>
      <c r="O2445" s="21">
        <v>0</v>
      </c>
      <c r="P2445" s="16">
        <f t="shared" ca="1" si="755"/>
        <v>710.82108890999996</v>
      </c>
      <c r="Q2445" s="24">
        <f t="shared" si="762"/>
        <v>0</v>
      </c>
      <c r="R2445" s="16">
        <f t="shared" si="756"/>
        <v>0</v>
      </c>
      <c r="S2445" s="4" t="str">
        <f t="shared" si="757"/>
        <v>A+J=</v>
      </c>
      <c r="T2445" s="34">
        <f t="shared" si="758"/>
        <v>45460</v>
      </c>
      <c r="U2445" s="16">
        <v>0</v>
      </c>
      <c r="V2445" s="16">
        <f t="shared" ca="1" si="761"/>
        <v>1.2120918048818055</v>
      </c>
      <c r="W2445" s="16">
        <f t="shared" ca="1" si="760"/>
        <v>386.57534578201404</v>
      </c>
      <c r="X2445" s="32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"/>
      <c r="AI2445" s="1"/>
      <c r="AJ2445" s="1"/>
      <c r="AK2445" s="1"/>
      <c r="AL2445" s="1"/>
      <c r="AM2445" s="32"/>
      <c r="AN2445" s="32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42">
        <f t="shared" si="763"/>
        <v>45836</v>
      </c>
      <c r="B2446" s="19">
        <f t="shared" ca="1" si="759"/>
        <v>4736.0512364623128</v>
      </c>
      <c r="C2446" s="16">
        <f t="shared" ca="1" si="746"/>
        <v>3636.2754146454167</v>
      </c>
      <c r="D2446" s="15">
        <f ca="1">IF(A2446&lt;$B$1,VLOOKUP(A2446,[1]DI!$A$4:$B$15000,2,FALSE),0)</f>
        <v>0</v>
      </c>
      <c r="E2446" s="16">
        <f t="shared" ca="1" si="747"/>
        <v>1</v>
      </c>
      <c r="F2446" s="16">
        <f ca="1">(TRUNC(PRODUCT($E$12:$E2445),16))</f>
        <v>1.6829049000521801</v>
      </c>
      <c r="G2446" s="16">
        <f t="shared" ca="1" si="748"/>
        <v>1.5180368240966899</v>
      </c>
      <c r="H2446" s="16">
        <f t="shared" ca="1" si="749"/>
        <v>1.10860611</v>
      </c>
      <c r="I2446" s="15">
        <f t="shared" si="764"/>
        <v>7.0000000000000007E-2</v>
      </c>
      <c r="J2446" s="34">
        <f t="shared" si="750"/>
        <v>45427</v>
      </c>
      <c r="K2446" s="2">
        <f t="shared" si="751"/>
        <v>281</v>
      </c>
      <c r="L2446" s="21">
        <f t="shared" si="752"/>
        <v>282</v>
      </c>
      <c r="M2446" s="14">
        <f t="shared" si="753"/>
        <v>1.078653225</v>
      </c>
      <c r="N2446" s="14">
        <f t="shared" ca="1" si="754"/>
        <v>1.1958015559999999</v>
      </c>
      <c r="O2446" s="21">
        <v>0</v>
      </c>
      <c r="P2446" s="16">
        <f t="shared" ca="1" si="755"/>
        <v>711.98838422999995</v>
      </c>
      <c r="Q2446" s="24">
        <f t="shared" si="762"/>
        <v>0</v>
      </c>
      <c r="R2446" s="16">
        <f t="shared" si="756"/>
        <v>0</v>
      </c>
      <c r="S2446" s="4" t="str">
        <f t="shared" si="757"/>
        <v>A+J=</v>
      </c>
      <c r="T2446" s="34">
        <f t="shared" si="758"/>
        <v>45460</v>
      </c>
      <c r="U2446" s="16">
        <v>0</v>
      </c>
      <c r="V2446" s="16">
        <f t="shared" ca="1" si="761"/>
        <v>1.2120918048818055</v>
      </c>
      <c r="W2446" s="16">
        <f t="shared" ca="1" si="760"/>
        <v>387.78743758689586</v>
      </c>
      <c r="X2446" s="32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"/>
      <c r="AI2446" s="1"/>
      <c r="AJ2446" s="1"/>
      <c r="AK2446" s="1"/>
      <c r="AL2446" s="1"/>
      <c r="AM2446" s="32"/>
      <c r="AN2446" s="32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42">
        <f t="shared" si="763"/>
        <v>45837</v>
      </c>
      <c r="B2447" s="19">
        <f t="shared" ca="1" si="759"/>
        <v>4737.2633282671941</v>
      </c>
      <c r="C2447" s="16">
        <f t="shared" ca="1" si="746"/>
        <v>3636.2754146454167</v>
      </c>
      <c r="D2447" s="15">
        <f ca="1">IF(A2447&lt;$B$1,VLOOKUP(A2447,[1]DI!$A$4:$B$15000,2,FALSE),0)</f>
        <v>0</v>
      </c>
      <c r="E2447" s="16">
        <f t="shared" ca="1" si="747"/>
        <v>1</v>
      </c>
      <c r="F2447" s="16">
        <f ca="1">(TRUNC(PRODUCT($E$12:$E2446),16))</f>
        <v>1.6829049000521801</v>
      </c>
      <c r="G2447" s="16">
        <f t="shared" ca="1" si="748"/>
        <v>1.5180368240966899</v>
      </c>
      <c r="H2447" s="16">
        <f t="shared" ca="1" si="749"/>
        <v>1.10860611</v>
      </c>
      <c r="I2447" s="15">
        <f t="shared" si="764"/>
        <v>7.0000000000000007E-2</v>
      </c>
      <c r="J2447" s="34">
        <f t="shared" si="750"/>
        <v>45427</v>
      </c>
      <c r="K2447" s="2">
        <f t="shared" si="751"/>
        <v>281</v>
      </c>
      <c r="L2447" s="21">
        <f t="shared" si="752"/>
        <v>282</v>
      </c>
      <c r="M2447" s="14">
        <f t="shared" si="753"/>
        <v>1.078653225</v>
      </c>
      <c r="N2447" s="14">
        <f t="shared" ca="1" si="754"/>
        <v>1.1958015559999999</v>
      </c>
      <c r="O2447" s="21">
        <v>0</v>
      </c>
      <c r="P2447" s="16">
        <f t="shared" ca="1" si="755"/>
        <v>711.98838422999995</v>
      </c>
      <c r="Q2447" s="24">
        <f t="shared" si="762"/>
        <v>0</v>
      </c>
      <c r="R2447" s="16">
        <f t="shared" si="756"/>
        <v>0</v>
      </c>
      <c r="S2447" s="4" t="str">
        <f t="shared" si="757"/>
        <v>A+J=</v>
      </c>
      <c r="T2447" s="34">
        <f t="shared" si="758"/>
        <v>45460</v>
      </c>
      <c r="U2447" s="16">
        <v>0</v>
      </c>
      <c r="V2447" s="16">
        <f t="shared" ca="1" si="761"/>
        <v>1.2120918048818055</v>
      </c>
      <c r="W2447" s="16">
        <f t="shared" ca="1" si="760"/>
        <v>388.99952939177768</v>
      </c>
      <c r="X2447" s="32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"/>
      <c r="AI2447" s="1"/>
      <c r="AJ2447" s="1"/>
      <c r="AK2447" s="1"/>
      <c r="AL2447" s="1"/>
      <c r="AM2447" s="32"/>
      <c r="AN2447" s="32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42">
        <f t="shared" si="763"/>
        <v>45838</v>
      </c>
      <c r="B2448" s="19">
        <f t="shared" ca="1" si="759"/>
        <v>4738.4754200720763</v>
      </c>
      <c r="C2448" s="16">
        <f t="shared" ca="1" si="746"/>
        <v>3636.2754146454167</v>
      </c>
      <c r="D2448" s="15">
        <f ca="1">IF(A2448&lt;$B$1,VLOOKUP(A2448,[1]DI!$A$4:$B$15000,2,FALSE),0)</f>
        <v>0</v>
      </c>
      <c r="E2448" s="16">
        <f t="shared" ca="1" si="747"/>
        <v>1</v>
      </c>
      <c r="F2448" s="16">
        <f ca="1">(TRUNC(PRODUCT($E$12:$E2447),16))</f>
        <v>1.6829049000521801</v>
      </c>
      <c r="G2448" s="16">
        <f t="shared" ca="1" si="748"/>
        <v>1.5180368240966899</v>
      </c>
      <c r="H2448" s="16">
        <f t="shared" ca="1" si="749"/>
        <v>1.10860611</v>
      </c>
      <c r="I2448" s="15">
        <f t="shared" si="764"/>
        <v>7.0000000000000007E-2</v>
      </c>
      <c r="J2448" s="34">
        <f t="shared" si="750"/>
        <v>45427</v>
      </c>
      <c r="K2448" s="2">
        <f t="shared" si="751"/>
        <v>282</v>
      </c>
      <c r="L2448" s="21">
        <f t="shared" si="752"/>
        <v>282</v>
      </c>
      <c r="M2448" s="14">
        <f t="shared" si="753"/>
        <v>1.078653225</v>
      </c>
      <c r="N2448" s="14">
        <f t="shared" ca="1" si="754"/>
        <v>1.1958015559999999</v>
      </c>
      <c r="O2448" s="21">
        <v>0</v>
      </c>
      <c r="P2448" s="16">
        <f t="shared" ca="1" si="755"/>
        <v>711.98838422999995</v>
      </c>
      <c r="Q2448" s="24">
        <f t="shared" si="762"/>
        <v>0</v>
      </c>
      <c r="R2448" s="16">
        <f t="shared" si="756"/>
        <v>0</v>
      </c>
      <c r="S2448" s="4" t="str">
        <f t="shared" si="757"/>
        <v>A+J=</v>
      </c>
      <c r="T2448" s="34">
        <f t="shared" si="758"/>
        <v>45460</v>
      </c>
      <c r="U2448" s="16">
        <v>0</v>
      </c>
      <c r="V2448" s="16">
        <f t="shared" ca="1" si="761"/>
        <v>1.2120918048818055</v>
      </c>
      <c r="W2448" s="16">
        <f t="shared" ca="1" si="760"/>
        <v>390.21162119665951</v>
      </c>
      <c r="X2448" s="32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"/>
      <c r="AI2448" s="1"/>
      <c r="AJ2448" s="1"/>
      <c r="AK2448" s="1"/>
      <c r="AL2448" s="1"/>
      <c r="AM2448" s="32"/>
      <c r="AN2448" s="32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42">
        <f t="shared" si="763"/>
        <v>45839</v>
      </c>
      <c r="B2449" s="19">
        <f t="shared" ca="1" si="759"/>
        <v>4740.855119906958</v>
      </c>
      <c r="C2449" s="16">
        <f t="shared" ca="1" si="746"/>
        <v>3636.2754146454167</v>
      </c>
      <c r="D2449" s="15">
        <f ca="1">IF(A2449&lt;$B$1,VLOOKUP(A2449,[1]DI!$A$4:$B$15000,2,FALSE),0)</f>
        <v>0</v>
      </c>
      <c r="E2449" s="16">
        <f t="shared" ca="1" si="747"/>
        <v>1</v>
      </c>
      <c r="F2449" s="16">
        <f ca="1">(TRUNC(PRODUCT($E$12:$E2448),16))</f>
        <v>1.6829049000521801</v>
      </c>
      <c r="G2449" s="16">
        <f t="shared" ca="1" si="748"/>
        <v>1.5180368240966899</v>
      </c>
      <c r="H2449" s="16">
        <f t="shared" ca="1" si="749"/>
        <v>1.10860611</v>
      </c>
      <c r="I2449" s="15">
        <f t="shared" si="764"/>
        <v>7.0000000000000007E-2</v>
      </c>
      <c r="J2449" s="34">
        <f t="shared" si="750"/>
        <v>45427</v>
      </c>
      <c r="K2449" s="2">
        <f t="shared" si="751"/>
        <v>283</v>
      </c>
      <c r="L2449" s="21">
        <f t="shared" si="752"/>
        <v>283</v>
      </c>
      <c r="M2449" s="14">
        <f t="shared" si="753"/>
        <v>1.0789428679999999</v>
      </c>
      <c r="N2449" s="14">
        <f t="shared" ca="1" si="754"/>
        <v>1.196122656</v>
      </c>
      <c r="O2449" s="21">
        <v>0</v>
      </c>
      <c r="P2449" s="16">
        <f t="shared" ca="1" si="755"/>
        <v>713.15599225999995</v>
      </c>
      <c r="Q2449" s="24">
        <f t="shared" si="762"/>
        <v>0</v>
      </c>
      <c r="R2449" s="16">
        <f t="shared" si="756"/>
        <v>0</v>
      </c>
      <c r="S2449" s="4" t="str">
        <f t="shared" si="757"/>
        <v>A+J=</v>
      </c>
      <c r="T2449" s="34">
        <f t="shared" si="758"/>
        <v>45460</v>
      </c>
      <c r="U2449" s="16">
        <v>0</v>
      </c>
      <c r="V2449" s="16">
        <f t="shared" ca="1" si="761"/>
        <v>1.2120918048818055</v>
      </c>
      <c r="W2449" s="16">
        <f t="shared" ca="1" si="760"/>
        <v>391.42371300154133</v>
      </c>
      <c r="X2449" s="32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"/>
      <c r="AI2449" s="1"/>
      <c r="AJ2449" s="1"/>
      <c r="AK2449" s="1"/>
      <c r="AL2449" s="1"/>
      <c r="AM2449" s="32"/>
      <c r="AN2449" s="32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42">
        <f t="shared" si="763"/>
        <v>45840</v>
      </c>
      <c r="B2450" s="19">
        <f t="shared" ca="1" si="759"/>
        <v>4743.2351324718402</v>
      </c>
      <c r="C2450" s="16">
        <f t="shared" ref="C2450:C2513" ca="1" si="765">(C2449-R2449)</f>
        <v>3636.2754146454167</v>
      </c>
      <c r="D2450" s="15">
        <f ca="1">IF(A2450&lt;$B$1,VLOOKUP(A2450,[1]DI!$A$4:$B$15000,2,FALSE),0)</f>
        <v>0</v>
      </c>
      <c r="E2450" s="16">
        <f t="shared" ref="E2450:E2513" ca="1" si="766">ROUND(((1+D2450)^(1/252)),8)</f>
        <v>1</v>
      </c>
      <c r="F2450" s="16">
        <f ca="1">(TRUNC(PRODUCT($E$12:$E2449),16))</f>
        <v>1.6829049000521801</v>
      </c>
      <c r="G2450" s="16">
        <f t="shared" ref="G2450:G2513" ca="1" si="767">IF(O2449&gt;0,F2449,G2449)</f>
        <v>1.5180368240966899</v>
      </c>
      <c r="H2450" s="16">
        <f t="shared" ref="H2450:H2513" ca="1" si="768">ROUND(F2450/G2450,8)</f>
        <v>1.10860611</v>
      </c>
      <c r="I2450" s="15">
        <f t="shared" si="764"/>
        <v>7.0000000000000007E-2</v>
      </c>
      <c r="J2450" s="34">
        <f t="shared" ref="J2450:J2513" si="769">IF(O2449&gt;0,VLOOKUP(O2449,W$12:AG$150,2),J2449)</f>
        <v>45427</v>
      </c>
      <c r="K2450" s="2">
        <f t="shared" ref="K2450:K2513" si="770">IF(A2450&gt;J2450,IF(NETWORKDAYS(J2450,A2450,$W$160:$W$544)-1=0,1,NETWORKDAYS(J2450,A2450,$W$160:$W$544)-1),0)</f>
        <v>284</v>
      </c>
      <c r="L2450" s="21">
        <f t="shared" ref="L2450:L2513" si="771">IF(AND(K2450=1,K2449=1),1,IF(K2450&gt;0,IF(K2450=K2449,K2450+1,K2450),0))</f>
        <v>284</v>
      </c>
      <c r="M2450" s="14">
        <f t="shared" ref="M2450:M2513" si="772">ROUND((I2450+1)^(L2450/252),9)</f>
        <v>1.0792325890000001</v>
      </c>
      <c r="N2450" s="14">
        <f t="shared" ref="N2450:N2513" ca="1" si="773">ROUND(H2450*M2450,9)</f>
        <v>1.1964438420000001</v>
      </c>
      <c r="O2450" s="21">
        <v>0</v>
      </c>
      <c r="P2450" s="16">
        <f t="shared" ref="P2450:P2513" ca="1" si="774">TRUNC(((N2450-1)*C2450),8)</f>
        <v>714.32391301999996</v>
      </c>
      <c r="Q2450" s="24">
        <f t="shared" si="762"/>
        <v>0</v>
      </c>
      <c r="R2450" s="16">
        <f t="shared" ref="R2450:R2513" si="775">IF(Q2450&gt;0,TRUNC(Q2450*C$12,8),0)</f>
        <v>0</v>
      </c>
      <c r="S2450" s="4" t="str">
        <f t="shared" ref="S2450:S2513" si="776">IF(O2449&gt;0,VLOOKUP(O2449,W$12:AG$150,10),S2449)</f>
        <v>A+J=</v>
      </c>
      <c r="T2450" s="34">
        <f t="shared" ref="T2450:T2513" si="777">IF(O2449&gt;0,VLOOKUP(O2449,W$12:AG$150,11),T2449)</f>
        <v>45460</v>
      </c>
      <c r="U2450" s="16">
        <v>0</v>
      </c>
      <c r="V2450" s="16">
        <f t="shared" ca="1" si="761"/>
        <v>1.2120918048818055</v>
      </c>
      <c r="W2450" s="16">
        <f t="shared" ca="1" si="760"/>
        <v>392.63580480642315</v>
      </c>
      <c r="X2450" s="32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"/>
      <c r="AI2450" s="1"/>
      <c r="AJ2450" s="1"/>
      <c r="AK2450" s="1"/>
      <c r="AL2450" s="1"/>
      <c r="AM2450" s="32"/>
      <c r="AN2450" s="32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42">
        <f t="shared" si="763"/>
        <v>45841</v>
      </c>
      <c r="B2451" s="19">
        <f t="shared" ca="1" si="759"/>
        <v>4745.615461386722</v>
      </c>
      <c r="C2451" s="16">
        <f t="shared" ca="1" si="765"/>
        <v>3636.2754146454167</v>
      </c>
      <c r="D2451" s="15">
        <f ca="1">IF(A2451&lt;$B$1,VLOOKUP(A2451,[1]DI!$A$4:$B$15000,2,FALSE),0)</f>
        <v>0</v>
      </c>
      <c r="E2451" s="16">
        <f t="shared" ca="1" si="766"/>
        <v>1</v>
      </c>
      <c r="F2451" s="16">
        <f ca="1">(TRUNC(PRODUCT($E$12:$E2450),16))</f>
        <v>1.6829049000521801</v>
      </c>
      <c r="G2451" s="16">
        <f t="shared" ca="1" si="767"/>
        <v>1.5180368240966899</v>
      </c>
      <c r="H2451" s="16">
        <f t="shared" ca="1" si="768"/>
        <v>1.10860611</v>
      </c>
      <c r="I2451" s="15">
        <f t="shared" si="764"/>
        <v>7.0000000000000007E-2</v>
      </c>
      <c r="J2451" s="34">
        <f t="shared" si="769"/>
        <v>45427</v>
      </c>
      <c r="K2451" s="2">
        <f t="shared" si="770"/>
        <v>285</v>
      </c>
      <c r="L2451" s="21">
        <f t="shared" si="771"/>
        <v>285</v>
      </c>
      <c r="M2451" s="14">
        <f t="shared" si="772"/>
        <v>1.079522388</v>
      </c>
      <c r="N2451" s="14">
        <f t="shared" ca="1" si="773"/>
        <v>1.196765115</v>
      </c>
      <c r="O2451" s="21">
        <v>0</v>
      </c>
      <c r="P2451" s="16">
        <f t="shared" ca="1" si="774"/>
        <v>715.49215013000003</v>
      </c>
      <c r="Q2451" s="24">
        <f t="shared" si="762"/>
        <v>0</v>
      </c>
      <c r="R2451" s="16">
        <f t="shared" si="775"/>
        <v>0</v>
      </c>
      <c r="S2451" s="4" t="str">
        <f t="shared" si="776"/>
        <v>A+J=</v>
      </c>
      <c r="T2451" s="34">
        <f t="shared" si="777"/>
        <v>45460</v>
      </c>
      <c r="U2451" s="16">
        <v>0</v>
      </c>
      <c r="V2451" s="16">
        <f t="shared" ca="1" si="761"/>
        <v>1.2120918048818055</v>
      </c>
      <c r="W2451" s="16">
        <f t="shared" ca="1" si="760"/>
        <v>393.84789661130498</v>
      </c>
      <c r="X2451" s="32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"/>
      <c r="AI2451" s="1"/>
      <c r="AJ2451" s="1"/>
      <c r="AK2451" s="1"/>
      <c r="AL2451" s="1"/>
      <c r="AM2451" s="32"/>
      <c r="AN2451" s="32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42">
        <f t="shared" si="763"/>
        <v>45842</v>
      </c>
      <c r="B2452" s="19">
        <f t="shared" ca="1" si="759"/>
        <v>4747.9961030216036</v>
      </c>
      <c r="C2452" s="16">
        <f t="shared" ca="1" si="765"/>
        <v>3636.2754146454167</v>
      </c>
      <c r="D2452" s="15">
        <f ca="1">IF(A2452&lt;$B$1,VLOOKUP(A2452,[1]DI!$A$4:$B$15000,2,FALSE),0)</f>
        <v>0</v>
      </c>
      <c r="E2452" s="16">
        <f t="shared" ca="1" si="766"/>
        <v>1</v>
      </c>
      <c r="F2452" s="16">
        <f ca="1">(TRUNC(PRODUCT($E$12:$E2451),16))</f>
        <v>1.6829049000521801</v>
      </c>
      <c r="G2452" s="16">
        <f t="shared" ca="1" si="767"/>
        <v>1.5180368240966899</v>
      </c>
      <c r="H2452" s="16">
        <f t="shared" ca="1" si="768"/>
        <v>1.10860611</v>
      </c>
      <c r="I2452" s="15">
        <f t="shared" si="764"/>
        <v>7.0000000000000007E-2</v>
      </c>
      <c r="J2452" s="34">
        <f t="shared" si="769"/>
        <v>45427</v>
      </c>
      <c r="K2452" s="2">
        <f t="shared" si="770"/>
        <v>286</v>
      </c>
      <c r="L2452" s="21">
        <f t="shared" si="771"/>
        <v>286</v>
      </c>
      <c r="M2452" s="14">
        <f t="shared" si="772"/>
        <v>1.0798122640000001</v>
      </c>
      <c r="N2452" s="14">
        <f t="shared" ca="1" si="773"/>
        <v>1.197086474</v>
      </c>
      <c r="O2452" s="21">
        <v>0</v>
      </c>
      <c r="P2452" s="16">
        <f t="shared" ca="1" si="774"/>
        <v>716.66069995999999</v>
      </c>
      <c r="Q2452" s="24">
        <f t="shared" si="762"/>
        <v>0</v>
      </c>
      <c r="R2452" s="16">
        <f t="shared" si="775"/>
        <v>0</v>
      </c>
      <c r="S2452" s="4" t="str">
        <f t="shared" si="776"/>
        <v>A+J=</v>
      </c>
      <c r="T2452" s="34">
        <f t="shared" si="777"/>
        <v>45460</v>
      </c>
      <c r="U2452" s="16">
        <v>0</v>
      </c>
      <c r="V2452" s="16">
        <f t="shared" ca="1" si="761"/>
        <v>1.2120918048818055</v>
      </c>
      <c r="W2452" s="16">
        <f t="shared" ca="1" si="760"/>
        <v>395.0599884161868</v>
      </c>
      <c r="X2452" s="32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"/>
      <c r="AI2452" s="1"/>
      <c r="AJ2452" s="1"/>
      <c r="AK2452" s="1"/>
      <c r="AL2452" s="1"/>
      <c r="AM2452" s="32"/>
      <c r="AN2452" s="32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42">
        <f t="shared" si="763"/>
        <v>45843</v>
      </c>
      <c r="B2453" s="19">
        <f t="shared" ca="1" si="759"/>
        <v>4750.3770537364853</v>
      </c>
      <c r="C2453" s="16">
        <f t="shared" ca="1" si="765"/>
        <v>3636.2754146454167</v>
      </c>
      <c r="D2453" s="15">
        <f ca="1">IF(A2453&lt;$B$1,VLOOKUP(A2453,[1]DI!$A$4:$B$15000,2,FALSE),0)</f>
        <v>0</v>
      </c>
      <c r="E2453" s="16">
        <f t="shared" ca="1" si="766"/>
        <v>1</v>
      </c>
      <c r="F2453" s="16">
        <f ca="1">(TRUNC(PRODUCT($E$12:$E2452),16))</f>
        <v>1.6829049000521801</v>
      </c>
      <c r="G2453" s="16">
        <f t="shared" ca="1" si="767"/>
        <v>1.5180368240966899</v>
      </c>
      <c r="H2453" s="16">
        <f t="shared" ca="1" si="768"/>
        <v>1.10860611</v>
      </c>
      <c r="I2453" s="15">
        <f t="shared" si="764"/>
        <v>7.0000000000000007E-2</v>
      </c>
      <c r="J2453" s="34">
        <f t="shared" si="769"/>
        <v>45427</v>
      </c>
      <c r="K2453" s="2">
        <f t="shared" si="770"/>
        <v>286</v>
      </c>
      <c r="L2453" s="21">
        <f t="shared" si="771"/>
        <v>287</v>
      </c>
      <c r="M2453" s="14">
        <f t="shared" si="772"/>
        <v>1.0801022179999999</v>
      </c>
      <c r="N2453" s="14">
        <f t="shared" ca="1" si="773"/>
        <v>1.1974079179999999</v>
      </c>
      <c r="O2453" s="21">
        <v>0</v>
      </c>
      <c r="P2453" s="16">
        <f t="shared" ca="1" si="774"/>
        <v>717.82955887000003</v>
      </c>
      <c r="Q2453" s="24">
        <f t="shared" si="762"/>
        <v>0</v>
      </c>
      <c r="R2453" s="16">
        <f t="shared" si="775"/>
        <v>0</v>
      </c>
      <c r="S2453" s="4" t="str">
        <f t="shared" si="776"/>
        <v>A+J=</v>
      </c>
      <c r="T2453" s="34">
        <f t="shared" si="777"/>
        <v>45460</v>
      </c>
      <c r="U2453" s="16">
        <v>0</v>
      </c>
      <c r="V2453" s="16">
        <f t="shared" ca="1" si="761"/>
        <v>1.2120918048818055</v>
      </c>
      <c r="W2453" s="16">
        <f t="shared" ca="1" si="760"/>
        <v>396.27208022106862</v>
      </c>
      <c r="X2453" s="32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"/>
      <c r="AI2453" s="1"/>
      <c r="AJ2453" s="1"/>
      <c r="AK2453" s="1"/>
      <c r="AL2453" s="1"/>
      <c r="AM2453" s="32"/>
      <c r="AN2453" s="32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42">
        <f t="shared" si="763"/>
        <v>45844</v>
      </c>
      <c r="B2454" s="19">
        <f t="shared" ca="1" si="759"/>
        <v>4751.5891455413666</v>
      </c>
      <c r="C2454" s="16">
        <f t="shared" ca="1" si="765"/>
        <v>3636.2754146454167</v>
      </c>
      <c r="D2454" s="15">
        <f ca="1">IF(A2454&lt;$B$1,VLOOKUP(A2454,[1]DI!$A$4:$B$15000,2,FALSE),0)</f>
        <v>0</v>
      </c>
      <c r="E2454" s="16">
        <f t="shared" ca="1" si="766"/>
        <v>1</v>
      </c>
      <c r="F2454" s="16">
        <f ca="1">(TRUNC(PRODUCT($E$12:$E2453),16))</f>
        <v>1.6829049000521801</v>
      </c>
      <c r="G2454" s="16">
        <f t="shared" ca="1" si="767"/>
        <v>1.5180368240966899</v>
      </c>
      <c r="H2454" s="16">
        <f t="shared" ca="1" si="768"/>
        <v>1.10860611</v>
      </c>
      <c r="I2454" s="15">
        <f t="shared" si="764"/>
        <v>7.0000000000000007E-2</v>
      </c>
      <c r="J2454" s="34">
        <f t="shared" si="769"/>
        <v>45427</v>
      </c>
      <c r="K2454" s="2">
        <f t="shared" si="770"/>
        <v>286</v>
      </c>
      <c r="L2454" s="21">
        <f t="shared" si="771"/>
        <v>287</v>
      </c>
      <c r="M2454" s="14">
        <f t="shared" si="772"/>
        <v>1.0801022179999999</v>
      </c>
      <c r="N2454" s="14">
        <f t="shared" ca="1" si="773"/>
        <v>1.1974079179999999</v>
      </c>
      <c r="O2454" s="21">
        <v>0</v>
      </c>
      <c r="P2454" s="16">
        <f t="shared" ca="1" si="774"/>
        <v>717.82955887000003</v>
      </c>
      <c r="Q2454" s="24">
        <f t="shared" si="762"/>
        <v>0</v>
      </c>
      <c r="R2454" s="16">
        <f t="shared" si="775"/>
        <v>0</v>
      </c>
      <c r="S2454" s="4" t="str">
        <f t="shared" si="776"/>
        <v>A+J=</v>
      </c>
      <c r="T2454" s="34">
        <f t="shared" si="777"/>
        <v>45460</v>
      </c>
      <c r="U2454" s="16">
        <v>0</v>
      </c>
      <c r="V2454" s="16">
        <f t="shared" ca="1" si="761"/>
        <v>1.2120918048818055</v>
      </c>
      <c r="W2454" s="16">
        <f t="shared" ca="1" si="760"/>
        <v>397.48417202595044</v>
      </c>
      <c r="X2454" s="32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"/>
      <c r="AI2454" s="1"/>
      <c r="AJ2454" s="1"/>
      <c r="AK2454" s="1"/>
      <c r="AL2454" s="1"/>
      <c r="AM2454" s="32"/>
      <c r="AN2454" s="32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42">
        <f t="shared" si="763"/>
        <v>45845</v>
      </c>
      <c r="B2455" s="19">
        <f t="shared" ca="1" si="759"/>
        <v>4752.8012373462489</v>
      </c>
      <c r="C2455" s="16">
        <f t="shared" ca="1" si="765"/>
        <v>3636.2754146454167</v>
      </c>
      <c r="D2455" s="15">
        <f ca="1">IF(A2455&lt;$B$1,VLOOKUP(A2455,[1]DI!$A$4:$B$15000,2,FALSE),0)</f>
        <v>0</v>
      </c>
      <c r="E2455" s="16">
        <f t="shared" ca="1" si="766"/>
        <v>1</v>
      </c>
      <c r="F2455" s="16">
        <f ca="1">(TRUNC(PRODUCT($E$12:$E2454),16))</f>
        <v>1.6829049000521801</v>
      </c>
      <c r="G2455" s="16">
        <f t="shared" ca="1" si="767"/>
        <v>1.5180368240966899</v>
      </c>
      <c r="H2455" s="16">
        <f t="shared" ca="1" si="768"/>
        <v>1.10860611</v>
      </c>
      <c r="I2455" s="15">
        <f t="shared" si="764"/>
        <v>7.0000000000000007E-2</v>
      </c>
      <c r="J2455" s="34">
        <f t="shared" si="769"/>
        <v>45427</v>
      </c>
      <c r="K2455" s="2">
        <f t="shared" si="770"/>
        <v>287</v>
      </c>
      <c r="L2455" s="21">
        <f t="shared" si="771"/>
        <v>287</v>
      </c>
      <c r="M2455" s="14">
        <f t="shared" si="772"/>
        <v>1.0801022179999999</v>
      </c>
      <c r="N2455" s="14">
        <f t="shared" ca="1" si="773"/>
        <v>1.1974079179999999</v>
      </c>
      <c r="O2455" s="21">
        <v>0</v>
      </c>
      <c r="P2455" s="16">
        <f t="shared" ca="1" si="774"/>
        <v>717.82955887000003</v>
      </c>
      <c r="Q2455" s="24">
        <f t="shared" si="762"/>
        <v>0</v>
      </c>
      <c r="R2455" s="16">
        <f t="shared" si="775"/>
        <v>0</v>
      </c>
      <c r="S2455" s="4" t="str">
        <f t="shared" si="776"/>
        <v>A+J=</v>
      </c>
      <c r="T2455" s="34">
        <f t="shared" si="777"/>
        <v>45460</v>
      </c>
      <c r="U2455" s="16">
        <v>0</v>
      </c>
      <c r="V2455" s="16">
        <f t="shared" ca="1" si="761"/>
        <v>1.2120918048818055</v>
      </c>
      <c r="W2455" s="16">
        <f t="shared" ca="1" si="760"/>
        <v>398.69626383083227</v>
      </c>
      <c r="X2455" s="32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"/>
      <c r="AI2455" s="1"/>
      <c r="AJ2455" s="1"/>
      <c r="AK2455" s="1"/>
      <c r="AL2455" s="1"/>
      <c r="AM2455" s="32"/>
      <c r="AN2455" s="32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42">
        <f t="shared" si="763"/>
        <v>45846</v>
      </c>
      <c r="B2456" s="19">
        <f t="shared" ca="1" si="759"/>
        <v>4755.1825080611306</v>
      </c>
      <c r="C2456" s="16">
        <f t="shared" ca="1" si="765"/>
        <v>3636.2754146454167</v>
      </c>
      <c r="D2456" s="15">
        <f ca="1">IF(A2456&lt;$B$1,VLOOKUP(A2456,[1]DI!$A$4:$B$15000,2,FALSE),0)</f>
        <v>0</v>
      </c>
      <c r="E2456" s="16">
        <f t="shared" ca="1" si="766"/>
        <v>1</v>
      </c>
      <c r="F2456" s="16">
        <f ca="1">(TRUNC(PRODUCT($E$12:$E2455),16))</f>
        <v>1.6829049000521801</v>
      </c>
      <c r="G2456" s="16">
        <f t="shared" ca="1" si="767"/>
        <v>1.5180368240966899</v>
      </c>
      <c r="H2456" s="16">
        <f t="shared" ca="1" si="768"/>
        <v>1.10860611</v>
      </c>
      <c r="I2456" s="15">
        <f t="shared" si="764"/>
        <v>7.0000000000000007E-2</v>
      </c>
      <c r="J2456" s="34">
        <f t="shared" si="769"/>
        <v>45427</v>
      </c>
      <c r="K2456" s="2">
        <f t="shared" si="770"/>
        <v>288</v>
      </c>
      <c r="L2456" s="21">
        <f t="shared" si="771"/>
        <v>288</v>
      </c>
      <c r="M2456" s="14">
        <f t="shared" si="772"/>
        <v>1.0803922500000001</v>
      </c>
      <c r="N2456" s="14">
        <f t="shared" ca="1" si="773"/>
        <v>1.19772945</v>
      </c>
      <c r="O2456" s="21">
        <v>0</v>
      </c>
      <c r="P2456" s="16">
        <f t="shared" ca="1" si="774"/>
        <v>718.99873778000006</v>
      </c>
      <c r="Q2456" s="24">
        <f t="shared" si="762"/>
        <v>0</v>
      </c>
      <c r="R2456" s="16">
        <f t="shared" si="775"/>
        <v>0</v>
      </c>
      <c r="S2456" s="4" t="str">
        <f t="shared" si="776"/>
        <v>A+J=</v>
      </c>
      <c r="T2456" s="34">
        <f t="shared" si="777"/>
        <v>45460</v>
      </c>
      <c r="U2456" s="16">
        <v>0</v>
      </c>
      <c r="V2456" s="16">
        <f t="shared" ca="1" si="761"/>
        <v>1.2120918048818055</v>
      </c>
      <c r="W2456" s="16">
        <f t="shared" ca="1" si="760"/>
        <v>399.90835563571409</v>
      </c>
      <c r="X2456" s="32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"/>
      <c r="AI2456" s="1"/>
      <c r="AJ2456" s="1"/>
      <c r="AK2456" s="1"/>
      <c r="AL2456" s="1"/>
      <c r="AM2456" s="32"/>
      <c r="AN2456" s="32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42">
        <f t="shared" si="763"/>
        <v>45847</v>
      </c>
      <c r="B2457" s="19">
        <f t="shared" ca="1" si="759"/>
        <v>4757.5640878560125</v>
      </c>
      <c r="C2457" s="16">
        <f t="shared" ca="1" si="765"/>
        <v>3636.2754146454167</v>
      </c>
      <c r="D2457" s="15">
        <f ca="1">IF(A2457&lt;$B$1,VLOOKUP(A2457,[1]DI!$A$4:$B$15000,2,FALSE),0)</f>
        <v>0</v>
      </c>
      <c r="E2457" s="16">
        <f t="shared" ca="1" si="766"/>
        <v>1</v>
      </c>
      <c r="F2457" s="16">
        <f ca="1">(TRUNC(PRODUCT($E$12:$E2456),16))</f>
        <v>1.6829049000521801</v>
      </c>
      <c r="G2457" s="16">
        <f t="shared" ca="1" si="767"/>
        <v>1.5180368240966899</v>
      </c>
      <c r="H2457" s="16">
        <f t="shared" ca="1" si="768"/>
        <v>1.10860611</v>
      </c>
      <c r="I2457" s="15">
        <f t="shared" si="764"/>
        <v>7.0000000000000007E-2</v>
      </c>
      <c r="J2457" s="34">
        <f t="shared" si="769"/>
        <v>45427</v>
      </c>
      <c r="K2457" s="2">
        <f t="shared" si="770"/>
        <v>289</v>
      </c>
      <c r="L2457" s="21">
        <f t="shared" si="771"/>
        <v>289</v>
      </c>
      <c r="M2457" s="14">
        <f t="shared" si="772"/>
        <v>1.08068236</v>
      </c>
      <c r="N2457" s="14">
        <f t="shared" ca="1" si="773"/>
        <v>1.198051067</v>
      </c>
      <c r="O2457" s="21">
        <v>0</v>
      </c>
      <c r="P2457" s="16">
        <f t="shared" ca="1" si="774"/>
        <v>720.16822577000005</v>
      </c>
      <c r="Q2457" s="24">
        <f t="shared" si="762"/>
        <v>0</v>
      </c>
      <c r="R2457" s="16">
        <f t="shared" si="775"/>
        <v>0</v>
      </c>
      <c r="S2457" s="4" t="str">
        <f t="shared" si="776"/>
        <v>A+J=</v>
      </c>
      <c r="T2457" s="34">
        <f t="shared" si="777"/>
        <v>45460</v>
      </c>
      <c r="U2457" s="16">
        <v>0</v>
      </c>
      <c r="V2457" s="16">
        <f t="shared" ca="1" si="761"/>
        <v>1.2120918048818055</v>
      </c>
      <c r="W2457" s="16">
        <f t="shared" ca="1" si="760"/>
        <v>401.12044744059591</v>
      </c>
      <c r="X2457" s="32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"/>
      <c r="AI2457" s="1"/>
      <c r="AJ2457" s="1"/>
      <c r="AK2457" s="1"/>
      <c r="AL2457" s="1"/>
      <c r="AM2457" s="32"/>
      <c r="AN2457" s="32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42">
        <f t="shared" si="763"/>
        <v>45848</v>
      </c>
      <c r="B2458" s="19">
        <f t="shared" ca="1" si="759"/>
        <v>4759.9459840108948</v>
      </c>
      <c r="C2458" s="16">
        <f t="shared" ca="1" si="765"/>
        <v>3636.2754146454167</v>
      </c>
      <c r="D2458" s="15">
        <f ca="1">IF(A2458&lt;$B$1,VLOOKUP(A2458,[1]DI!$A$4:$B$15000,2,FALSE),0)</f>
        <v>0</v>
      </c>
      <c r="E2458" s="16">
        <f t="shared" ca="1" si="766"/>
        <v>1</v>
      </c>
      <c r="F2458" s="16">
        <f ca="1">(TRUNC(PRODUCT($E$12:$E2457),16))</f>
        <v>1.6829049000521801</v>
      </c>
      <c r="G2458" s="16">
        <f t="shared" ca="1" si="767"/>
        <v>1.5180368240966899</v>
      </c>
      <c r="H2458" s="16">
        <f t="shared" ca="1" si="768"/>
        <v>1.10860611</v>
      </c>
      <c r="I2458" s="15">
        <f t="shared" si="764"/>
        <v>7.0000000000000007E-2</v>
      </c>
      <c r="J2458" s="34">
        <f t="shared" si="769"/>
        <v>45427</v>
      </c>
      <c r="K2458" s="2">
        <f t="shared" si="770"/>
        <v>290</v>
      </c>
      <c r="L2458" s="21">
        <f t="shared" si="771"/>
        <v>290</v>
      </c>
      <c r="M2458" s="14">
        <f t="shared" si="772"/>
        <v>1.0809725480000001</v>
      </c>
      <c r="N2458" s="14">
        <f t="shared" ca="1" si="773"/>
        <v>1.1983727710000001</v>
      </c>
      <c r="O2458" s="21">
        <v>0</v>
      </c>
      <c r="P2458" s="16">
        <f t="shared" ca="1" si="774"/>
        <v>721.33803011999998</v>
      </c>
      <c r="Q2458" s="24">
        <f t="shared" si="762"/>
        <v>0</v>
      </c>
      <c r="R2458" s="16">
        <f t="shared" si="775"/>
        <v>0</v>
      </c>
      <c r="S2458" s="4" t="str">
        <f t="shared" si="776"/>
        <v>A+J=</v>
      </c>
      <c r="T2458" s="34">
        <f t="shared" si="777"/>
        <v>45460</v>
      </c>
      <c r="U2458" s="16">
        <v>0</v>
      </c>
      <c r="V2458" s="16">
        <f t="shared" ca="1" si="761"/>
        <v>1.2120918048818055</v>
      </c>
      <c r="W2458" s="16">
        <f t="shared" ca="1" si="760"/>
        <v>402.33253924547773</v>
      </c>
      <c r="X2458" s="32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"/>
      <c r="AI2458" s="1"/>
      <c r="AJ2458" s="1"/>
      <c r="AK2458" s="1"/>
      <c r="AL2458" s="1"/>
      <c r="AM2458" s="32"/>
      <c r="AN2458" s="32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42">
        <f t="shared" si="763"/>
        <v>45849</v>
      </c>
      <c r="B2459" s="19">
        <f t="shared" ca="1" si="759"/>
        <v>4762.328192875776</v>
      </c>
      <c r="C2459" s="16">
        <f t="shared" ca="1" si="765"/>
        <v>3636.2754146454167</v>
      </c>
      <c r="D2459" s="15">
        <f ca="1">IF(A2459&lt;$B$1,VLOOKUP(A2459,[1]DI!$A$4:$B$15000,2,FALSE),0)</f>
        <v>0</v>
      </c>
      <c r="E2459" s="16">
        <f t="shared" ca="1" si="766"/>
        <v>1</v>
      </c>
      <c r="F2459" s="16">
        <f ca="1">(TRUNC(PRODUCT($E$12:$E2458),16))</f>
        <v>1.6829049000521801</v>
      </c>
      <c r="G2459" s="16">
        <f t="shared" ca="1" si="767"/>
        <v>1.5180368240966899</v>
      </c>
      <c r="H2459" s="16">
        <f t="shared" ca="1" si="768"/>
        <v>1.10860611</v>
      </c>
      <c r="I2459" s="15">
        <f t="shared" si="764"/>
        <v>7.0000000000000007E-2</v>
      </c>
      <c r="J2459" s="34">
        <f t="shared" si="769"/>
        <v>45427</v>
      </c>
      <c r="K2459" s="2">
        <f t="shared" si="770"/>
        <v>291</v>
      </c>
      <c r="L2459" s="21">
        <f t="shared" si="771"/>
        <v>291</v>
      </c>
      <c r="M2459" s="14">
        <f t="shared" si="772"/>
        <v>1.0812628129999999</v>
      </c>
      <c r="N2459" s="14">
        <f t="shared" ca="1" si="773"/>
        <v>1.1986945609999999</v>
      </c>
      <c r="O2459" s="21">
        <v>0</v>
      </c>
      <c r="P2459" s="16">
        <f t="shared" ca="1" si="774"/>
        <v>722.50814718000004</v>
      </c>
      <c r="Q2459" s="24">
        <f t="shared" si="762"/>
        <v>0</v>
      </c>
      <c r="R2459" s="16">
        <f t="shared" si="775"/>
        <v>0</v>
      </c>
      <c r="S2459" s="4" t="str">
        <f t="shared" si="776"/>
        <v>A+J=</v>
      </c>
      <c r="T2459" s="34">
        <f t="shared" si="777"/>
        <v>45460</v>
      </c>
      <c r="U2459" s="16">
        <v>0</v>
      </c>
      <c r="V2459" s="16">
        <f t="shared" ca="1" si="761"/>
        <v>1.2120918048818055</v>
      </c>
      <c r="W2459" s="16">
        <f t="shared" ca="1" si="760"/>
        <v>403.54463105035956</v>
      </c>
      <c r="X2459" s="32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"/>
      <c r="AI2459" s="1"/>
      <c r="AJ2459" s="1"/>
      <c r="AK2459" s="1"/>
      <c r="AL2459" s="1"/>
      <c r="AM2459" s="32"/>
      <c r="AN2459" s="32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42">
        <f t="shared" si="763"/>
        <v>45850</v>
      </c>
      <c r="B2460" s="19">
        <f t="shared" ca="1" si="759"/>
        <v>4764.7107181006586</v>
      </c>
      <c r="C2460" s="16">
        <f t="shared" ca="1" si="765"/>
        <v>3636.2754146454167</v>
      </c>
      <c r="D2460" s="15">
        <f ca="1">IF(A2460&lt;$B$1,VLOOKUP(A2460,[1]DI!$A$4:$B$15000,2,FALSE),0)</f>
        <v>0</v>
      </c>
      <c r="E2460" s="16">
        <f t="shared" ca="1" si="766"/>
        <v>1</v>
      </c>
      <c r="F2460" s="16">
        <f ca="1">(TRUNC(PRODUCT($E$12:$E2459),16))</f>
        <v>1.6829049000521801</v>
      </c>
      <c r="G2460" s="16">
        <f t="shared" ca="1" si="767"/>
        <v>1.5180368240966899</v>
      </c>
      <c r="H2460" s="16">
        <f t="shared" ca="1" si="768"/>
        <v>1.10860611</v>
      </c>
      <c r="I2460" s="15">
        <f t="shared" si="764"/>
        <v>7.0000000000000007E-2</v>
      </c>
      <c r="J2460" s="34">
        <f t="shared" si="769"/>
        <v>45427</v>
      </c>
      <c r="K2460" s="2">
        <f t="shared" si="770"/>
        <v>291</v>
      </c>
      <c r="L2460" s="21">
        <f t="shared" si="771"/>
        <v>292</v>
      </c>
      <c r="M2460" s="14">
        <f t="shared" si="772"/>
        <v>1.0815531570000001</v>
      </c>
      <c r="N2460" s="14">
        <f t="shared" ca="1" si="773"/>
        <v>1.1990164379999999</v>
      </c>
      <c r="O2460" s="21">
        <v>0</v>
      </c>
      <c r="P2460" s="16">
        <f t="shared" ca="1" si="774"/>
        <v>723.67858060000003</v>
      </c>
      <c r="Q2460" s="24">
        <f t="shared" si="762"/>
        <v>0</v>
      </c>
      <c r="R2460" s="16">
        <f t="shared" si="775"/>
        <v>0</v>
      </c>
      <c r="S2460" s="4" t="str">
        <f t="shared" si="776"/>
        <v>A+J=</v>
      </c>
      <c r="T2460" s="34">
        <f t="shared" si="777"/>
        <v>45460</v>
      </c>
      <c r="U2460" s="16">
        <v>0</v>
      </c>
      <c r="V2460" s="16">
        <f t="shared" ca="1" si="761"/>
        <v>1.2120918048818055</v>
      </c>
      <c r="W2460" s="16">
        <f t="shared" ca="1" si="760"/>
        <v>404.75672285524138</v>
      </c>
      <c r="X2460" s="32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"/>
      <c r="AI2460" s="1"/>
      <c r="AJ2460" s="1"/>
      <c r="AK2460" s="1"/>
      <c r="AL2460" s="1"/>
      <c r="AM2460" s="32"/>
      <c r="AN2460" s="32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42">
        <f t="shared" si="763"/>
        <v>45851</v>
      </c>
      <c r="B2461" s="19">
        <f t="shared" ca="1" si="759"/>
        <v>4765.9228099055399</v>
      </c>
      <c r="C2461" s="16">
        <f t="shared" ca="1" si="765"/>
        <v>3636.2754146454167</v>
      </c>
      <c r="D2461" s="15">
        <f ca="1">IF(A2461&lt;$B$1,VLOOKUP(A2461,[1]DI!$A$4:$B$15000,2,FALSE),0)</f>
        <v>0</v>
      </c>
      <c r="E2461" s="16">
        <f t="shared" ca="1" si="766"/>
        <v>1</v>
      </c>
      <c r="F2461" s="16">
        <f ca="1">(TRUNC(PRODUCT($E$12:$E2460),16))</f>
        <v>1.6829049000521801</v>
      </c>
      <c r="G2461" s="16">
        <f t="shared" ca="1" si="767"/>
        <v>1.5180368240966899</v>
      </c>
      <c r="H2461" s="16">
        <f t="shared" ca="1" si="768"/>
        <v>1.10860611</v>
      </c>
      <c r="I2461" s="15">
        <f t="shared" si="764"/>
        <v>7.0000000000000007E-2</v>
      </c>
      <c r="J2461" s="34">
        <f t="shared" si="769"/>
        <v>45427</v>
      </c>
      <c r="K2461" s="2">
        <f t="shared" si="770"/>
        <v>291</v>
      </c>
      <c r="L2461" s="21">
        <f t="shared" si="771"/>
        <v>292</v>
      </c>
      <c r="M2461" s="14">
        <f t="shared" si="772"/>
        <v>1.0815531570000001</v>
      </c>
      <c r="N2461" s="14">
        <f t="shared" ca="1" si="773"/>
        <v>1.1990164379999999</v>
      </c>
      <c r="O2461" s="21">
        <v>0</v>
      </c>
      <c r="P2461" s="16">
        <f t="shared" ca="1" si="774"/>
        <v>723.67858060000003</v>
      </c>
      <c r="Q2461" s="24">
        <f t="shared" si="762"/>
        <v>0</v>
      </c>
      <c r="R2461" s="16">
        <f t="shared" si="775"/>
        <v>0</v>
      </c>
      <c r="S2461" s="4" t="str">
        <f t="shared" si="776"/>
        <v>A+J=</v>
      </c>
      <c r="T2461" s="34">
        <f t="shared" si="777"/>
        <v>45460</v>
      </c>
      <c r="U2461" s="16">
        <v>0</v>
      </c>
      <c r="V2461" s="16">
        <f t="shared" ca="1" si="761"/>
        <v>1.2120918048818055</v>
      </c>
      <c r="W2461" s="16">
        <f t="shared" ca="1" si="760"/>
        <v>405.9688146601232</v>
      </c>
      <c r="X2461" s="32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"/>
      <c r="AI2461" s="1"/>
      <c r="AJ2461" s="1"/>
      <c r="AK2461" s="1"/>
      <c r="AL2461" s="1"/>
      <c r="AM2461" s="32"/>
      <c r="AN2461" s="32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42">
        <f t="shared" si="763"/>
        <v>45852</v>
      </c>
      <c r="B2462" s="19">
        <f t="shared" ca="1" si="759"/>
        <v>4767.1349017104221</v>
      </c>
      <c r="C2462" s="16">
        <f t="shared" ca="1" si="765"/>
        <v>3636.2754146454167</v>
      </c>
      <c r="D2462" s="15">
        <f ca="1">IF(A2462&lt;$B$1,VLOOKUP(A2462,[1]DI!$A$4:$B$15000,2,FALSE),0)</f>
        <v>0</v>
      </c>
      <c r="E2462" s="16">
        <f t="shared" ca="1" si="766"/>
        <v>1</v>
      </c>
      <c r="F2462" s="16">
        <f ca="1">(TRUNC(PRODUCT($E$12:$E2461),16))</f>
        <v>1.6829049000521801</v>
      </c>
      <c r="G2462" s="16">
        <f t="shared" ca="1" si="767"/>
        <v>1.5180368240966899</v>
      </c>
      <c r="H2462" s="16">
        <f t="shared" ca="1" si="768"/>
        <v>1.10860611</v>
      </c>
      <c r="I2462" s="15">
        <f t="shared" si="764"/>
        <v>7.0000000000000007E-2</v>
      </c>
      <c r="J2462" s="34">
        <f t="shared" si="769"/>
        <v>45427</v>
      </c>
      <c r="K2462" s="2">
        <f t="shared" si="770"/>
        <v>292</v>
      </c>
      <c r="L2462" s="21">
        <f t="shared" si="771"/>
        <v>292</v>
      </c>
      <c r="M2462" s="14">
        <f t="shared" si="772"/>
        <v>1.0815531570000001</v>
      </c>
      <c r="N2462" s="14">
        <f t="shared" ca="1" si="773"/>
        <v>1.1990164379999999</v>
      </c>
      <c r="O2462" s="21">
        <v>0</v>
      </c>
      <c r="P2462" s="16">
        <f t="shared" ca="1" si="774"/>
        <v>723.67858060000003</v>
      </c>
      <c r="Q2462" s="24">
        <f t="shared" si="762"/>
        <v>0</v>
      </c>
      <c r="R2462" s="16">
        <f t="shared" si="775"/>
        <v>0</v>
      </c>
      <c r="S2462" s="4" t="str">
        <f t="shared" si="776"/>
        <v>A+J=</v>
      </c>
      <c r="T2462" s="34">
        <f t="shared" si="777"/>
        <v>45460</v>
      </c>
      <c r="U2462" s="16">
        <v>0</v>
      </c>
      <c r="V2462" s="16">
        <f t="shared" ca="1" si="761"/>
        <v>1.2120918048818055</v>
      </c>
      <c r="W2462" s="16">
        <f t="shared" ca="1" si="760"/>
        <v>407.18090646500502</v>
      </c>
      <c r="X2462" s="32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"/>
      <c r="AI2462" s="1"/>
      <c r="AJ2462" s="1"/>
      <c r="AK2462" s="1"/>
      <c r="AL2462" s="1"/>
      <c r="AM2462" s="32"/>
      <c r="AN2462" s="32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42">
        <f t="shared" si="763"/>
        <v>45853</v>
      </c>
      <c r="B2463" s="19">
        <f t="shared" ca="1" si="759"/>
        <v>4769.5177432953033</v>
      </c>
      <c r="C2463" s="16">
        <f t="shared" ca="1" si="765"/>
        <v>3636.2754146454167</v>
      </c>
      <c r="D2463" s="15">
        <f ca="1">IF(A2463&lt;$B$1,VLOOKUP(A2463,[1]DI!$A$4:$B$15000,2,FALSE),0)</f>
        <v>0</v>
      </c>
      <c r="E2463" s="16">
        <f t="shared" ca="1" si="766"/>
        <v>1</v>
      </c>
      <c r="F2463" s="16">
        <f ca="1">(TRUNC(PRODUCT($E$12:$E2462),16))</f>
        <v>1.6829049000521801</v>
      </c>
      <c r="G2463" s="16">
        <f t="shared" ca="1" si="767"/>
        <v>1.5180368240966899</v>
      </c>
      <c r="H2463" s="16">
        <f t="shared" ca="1" si="768"/>
        <v>1.10860611</v>
      </c>
      <c r="I2463" s="15">
        <f t="shared" si="764"/>
        <v>7.0000000000000007E-2</v>
      </c>
      <c r="J2463" s="34">
        <f t="shared" si="769"/>
        <v>45427</v>
      </c>
      <c r="K2463" s="2">
        <f t="shared" si="770"/>
        <v>293</v>
      </c>
      <c r="L2463" s="21">
        <f t="shared" si="771"/>
        <v>293</v>
      </c>
      <c r="M2463" s="14">
        <f t="shared" si="772"/>
        <v>1.0818435790000001</v>
      </c>
      <c r="N2463" s="14">
        <f t="shared" ca="1" si="773"/>
        <v>1.199338402</v>
      </c>
      <c r="O2463" s="21">
        <v>0</v>
      </c>
      <c r="P2463" s="16">
        <f t="shared" ca="1" si="774"/>
        <v>724.84933037999997</v>
      </c>
      <c r="Q2463" s="24">
        <f t="shared" si="762"/>
        <v>0</v>
      </c>
      <c r="R2463" s="16">
        <f t="shared" si="775"/>
        <v>0</v>
      </c>
      <c r="S2463" s="4" t="str">
        <f t="shared" si="776"/>
        <v>A+J=</v>
      </c>
      <c r="T2463" s="34">
        <f t="shared" si="777"/>
        <v>45460</v>
      </c>
      <c r="U2463" s="16">
        <v>0</v>
      </c>
      <c r="V2463" s="16">
        <f t="shared" ca="1" si="761"/>
        <v>1.2120918048818055</v>
      </c>
      <c r="W2463" s="16">
        <f t="shared" ca="1" si="760"/>
        <v>408.39299826988685</v>
      </c>
      <c r="X2463" s="32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"/>
      <c r="AI2463" s="1"/>
      <c r="AJ2463" s="1"/>
      <c r="AK2463" s="1"/>
      <c r="AL2463" s="1"/>
      <c r="AM2463" s="32"/>
      <c r="AN2463" s="32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42">
        <f t="shared" si="763"/>
        <v>45854</v>
      </c>
      <c r="B2464" s="19">
        <f t="shared" ca="1" si="759"/>
        <v>4771.9008939601854</v>
      </c>
      <c r="C2464" s="16">
        <f t="shared" ca="1" si="765"/>
        <v>3636.2754146454167</v>
      </c>
      <c r="D2464" s="15">
        <f ca="1">IF(A2464&lt;$B$1,VLOOKUP(A2464,[1]DI!$A$4:$B$15000,2,FALSE),0)</f>
        <v>0</v>
      </c>
      <c r="E2464" s="16">
        <f t="shared" ca="1" si="766"/>
        <v>1</v>
      </c>
      <c r="F2464" s="16">
        <f ca="1">(TRUNC(PRODUCT($E$12:$E2463),16))</f>
        <v>1.6829049000521801</v>
      </c>
      <c r="G2464" s="16">
        <f t="shared" ca="1" si="767"/>
        <v>1.5180368240966899</v>
      </c>
      <c r="H2464" s="16">
        <f t="shared" ca="1" si="768"/>
        <v>1.10860611</v>
      </c>
      <c r="I2464" s="15">
        <f t="shared" si="764"/>
        <v>7.0000000000000007E-2</v>
      </c>
      <c r="J2464" s="34">
        <f t="shared" si="769"/>
        <v>45427</v>
      </c>
      <c r="K2464" s="2">
        <f t="shared" si="770"/>
        <v>294</v>
      </c>
      <c r="L2464" s="21">
        <f t="shared" si="771"/>
        <v>294</v>
      </c>
      <c r="M2464" s="14">
        <f t="shared" si="772"/>
        <v>1.0821340779999999</v>
      </c>
      <c r="N2464" s="14">
        <f t="shared" ca="1" si="773"/>
        <v>1.199660451</v>
      </c>
      <c r="O2464" s="21">
        <v>0</v>
      </c>
      <c r="P2464" s="16">
        <f t="shared" ca="1" si="774"/>
        <v>726.02038923999999</v>
      </c>
      <c r="Q2464" s="24">
        <f t="shared" si="762"/>
        <v>0</v>
      </c>
      <c r="R2464" s="16">
        <f t="shared" si="775"/>
        <v>0</v>
      </c>
      <c r="S2464" s="4" t="str">
        <f t="shared" si="776"/>
        <v>A+J=</v>
      </c>
      <c r="T2464" s="34">
        <f t="shared" si="777"/>
        <v>45460</v>
      </c>
      <c r="U2464" s="16">
        <v>0</v>
      </c>
      <c r="V2464" s="16">
        <f t="shared" ca="1" si="761"/>
        <v>1.2120918048818055</v>
      </c>
      <c r="W2464" s="16">
        <f t="shared" ca="1" si="760"/>
        <v>409.60509007476867</v>
      </c>
      <c r="X2464" s="32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"/>
      <c r="AI2464" s="1"/>
      <c r="AJ2464" s="1"/>
      <c r="AK2464" s="1"/>
      <c r="AL2464" s="1"/>
      <c r="AM2464" s="32"/>
      <c r="AN2464" s="32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42">
        <f t="shared" si="763"/>
        <v>45855</v>
      </c>
      <c r="B2465" s="19">
        <f t="shared" ca="1" si="759"/>
        <v>4774.2843609850679</v>
      </c>
      <c r="C2465" s="16">
        <f t="shared" ca="1" si="765"/>
        <v>3636.2754146454167</v>
      </c>
      <c r="D2465" s="15">
        <f ca="1">IF(A2465&lt;$B$1,VLOOKUP(A2465,[1]DI!$A$4:$B$15000,2,FALSE),0)</f>
        <v>0</v>
      </c>
      <c r="E2465" s="16">
        <f t="shared" ca="1" si="766"/>
        <v>1</v>
      </c>
      <c r="F2465" s="16">
        <f ca="1">(TRUNC(PRODUCT($E$12:$E2464),16))</f>
        <v>1.6829049000521801</v>
      </c>
      <c r="G2465" s="16">
        <f t="shared" ca="1" si="767"/>
        <v>1.5180368240966899</v>
      </c>
      <c r="H2465" s="16">
        <f t="shared" ca="1" si="768"/>
        <v>1.10860611</v>
      </c>
      <c r="I2465" s="15">
        <f t="shared" si="764"/>
        <v>7.0000000000000007E-2</v>
      </c>
      <c r="J2465" s="34">
        <f t="shared" si="769"/>
        <v>45427</v>
      </c>
      <c r="K2465" s="2">
        <f t="shared" si="770"/>
        <v>295</v>
      </c>
      <c r="L2465" s="21">
        <f t="shared" si="771"/>
        <v>295</v>
      </c>
      <c r="M2465" s="14">
        <f t="shared" si="772"/>
        <v>1.0824246559999999</v>
      </c>
      <c r="N2465" s="14">
        <f t="shared" ca="1" si="773"/>
        <v>1.199982587</v>
      </c>
      <c r="O2465" s="21">
        <v>0</v>
      </c>
      <c r="P2465" s="16">
        <f t="shared" ca="1" si="774"/>
        <v>727.19176445999994</v>
      </c>
      <c r="Q2465" s="24">
        <f t="shared" si="762"/>
        <v>0</v>
      </c>
      <c r="R2465" s="16">
        <f t="shared" si="775"/>
        <v>0</v>
      </c>
      <c r="S2465" s="4" t="str">
        <f t="shared" si="776"/>
        <v>A+J=</v>
      </c>
      <c r="T2465" s="34">
        <f t="shared" si="777"/>
        <v>45460</v>
      </c>
      <c r="U2465" s="16">
        <v>0</v>
      </c>
      <c r="V2465" s="16">
        <f t="shared" ca="1" si="761"/>
        <v>1.2120918048818055</v>
      </c>
      <c r="W2465" s="16">
        <f t="shared" ca="1" si="760"/>
        <v>410.81718187965049</v>
      </c>
      <c r="X2465" s="32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"/>
      <c r="AI2465" s="1"/>
      <c r="AJ2465" s="1"/>
      <c r="AK2465" s="1"/>
      <c r="AL2465" s="1"/>
      <c r="AM2465" s="32"/>
      <c r="AN2465" s="32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42">
        <f t="shared" si="763"/>
        <v>45856</v>
      </c>
      <c r="B2466" s="19">
        <f t="shared" ca="1" si="759"/>
        <v>4776.6681443599491</v>
      </c>
      <c r="C2466" s="16">
        <f t="shared" ca="1" si="765"/>
        <v>3636.2754146454167</v>
      </c>
      <c r="D2466" s="15">
        <f ca="1">IF(A2466&lt;$B$1,VLOOKUP(A2466,[1]DI!$A$4:$B$15000,2,FALSE),0)</f>
        <v>0</v>
      </c>
      <c r="E2466" s="16">
        <f t="shared" ca="1" si="766"/>
        <v>1</v>
      </c>
      <c r="F2466" s="16">
        <f ca="1">(TRUNC(PRODUCT($E$12:$E2465),16))</f>
        <v>1.6829049000521801</v>
      </c>
      <c r="G2466" s="16">
        <f t="shared" ca="1" si="767"/>
        <v>1.5180368240966899</v>
      </c>
      <c r="H2466" s="16">
        <f t="shared" ca="1" si="768"/>
        <v>1.10860611</v>
      </c>
      <c r="I2466" s="15">
        <f t="shared" si="764"/>
        <v>7.0000000000000007E-2</v>
      </c>
      <c r="J2466" s="34">
        <f t="shared" si="769"/>
        <v>45427</v>
      </c>
      <c r="K2466" s="2">
        <f t="shared" si="770"/>
        <v>296</v>
      </c>
      <c r="L2466" s="21">
        <f t="shared" si="771"/>
        <v>296</v>
      </c>
      <c r="M2466" s="14">
        <f t="shared" si="772"/>
        <v>1.0827153119999999</v>
      </c>
      <c r="N2466" s="14">
        <f t="shared" ca="1" si="773"/>
        <v>1.20030481</v>
      </c>
      <c r="O2466" s="21">
        <v>0</v>
      </c>
      <c r="P2466" s="16">
        <f t="shared" ca="1" si="774"/>
        <v>728.36345602999995</v>
      </c>
      <c r="Q2466" s="24">
        <f t="shared" si="762"/>
        <v>0</v>
      </c>
      <c r="R2466" s="16">
        <f t="shared" si="775"/>
        <v>0</v>
      </c>
      <c r="S2466" s="4" t="str">
        <f t="shared" si="776"/>
        <v>A+J=</v>
      </c>
      <c r="T2466" s="34">
        <f t="shared" si="777"/>
        <v>45460</v>
      </c>
      <c r="U2466" s="16">
        <v>0</v>
      </c>
      <c r="V2466" s="16">
        <f t="shared" ca="1" si="761"/>
        <v>1.2120918048818055</v>
      </c>
      <c r="W2466" s="16">
        <f t="shared" ca="1" si="760"/>
        <v>412.02927368453231</v>
      </c>
      <c r="X2466" s="32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"/>
      <c r="AI2466" s="1"/>
      <c r="AJ2466" s="1"/>
      <c r="AK2466" s="1"/>
      <c r="AL2466" s="1"/>
      <c r="AM2466" s="32"/>
      <c r="AN2466" s="32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42">
        <f t="shared" si="763"/>
        <v>45857</v>
      </c>
      <c r="B2467" s="19">
        <f t="shared" ca="1" si="759"/>
        <v>4779.0522404648309</v>
      </c>
      <c r="C2467" s="16">
        <f t="shared" ca="1" si="765"/>
        <v>3636.2754146454167</v>
      </c>
      <c r="D2467" s="15">
        <f ca="1">IF(A2467&lt;$B$1,VLOOKUP(A2467,[1]DI!$A$4:$B$15000,2,FALSE),0)</f>
        <v>0</v>
      </c>
      <c r="E2467" s="16">
        <f t="shared" ca="1" si="766"/>
        <v>1</v>
      </c>
      <c r="F2467" s="16">
        <f ca="1">(TRUNC(PRODUCT($E$12:$E2466),16))</f>
        <v>1.6829049000521801</v>
      </c>
      <c r="G2467" s="16">
        <f t="shared" ca="1" si="767"/>
        <v>1.5180368240966899</v>
      </c>
      <c r="H2467" s="16">
        <f t="shared" ca="1" si="768"/>
        <v>1.10860611</v>
      </c>
      <c r="I2467" s="15">
        <f t="shared" si="764"/>
        <v>7.0000000000000007E-2</v>
      </c>
      <c r="J2467" s="34">
        <f t="shared" si="769"/>
        <v>45427</v>
      </c>
      <c r="K2467" s="2">
        <f t="shared" si="770"/>
        <v>296</v>
      </c>
      <c r="L2467" s="21">
        <f t="shared" si="771"/>
        <v>297</v>
      </c>
      <c r="M2467" s="14">
        <f t="shared" si="772"/>
        <v>1.0830060450000001</v>
      </c>
      <c r="N2467" s="14">
        <f t="shared" ca="1" si="773"/>
        <v>1.200627119</v>
      </c>
      <c r="O2467" s="21">
        <v>0</v>
      </c>
      <c r="P2467" s="16">
        <f t="shared" ca="1" si="774"/>
        <v>729.53546032999998</v>
      </c>
      <c r="Q2467" s="24">
        <f t="shared" si="762"/>
        <v>0</v>
      </c>
      <c r="R2467" s="16">
        <f t="shared" si="775"/>
        <v>0</v>
      </c>
      <c r="S2467" s="4" t="str">
        <f t="shared" si="776"/>
        <v>A+J=</v>
      </c>
      <c r="T2467" s="34">
        <f t="shared" si="777"/>
        <v>45460</v>
      </c>
      <c r="U2467" s="16">
        <v>0</v>
      </c>
      <c r="V2467" s="16">
        <f t="shared" ca="1" si="761"/>
        <v>1.2120918048818055</v>
      </c>
      <c r="W2467" s="16">
        <f t="shared" ca="1" si="760"/>
        <v>413.24136548941414</v>
      </c>
      <c r="X2467" s="32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"/>
      <c r="AI2467" s="1"/>
      <c r="AJ2467" s="1"/>
      <c r="AK2467" s="1"/>
      <c r="AL2467" s="1"/>
      <c r="AM2467" s="32"/>
      <c r="AN2467" s="32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42">
        <f t="shared" si="763"/>
        <v>45858</v>
      </c>
      <c r="B2468" s="19">
        <f t="shared" ca="1" si="759"/>
        <v>4780.2643322697122</v>
      </c>
      <c r="C2468" s="16">
        <f t="shared" ca="1" si="765"/>
        <v>3636.2754146454167</v>
      </c>
      <c r="D2468" s="15">
        <f ca="1">IF(A2468&lt;$B$1,VLOOKUP(A2468,[1]DI!$A$4:$B$15000,2,FALSE),0)</f>
        <v>0</v>
      </c>
      <c r="E2468" s="16">
        <f t="shared" ca="1" si="766"/>
        <v>1</v>
      </c>
      <c r="F2468" s="16">
        <f ca="1">(TRUNC(PRODUCT($E$12:$E2467),16))</f>
        <v>1.6829049000521801</v>
      </c>
      <c r="G2468" s="16">
        <f t="shared" ca="1" si="767"/>
        <v>1.5180368240966899</v>
      </c>
      <c r="H2468" s="16">
        <f t="shared" ca="1" si="768"/>
        <v>1.10860611</v>
      </c>
      <c r="I2468" s="15">
        <f t="shared" si="764"/>
        <v>7.0000000000000007E-2</v>
      </c>
      <c r="J2468" s="34">
        <f t="shared" si="769"/>
        <v>45427</v>
      </c>
      <c r="K2468" s="2">
        <f t="shared" si="770"/>
        <v>296</v>
      </c>
      <c r="L2468" s="21">
        <f t="shared" si="771"/>
        <v>297</v>
      </c>
      <c r="M2468" s="14">
        <f t="shared" si="772"/>
        <v>1.0830060450000001</v>
      </c>
      <c r="N2468" s="14">
        <f t="shared" ca="1" si="773"/>
        <v>1.200627119</v>
      </c>
      <c r="O2468" s="21">
        <v>0</v>
      </c>
      <c r="P2468" s="16">
        <f t="shared" ca="1" si="774"/>
        <v>729.53546032999998</v>
      </c>
      <c r="Q2468" s="24">
        <f t="shared" si="762"/>
        <v>0</v>
      </c>
      <c r="R2468" s="16">
        <f t="shared" si="775"/>
        <v>0</v>
      </c>
      <c r="S2468" s="4" t="str">
        <f t="shared" si="776"/>
        <v>A+J=</v>
      </c>
      <c r="T2468" s="34">
        <f t="shared" si="777"/>
        <v>45460</v>
      </c>
      <c r="U2468" s="16">
        <v>0</v>
      </c>
      <c r="V2468" s="16">
        <f t="shared" ca="1" si="761"/>
        <v>1.2120918048818055</v>
      </c>
      <c r="W2468" s="16">
        <f t="shared" ca="1" si="760"/>
        <v>414.45345729429596</v>
      </c>
      <c r="X2468" s="32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"/>
      <c r="AI2468" s="1"/>
      <c r="AJ2468" s="1"/>
      <c r="AK2468" s="1"/>
      <c r="AL2468" s="1"/>
      <c r="AM2468" s="32"/>
      <c r="AN2468" s="32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42">
        <f t="shared" si="763"/>
        <v>45859</v>
      </c>
      <c r="B2469" s="19">
        <f t="shared" ca="1" si="759"/>
        <v>4781.4764240745944</v>
      </c>
      <c r="C2469" s="16">
        <f t="shared" ca="1" si="765"/>
        <v>3636.2754146454167</v>
      </c>
      <c r="D2469" s="15">
        <f ca="1">IF(A2469&lt;$B$1,VLOOKUP(A2469,[1]DI!$A$4:$B$15000,2,FALSE),0)</f>
        <v>0</v>
      </c>
      <c r="E2469" s="16">
        <f t="shared" ca="1" si="766"/>
        <v>1</v>
      </c>
      <c r="F2469" s="16">
        <f ca="1">(TRUNC(PRODUCT($E$12:$E2468),16))</f>
        <v>1.6829049000521801</v>
      </c>
      <c r="G2469" s="16">
        <f t="shared" ca="1" si="767"/>
        <v>1.5180368240966899</v>
      </c>
      <c r="H2469" s="16">
        <f t="shared" ca="1" si="768"/>
        <v>1.10860611</v>
      </c>
      <c r="I2469" s="15">
        <f t="shared" si="764"/>
        <v>7.0000000000000007E-2</v>
      </c>
      <c r="J2469" s="34">
        <f t="shared" si="769"/>
        <v>45427</v>
      </c>
      <c r="K2469" s="2">
        <f t="shared" si="770"/>
        <v>297</v>
      </c>
      <c r="L2469" s="21">
        <f t="shared" si="771"/>
        <v>297</v>
      </c>
      <c r="M2469" s="14">
        <f t="shared" si="772"/>
        <v>1.0830060450000001</v>
      </c>
      <c r="N2469" s="14">
        <f t="shared" ca="1" si="773"/>
        <v>1.200627119</v>
      </c>
      <c r="O2469" s="21">
        <v>0</v>
      </c>
      <c r="P2469" s="16">
        <f t="shared" ca="1" si="774"/>
        <v>729.53546032999998</v>
      </c>
      <c r="Q2469" s="24">
        <f t="shared" si="762"/>
        <v>0</v>
      </c>
      <c r="R2469" s="16">
        <f t="shared" si="775"/>
        <v>0</v>
      </c>
      <c r="S2469" s="4" t="str">
        <f t="shared" si="776"/>
        <v>A+J=</v>
      </c>
      <c r="T2469" s="34">
        <f t="shared" si="777"/>
        <v>45460</v>
      </c>
      <c r="U2469" s="16">
        <v>0</v>
      </c>
      <c r="V2469" s="16">
        <f t="shared" ca="1" si="761"/>
        <v>1.2120918048818055</v>
      </c>
      <c r="W2469" s="16">
        <f t="shared" ca="1" si="760"/>
        <v>415.66554909917778</v>
      </c>
      <c r="X2469" s="32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"/>
      <c r="AI2469" s="1"/>
      <c r="AJ2469" s="1"/>
      <c r="AK2469" s="1"/>
      <c r="AL2469" s="1"/>
      <c r="AM2469" s="32"/>
      <c r="AN2469" s="32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42">
        <f t="shared" si="763"/>
        <v>45860</v>
      </c>
      <c r="B2470" s="19">
        <f t="shared" ca="1" si="759"/>
        <v>4783.8608365194759</v>
      </c>
      <c r="C2470" s="16">
        <f t="shared" ca="1" si="765"/>
        <v>3636.2754146454167</v>
      </c>
      <c r="D2470" s="15">
        <f ca="1">IF(A2470&lt;$B$1,VLOOKUP(A2470,[1]DI!$A$4:$B$15000,2,FALSE),0)</f>
        <v>0</v>
      </c>
      <c r="E2470" s="16">
        <f t="shared" ca="1" si="766"/>
        <v>1</v>
      </c>
      <c r="F2470" s="16">
        <f ca="1">(TRUNC(PRODUCT($E$12:$E2469),16))</f>
        <v>1.6829049000521801</v>
      </c>
      <c r="G2470" s="16">
        <f t="shared" ca="1" si="767"/>
        <v>1.5180368240966899</v>
      </c>
      <c r="H2470" s="16">
        <f t="shared" ca="1" si="768"/>
        <v>1.10860611</v>
      </c>
      <c r="I2470" s="15">
        <f t="shared" si="764"/>
        <v>7.0000000000000007E-2</v>
      </c>
      <c r="J2470" s="34">
        <f t="shared" si="769"/>
        <v>45427</v>
      </c>
      <c r="K2470" s="2">
        <f t="shared" si="770"/>
        <v>298</v>
      </c>
      <c r="L2470" s="21">
        <f t="shared" si="771"/>
        <v>298</v>
      </c>
      <c r="M2470" s="14">
        <f t="shared" si="772"/>
        <v>1.0832968569999999</v>
      </c>
      <c r="N2470" s="14">
        <f t="shared" ca="1" si="773"/>
        <v>1.200949515</v>
      </c>
      <c r="O2470" s="21">
        <v>0</v>
      </c>
      <c r="P2470" s="16">
        <f t="shared" ca="1" si="774"/>
        <v>730.70778097000004</v>
      </c>
      <c r="Q2470" s="24">
        <f t="shared" si="762"/>
        <v>0</v>
      </c>
      <c r="R2470" s="16">
        <f t="shared" si="775"/>
        <v>0</v>
      </c>
      <c r="S2470" s="4" t="str">
        <f t="shared" si="776"/>
        <v>A+J=</v>
      </c>
      <c r="T2470" s="34">
        <f t="shared" si="777"/>
        <v>45460</v>
      </c>
      <c r="U2470" s="16">
        <v>0</v>
      </c>
      <c r="V2470" s="16">
        <f t="shared" ca="1" si="761"/>
        <v>1.2120918048818055</v>
      </c>
      <c r="W2470" s="16">
        <f t="shared" ca="1" si="760"/>
        <v>416.8776409040596</v>
      </c>
      <c r="X2470" s="32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"/>
      <c r="AI2470" s="1"/>
      <c r="AJ2470" s="1"/>
      <c r="AK2470" s="1"/>
      <c r="AL2470" s="1"/>
      <c r="AM2470" s="32"/>
      <c r="AN2470" s="32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42">
        <f t="shared" si="763"/>
        <v>45861</v>
      </c>
      <c r="B2471" s="19">
        <f t="shared" ca="1" si="759"/>
        <v>4786.245561694358</v>
      </c>
      <c r="C2471" s="16">
        <f t="shared" ca="1" si="765"/>
        <v>3636.2754146454167</v>
      </c>
      <c r="D2471" s="15">
        <f ca="1">IF(A2471&lt;$B$1,VLOOKUP(A2471,[1]DI!$A$4:$B$15000,2,FALSE),0)</f>
        <v>0</v>
      </c>
      <c r="E2471" s="16">
        <f t="shared" ca="1" si="766"/>
        <v>1</v>
      </c>
      <c r="F2471" s="16">
        <f ca="1">(TRUNC(PRODUCT($E$12:$E2470),16))</f>
        <v>1.6829049000521801</v>
      </c>
      <c r="G2471" s="16">
        <f t="shared" ca="1" si="767"/>
        <v>1.5180368240966899</v>
      </c>
      <c r="H2471" s="16">
        <f t="shared" ca="1" si="768"/>
        <v>1.10860611</v>
      </c>
      <c r="I2471" s="15">
        <f t="shared" si="764"/>
        <v>7.0000000000000007E-2</v>
      </c>
      <c r="J2471" s="34">
        <f t="shared" si="769"/>
        <v>45427</v>
      </c>
      <c r="K2471" s="2">
        <f t="shared" si="770"/>
        <v>299</v>
      </c>
      <c r="L2471" s="21">
        <f t="shared" si="771"/>
        <v>299</v>
      </c>
      <c r="M2471" s="14">
        <f t="shared" si="772"/>
        <v>1.0835877469999999</v>
      </c>
      <c r="N2471" s="14">
        <f t="shared" ca="1" si="773"/>
        <v>1.2012719970000001</v>
      </c>
      <c r="O2471" s="21">
        <v>0</v>
      </c>
      <c r="P2471" s="16">
        <f t="shared" ca="1" si="774"/>
        <v>731.88041434000002</v>
      </c>
      <c r="Q2471" s="24">
        <f t="shared" si="762"/>
        <v>0</v>
      </c>
      <c r="R2471" s="16">
        <f t="shared" si="775"/>
        <v>0</v>
      </c>
      <c r="S2471" s="4" t="str">
        <f t="shared" si="776"/>
        <v>A+J=</v>
      </c>
      <c r="T2471" s="34">
        <f t="shared" si="777"/>
        <v>45460</v>
      </c>
      <c r="U2471" s="16">
        <v>0</v>
      </c>
      <c r="V2471" s="16">
        <f t="shared" ca="1" si="761"/>
        <v>1.2120918048818055</v>
      </c>
      <c r="W2471" s="16">
        <f t="shared" ca="1" si="760"/>
        <v>418.08973270894143</v>
      </c>
      <c r="X2471" s="32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"/>
      <c r="AI2471" s="1"/>
      <c r="AJ2471" s="1"/>
      <c r="AK2471" s="1"/>
      <c r="AL2471" s="1"/>
      <c r="AM2471" s="32"/>
      <c r="AN2471" s="32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42">
        <f t="shared" si="763"/>
        <v>45862</v>
      </c>
      <c r="B2472" s="19">
        <f t="shared" ca="1" si="759"/>
        <v>4788.6306032292396</v>
      </c>
      <c r="C2472" s="16">
        <f t="shared" ca="1" si="765"/>
        <v>3636.2754146454167</v>
      </c>
      <c r="D2472" s="15">
        <f ca="1">IF(A2472&lt;$B$1,VLOOKUP(A2472,[1]DI!$A$4:$B$15000,2,FALSE),0)</f>
        <v>0</v>
      </c>
      <c r="E2472" s="16">
        <f t="shared" ca="1" si="766"/>
        <v>1</v>
      </c>
      <c r="F2472" s="16">
        <f ca="1">(TRUNC(PRODUCT($E$12:$E2471),16))</f>
        <v>1.6829049000521801</v>
      </c>
      <c r="G2472" s="16">
        <f t="shared" ca="1" si="767"/>
        <v>1.5180368240966899</v>
      </c>
      <c r="H2472" s="16">
        <f t="shared" ca="1" si="768"/>
        <v>1.10860611</v>
      </c>
      <c r="I2472" s="15">
        <f t="shared" si="764"/>
        <v>7.0000000000000007E-2</v>
      </c>
      <c r="J2472" s="34">
        <f t="shared" si="769"/>
        <v>45427</v>
      </c>
      <c r="K2472" s="2">
        <f t="shared" si="770"/>
        <v>300</v>
      </c>
      <c r="L2472" s="21">
        <f t="shared" si="771"/>
        <v>300</v>
      </c>
      <c r="M2472" s="14">
        <f t="shared" si="772"/>
        <v>1.083878715</v>
      </c>
      <c r="N2472" s="14">
        <f t="shared" ca="1" si="773"/>
        <v>1.201594566</v>
      </c>
      <c r="O2472" s="21">
        <v>0</v>
      </c>
      <c r="P2472" s="16">
        <f t="shared" ca="1" si="774"/>
        <v>733.05336407000004</v>
      </c>
      <c r="Q2472" s="24">
        <f t="shared" si="762"/>
        <v>0</v>
      </c>
      <c r="R2472" s="16">
        <f t="shared" si="775"/>
        <v>0</v>
      </c>
      <c r="S2472" s="4" t="str">
        <f t="shared" si="776"/>
        <v>A+J=</v>
      </c>
      <c r="T2472" s="34">
        <f t="shared" si="777"/>
        <v>45460</v>
      </c>
      <c r="U2472" s="16">
        <v>0</v>
      </c>
      <c r="V2472" s="16">
        <f t="shared" ca="1" si="761"/>
        <v>1.2120918048818055</v>
      </c>
      <c r="W2472" s="16">
        <f t="shared" ca="1" si="760"/>
        <v>419.30182451382325</v>
      </c>
      <c r="X2472" s="32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"/>
      <c r="AI2472" s="1"/>
      <c r="AJ2472" s="1"/>
      <c r="AK2472" s="1"/>
      <c r="AL2472" s="1"/>
      <c r="AM2472" s="32"/>
      <c r="AN2472" s="32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42">
        <f t="shared" si="763"/>
        <v>45863</v>
      </c>
      <c r="B2473" s="19">
        <f t="shared" ca="1" si="759"/>
        <v>4791.0159574741219</v>
      </c>
      <c r="C2473" s="16">
        <f t="shared" ca="1" si="765"/>
        <v>3636.2754146454167</v>
      </c>
      <c r="D2473" s="15">
        <f ca="1">IF(A2473&lt;$B$1,VLOOKUP(A2473,[1]DI!$A$4:$B$15000,2,FALSE),0)</f>
        <v>0</v>
      </c>
      <c r="E2473" s="16">
        <f t="shared" ca="1" si="766"/>
        <v>1</v>
      </c>
      <c r="F2473" s="16">
        <f ca="1">(TRUNC(PRODUCT($E$12:$E2472),16))</f>
        <v>1.6829049000521801</v>
      </c>
      <c r="G2473" s="16">
        <f t="shared" ca="1" si="767"/>
        <v>1.5180368240966899</v>
      </c>
      <c r="H2473" s="16">
        <f t="shared" ca="1" si="768"/>
        <v>1.10860611</v>
      </c>
      <c r="I2473" s="15">
        <f t="shared" si="764"/>
        <v>7.0000000000000007E-2</v>
      </c>
      <c r="J2473" s="34">
        <f t="shared" si="769"/>
        <v>45427</v>
      </c>
      <c r="K2473" s="2">
        <f t="shared" si="770"/>
        <v>301</v>
      </c>
      <c r="L2473" s="21">
        <f t="shared" si="771"/>
        <v>301</v>
      </c>
      <c r="M2473" s="14">
        <f t="shared" si="772"/>
        <v>1.0841697610000001</v>
      </c>
      <c r="N2473" s="14">
        <f t="shared" ca="1" si="773"/>
        <v>1.201917221</v>
      </c>
      <c r="O2473" s="21">
        <v>0</v>
      </c>
      <c r="P2473" s="16">
        <f t="shared" ca="1" si="774"/>
        <v>734.22662650999996</v>
      </c>
      <c r="Q2473" s="24">
        <f t="shared" si="762"/>
        <v>0</v>
      </c>
      <c r="R2473" s="16">
        <f t="shared" si="775"/>
        <v>0</v>
      </c>
      <c r="S2473" s="4" t="str">
        <f t="shared" si="776"/>
        <v>A+J=</v>
      </c>
      <c r="T2473" s="34">
        <f t="shared" si="777"/>
        <v>45460</v>
      </c>
      <c r="U2473" s="16">
        <v>0</v>
      </c>
      <c r="V2473" s="16">
        <f t="shared" ca="1" si="761"/>
        <v>1.2120918048818055</v>
      </c>
      <c r="W2473" s="16">
        <f t="shared" ca="1" si="760"/>
        <v>420.51391631870507</v>
      </c>
      <c r="X2473" s="32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"/>
      <c r="AI2473" s="1"/>
      <c r="AJ2473" s="1"/>
      <c r="AK2473" s="1"/>
      <c r="AL2473" s="1"/>
      <c r="AM2473" s="32"/>
      <c r="AN2473" s="32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42">
        <f t="shared" si="763"/>
        <v>45864</v>
      </c>
      <c r="B2474" s="19">
        <f t="shared" ca="1" si="759"/>
        <v>4793.4016280790038</v>
      </c>
      <c r="C2474" s="16">
        <f t="shared" ca="1" si="765"/>
        <v>3636.2754146454167</v>
      </c>
      <c r="D2474" s="15">
        <f ca="1">IF(A2474&lt;$B$1,VLOOKUP(A2474,[1]DI!$A$4:$B$15000,2,FALSE),0)</f>
        <v>0</v>
      </c>
      <c r="E2474" s="16">
        <f t="shared" ca="1" si="766"/>
        <v>1</v>
      </c>
      <c r="F2474" s="16">
        <f ca="1">(TRUNC(PRODUCT($E$12:$E2473),16))</f>
        <v>1.6829049000521801</v>
      </c>
      <c r="G2474" s="16">
        <f t="shared" ca="1" si="767"/>
        <v>1.5180368240966899</v>
      </c>
      <c r="H2474" s="16">
        <f t="shared" ca="1" si="768"/>
        <v>1.10860611</v>
      </c>
      <c r="I2474" s="15">
        <f t="shared" si="764"/>
        <v>7.0000000000000007E-2</v>
      </c>
      <c r="J2474" s="34">
        <f t="shared" si="769"/>
        <v>45427</v>
      </c>
      <c r="K2474" s="2">
        <f t="shared" si="770"/>
        <v>301</v>
      </c>
      <c r="L2474" s="21">
        <f t="shared" si="771"/>
        <v>302</v>
      </c>
      <c r="M2474" s="14">
        <f t="shared" si="772"/>
        <v>1.0844608849999999</v>
      </c>
      <c r="N2474" s="14">
        <f t="shared" ca="1" si="773"/>
        <v>1.202239963</v>
      </c>
      <c r="O2474" s="21">
        <v>0</v>
      </c>
      <c r="P2474" s="16">
        <f t="shared" ca="1" si="774"/>
        <v>735.40020531000005</v>
      </c>
      <c r="Q2474" s="24">
        <f t="shared" si="762"/>
        <v>0</v>
      </c>
      <c r="R2474" s="16">
        <f t="shared" si="775"/>
        <v>0</v>
      </c>
      <c r="S2474" s="4" t="str">
        <f t="shared" si="776"/>
        <v>A+J=</v>
      </c>
      <c r="T2474" s="34">
        <f t="shared" si="777"/>
        <v>45460</v>
      </c>
      <c r="U2474" s="16">
        <v>0</v>
      </c>
      <c r="V2474" s="16">
        <f t="shared" ca="1" si="761"/>
        <v>1.2120918048818055</v>
      </c>
      <c r="W2474" s="16">
        <f t="shared" ca="1" si="760"/>
        <v>421.72600812358689</v>
      </c>
      <c r="X2474" s="32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"/>
      <c r="AI2474" s="1"/>
      <c r="AJ2474" s="1"/>
      <c r="AK2474" s="1"/>
      <c r="AL2474" s="1"/>
      <c r="AM2474" s="32"/>
      <c r="AN2474" s="32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42">
        <f t="shared" si="763"/>
        <v>45865</v>
      </c>
      <c r="B2475" s="19">
        <f t="shared" ca="1" si="759"/>
        <v>4794.6137198838851</v>
      </c>
      <c r="C2475" s="16">
        <f t="shared" ca="1" si="765"/>
        <v>3636.2754146454167</v>
      </c>
      <c r="D2475" s="15">
        <f ca="1">IF(A2475&lt;$B$1,VLOOKUP(A2475,[1]DI!$A$4:$B$15000,2,FALSE),0)</f>
        <v>0</v>
      </c>
      <c r="E2475" s="16">
        <f t="shared" ca="1" si="766"/>
        <v>1</v>
      </c>
      <c r="F2475" s="16">
        <f ca="1">(TRUNC(PRODUCT($E$12:$E2474),16))</f>
        <v>1.6829049000521801</v>
      </c>
      <c r="G2475" s="16">
        <f t="shared" ca="1" si="767"/>
        <v>1.5180368240966899</v>
      </c>
      <c r="H2475" s="16">
        <f t="shared" ca="1" si="768"/>
        <v>1.10860611</v>
      </c>
      <c r="I2475" s="15">
        <f t="shared" si="764"/>
        <v>7.0000000000000007E-2</v>
      </c>
      <c r="J2475" s="34">
        <f t="shared" si="769"/>
        <v>45427</v>
      </c>
      <c r="K2475" s="2">
        <f t="shared" si="770"/>
        <v>301</v>
      </c>
      <c r="L2475" s="21">
        <f t="shared" si="771"/>
        <v>302</v>
      </c>
      <c r="M2475" s="14">
        <f t="shared" si="772"/>
        <v>1.0844608849999999</v>
      </c>
      <c r="N2475" s="14">
        <f t="shared" ca="1" si="773"/>
        <v>1.202239963</v>
      </c>
      <c r="O2475" s="21">
        <v>0</v>
      </c>
      <c r="P2475" s="16">
        <f t="shared" ca="1" si="774"/>
        <v>735.40020531000005</v>
      </c>
      <c r="Q2475" s="24">
        <f t="shared" si="762"/>
        <v>0</v>
      </c>
      <c r="R2475" s="16">
        <f t="shared" si="775"/>
        <v>0</v>
      </c>
      <c r="S2475" s="4" t="str">
        <f t="shared" si="776"/>
        <v>A+J=</v>
      </c>
      <c r="T2475" s="34">
        <f t="shared" si="777"/>
        <v>45460</v>
      </c>
      <c r="U2475" s="16">
        <v>0</v>
      </c>
      <c r="V2475" s="16">
        <f t="shared" ca="1" si="761"/>
        <v>1.2120918048818055</v>
      </c>
      <c r="W2475" s="16">
        <f t="shared" ca="1" si="760"/>
        <v>422.93809992846872</v>
      </c>
      <c r="X2475" s="32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"/>
      <c r="AI2475" s="1"/>
      <c r="AJ2475" s="1"/>
      <c r="AK2475" s="1"/>
      <c r="AL2475" s="1"/>
      <c r="AM2475" s="32"/>
      <c r="AN2475" s="32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42">
        <f t="shared" si="763"/>
        <v>45866</v>
      </c>
      <c r="B2476" s="19">
        <f t="shared" ca="1" si="759"/>
        <v>4795.8258116887673</v>
      </c>
      <c r="C2476" s="16">
        <f t="shared" ca="1" si="765"/>
        <v>3636.2754146454167</v>
      </c>
      <c r="D2476" s="15">
        <f ca="1">IF(A2476&lt;$B$1,VLOOKUP(A2476,[1]DI!$A$4:$B$15000,2,FALSE),0)</f>
        <v>0</v>
      </c>
      <c r="E2476" s="16">
        <f t="shared" ca="1" si="766"/>
        <v>1</v>
      </c>
      <c r="F2476" s="16">
        <f ca="1">(TRUNC(PRODUCT($E$12:$E2475),16))</f>
        <v>1.6829049000521801</v>
      </c>
      <c r="G2476" s="16">
        <f t="shared" ca="1" si="767"/>
        <v>1.5180368240966899</v>
      </c>
      <c r="H2476" s="16">
        <f t="shared" ca="1" si="768"/>
        <v>1.10860611</v>
      </c>
      <c r="I2476" s="15">
        <f t="shared" si="764"/>
        <v>7.0000000000000007E-2</v>
      </c>
      <c r="J2476" s="34">
        <f t="shared" si="769"/>
        <v>45427</v>
      </c>
      <c r="K2476" s="2">
        <f t="shared" si="770"/>
        <v>302</v>
      </c>
      <c r="L2476" s="21">
        <f t="shared" si="771"/>
        <v>302</v>
      </c>
      <c r="M2476" s="14">
        <f t="shared" si="772"/>
        <v>1.0844608849999999</v>
      </c>
      <c r="N2476" s="14">
        <f t="shared" ca="1" si="773"/>
        <v>1.202239963</v>
      </c>
      <c r="O2476" s="21">
        <v>0</v>
      </c>
      <c r="P2476" s="16">
        <f t="shared" ca="1" si="774"/>
        <v>735.40020531000005</v>
      </c>
      <c r="Q2476" s="24">
        <f t="shared" si="762"/>
        <v>0</v>
      </c>
      <c r="R2476" s="16">
        <f t="shared" si="775"/>
        <v>0</v>
      </c>
      <c r="S2476" s="4" t="str">
        <f t="shared" si="776"/>
        <v>A+J=</v>
      </c>
      <c r="T2476" s="34">
        <f t="shared" si="777"/>
        <v>45460</v>
      </c>
      <c r="U2476" s="16">
        <v>0</v>
      </c>
      <c r="V2476" s="16">
        <f t="shared" ca="1" si="761"/>
        <v>1.2120918048818055</v>
      </c>
      <c r="W2476" s="16">
        <f t="shared" ca="1" si="760"/>
        <v>424.15019173335054</v>
      </c>
      <c r="X2476" s="32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"/>
      <c r="AI2476" s="1"/>
      <c r="AJ2476" s="1"/>
      <c r="AK2476" s="1"/>
      <c r="AL2476" s="1"/>
      <c r="AM2476" s="32"/>
      <c r="AN2476" s="32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42">
        <f t="shared" si="763"/>
        <v>45867</v>
      </c>
      <c r="B2477" s="19">
        <f t="shared" ca="1" si="759"/>
        <v>4798.2118022836485</v>
      </c>
      <c r="C2477" s="16">
        <f t="shared" ca="1" si="765"/>
        <v>3636.2754146454167</v>
      </c>
      <c r="D2477" s="15">
        <f ca="1">IF(A2477&lt;$B$1,VLOOKUP(A2477,[1]DI!$A$4:$B$15000,2,FALSE),0)</f>
        <v>0</v>
      </c>
      <c r="E2477" s="16">
        <f t="shared" ca="1" si="766"/>
        <v>1</v>
      </c>
      <c r="F2477" s="16">
        <f ca="1">(TRUNC(PRODUCT($E$12:$E2476),16))</f>
        <v>1.6829049000521801</v>
      </c>
      <c r="G2477" s="16">
        <f t="shared" ca="1" si="767"/>
        <v>1.5180368240966899</v>
      </c>
      <c r="H2477" s="16">
        <f t="shared" ca="1" si="768"/>
        <v>1.10860611</v>
      </c>
      <c r="I2477" s="15">
        <f t="shared" si="764"/>
        <v>7.0000000000000007E-2</v>
      </c>
      <c r="J2477" s="34">
        <f t="shared" si="769"/>
        <v>45427</v>
      </c>
      <c r="K2477" s="2">
        <f t="shared" si="770"/>
        <v>303</v>
      </c>
      <c r="L2477" s="21">
        <f t="shared" si="771"/>
        <v>303</v>
      </c>
      <c r="M2477" s="14">
        <f t="shared" si="772"/>
        <v>1.0847520879999999</v>
      </c>
      <c r="N2477" s="14">
        <f t="shared" ca="1" si="773"/>
        <v>1.202562793</v>
      </c>
      <c r="O2477" s="21">
        <v>0</v>
      </c>
      <c r="P2477" s="16">
        <f t="shared" ca="1" si="774"/>
        <v>736.5741041</v>
      </c>
      <c r="Q2477" s="24">
        <f t="shared" si="762"/>
        <v>0</v>
      </c>
      <c r="R2477" s="16">
        <f t="shared" si="775"/>
        <v>0</v>
      </c>
      <c r="S2477" s="4" t="str">
        <f t="shared" si="776"/>
        <v>A+J=</v>
      </c>
      <c r="T2477" s="34">
        <f t="shared" si="777"/>
        <v>45460</v>
      </c>
      <c r="U2477" s="16">
        <v>0</v>
      </c>
      <c r="V2477" s="16">
        <f t="shared" ca="1" si="761"/>
        <v>1.2120918048818055</v>
      </c>
      <c r="W2477" s="16">
        <f t="shared" ca="1" si="760"/>
        <v>425.36228353823236</v>
      </c>
      <c r="X2477" s="32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"/>
      <c r="AI2477" s="1"/>
      <c r="AJ2477" s="1"/>
      <c r="AK2477" s="1"/>
      <c r="AL2477" s="1"/>
      <c r="AM2477" s="32"/>
      <c r="AN2477" s="32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42">
        <f t="shared" si="763"/>
        <v>45868</v>
      </c>
      <c r="B2478" s="19">
        <f t="shared" ca="1" si="759"/>
        <v>4800.5980983285308</v>
      </c>
      <c r="C2478" s="16">
        <f t="shared" ca="1" si="765"/>
        <v>3636.2754146454167</v>
      </c>
      <c r="D2478" s="15">
        <f ca="1">IF(A2478&lt;$B$1,VLOOKUP(A2478,[1]DI!$A$4:$B$15000,2,FALSE),0)</f>
        <v>0</v>
      </c>
      <c r="E2478" s="16">
        <f t="shared" ca="1" si="766"/>
        <v>1</v>
      </c>
      <c r="F2478" s="16">
        <f ca="1">(TRUNC(PRODUCT($E$12:$E2477),16))</f>
        <v>1.6829049000521801</v>
      </c>
      <c r="G2478" s="16">
        <f t="shared" ca="1" si="767"/>
        <v>1.5180368240966899</v>
      </c>
      <c r="H2478" s="16">
        <f t="shared" ca="1" si="768"/>
        <v>1.10860611</v>
      </c>
      <c r="I2478" s="15">
        <f t="shared" si="764"/>
        <v>7.0000000000000007E-2</v>
      </c>
      <c r="J2478" s="34">
        <f t="shared" si="769"/>
        <v>45427</v>
      </c>
      <c r="K2478" s="2">
        <f t="shared" si="770"/>
        <v>304</v>
      </c>
      <c r="L2478" s="21">
        <f t="shared" si="771"/>
        <v>304</v>
      </c>
      <c r="M2478" s="14">
        <f t="shared" si="772"/>
        <v>1.085043368</v>
      </c>
      <c r="N2478" s="14">
        <f t="shared" ca="1" si="773"/>
        <v>1.2028857070000001</v>
      </c>
      <c r="O2478" s="21">
        <v>0</v>
      </c>
      <c r="P2478" s="16">
        <f t="shared" ca="1" si="774"/>
        <v>737.74830833999999</v>
      </c>
      <c r="Q2478" s="24">
        <f t="shared" si="762"/>
        <v>0</v>
      </c>
      <c r="R2478" s="16">
        <f t="shared" si="775"/>
        <v>0</v>
      </c>
      <c r="S2478" s="4" t="str">
        <f t="shared" si="776"/>
        <v>A+J=</v>
      </c>
      <c r="T2478" s="34">
        <f t="shared" si="777"/>
        <v>45460</v>
      </c>
      <c r="U2478" s="16">
        <v>0</v>
      </c>
      <c r="V2478" s="16">
        <f t="shared" ca="1" si="761"/>
        <v>1.2120918048818055</v>
      </c>
      <c r="W2478" s="16">
        <f t="shared" ca="1" si="760"/>
        <v>426.57437534311418</v>
      </c>
      <c r="X2478" s="32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"/>
      <c r="AI2478" s="1"/>
      <c r="AJ2478" s="1"/>
      <c r="AK2478" s="1"/>
      <c r="AL2478" s="1"/>
      <c r="AM2478" s="32"/>
      <c r="AN2478" s="32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42">
        <f t="shared" si="763"/>
        <v>45869</v>
      </c>
      <c r="B2479" s="19">
        <f t="shared" ca="1" si="759"/>
        <v>4802.9847180034121</v>
      </c>
      <c r="C2479" s="16">
        <f t="shared" ca="1" si="765"/>
        <v>3636.2754146454167</v>
      </c>
      <c r="D2479" s="15">
        <f ca="1">IF(A2479&lt;$B$1,VLOOKUP(A2479,[1]DI!$A$4:$B$15000,2,FALSE),0)</f>
        <v>0</v>
      </c>
      <c r="E2479" s="16">
        <f t="shared" ca="1" si="766"/>
        <v>1</v>
      </c>
      <c r="F2479" s="16">
        <f ca="1">(TRUNC(PRODUCT($E$12:$E2478),16))</f>
        <v>1.6829049000521801</v>
      </c>
      <c r="G2479" s="16">
        <f t="shared" ca="1" si="767"/>
        <v>1.5180368240966899</v>
      </c>
      <c r="H2479" s="16">
        <f t="shared" ca="1" si="768"/>
        <v>1.10860611</v>
      </c>
      <c r="I2479" s="15">
        <f t="shared" si="764"/>
        <v>7.0000000000000007E-2</v>
      </c>
      <c r="J2479" s="34">
        <f t="shared" si="769"/>
        <v>45427</v>
      </c>
      <c r="K2479" s="2">
        <f t="shared" si="770"/>
        <v>305</v>
      </c>
      <c r="L2479" s="21">
        <f t="shared" si="771"/>
        <v>305</v>
      </c>
      <c r="M2479" s="14">
        <f t="shared" si="772"/>
        <v>1.085334727</v>
      </c>
      <c r="N2479" s="14">
        <f t="shared" ca="1" si="773"/>
        <v>1.20320871</v>
      </c>
      <c r="O2479" s="21">
        <v>0</v>
      </c>
      <c r="P2479" s="16">
        <f t="shared" ca="1" si="774"/>
        <v>738.92283621000001</v>
      </c>
      <c r="Q2479" s="24">
        <f t="shared" si="762"/>
        <v>0</v>
      </c>
      <c r="R2479" s="16">
        <f t="shared" si="775"/>
        <v>0</v>
      </c>
      <c r="S2479" s="4" t="str">
        <f t="shared" si="776"/>
        <v>A+J=</v>
      </c>
      <c r="T2479" s="34">
        <f t="shared" si="777"/>
        <v>45460</v>
      </c>
      <c r="U2479" s="16">
        <v>0</v>
      </c>
      <c r="V2479" s="16">
        <f t="shared" ca="1" si="761"/>
        <v>1.2120918048818055</v>
      </c>
      <c r="W2479" s="16">
        <f t="shared" ca="1" si="760"/>
        <v>427.78646714799601</v>
      </c>
      <c r="X2479" s="32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"/>
      <c r="AI2479" s="1"/>
      <c r="AJ2479" s="1"/>
      <c r="AK2479" s="1"/>
      <c r="AL2479" s="1"/>
      <c r="AM2479" s="32"/>
      <c r="AN2479" s="32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42">
        <f t="shared" si="763"/>
        <v>45870</v>
      </c>
      <c r="B2480" s="19">
        <f t="shared" ca="1" si="759"/>
        <v>4805.3716503982951</v>
      </c>
      <c r="C2480" s="16">
        <f t="shared" ca="1" si="765"/>
        <v>3636.2754146454167</v>
      </c>
      <c r="D2480" s="15">
        <f ca="1">IF(A2480&lt;$B$1,VLOOKUP(A2480,[1]DI!$A$4:$B$15000,2,FALSE),0)</f>
        <v>0</v>
      </c>
      <c r="E2480" s="16">
        <f t="shared" ca="1" si="766"/>
        <v>1</v>
      </c>
      <c r="F2480" s="16">
        <f ca="1">(TRUNC(PRODUCT($E$12:$E2479),16))</f>
        <v>1.6829049000521801</v>
      </c>
      <c r="G2480" s="16">
        <f t="shared" ca="1" si="767"/>
        <v>1.5180368240966899</v>
      </c>
      <c r="H2480" s="16">
        <f t="shared" ca="1" si="768"/>
        <v>1.10860611</v>
      </c>
      <c r="I2480" s="15">
        <f t="shared" si="764"/>
        <v>7.0000000000000007E-2</v>
      </c>
      <c r="J2480" s="34">
        <f t="shared" si="769"/>
        <v>45427</v>
      </c>
      <c r="K2480" s="2">
        <f t="shared" si="770"/>
        <v>306</v>
      </c>
      <c r="L2480" s="21">
        <f t="shared" si="771"/>
        <v>306</v>
      </c>
      <c r="M2480" s="14">
        <f t="shared" si="772"/>
        <v>1.085626164</v>
      </c>
      <c r="N2480" s="14">
        <f t="shared" ca="1" si="773"/>
        <v>1.2035317990000001</v>
      </c>
      <c r="O2480" s="21">
        <v>0</v>
      </c>
      <c r="P2480" s="16">
        <f t="shared" ca="1" si="774"/>
        <v>740.09767680000004</v>
      </c>
      <c r="Q2480" s="24">
        <f t="shared" si="762"/>
        <v>0</v>
      </c>
      <c r="R2480" s="16">
        <f t="shared" si="775"/>
        <v>0</v>
      </c>
      <c r="S2480" s="4" t="str">
        <f t="shared" si="776"/>
        <v>A+J=</v>
      </c>
      <c r="T2480" s="34">
        <f t="shared" si="777"/>
        <v>45460</v>
      </c>
      <c r="U2480" s="16">
        <v>0</v>
      </c>
      <c r="V2480" s="16">
        <f t="shared" ca="1" si="761"/>
        <v>1.2120918048818055</v>
      </c>
      <c r="W2480" s="16">
        <f t="shared" ca="1" si="760"/>
        <v>428.99855895287783</v>
      </c>
      <c r="X2480" s="32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"/>
      <c r="AI2480" s="1"/>
      <c r="AJ2480" s="1"/>
      <c r="AK2480" s="1"/>
      <c r="AL2480" s="1"/>
      <c r="AM2480" s="32"/>
      <c r="AN2480" s="32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42">
        <f t="shared" si="763"/>
        <v>45871</v>
      </c>
      <c r="B2481" s="19">
        <f t="shared" ca="1" si="759"/>
        <v>4807.758895503177</v>
      </c>
      <c r="C2481" s="16">
        <f t="shared" ca="1" si="765"/>
        <v>3636.2754146454167</v>
      </c>
      <c r="D2481" s="15">
        <f ca="1">IF(A2481&lt;$B$1,VLOOKUP(A2481,[1]DI!$A$4:$B$15000,2,FALSE),0)</f>
        <v>0</v>
      </c>
      <c r="E2481" s="16">
        <f t="shared" ca="1" si="766"/>
        <v>1</v>
      </c>
      <c r="F2481" s="16">
        <f ca="1">(TRUNC(PRODUCT($E$12:$E2480),16))</f>
        <v>1.6829049000521801</v>
      </c>
      <c r="G2481" s="16">
        <f t="shared" ca="1" si="767"/>
        <v>1.5180368240966899</v>
      </c>
      <c r="H2481" s="16">
        <f t="shared" ca="1" si="768"/>
        <v>1.10860611</v>
      </c>
      <c r="I2481" s="15">
        <f t="shared" si="764"/>
        <v>7.0000000000000007E-2</v>
      </c>
      <c r="J2481" s="34">
        <f t="shared" si="769"/>
        <v>45427</v>
      </c>
      <c r="K2481" s="2">
        <f t="shared" si="770"/>
        <v>306</v>
      </c>
      <c r="L2481" s="21">
        <f t="shared" si="771"/>
        <v>307</v>
      </c>
      <c r="M2481" s="14">
        <f t="shared" si="772"/>
        <v>1.085917679</v>
      </c>
      <c r="N2481" s="14">
        <f t="shared" ca="1" si="773"/>
        <v>1.203854974</v>
      </c>
      <c r="O2481" s="21">
        <v>0</v>
      </c>
      <c r="P2481" s="16">
        <f t="shared" ca="1" si="774"/>
        <v>741.27283009999996</v>
      </c>
      <c r="Q2481" s="24">
        <f t="shared" si="762"/>
        <v>0</v>
      </c>
      <c r="R2481" s="16">
        <f t="shared" si="775"/>
        <v>0</v>
      </c>
      <c r="S2481" s="4" t="str">
        <f t="shared" si="776"/>
        <v>A+J=</v>
      </c>
      <c r="T2481" s="34">
        <f t="shared" si="777"/>
        <v>45460</v>
      </c>
      <c r="U2481" s="16">
        <v>0</v>
      </c>
      <c r="V2481" s="16">
        <f t="shared" ca="1" si="761"/>
        <v>1.2120918048818055</v>
      </c>
      <c r="W2481" s="16">
        <f t="shared" ca="1" si="760"/>
        <v>430.21065075775965</v>
      </c>
      <c r="X2481" s="32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"/>
      <c r="AI2481" s="1"/>
      <c r="AJ2481" s="1"/>
      <c r="AK2481" s="1"/>
      <c r="AL2481" s="1"/>
      <c r="AM2481" s="32"/>
      <c r="AN2481" s="32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42">
        <f t="shared" si="763"/>
        <v>45872</v>
      </c>
      <c r="B2482" s="19">
        <f t="shared" ref="B2482:B2545" ca="1" si="778">C2482+P2482+U2482+W2482</f>
        <v>4808.9709873080583</v>
      </c>
      <c r="C2482" s="16">
        <f t="shared" ca="1" si="765"/>
        <v>3636.2754146454167</v>
      </c>
      <c r="D2482" s="15">
        <f ca="1">IF(A2482&lt;$B$1,VLOOKUP(A2482,[1]DI!$A$4:$B$15000,2,FALSE),0)</f>
        <v>0</v>
      </c>
      <c r="E2482" s="16">
        <f t="shared" ca="1" si="766"/>
        <v>1</v>
      </c>
      <c r="F2482" s="16">
        <f ca="1">(TRUNC(PRODUCT($E$12:$E2481),16))</f>
        <v>1.6829049000521801</v>
      </c>
      <c r="G2482" s="16">
        <f t="shared" ca="1" si="767"/>
        <v>1.5180368240966899</v>
      </c>
      <c r="H2482" s="16">
        <f t="shared" ca="1" si="768"/>
        <v>1.10860611</v>
      </c>
      <c r="I2482" s="15">
        <f t="shared" si="764"/>
        <v>7.0000000000000007E-2</v>
      </c>
      <c r="J2482" s="34">
        <f t="shared" si="769"/>
        <v>45427</v>
      </c>
      <c r="K2482" s="2">
        <f t="shared" si="770"/>
        <v>306</v>
      </c>
      <c r="L2482" s="21">
        <f t="shared" si="771"/>
        <v>307</v>
      </c>
      <c r="M2482" s="14">
        <f t="shared" si="772"/>
        <v>1.085917679</v>
      </c>
      <c r="N2482" s="14">
        <f t="shared" ca="1" si="773"/>
        <v>1.203854974</v>
      </c>
      <c r="O2482" s="21">
        <v>0</v>
      </c>
      <c r="P2482" s="16">
        <f t="shared" ca="1" si="774"/>
        <v>741.27283009999996</v>
      </c>
      <c r="Q2482" s="24">
        <f t="shared" si="762"/>
        <v>0</v>
      </c>
      <c r="R2482" s="16">
        <f t="shared" si="775"/>
        <v>0</v>
      </c>
      <c r="S2482" s="4" t="str">
        <f t="shared" si="776"/>
        <v>A+J=</v>
      </c>
      <c r="T2482" s="34">
        <f t="shared" si="777"/>
        <v>45460</v>
      </c>
      <c r="U2482" s="16">
        <v>0</v>
      </c>
      <c r="V2482" s="16">
        <f t="shared" ca="1" si="761"/>
        <v>1.2120918048818055</v>
      </c>
      <c r="W2482" s="16">
        <f t="shared" ca="1" si="760"/>
        <v>431.42274256264147</v>
      </c>
      <c r="X2482" s="32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"/>
      <c r="AI2482" s="1"/>
      <c r="AJ2482" s="1"/>
      <c r="AK2482" s="1"/>
      <c r="AL2482" s="1"/>
      <c r="AM2482" s="32"/>
      <c r="AN2482" s="32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42">
        <f t="shared" si="763"/>
        <v>45873</v>
      </c>
      <c r="B2483" s="19">
        <f t="shared" ca="1" si="778"/>
        <v>4810.1830791129405</v>
      </c>
      <c r="C2483" s="16">
        <f t="shared" ca="1" si="765"/>
        <v>3636.2754146454167</v>
      </c>
      <c r="D2483" s="15">
        <f ca="1">IF(A2483&lt;$B$1,VLOOKUP(A2483,[1]DI!$A$4:$B$15000,2,FALSE),0)</f>
        <v>0</v>
      </c>
      <c r="E2483" s="16">
        <f t="shared" ca="1" si="766"/>
        <v>1</v>
      </c>
      <c r="F2483" s="16">
        <f ca="1">(TRUNC(PRODUCT($E$12:$E2482),16))</f>
        <v>1.6829049000521801</v>
      </c>
      <c r="G2483" s="16">
        <f t="shared" ca="1" si="767"/>
        <v>1.5180368240966899</v>
      </c>
      <c r="H2483" s="16">
        <f t="shared" ca="1" si="768"/>
        <v>1.10860611</v>
      </c>
      <c r="I2483" s="15">
        <f t="shared" si="764"/>
        <v>7.0000000000000007E-2</v>
      </c>
      <c r="J2483" s="34">
        <f t="shared" si="769"/>
        <v>45427</v>
      </c>
      <c r="K2483" s="2">
        <f t="shared" si="770"/>
        <v>307</v>
      </c>
      <c r="L2483" s="21">
        <f t="shared" si="771"/>
        <v>307</v>
      </c>
      <c r="M2483" s="14">
        <f t="shared" si="772"/>
        <v>1.085917679</v>
      </c>
      <c r="N2483" s="14">
        <f t="shared" ca="1" si="773"/>
        <v>1.203854974</v>
      </c>
      <c r="O2483" s="21">
        <v>0</v>
      </c>
      <c r="P2483" s="16">
        <f t="shared" ca="1" si="774"/>
        <v>741.27283009999996</v>
      </c>
      <c r="Q2483" s="24">
        <f t="shared" si="762"/>
        <v>0</v>
      </c>
      <c r="R2483" s="16">
        <f t="shared" si="775"/>
        <v>0</v>
      </c>
      <c r="S2483" s="4" t="str">
        <f t="shared" si="776"/>
        <v>A+J=</v>
      </c>
      <c r="T2483" s="34">
        <f t="shared" si="777"/>
        <v>45460</v>
      </c>
      <c r="U2483" s="16">
        <v>0</v>
      </c>
      <c r="V2483" s="16">
        <f t="shared" ca="1" si="761"/>
        <v>1.2120918048818055</v>
      </c>
      <c r="W2483" s="16">
        <f t="shared" ref="W2483:W2546" ca="1" si="779">W2482+V2483</f>
        <v>432.6348343675233</v>
      </c>
      <c r="X2483" s="32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"/>
      <c r="AI2483" s="1"/>
      <c r="AJ2483" s="1"/>
      <c r="AK2483" s="1"/>
      <c r="AL2483" s="1"/>
      <c r="AM2483" s="32"/>
      <c r="AN2483" s="32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42">
        <f t="shared" si="763"/>
        <v>45874</v>
      </c>
      <c r="B2484" s="19">
        <f t="shared" ca="1" si="778"/>
        <v>4812.5706442178216</v>
      </c>
      <c r="C2484" s="16">
        <f t="shared" ca="1" si="765"/>
        <v>3636.2754146454167</v>
      </c>
      <c r="D2484" s="15">
        <f ca="1">IF(A2484&lt;$B$1,VLOOKUP(A2484,[1]DI!$A$4:$B$15000,2,FALSE),0)</f>
        <v>0</v>
      </c>
      <c r="E2484" s="16">
        <f t="shared" ca="1" si="766"/>
        <v>1</v>
      </c>
      <c r="F2484" s="16">
        <f ca="1">(TRUNC(PRODUCT($E$12:$E2483),16))</f>
        <v>1.6829049000521801</v>
      </c>
      <c r="G2484" s="16">
        <f t="shared" ca="1" si="767"/>
        <v>1.5180368240966899</v>
      </c>
      <c r="H2484" s="16">
        <f t="shared" ca="1" si="768"/>
        <v>1.10860611</v>
      </c>
      <c r="I2484" s="15">
        <f t="shared" si="764"/>
        <v>7.0000000000000007E-2</v>
      </c>
      <c r="J2484" s="34">
        <f t="shared" si="769"/>
        <v>45427</v>
      </c>
      <c r="K2484" s="2">
        <f t="shared" si="770"/>
        <v>308</v>
      </c>
      <c r="L2484" s="21">
        <f t="shared" si="771"/>
        <v>308</v>
      </c>
      <c r="M2484" s="14">
        <f t="shared" si="772"/>
        <v>1.0862092729999999</v>
      </c>
      <c r="N2484" s="14">
        <f t="shared" ca="1" si="773"/>
        <v>1.204178237</v>
      </c>
      <c r="O2484" s="21">
        <v>0</v>
      </c>
      <c r="P2484" s="16">
        <f t="shared" ca="1" si="774"/>
        <v>742.44830339999999</v>
      </c>
      <c r="Q2484" s="24">
        <f t="shared" si="762"/>
        <v>0</v>
      </c>
      <c r="R2484" s="16">
        <f t="shared" si="775"/>
        <v>0</v>
      </c>
      <c r="S2484" s="4" t="str">
        <f t="shared" si="776"/>
        <v>A+J=</v>
      </c>
      <c r="T2484" s="34">
        <f t="shared" si="777"/>
        <v>45460</v>
      </c>
      <c r="U2484" s="16">
        <v>0</v>
      </c>
      <c r="V2484" s="16">
        <f t="shared" ca="1" si="761"/>
        <v>1.2120918048818055</v>
      </c>
      <c r="W2484" s="16">
        <f t="shared" ca="1" si="779"/>
        <v>433.84692617240512</v>
      </c>
      <c r="X2484" s="32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"/>
      <c r="AI2484" s="1"/>
      <c r="AJ2484" s="1"/>
      <c r="AK2484" s="1"/>
      <c r="AL2484" s="1"/>
      <c r="AM2484" s="32"/>
      <c r="AN2484" s="32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42">
        <f t="shared" si="763"/>
        <v>45875</v>
      </c>
      <c r="B2485" s="19">
        <f t="shared" ca="1" si="778"/>
        <v>4814.9585220427043</v>
      </c>
      <c r="C2485" s="16">
        <f t="shared" ca="1" si="765"/>
        <v>3636.2754146454167</v>
      </c>
      <c r="D2485" s="15">
        <f ca="1">IF(A2485&lt;$B$1,VLOOKUP(A2485,[1]DI!$A$4:$B$15000,2,FALSE),0)</f>
        <v>0</v>
      </c>
      <c r="E2485" s="16">
        <f t="shared" ca="1" si="766"/>
        <v>1</v>
      </c>
      <c r="F2485" s="16">
        <f ca="1">(TRUNC(PRODUCT($E$12:$E2484),16))</f>
        <v>1.6829049000521801</v>
      </c>
      <c r="G2485" s="16">
        <f t="shared" ca="1" si="767"/>
        <v>1.5180368240966899</v>
      </c>
      <c r="H2485" s="16">
        <f t="shared" ca="1" si="768"/>
        <v>1.10860611</v>
      </c>
      <c r="I2485" s="15">
        <f t="shared" si="764"/>
        <v>7.0000000000000007E-2</v>
      </c>
      <c r="J2485" s="34">
        <f t="shared" si="769"/>
        <v>45427</v>
      </c>
      <c r="K2485" s="2">
        <f t="shared" si="770"/>
        <v>309</v>
      </c>
      <c r="L2485" s="21">
        <f t="shared" si="771"/>
        <v>309</v>
      </c>
      <c r="M2485" s="14">
        <f t="shared" si="772"/>
        <v>1.0865009450000001</v>
      </c>
      <c r="N2485" s="14">
        <f t="shared" ca="1" si="773"/>
        <v>1.2045015859999999</v>
      </c>
      <c r="O2485" s="21">
        <v>0</v>
      </c>
      <c r="P2485" s="16">
        <f t="shared" ca="1" si="774"/>
        <v>743.62408942000002</v>
      </c>
      <c r="Q2485" s="24">
        <f t="shared" si="762"/>
        <v>0</v>
      </c>
      <c r="R2485" s="16">
        <f t="shared" si="775"/>
        <v>0</v>
      </c>
      <c r="S2485" s="4" t="str">
        <f t="shared" si="776"/>
        <v>A+J=</v>
      </c>
      <c r="T2485" s="34">
        <f t="shared" si="777"/>
        <v>45460</v>
      </c>
      <c r="U2485" s="16">
        <v>0</v>
      </c>
      <c r="V2485" s="16">
        <f t="shared" ca="1" si="761"/>
        <v>1.2120918048818055</v>
      </c>
      <c r="W2485" s="16">
        <f t="shared" ca="1" si="779"/>
        <v>435.05901797728694</v>
      </c>
      <c r="X2485" s="32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"/>
      <c r="AI2485" s="1"/>
      <c r="AJ2485" s="1"/>
      <c r="AK2485" s="1"/>
      <c r="AL2485" s="1"/>
      <c r="AM2485" s="32"/>
      <c r="AN2485" s="32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42">
        <f t="shared" si="763"/>
        <v>45876</v>
      </c>
      <c r="B2486" s="19">
        <f t="shared" ca="1" si="778"/>
        <v>4817.3467162275847</v>
      </c>
      <c r="C2486" s="16">
        <f t="shared" ca="1" si="765"/>
        <v>3636.2754146454167</v>
      </c>
      <c r="D2486" s="15">
        <f ca="1">IF(A2486&lt;$B$1,VLOOKUP(A2486,[1]DI!$A$4:$B$15000,2,FALSE),0)</f>
        <v>0</v>
      </c>
      <c r="E2486" s="16">
        <f t="shared" ca="1" si="766"/>
        <v>1</v>
      </c>
      <c r="F2486" s="16">
        <f ca="1">(TRUNC(PRODUCT($E$12:$E2485),16))</f>
        <v>1.6829049000521801</v>
      </c>
      <c r="G2486" s="16">
        <f t="shared" ca="1" si="767"/>
        <v>1.5180368240966899</v>
      </c>
      <c r="H2486" s="16">
        <f t="shared" ca="1" si="768"/>
        <v>1.10860611</v>
      </c>
      <c r="I2486" s="15">
        <f t="shared" si="764"/>
        <v>7.0000000000000007E-2</v>
      </c>
      <c r="J2486" s="34">
        <f t="shared" si="769"/>
        <v>45427</v>
      </c>
      <c r="K2486" s="2">
        <f t="shared" si="770"/>
        <v>310</v>
      </c>
      <c r="L2486" s="21">
        <f t="shared" si="771"/>
        <v>310</v>
      </c>
      <c r="M2486" s="14">
        <f t="shared" si="772"/>
        <v>1.086792695</v>
      </c>
      <c r="N2486" s="14">
        <f t="shared" ca="1" si="773"/>
        <v>1.2048250220000001</v>
      </c>
      <c r="O2486" s="21">
        <v>0</v>
      </c>
      <c r="P2486" s="16">
        <f t="shared" ca="1" si="774"/>
        <v>744.80019179999999</v>
      </c>
      <c r="Q2486" s="24">
        <f t="shared" si="762"/>
        <v>0</v>
      </c>
      <c r="R2486" s="16">
        <f t="shared" si="775"/>
        <v>0</v>
      </c>
      <c r="S2486" s="4" t="str">
        <f t="shared" si="776"/>
        <v>A+J=</v>
      </c>
      <c r="T2486" s="34">
        <f t="shared" si="777"/>
        <v>45460</v>
      </c>
      <c r="U2486" s="16">
        <v>0</v>
      </c>
      <c r="V2486" s="16">
        <f t="shared" ca="1" si="761"/>
        <v>1.2120918048818055</v>
      </c>
      <c r="W2486" s="16">
        <f t="shared" ca="1" si="779"/>
        <v>436.27110978216876</v>
      </c>
      <c r="X2486" s="32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"/>
      <c r="AI2486" s="1"/>
      <c r="AJ2486" s="1"/>
      <c r="AK2486" s="1"/>
      <c r="AL2486" s="1"/>
      <c r="AM2486" s="32"/>
      <c r="AN2486" s="32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42">
        <f t="shared" si="763"/>
        <v>45877</v>
      </c>
      <c r="B2487" s="19">
        <f t="shared" ca="1" si="778"/>
        <v>4819.7352267624674</v>
      </c>
      <c r="C2487" s="16">
        <f t="shared" ca="1" si="765"/>
        <v>3636.2754146454167</v>
      </c>
      <c r="D2487" s="15">
        <f ca="1">IF(A2487&lt;$B$1,VLOOKUP(A2487,[1]DI!$A$4:$B$15000,2,FALSE),0)</f>
        <v>0</v>
      </c>
      <c r="E2487" s="16">
        <f t="shared" ca="1" si="766"/>
        <v>1</v>
      </c>
      <c r="F2487" s="16">
        <f ca="1">(TRUNC(PRODUCT($E$12:$E2486),16))</f>
        <v>1.6829049000521801</v>
      </c>
      <c r="G2487" s="16">
        <f t="shared" ca="1" si="767"/>
        <v>1.5180368240966899</v>
      </c>
      <c r="H2487" s="16">
        <f t="shared" ca="1" si="768"/>
        <v>1.10860611</v>
      </c>
      <c r="I2487" s="15">
        <f t="shared" si="764"/>
        <v>7.0000000000000007E-2</v>
      </c>
      <c r="J2487" s="34">
        <f t="shared" si="769"/>
        <v>45427</v>
      </c>
      <c r="K2487" s="2">
        <f t="shared" si="770"/>
        <v>311</v>
      </c>
      <c r="L2487" s="21">
        <f t="shared" si="771"/>
        <v>311</v>
      </c>
      <c r="M2487" s="14">
        <f t="shared" si="772"/>
        <v>1.087084524</v>
      </c>
      <c r="N2487" s="14">
        <f t="shared" ca="1" si="773"/>
        <v>1.2051485449999999</v>
      </c>
      <c r="O2487" s="21">
        <v>0</v>
      </c>
      <c r="P2487" s="16">
        <f t="shared" ca="1" si="774"/>
        <v>745.97661053000002</v>
      </c>
      <c r="Q2487" s="24">
        <f t="shared" si="762"/>
        <v>0</v>
      </c>
      <c r="R2487" s="16">
        <f t="shared" si="775"/>
        <v>0</v>
      </c>
      <c r="S2487" s="4" t="str">
        <f t="shared" si="776"/>
        <v>A+J=</v>
      </c>
      <c r="T2487" s="34">
        <f t="shared" si="777"/>
        <v>45460</v>
      </c>
      <c r="U2487" s="16">
        <v>0</v>
      </c>
      <c r="V2487" s="16">
        <f t="shared" ca="1" si="761"/>
        <v>1.2120918048818055</v>
      </c>
      <c r="W2487" s="16">
        <f t="shared" ca="1" si="779"/>
        <v>437.48320158705059</v>
      </c>
      <c r="X2487" s="32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"/>
      <c r="AI2487" s="1"/>
      <c r="AJ2487" s="1"/>
      <c r="AK2487" s="1"/>
      <c r="AL2487" s="1"/>
      <c r="AM2487" s="32"/>
      <c r="AN2487" s="32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42">
        <f t="shared" si="763"/>
        <v>45878</v>
      </c>
      <c r="B2488" s="19">
        <f t="shared" ca="1" si="778"/>
        <v>4822.1240536573496</v>
      </c>
      <c r="C2488" s="16">
        <f t="shared" ca="1" si="765"/>
        <v>3636.2754146454167</v>
      </c>
      <c r="D2488" s="15">
        <f ca="1">IF(A2488&lt;$B$1,VLOOKUP(A2488,[1]DI!$A$4:$B$15000,2,FALSE),0)</f>
        <v>0</v>
      </c>
      <c r="E2488" s="16">
        <f t="shared" ca="1" si="766"/>
        <v>1</v>
      </c>
      <c r="F2488" s="16">
        <f ca="1">(TRUNC(PRODUCT($E$12:$E2487),16))</f>
        <v>1.6829049000521801</v>
      </c>
      <c r="G2488" s="16">
        <f t="shared" ca="1" si="767"/>
        <v>1.5180368240966899</v>
      </c>
      <c r="H2488" s="16">
        <f t="shared" ca="1" si="768"/>
        <v>1.10860611</v>
      </c>
      <c r="I2488" s="15">
        <f t="shared" si="764"/>
        <v>7.0000000000000007E-2</v>
      </c>
      <c r="J2488" s="34">
        <f t="shared" si="769"/>
        <v>45427</v>
      </c>
      <c r="K2488" s="2">
        <f t="shared" si="770"/>
        <v>311</v>
      </c>
      <c r="L2488" s="21">
        <f t="shared" si="771"/>
        <v>312</v>
      </c>
      <c r="M2488" s="14">
        <f t="shared" si="772"/>
        <v>1.087376431</v>
      </c>
      <c r="N2488" s="14">
        <f t="shared" ca="1" si="773"/>
        <v>1.205472155</v>
      </c>
      <c r="O2488" s="21">
        <v>0</v>
      </c>
      <c r="P2488" s="16">
        <f t="shared" ca="1" si="774"/>
        <v>747.15334561999998</v>
      </c>
      <c r="Q2488" s="24">
        <f t="shared" si="762"/>
        <v>0</v>
      </c>
      <c r="R2488" s="16">
        <f t="shared" si="775"/>
        <v>0</v>
      </c>
      <c r="S2488" s="4" t="str">
        <f t="shared" si="776"/>
        <v>A+J=</v>
      </c>
      <c r="T2488" s="34">
        <f t="shared" si="777"/>
        <v>45460</v>
      </c>
      <c r="U2488" s="16">
        <v>0</v>
      </c>
      <c r="V2488" s="16">
        <f t="shared" ca="1" si="761"/>
        <v>1.2120918048818055</v>
      </c>
      <c r="W2488" s="16">
        <f t="shared" ca="1" si="779"/>
        <v>438.69529339193241</v>
      </c>
      <c r="X2488" s="32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"/>
      <c r="AI2488" s="1"/>
      <c r="AJ2488" s="1"/>
      <c r="AK2488" s="1"/>
      <c r="AL2488" s="1"/>
      <c r="AM2488" s="32"/>
      <c r="AN2488" s="32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42">
        <f t="shared" si="763"/>
        <v>45879</v>
      </c>
      <c r="B2489" s="19">
        <f t="shared" ca="1" si="778"/>
        <v>4823.3361454622309</v>
      </c>
      <c r="C2489" s="16">
        <f t="shared" ca="1" si="765"/>
        <v>3636.2754146454167</v>
      </c>
      <c r="D2489" s="15">
        <f ca="1">IF(A2489&lt;$B$1,VLOOKUP(A2489,[1]DI!$A$4:$B$15000,2,FALSE),0)</f>
        <v>0</v>
      </c>
      <c r="E2489" s="16">
        <f t="shared" ca="1" si="766"/>
        <v>1</v>
      </c>
      <c r="F2489" s="16">
        <f ca="1">(TRUNC(PRODUCT($E$12:$E2488),16))</f>
        <v>1.6829049000521801</v>
      </c>
      <c r="G2489" s="16">
        <f t="shared" ca="1" si="767"/>
        <v>1.5180368240966899</v>
      </c>
      <c r="H2489" s="16">
        <f t="shared" ca="1" si="768"/>
        <v>1.10860611</v>
      </c>
      <c r="I2489" s="15">
        <f t="shared" si="764"/>
        <v>7.0000000000000007E-2</v>
      </c>
      <c r="J2489" s="34">
        <f t="shared" si="769"/>
        <v>45427</v>
      </c>
      <c r="K2489" s="2">
        <f t="shared" si="770"/>
        <v>311</v>
      </c>
      <c r="L2489" s="21">
        <f t="shared" si="771"/>
        <v>312</v>
      </c>
      <c r="M2489" s="14">
        <f t="shared" si="772"/>
        <v>1.087376431</v>
      </c>
      <c r="N2489" s="14">
        <f t="shared" ca="1" si="773"/>
        <v>1.205472155</v>
      </c>
      <c r="O2489" s="21">
        <v>0</v>
      </c>
      <c r="P2489" s="16">
        <f t="shared" ca="1" si="774"/>
        <v>747.15334561999998</v>
      </c>
      <c r="Q2489" s="24">
        <f t="shared" si="762"/>
        <v>0</v>
      </c>
      <c r="R2489" s="16">
        <f t="shared" si="775"/>
        <v>0</v>
      </c>
      <c r="S2489" s="4" t="str">
        <f t="shared" si="776"/>
        <v>A+J=</v>
      </c>
      <c r="T2489" s="34">
        <f t="shared" si="777"/>
        <v>45460</v>
      </c>
      <c r="U2489" s="16">
        <v>0</v>
      </c>
      <c r="V2489" s="16">
        <f t="shared" ref="V2489:V2552" ca="1" si="780">1/30*0.01*C2489</f>
        <v>1.2120918048818055</v>
      </c>
      <c r="W2489" s="16">
        <f t="shared" ca="1" si="779"/>
        <v>439.90738519681423</v>
      </c>
      <c r="X2489" s="32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"/>
      <c r="AI2489" s="1"/>
      <c r="AJ2489" s="1"/>
      <c r="AK2489" s="1"/>
      <c r="AL2489" s="1"/>
      <c r="AM2489" s="32"/>
      <c r="AN2489" s="32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42">
        <f t="shared" si="763"/>
        <v>45880</v>
      </c>
      <c r="B2490" s="19">
        <f t="shared" ca="1" si="778"/>
        <v>4824.5482372671131</v>
      </c>
      <c r="C2490" s="16">
        <f t="shared" ca="1" si="765"/>
        <v>3636.2754146454167</v>
      </c>
      <c r="D2490" s="15">
        <f ca="1">IF(A2490&lt;$B$1,VLOOKUP(A2490,[1]DI!$A$4:$B$15000,2,FALSE),0)</f>
        <v>0</v>
      </c>
      <c r="E2490" s="16">
        <f t="shared" ca="1" si="766"/>
        <v>1</v>
      </c>
      <c r="F2490" s="16">
        <f ca="1">(TRUNC(PRODUCT($E$12:$E2489),16))</f>
        <v>1.6829049000521801</v>
      </c>
      <c r="G2490" s="16">
        <f t="shared" ca="1" si="767"/>
        <v>1.5180368240966899</v>
      </c>
      <c r="H2490" s="16">
        <f t="shared" ca="1" si="768"/>
        <v>1.10860611</v>
      </c>
      <c r="I2490" s="15">
        <f t="shared" si="764"/>
        <v>7.0000000000000007E-2</v>
      </c>
      <c r="J2490" s="34">
        <f t="shared" si="769"/>
        <v>45427</v>
      </c>
      <c r="K2490" s="2">
        <f t="shared" si="770"/>
        <v>312</v>
      </c>
      <c r="L2490" s="21">
        <f t="shared" si="771"/>
        <v>312</v>
      </c>
      <c r="M2490" s="14">
        <f t="shared" si="772"/>
        <v>1.087376431</v>
      </c>
      <c r="N2490" s="14">
        <f t="shared" ca="1" si="773"/>
        <v>1.205472155</v>
      </c>
      <c r="O2490" s="21">
        <v>0</v>
      </c>
      <c r="P2490" s="16">
        <f t="shared" ca="1" si="774"/>
        <v>747.15334561999998</v>
      </c>
      <c r="Q2490" s="24">
        <f t="shared" si="762"/>
        <v>0</v>
      </c>
      <c r="R2490" s="16">
        <f t="shared" si="775"/>
        <v>0</v>
      </c>
      <c r="S2490" s="4" t="str">
        <f t="shared" si="776"/>
        <v>A+J=</v>
      </c>
      <c r="T2490" s="34">
        <f t="shared" si="777"/>
        <v>45460</v>
      </c>
      <c r="U2490" s="16">
        <v>0</v>
      </c>
      <c r="V2490" s="16">
        <f t="shared" ca="1" si="780"/>
        <v>1.2120918048818055</v>
      </c>
      <c r="W2490" s="16">
        <f t="shared" ca="1" si="779"/>
        <v>441.11947700169605</v>
      </c>
      <c r="X2490" s="32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"/>
      <c r="AI2490" s="1"/>
      <c r="AJ2490" s="1"/>
      <c r="AK2490" s="1"/>
      <c r="AL2490" s="1"/>
      <c r="AM2490" s="32"/>
      <c r="AN2490" s="32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42">
        <f t="shared" si="763"/>
        <v>45881</v>
      </c>
      <c r="B2491" s="19">
        <f t="shared" ca="1" si="778"/>
        <v>4826.937380511994</v>
      </c>
      <c r="C2491" s="16">
        <f t="shared" ca="1" si="765"/>
        <v>3636.2754146454167</v>
      </c>
      <c r="D2491" s="15">
        <f ca="1">IF(A2491&lt;$B$1,VLOOKUP(A2491,[1]DI!$A$4:$B$15000,2,FALSE),0)</f>
        <v>0</v>
      </c>
      <c r="E2491" s="16">
        <f t="shared" ca="1" si="766"/>
        <v>1</v>
      </c>
      <c r="F2491" s="16">
        <f ca="1">(TRUNC(PRODUCT($E$12:$E2490),16))</f>
        <v>1.6829049000521801</v>
      </c>
      <c r="G2491" s="16">
        <f t="shared" ca="1" si="767"/>
        <v>1.5180368240966899</v>
      </c>
      <c r="H2491" s="16">
        <f t="shared" ca="1" si="768"/>
        <v>1.10860611</v>
      </c>
      <c r="I2491" s="15">
        <f t="shared" si="764"/>
        <v>7.0000000000000007E-2</v>
      </c>
      <c r="J2491" s="34">
        <f t="shared" si="769"/>
        <v>45427</v>
      </c>
      <c r="K2491" s="2">
        <f t="shared" si="770"/>
        <v>313</v>
      </c>
      <c r="L2491" s="21">
        <f t="shared" si="771"/>
        <v>313</v>
      </c>
      <c r="M2491" s="14">
        <f t="shared" si="772"/>
        <v>1.0876684160000001</v>
      </c>
      <c r="N2491" s="14">
        <f t="shared" ca="1" si="773"/>
        <v>1.2057958520000001</v>
      </c>
      <c r="O2491" s="21">
        <v>0</v>
      </c>
      <c r="P2491" s="16">
        <f t="shared" ca="1" si="774"/>
        <v>748.33039706</v>
      </c>
      <c r="Q2491" s="24">
        <f t="shared" si="762"/>
        <v>0</v>
      </c>
      <c r="R2491" s="16">
        <f t="shared" si="775"/>
        <v>0</v>
      </c>
      <c r="S2491" s="4" t="str">
        <f t="shared" si="776"/>
        <v>A+J=</v>
      </c>
      <c r="T2491" s="34">
        <f t="shared" si="777"/>
        <v>45460</v>
      </c>
      <c r="U2491" s="16">
        <v>0</v>
      </c>
      <c r="V2491" s="16">
        <f t="shared" ca="1" si="780"/>
        <v>1.2120918048818055</v>
      </c>
      <c r="W2491" s="16">
        <f t="shared" ca="1" si="779"/>
        <v>442.33156880657788</v>
      </c>
      <c r="X2491" s="32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"/>
      <c r="AI2491" s="1"/>
      <c r="AJ2491" s="1"/>
      <c r="AK2491" s="1"/>
      <c r="AL2491" s="1"/>
      <c r="AM2491" s="32"/>
      <c r="AN2491" s="32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42">
        <f t="shared" si="763"/>
        <v>45882</v>
      </c>
      <c r="B2492" s="19">
        <f t="shared" ca="1" si="778"/>
        <v>4829.3268401168771</v>
      </c>
      <c r="C2492" s="16">
        <f t="shared" ca="1" si="765"/>
        <v>3636.2754146454167</v>
      </c>
      <c r="D2492" s="15">
        <f ca="1">IF(A2492&lt;$B$1,VLOOKUP(A2492,[1]DI!$A$4:$B$15000,2,FALSE),0)</f>
        <v>0</v>
      </c>
      <c r="E2492" s="16">
        <f t="shared" ca="1" si="766"/>
        <v>1</v>
      </c>
      <c r="F2492" s="16">
        <f ca="1">(TRUNC(PRODUCT($E$12:$E2491),16))</f>
        <v>1.6829049000521801</v>
      </c>
      <c r="G2492" s="16">
        <f t="shared" ca="1" si="767"/>
        <v>1.5180368240966899</v>
      </c>
      <c r="H2492" s="16">
        <f t="shared" ca="1" si="768"/>
        <v>1.10860611</v>
      </c>
      <c r="I2492" s="15">
        <f t="shared" si="764"/>
        <v>7.0000000000000007E-2</v>
      </c>
      <c r="J2492" s="34">
        <f t="shared" si="769"/>
        <v>45427</v>
      </c>
      <c r="K2492" s="2">
        <f t="shared" si="770"/>
        <v>314</v>
      </c>
      <c r="L2492" s="21">
        <f t="shared" si="771"/>
        <v>314</v>
      </c>
      <c r="M2492" s="14">
        <f t="shared" si="772"/>
        <v>1.08796048</v>
      </c>
      <c r="N2492" s="14">
        <f t="shared" ca="1" si="773"/>
        <v>1.2061196359999999</v>
      </c>
      <c r="O2492" s="21">
        <v>0</v>
      </c>
      <c r="P2492" s="16">
        <f t="shared" ca="1" si="774"/>
        <v>749.50776485999995</v>
      </c>
      <c r="Q2492" s="24">
        <f t="shared" si="762"/>
        <v>0</v>
      </c>
      <c r="R2492" s="16">
        <f t="shared" si="775"/>
        <v>0</v>
      </c>
      <c r="S2492" s="4" t="str">
        <f t="shared" si="776"/>
        <v>A+J=</v>
      </c>
      <c r="T2492" s="34">
        <f t="shared" si="777"/>
        <v>45460</v>
      </c>
      <c r="U2492" s="16">
        <v>0</v>
      </c>
      <c r="V2492" s="16">
        <f t="shared" ca="1" si="780"/>
        <v>1.2120918048818055</v>
      </c>
      <c r="W2492" s="16">
        <f t="shared" ca="1" si="779"/>
        <v>443.5436606114597</v>
      </c>
      <c r="X2492" s="32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"/>
      <c r="AI2492" s="1"/>
      <c r="AJ2492" s="1"/>
      <c r="AK2492" s="1"/>
      <c r="AL2492" s="1"/>
      <c r="AM2492" s="32"/>
      <c r="AN2492" s="32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42">
        <f t="shared" si="763"/>
        <v>45883</v>
      </c>
      <c r="B2493" s="19">
        <f t="shared" ca="1" si="778"/>
        <v>4831.7166124417581</v>
      </c>
      <c r="C2493" s="16">
        <f t="shared" ca="1" si="765"/>
        <v>3636.2754146454167</v>
      </c>
      <c r="D2493" s="15">
        <f ca="1">IF(A2493&lt;$B$1,VLOOKUP(A2493,[1]DI!$A$4:$B$15000,2,FALSE),0)</f>
        <v>0</v>
      </c>
      <c r="E2493" s="16">
        <f t="shared" ca="1" si="766"/>
        <v>1</v>
      </c>
      <c r="F2493" s="16">
        <f ca="1">(TRUNC(PRODUCT($E$12:$E2492),16))</f>
        <v>1.6829049000521801</v>
      </c>
      <c r="G2493" s="16">
        <f t="shared" ca="1" si="767"/>
        <v>1.5180368240966899</v>
      </c>
      <c r="H2493" s="16">
        <f t="shared" ca="1" si="768"/>
        <v>1.10860611</v>
      </c>
      <c r="I2493" s="15">
        <f t="shared" si="764"/>
        <v>7.0000000000000007E-2</v>
      </c>
      <c r="J2493" s="34">
        <f t="shared" si="769"/>
        <v>45427</v>
      </c>
      <c r="K2493" s="2">
        <f t="shared" si="770"/>
        <v>315</v>
      </c>
      <c r="L2493" s="21">
        <f t="shared" si="771"/>
        <v>315</v>
      </c>
      <c r="M2493" s="14">
        <f t="shared" si="772"/>
        <v>1.0882526219999999</v>
      </c>
      <c r="N2493" s="14">
        <f t="shared" ca="1" si="773"/>
        <v>1.2064435060000001</v>
      </c>
      <c r="O2493" s="21">
        <v>0</v>
      </c>
      <c r="P2493" s="16">
        <f t="shared" ca="1" si="774"/>
        <v>750.68544538000003</v>
      </c>
      <c r="Q2493" s="24">
        <f t="shared" si="762"/>
        <v>0</v>
      </c>
      <c r="R2493" s="16">
        <f t="shared" si="775"/>
        <v>0</v>
      </c>
      <c r="S2493" s="4" t="str">
        <f t="shared" si="776"/>
        <v>A+J=</v>
      </c>
      <c r="T2493" s="34">
        <f t="shared" si="777"/>
        <v>45460</v>
      </c>
      <c r="U2493" s="16">
        <v>0</v>
      </c>
      <c r="V2493" s="16">
        <f t="shared" ca="1" si="780"/>
        <v>1.2120918048818055</v>
      </c>
      <c r="W2493" s="16">
        <f t="shared" ca="1" si="779"/>
        <v>444.75575241634152</v>
      </c>
      <c r="X2493" s="32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"/>
      <c r="AI2493" s="1"/>
      <c r="AJ2493" s="1"/>
      <c r="AK2493" s="1"/>
      <c r="AL2493" s="1"/>
      <c r="AM2493" s="32"/>
      <c r="AN2493" s="32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42">
        <f t="shared" si="763"/>
        <v>45884</v>
      </c>
      <c r="B2494" s="19">
        <f t="shared" ca="1" si="778"/>
        <v>4834.1067011166406</v>
      </c>
      <c r="C2494" s="16">
        <f t="shared" ca="1" si="765"/>
        <v>3636.2754146454167</v>
      </c>
      <c r="D2494" s="15">
        <f ca="1">IF(A2494&lt;$B$1,VLOOKUP(A2494,[1]DI!$A$4:$B$15000,2,FALSE),0)</f>
        <v>0</v>
      </c>
      <c r="E2494" s="16">
        <f t="shared" ca="1" si="766"/>
        <v>1</v>
      </c>
      <c r="F2494" s="16">
        <f ca="1">(TRUNC(PRODUCT($E$12:$E2493),16))</f>
        <v>1.6829049000521801</v>
      </c>
      <c r="G2494" s="16">
        <f t="shared" ca="1" si="767"/>
        <v>1.5180368240966899</v>
      </c>
      <c r="H2494" s="16">
        <f t="shared" ca="1" si="768"/>
        <v>1.10860611</v>
      </c>
      <c r="I2494" s="15">
        <f t="shared" si="764"/>
        <v>7.0000000000000007E-2</v>
      </c>
      <c r="J2494" s="34">
        <f t="shared" si="769"/>
        <v>45427</v>
      </c>
      <c r="K2494" s="2">
        <f t="shared" si="770"/>
        <v>316</v>
      </c>
      <c r="L2494" s="21">
        <f t="shared" si="771"/>
        <v>316</v>
      </c>
      <c r="M2494" s="14">
        <f t="shared" si="772"/>
        <v>1.0885448419999999</v>
      </c>
      <c r="N2494" s="14">
        <f t="shared" ca="1" si="773"/>
        <v>1.206767463</v>
      </c>
      <c r="O2494" s="21">
        <v>0</v>
      </c>
      <c r="P2494" s="16">
        <f t="shared" ca="1" si="774"/>
        <v>751.86344225000005</v>
      </c>
      <c r="Q2494" s="24">
        <f t="shared" si="762"/>
        <v>0</v>
      </c>
      <c r="R2494" s="16">
        <f t="shared" si="775"/>
        <v>0</v>
      </c>
      <c r="S2494" s="4" t="str">
        <f t="shared" si="776"/>
        <v>A+J=</v>
      </c>
      <c r="T2494" s="34">
        <f t="shared" si="777"/>
        <v>45460</v>
      </c>
      <c r="U2494" s="16">
        <v>0</v>
      </c>
      <c r="V2494" s="16">
        <f t="shared" ca="1" si="780"/>
        <v>1.2120918048818055</v>
      </c>
      <c r="W2494" s="16">
        <f t="shared" ca="1" si="779"/>
        <v>445.96784422122334</v>
      </c>
      <c r="X2494" s="32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"/>
      <c r="AI2494" s="1"/>
      <c r="AJ2494" s="1"/>
      <c r="AK2494" s="1"/>
      <c r="AL2494" s="1"/>
      <c r="AM2494" s="32"/>
      <c r="AN2494" s="32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42">
        <f t="shared" si="763"/>
        <v>45885</v>
      </c>
      <c r="B2495" s="19">
        <f t="shared" ca="1" si="778"/>
        <v>4836.4971061515216</v>
      </c>
      <c r="C2495" s="16">
        <f t="shared" ca="1" si="765"/>
        <v>3636.2754146454167</v>
      </c>
      <c r="D2495" s="15">
        <f ca="1">IF(A2495&lt;$B$1,VLOOKUP(A2495,[1]DI!$A$4:$B$15000,2,FALSE),0)</f>
        <v>0</v>
      </c>
      <c r="E2495" s="16">
        <f t="shared" ca="1" si="766"/>
        <v>1</v>
      </c>
      <c r="F2495" s="16">
        <f ca="1">(TRUNC(PRODUCT($E$12:$E2494),16))</f>
        <v>1.6829049000521801</v>
      </c>
      <c r="G2495" s="16">
        <f t="shared" ca="1" si="767"/>
        <v>1.5180368240966899</v>
      </c>
      <c r="H2495" s="16">
        <f t="shared" ca="1" si="768"/>
        <v>1.10860611</v>
      </c>
      <c r="I2495" s="15">
        <f t="shared" si="764"/>
        <v>7.0000000000000007E-2</v>
      </c>
      <c r="J2495" s="34">
        <f t="shared" si="769"/>
        <v>45427</v>
      </c>
      <c r="K2495" s="2">
        <f t="shared" si="770"/>
        <v>316</v>
      </c>
      <c r="L2495" s="21">
        <f t="shared" si="771"/>
        <v>317</v>
      </c>
      <c r="M2495" s="14">
        <f t="shared" si="772"/>
        <v>1.088837141</v>
      </c>
      <c r="N2495" s="14">
        <f t="shared" ca="1" si="773"/>
        <v>1.2070915069999999</v>
      </c>
      <c r="O2495" s="21">
        <v>0</v>
      </c>
      <c r="P2495" s="16">
        <f t="shared" ca="1" si="774"/>
        <v>753.04175548000001</v>
      </c>
      <c r="Q2495" s="24">
        <f t="shared" si="762"/>
        <v>0</v>
      </c>
      <c r="R2495" s="16">
        <f t="shared" si="775"/>
        <v>0</v>
      </c>
      <c r="S2495" s="4" t="str">
        <f t="shared" si="776"/>
        <v>A+J=</v>
      </c>
      <c r="T2495" s="34">
        <f t="shared" si="777"/>
        <v>45460</v>
      </c>
      <c r="U2495" s="16">
        <v>0</v>
      </c>
      <c r="V2495" s="16">
        <f t="shared" ca="1" si="780"/>
        <v>1.2120918048818055</v>
      </c>
      <c r="W2495" s="16">
        <f t="shared" ca="1" si="779"/>
        <v>447.17993602610517</v>
      </c>
      <c r="X2495" s="32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"/>
      <c r="AI2495" s="1"/>
      <c r="AJ2495" s="1"/>
      <c r="AK2495" s="1"/>
      <c r="AL2495" s="1"/>
      <c r="AM2495" s="32"/>
      <c r="AN2495" s="32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42">
        <f t="shared" si="763"/>
        <v>45886</v>
      </c>
      <c r="B2496" s="19">
        <f t="shared" ca="1" si="778"/>
        <v>4837.7091979564038</v>
      </c>
      <c r="C2496" s="16">
        <f t="shared" ca="1" si="765"/>
        <v>3636.2754146454167</v>
      </c>
      <c r="D2496" s="15">
        <f ca="1">IF(A2496&lt;$B$1,VLOOKUP(A2496,[1]DI!$A$4:$B$15000,2,FALSE),0)</f>
        <v>0</v>
      </c>
      <c r="E2496" s="16">
        <f t="shared" ca="1" si="766"/>
        <v>1</v>
      </c>
      <c r="F2496" s="16">
        <f ca="1">(TRUNC(PRODUCT($E$12:$E2495),16))</f>
        <v>1.6829049000521801</v>
      </c>
      <c r="G2496" s="16">
        <f t="shared" ca="1" si="767"/>
        <v>1.5180368240966899</v>
      </c>
      <c r="H2496" s="16">
        <f t="shared" ca="1" si="768"/>
        <v>1.10860611</v>
      </c>
      <c r="I2496" s="15">
        <f t="shared" si="764"/>
        <v>7.0000000000000007E-2</v>
      </c>
      <c r="J2496" s="34">
        <f t="shared" si="769"/>
        <v>45427</v>
      </c>
      <c r="K2496" s="2">
        <f t="shared" si="770"/>
        <v>316</v>
      </c>
      <c r="L2496" s="21">
        <f t="shared" si="771"/>
        <v>317</v>
      </c>
      <c r="M2496" s="14">
        <f t="shared" si="772"/>
        <v>1.088837141</v>
      </c>
      <c r="N2496" s="14">
        <f t="shared" ca="1" si="773"/>
        <v>1.2070915069999999</v>
      </c>
      <c r="O2496" s="21">
        <v>0</v>
      </c>
      <c r="P2496" s="16">
        <f t="shared" ca="1" si="774"/>
        <v>753.04175548000001</v>
      </c>
      <c r="Q2496" s="24">
        <f t="shared" si="762"/>
        <v>0</v>
      </c>
      <c r="R2496" s="16">
        <f t="shared" si="775"/>
        <v>0</v>
      </c>
      <c r="S2496" s="4" t="str">
        <f t="shared" si="776"/>
        <v>A+J=</v>
      </c>
      <c r="T2496" s="34">
        <f t="shared" si="777"/>
        <v>45460</v>
      </c>
      <c r="U2496" s="16">
        <v>0</v>
      </c>
      <c r="V2496" s="16">
        <f t="shared" ca="1" si="780"/>
        <v>1.2120918048818055</v>
      </c>
      <c r="W2496" s="16">
        <f t="shared" ca="1" si="779"/>
        <v>448.39202783098699</v>
      </c>
      <c r="X2496" s="32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"/>
      <c r="AI2496" s="1"/>
      <c r="AJ2496" s="1"/>
      <c r="AK2496" s="1"/>
      <c r="AL2496" s="1"/>
      <c r="AM2496" s="32"/>
      <c r="AN2496" s="32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42">
        <f t="shared" si="763"/>
        <v>45887</v>
      </c>
      <c r="B2497" s="19">
        <f t="shared" ca="1" si="778"/>
        <v>4838.9212897612861</v>
      </c>
      <c r="C2497" s="16">
        <f t="shared" ca="1" si="765"/>
        <v>3636.2754146454167</v>
      </c>
      <c r="D2497" s="15">
        <f ca="1">IF(A2497&lt;$B$1,VLOOKUP(A2497,[1]DI!$A$4:$B$15000,2,FALSE),0)</f>
        <v>0</v>
      </c>
      <c r="E2497" s="16">
        <f t="shared" ca="1" si="766"/>
        <v>1</v>
      </c>
      <c r="F2497" s="16">
        <f ca="1">(TRUNC(PRODUCT($E$12:$E2496),16))</f>
        <v>1.6829049000521801</v>
      </c>
      <c r="G2497" s="16">
        <f t="shared" ca="1" si="767"/>
        <v>1.5180368240966899</v>
      </c>
      <c r="H2497" s="16">
        <f t="shared" ca="1" si="768"/>
        <v>1.10860611</v>
      </c>
      <c r="I2497" s="15">
        <f t="shared" si="764"/>
        <v>7.0000000000000007E-2</v>
      </c>
      <c r="J2497" s="34">
        <f t="shared" si="769"/>
        <v>45427</v>
      </c>
      <c r="K2497" s="2">
        <f t="shared" si="770"/>
        <v>317</v>
      </c>
      <c r="L2497" s="21">
        <f t="shared" si="771"/>
        <v>317</v>
      </c>
      <c r="M2497" s="14">
        <f t="shared" si="772"/>
        <v>1.088837141</v>
      </c>
      <c r="N2497" s="14">
        <f t="shared" ca="1" si="773"/>
        <v>1.2070915069999999</v>
      </c>
      <c r="O2497" s="21">
        <v>0</v>
      </c>
      <c r="P2497" s="16">
        <f t="shared" ca="1" si="774"/>
        <v>753.04175548000001</v>
      </c>
      <c r="Q2497" s="24">
        <f t="shared" si="762"/>
        <v>0</v>
      </c>
      <c r="R2497" s="16">
        <f t="shared" si="775"/>
        <v>0</v>
      </c>
      <c r="S2497" s="4" t="str">
        <f t="shared" si="776"/>
        <v>A+J=</v>
      </c>
      <c r="T2497" s="34">
        <f t="shared" si="777"/>
        <v>45460</v>
      </c>
      <c r="U2497" s="16">
        <v>0</v>
      </c>
      <c r="V2497" s="16">
        <f t="shared" ca="1" si="780"/>
        <v>1.2120918048818055</v>
      </c>
      <c r="W2497" s="16">
        <f t="shared" ca="1" si="779"/>
        <v>449.60411963586881</v>
      </c>
      <c r="X2497" s="32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"/>
      <c r="AI2497" s="1"/>
      <c r="AJ2497" s="1"/>
      <c r="AK2497" s="1"/>
      <c r="AL2497" s="1"/>
      <c r="AM2497" s="32"/>
      <c r="AN2497" s="32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42">
        <f t="shared" si="763"/>
        <v>45888</v>
      </c>
      <c r="B2498" s="19">
        <f t="shared" ca="1" si="778"/>
        <v>4841.3120147861673</v>
      </c>
      <c r="C2498" s="16">
        <f t="shared" ca="1" si="765"/>
        <v>3636.2754146454167</v>
      </c>
      <c r="D2498" s="15">
        <f ca="1">IF(A2498&lt;$B$1,VLOOKUP(A2498,[1]DI!$A$4:$B$15000,2,FALSE),0)</f>
        <v>0</v>
      </c>
      <c r="E2498" s="16">
        <f t="shared" ca="1" si="766"/>
        <v>1</v>
      </c>
      <c r="F2498" s="16">
        <f ca="1">(TRUNC(PRODUCT($E$12:$E2497),16))</f>
        <v>1.6829049000521801</v>
      </c>
      <c r="G2498" s="16">
        <f t="shared" ca="1" si="767"/>
        <v>1.5180368240966899</v>
      </c>
      <c r="H2498" s="16">
        <f t="shared" ca="1" si="768"/>
        <v>1.10860611</v>
      </c>
      <c r="I2498" s="15">
        <f t="shared" si="764"/>
        <v>7.0000000000000007E-2</v>
      </c>
      <c r="J2498" s="34">
        <f t="shared" si="769"/>
        <v>45427</v>
      </c>
      <c r="K2498" s="2">
        <f t="shared" si="770"/>
        <v>318</v>
      </c>
      <c r="L2498" s="21">
        <f t="shared" si="771"/>
        <v>318</v>
      </c>
      <c r="M2498" s="14">
        <f t="shared" si="772"/>
        <v>1.0891295190000001</v>
      </c>
      <c r="N2498" s="14">
        <f t="shared" ca="1" si="773"/>
        <v>1.2074156389999999</v>
      </c>
      <c r="O2498" s="21">
        <v>0</v>
      </c>
      <c r="P2498" s="16">
        <f t="shared" ca="1" si="774"/>
        <v>754.22038869999994</v>
      </c>
      <c r="Q2498" s="24">
        <f t="shared" si="762"/>
        <v>0</v>
      </c>
      <c r="R2498" s="16">
        <f t="shared" si="775"/>
        <v>0</v>
      </c>
      <c r="S2498" s="4" t="str">
        <f t="shared" si="776"/>
        <v>A+J=</v>
      </c>
      <c r="T2498" s="34">
        <f t="shared" si="777"/>
        <v>45460</v>
      </c>
      <c r="U2498" s="16">
        <v>0</v>
      </c>
      <c r="V2498" s="16">
        <f t="shared" ca="1" si="780"/>
        <v>1.2120918048818055</v>
      </c>
      <c r="W2498" s="16">
        <f t="shared" ca="1" si="779"/>
        <v>450.81621144075064</v>
      </c>
      <c r="X2498" s="32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"/>
      <c r="AI2498" s="1"/>
      <c r="AJ2498" s="1"/>
      <c r="AK2498" s="1"/>
      <c r="AL2498" s="1"/>
      <c r="AM2498" s="32"/>
      <c r="AN2498" s="32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42">
        <f t="shared" si="763"/>
        <v>45889</v>
      </c>
      <c r="B2499" s="19">
        <f t="shared" ca="1" si="778"/>
        <v>4843.7030561710499</v>
      </c>
      <c r="C2499" s="16">
        <f t="shared" ca="1" si="765"/>
        <v>3636.2754146454167</v>
      </c>
      <c r="D2499" s="15">
        <f ca="1">IF(A2499&lt;$B$1,VLOOKUP(A2499,[1]DI!$A$4:$B$15000,2,FALSE),0)</f>
        <v>0</v>
      </c>
      <c r="E2499" s="16">
        <f t="shared" ca="1" si="766"/>
        <v>1</v>
      </c>
      <c r="F2499" s="16">
        <f ca="1">(TRUNC(PRODUCT($E$12:$E2498),16))</f>
        <v>1.6829049000521801</v>
      </c>
      <c r="G2499" s="16">
        <f t="shared" ca="1" si="767"/>
        <v>1.5180368240966899</v>
      </c>
      <c r="H2499" s="16">
        <f t="shared" ca="1" si="768"/>
        <v>1.10860611</v>
      </c>
      <c r="I2499" s="15">
        <f t="shared" si="764"/>
        <v>7.0000000000000007E-2</v>
      </c>
      <c r="J2499" s="34">
        <f t="shared" si="769"/>
        <v>45427</v>
      </c>
      <c r="K2499" s="2">
        <f t="shared" si="770"/>
        <v>319</v>
      </c>
      <c r="L2499" s="21">
        <f t="shared" si="771"/>
        <v>319</v>
      </c>
      <c r="M2499" s="14">
        <f t="shared" si="772"/>
        <v>1.089421975</v>
      </c>
      <c r="N2499" s="14">
        <f t="shared" ca="1" si="773"/>
        <v>1.2077398580000001</v>
      </c>
      <c r="O2499" s="21">
        <v>0</v>
      </c>
      <c r="P2499" s="16">
        <f t="shared" ca="1" si="774"/>
        <v>755.39933828000005</v>
      </c>
      <c r="Q2499" s="24">
        <f t="shared" si="762"/>
        <v>0</v>
      </c>
      <c r="R2499" s="16">
        <f t="shared" si="775"/>
        <v>0</v>
      </c>
      <c r="S2499" s="4" t="str">
        <f t="shared" si="776"/>
        <v>A+J=</v>
      </c>
      <c r="T2499" s="34">
        <f t="shared" si="777"/>
        <v>45460</v>
      </c>
      <c r="U2499" s="16">
        <v>0</v>
      </c>
      <c r="V2499" s="16">
        <f t="shared" ca="1" si="780"/>
        <v>1.2120918048818055</v>
      </c>
      <c r="W2499" s="16">
        <f t="shared" ca="1" si="779"/>
        <v>452.02830324563246</v>
      </c>
      <c r="X2499" s="32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"/>
      <c r="AI2499" s="1"/>
      <c r="AJ2499" s="1"/>
      <c r="AK2499" s="1"/>
      <c r="AL2499" s="1"/>
      <c r="AM2499" s="32"/>
      <c r="AN2499" s="32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42">
        <f t="shared" si="763"/>
        <v>45890</v>
      </c>
      <c r="B2500" s="19">
        <f t="shared" ca="1" si="778"/>
        <v>4846.094413915931</v>
      </c>
      <c r="C2500" s="16">
        <f t="shared" ca="1" si="765"/>
        <v>3636.2754146454167</v>
      </c>
      <c r="D2500" s="15">
        <f ca="1">IF(A2500&lt;$B$1,VLOOKUP(A2500,[1]DI!$A$4:$B$15000,2,FALSE),0)</f>
        <v>0</v>
      </c>
      <c r="E2500" s="16">
        <f t="shared" ca="1" si="766"/>
        <v>1</v>
      </c>
      <c r="F2500" s="16">
        <f ca="1">(TRUNC(PRODUCT($E$12:$E2499),16))</f>
        <v>1.6829049000521801</v>
      </c>
      <c r="G2500" s="16">
        <f t="shared" ca="1" si="767"/>
        <v>1.5180368240966899</v>
      </c>
      <c r="H2500" s="16">
        <f t="shared" ca="1" si="768"/>
        <v>1.10860611</v>
      </c>
      <c r="I2500" s="15">
        <f t="shared" si="764"/>
        <v>7.0000000000000007E-2</v>
      </c>
      <c r="J2500" s="34">
        <f t="shared" si="769"/>
        <v>45427</v>
      </c>
      <c r="K2500" s="2">
        <f t="shared" si="770"/>
        <v>320</v>
      </c>
      <c r="L2500" s="21">
        <f t="shared" si="771"/>
        <v>320</v>
      </c>
      <c r="M2500" s="14">
        <f t="shared" si="772"/>
        <v>1.0897145100000001</v>
      </c>
      <c r="N2500" s="14">
        <f t="shared" ca="1" si="773"/>
        <v>1.2080641640000001</v>
      </c>
      <c r="O2500" s="21">
        <v>0</v>
      </c>
      <c r="P2500" s="16">
        <f t="shared" ca="1" si="774"/>
        <v>756.57860421999999</v>
      </c>
      <c r="Q2500" s="24">
        <f t="shared" si="762"/>
        <v>0</v>
      </c>
      <c r="R2500" s="16">
        <f t="shared" si="775"/>
        <v>0</v>
      </c>
      <c r="S2500" s="4" t="str">
        <f t="shared" si="776"/>
        <v>A+J=</v>
      </c>
      <c r="T2500" s="34">
        <f t="shared" si="777"/>
        <v>45460</v>
      </c>
      <c r="U2500" s="16">
        <v>0</v>
      </c>
      <c r="V2500" s="16">
        <f t="shared" ca="1" si="780"/>
        <v>1.2120918048818055</v>
      </c>
      <c r="W2500" s="16">
        <f t="shared" ca="1" si="779"/>
        <v>453.24039505051428</v>
      </c>
      <c r="X2500" s="32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"/>
      <c r="AI2500" s="1"/>
      <c r="AJ2500" s="1"/>
      <c r="AK2500" s="1"/>
      <c r="AL2500" s="1"/>
      <c r="AM2500" s="32"/>
      <c r="AN2500" s="32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42">
        <f t="shared" si="763"/>
        <v>45891</v>
      </c>
      <c r="B2501" s="19">
        <f t="shared" ca="1" si="778"/>
        <v>4848.4860880108126</v>
      </c>
      <c r="C2501" s="16">
        <f t="shared" ca="1" si="765"/>
        <v>3636.2754146454167</v>
      </c>
      <c r="D2501" s="15">
        <f ca="1">IF(A2501&lt;$B$1,VLOOKUP(A2501,[1]DI!$A$4:$B$15000,2,FALSE),0)</f>
        <v>0</v>
      </c>
      <c r="E2501" s="16">
        <f t="shared" ca="1" si="766"/>
        <v>1</v>
      </c>
      <c r="F2501" s="16">
        <f ca="1">(TRUNC(PRODUCT($E$12:$E2500),16))</f>
        <v>1.6829049000521801</v>
      </c>
      <c r="G2501" s="16">
        <f t="shared" ca="1" si="767"/>
        <v>1.5180368240966899</v>
      </c>
      <c r="H2501" s="16">
        <f t="shared" ca="1" si="768"/>
        <v>1.10860611</v>
      </c>
      <c r="I2501" s="15">
        <f t="shared" si="764"/>
        <v>7.0000000000000007E-2</v>
      </c>
      <c r="J2501" s="34">
        <f t="shared" si="769"/>
        <v>45427</v>
      </c>
      <c r="K2501" s="2">
        <f t="shared" si="770"/>
        <v>321</v>
      </c>
      <c r="L2501" s="21">
        <f t="shared" si="771"/>
        <v>321</v>
      </c>
      <c r="M2501" s="14">
        <f t="shared" si="772"/>
        <v>1.0900071229999999</v>
      </c>
      <c r="N2501" s="14">
        <f t="shared" ca="1" si="773"/>
        <v>1.2083885569999999</v>
      </c>
      <c r="O2501" s="21">
        <v>0</v>
      </c>
      <c r="P2501" s="16">
        <f t="shared" ca="1" si="774"/>
        <v>757.75818650999997</v>
      </c>
      <c r="Q2501" s="24">
        <f t="shared" si="762"/>
        <v>0</v>
      </c>
      <c r="R2501" s="16">
        <f t="shared" si="775"/>
        <v>0</v>
      </c>
      <c r="S2501" s="4" t="str">
        <f t="shared" si="776"/>
        <v>A+J=</v>
      </c>
      <c r="T2501" s="34">
        <f t="shared" si="777"/>
        <v>45460</v>
      </c>
      <c r="U2501" s="16">
        <v>0</v>
      </c>
      <c r="V2501" s="16">
        <f t="shared" ca="1" si="780"/>
        <v>1.2120918048818055</v>
      </c>
      <c r="W2501" s="16">
        <f t="shared" ca="1" si="779"/>
        <v>454.4524868553961</v>
      </c>
      <c r="X2501" s="32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"/>
      <c r="AI2501" s="1"/>
      <c r="AJ2501" s="1"/>
      <c r="AK2501" s="1"/>
      <c r="AL2501" s="1"/>
      <c r="AM2501" s="32"/>
      <c r="AN2501" s="32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42">
        <f t="shared" si="763"/>
        <v>45892</v>
      </c>
      <c r="B2502" s="19">
        <f t="shared" ca="1" si="778"/>
        <v>4850.8780748256941</v>
      </c>
      <c r="C2502" s="16">
        <f t="shared" ca="1" si="765"/>
        <v>3636.2754146454167</v>
      </c>
      <c r="D2502" s="15">
        <f ca="1">IF(A2502&lt;$B$1,VLOOKUP(A2502,[1]DI!$A$4:$B$15000,2,FALSE),0)</f>
        <v>0</v>
      </c>
      <c r="E2502" s="16">
        <f t="shared" ca="1" si="766"/>
        <v>1</v>
      </c>
      <c r="F2502" s="16">
        <f ca="1">(TRUNC(PRODUCT($E$12:$E2501),16))</f>
        <v>1.6829049000521801</v>
      </c>
      <c r="G2502" s="16">
        <f t="shared" ca="1" si="767"/>
        <v>1.5180368240966899</v>
      </c>
      <c r="H2502" s="16">
        <f t="shared" ca="1" si="768"/>
        <v>1.10860611</v>
      </c>
      <c r="I2502" s="15">
        <f t="shared" si="764"/>
        <v>7.0000000000000007E-2</v>
      </c>
      <c r="J2502" s="34">
        <f t="shared" si="769"/>
        <v>45427</v>
      </c>
      <c r="K2502" s="2">
        <f t="shared" si="770"/>
        <v>321</v>
      </c>
      <c r="L2502" s="21">
        <f t="shared" si="771"/>
        <v>322</v>
      </c>
      <c r="M2502" s="14">
        <f t="shared" si="772"/>
        <v>1.090299814</v>
      </c>
      <c r="N2502" s="14">
        <f t="shared" ca="1" si="773"/>
        <v>1.208713036</v>
      </c>
      <c r="O2502" s="21">
        <v>0</v>
      </c>
      <c r="P2502" s="16">
        <f t="shared" ca="1" si="774"/>
        <v>758.93808151999997</v>
      </c>
      <c r="Q2502" s="24">
        <f t="shared" si="762"/>
        <v>0</v>
      </c>
      <c r="R2502" s="16">
        <f t="shared" si="775"/>
        <v>0</v>
      </c>
      <c r="S2502" s="4" t="str">
        <f t="shared" si="776"/>
        <v>A+J=</v>
      </c>
      <c r="T2502" s="34">
        <f t="shared" si="777"/>
        <v>45460</v>
      </c>
      <c r="U2502" s="16">
        <v>0</v>
      </c>
      <c r="V2502" s="16">
        <f t="shared" ca="1" si="780"/>
        <v>1.2120918048818055</v>
      </c>
      <c r="W2502" s="16">
        <f t="shared" ca="1" si="779"/>
        <v>455.66457866027793</v>
      </c>
      <c r="X2502" s="32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"/>
      <c r="AI2502" s="1"/>
      <c r="AJ2502" s="1"/>
      <c r="AK2502" s="1"/>
      <c r="AL2502" s="1"/>
      <c r="AM2502" s="32"/>
      <c r="AN2502" s="32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42">
        <f t="shared" si="763"/>
        <v>45893</v>
      </c>
      <c r="B2503" s="19">
        <f t="shared" ca="1" si="778"/>
        <v>4852.0901666305763</v>
      </c>
      <c r="C2503" s="16">
        <f t="shared" ca="1" si="765"/>
        <v>3636.2754146454167</v>
      </c>
      <c r="D2503" s="15">
        <f ca="1">IF(A2503&lt;$B$1,VLOOKUP(A2503,[1]DI!$A$4:$B$15000,2,FALSE),0)</f>
        <v>0</v>
      </c>
      <c r="E2503" s="16">
        <f t="shared" ca="1" si="766"/>
        <v>1</v>
      </c>
      <c r="F2503" s="16">
        <f ca="1">(TRUNC(PRODUCT($E$12:$E2502),16))</f>
        <v>1.6829049000521801</v>
      </c>
      <c r="G2503" s="16">
        <f t="shared" ca="1" si="767"/>
        <v>1.5180368240966899</v>
      </c>
      <c r="H2503" s="16">
        <f t="shared" ca="1" si="768"/>
        <v>1.10860611</v>
      </c>
      <c r="I2503" s="15">
        <f t="shared" si="764"/>
        <v>7.0000000000000007E-2</v>
      </c>
      <c r="J2503" s="34">
        <f t="shared" si="769"/>
        <v>45427</v>
      </c>
      <c r="K2503" s="2">
        <f t="shared" si="770"/>
        <v>321</v>
      </c>
      <c r="L2503" s="21">
        <f t="shared" si="771"/>
        <v>322</v>
      </c>
      <c r="M2503" s="14">
        <f t="shared" si="772"/>
        <v>1.090299814</v>
      </c>
      <c r="N2503" s="14">
        <f t="shared" ca="1" si="773"/>
        <v>1.208713036</v>
      </c>
      <c r="O2503" s="21">
        <v>0</v>
      </c>
      <c r="P2503" s="16">
        <f t="shared" ca="1" si="774"/>
        <v>758.93808151999997</v>
      </c>
      <c r="Q2503" s="24">
        <f t="shared" si="762"/>
        <v>0</v>
      </c>
      <c r="R2503" s="16">
        <f t="shared" si="775"/>
        <v>0</v>
      </c>
      <c r="S2503" s="4" t="str">
        <f t="shared" si="776"/>
        <v>A+J=</v>
      </c>
      <c r="T2503" s="34">
        <f t="shared" si="777"/>
        <v>45460</v>
      </c>
      <c r="U2503" s="16">
        <v>0</v>
      </c>
      <c r="V2503" s="16">
        <f t="shared" ca="1" si="780"/>
        <v>1.2120918048818055</v>
      </c>
      <c r="W2503" s="16">
        <f t="shared" ca="1" si="779"/>
        <v>456.87667046515975</v>
      </c>
      <c r="X2503" s="32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"/>
      <c r="AI2503" s="1"/>
      <c r="AJ2503" s="1"/>
      <c r="AK2503" s="1"/>
      <c r="AL2503" s="1"/>
      <c r="AM2503" s="32"/>
      <c r="AN2503" s="32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42">
        <f t="shared" si="763"/>
        <v>45894</v>
      </c>
      <c r="B2504" s="19">
        <f t="shared" ca="1" si="778"/>
        <v>4853.3022584354585</v>
      </c>
      <c r="C2504" s="16">
        <f t="shared" ca="1" si="765"/>
        <v>3636.2754146454167</v>
      </c>
      <c r="D2504" s="15">
        <f ca="1">IF(A2504&lt;$B$1,VLOOKUP(A2504,[1]DI!$A$4:$B$15000,2,FALSE),0)</f>
        <v>0</v>
      </c>
      <c r="E2504" s="16">
        <f t="shared" ca="1" si="766"/>
        <v>1</v>
      </c>
      <c r="F2504" s="16">
        <f ca="1">(TRUNC(PRODUCT($E$12:$E2503),16))</f>
        <v>1.6829049000521801</v>
      </c>
      <c r="G2504" s="16">
        <f t="shared" ca="1" si="767"/>
        <v>1.5180368240966899</v>
      </c>
      <c r="H2504" s="16">
        <f t="shared" ca="1" si="768"/>
        <v>1.10860611</v>
      </c>
      <c r="I2504" s="15">
        <f t="shared" si="764"/>
        <v>7.0000000000000007E-2</v>
      </c>
      <c r="J2504" s="34">
        <f t="shared" si="769"/>
        <v>45427</v>
      </c>
      <c r="K2504" s="2">
        <f t="shared" si="770"/>
        <v>322</v>
      </c>
      <c r="L2504" s="21">
        <f t="shared" si="771"/>
        <v>322</v>
      </c>
      <c r="M2504" s="14">
        <f t="shared" si="772"/>
        <v>1.090299814</v>
      </c>
      <c r="N2504" s="14">
        <f t="shared" ca="1" si="773"/>
        <v>1.208713036</v>
      </c>
      <c r="O2504" s="21">
        <v>0</v>
      </c>
      <c r="P2504" s="16">
        <f t="shared" ca="1" si="774"/>
        <v>758.93808151999997</v>
      </c>
      <c r="Q2504" s="24">
        <f t="shared" si="762"/>
        <v>0</v>
      </c>
      <c r="R2504" s="16">
        <f t="shared" si="775"/>
        <v>0</v>
      </c>
      <c r="S2504" s="4" t="str">
        <f t="shared" si="776"/>
        <v>A+J=</v>
      </c>
      <c r="T2504" s="34">
        <f t="shared" si="777"/>
        <v>45460</v>
      </c>
      <c r="U2504" s="16">
        <v>0</v>
      </c>
      <c r="V2504" s="16">
        <f t="shared" ca="1" si="780"/>
        <v>1.2120918048818055</v>
      </c>
      <c r="W2504" s="16">
        <f t="shared" ca="1" si="779"/>
        <v>458.08876227004157</v>
      </c>
      <c r="X2504" s="32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"/>
      <c r="AI2504" s="1"/>
      <c r="AJ2504" s="1"/>
      <c r="AK2504" s="1"/>
      <c r="AL2504" s="1"/>
      <c r="AM2504" s="32"/>
      <c r="AN2504" s="32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42">
        <f t="shared" si="763"/>
        <v>45895</v>
      </c>
      <c r="B2505" s="19">
        <f t="shared" ca="1" si="778"/>
        <v>4855.6945652403401</v>
      </c>
      <c r="C2505" s="16">
        <f t="shared" ca="1" si="765"/>
        <v>3636.2754146454167</v>
      </c>
      <c r="D2505" s="15">
        <f ca="1">IF(A2505&lt;$B$1,VLOOKUP(A2505,[1]DI!$A$4:$B$15000,2,FALSE),0)</f>
        <v>0</v>
      </c>
      <c r="E2505" s="16">
        <f t="shared" ca="1" si="766"/>
        <v>1</v>
      </c>
      <c r="F2505" s="16">
        <f ca="1">(TRUNC(PRODUCT($E$12:$E2504),16))</f>
        <v>1.6829049000521801</v>
      </c>
      <c r="G2505" s="16">
        <f t="shared" ca="1" si="767"/>
        <v>1.5180368240966899</v>
      </c>
      <c r="H2505" s="16">
        <f t="shared" ca="1" si="768"/>
        <v>1.10860611</v>
      </c>
      <c r="I2505" s="15">
        <f t="shared" si="764"/>
        <v>7.0000000000000007E-2</v>
      </c>
      <c r="J2505" s="34">
        <f t="shared" si="769"/>
        <v>45427</v>
      </c>
      <c r="K2505" s="2">
        <f t="shared" si="770"/>
        <v>323</v>
      </c>
      <c r="L2505" s="21">
        <f t="shared" si="771"/>
        <v>323</v>
      </c>
      <c r="M2505" s="14">
        <f t="shared" si="772"/>
        <v>1.090592585</v>
      </c>
      <c r="N2505" s="14">
        <f t="shared" ca="1" si="773"/>
        <v>1.2090376030000001</v>
      </c>
      <c r="O2505" s="21">
        <v>0</v>
      </c>
      <c r="P2505" s="16">
        <f t="shared" ca="1" si="774"/>
        <v>760.11829651999994</v>
      </c>
      <c r="Q2505" s="24">
        <f t="shared" si="762"/>
        <v>0</v>
      </c>
      <c r="R2505" s="16">
        <f t="shared" si="775"/>
        <v>0</v>
      </c>
      <c r="S2505" s="4" t="str">
        <f t="shared" si="776"/>
        <v>A+J=</v>
      </c>
      <c r="T2505" s="34">
        <f t="shared" si="777"/>
        <v>45460</v>
      </c>
      <c r="U2505" s="16">
        <v>0</v>
      </c>
      <c r="V2505" s="16">
        <f t="shared" ca="1" si="780"/>
        <v>1.2120918048818055</v>
      </c>
      <c r="W2505" s="16">
        <f t="shared" ca="1" si="779"/>
        <v>459.30085407492339</v>
      </c>
      <c r="X2505" s="32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"/>
      <c r="AI2505" s="1"/>
      <c r="AJ2505" s="1"/>
      <c r="AK2505" s="1"/>
      <c r="AL2505" s="1"/>
      <c r="AM2505" s="32"/>
      <c r="AN2505" s="32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42">
        <f t="shared" si="763"/>
        <v>45896</v>
      </c>
      <c r="B2506" s="19">
        <f t="shared" ca="1" si="778"/>
        <v>4858.0871884052222</v>
      </c>
      <c r="C2506" s="16">
        <f t="shared" ca="1" si="765"/>
        <v>3636.2754146454167</v>
      </c>
      <c r="D2506" s="15">
        <f ca="1">IF(A2506&lt;$B$1,VLOOKUP(A2506,[1]DI!$A$4:$B$15000,2,FALSE),0)</f>
        <v>0</v>
      </c>
      <c r="E2506" s="16">
        <f t="shared" ca="1" si="766"/>
        <v>1</v>
      </c>
      <c r="F2506" s="16">
        <f ca="1">(TRUNC(PRODUCT($E$12:$E2505),16))</f>
        <v>1.6829049000521801</v>
      </c>
      <c r="G2506" s="16">
        <f t="shared" ca="1" si="767"/>
        <v>1.5180368240966899</v>
      </c>
      <c r="H2506" s="16">
        <f t="shared" ca="1" si="768"/>
        <v>1.10860611</v>
      </c>
      <c r="I2506" s="15">
        <f t="shared" si="764"/>
        <v>7.0000000000000007E-2</v>
      </c>
      <c r="J2506" s="34">
        <f t="shared" si="769"/>
        <v>45427</v>
      </c>
      <c r="K2506" s="2">
        <f t="shared" si="770"/>
        <v>324</v>
      </c>
      <c r="L2506" s="21">
        <f t="shared" si="771"/>
        <v>324</v>
      </c>
      <c r="M2506" s="14">
        <f t="shared" si="772"/>
        <v>1.090885434</v>
      </c>
      <c r="N2506" s="14">
        <f t="shared" ca="1" si="773"/>
        <v>1.209362257</v>
      </c>
      <c r="O2506" s="21">
        <v>0</v>
      </c>
      <c r="P2506" s="16">
        <f t="shared" ca="1" si="774"/>
        <v>761.29882787999998</v>
      </c>
      <c r="Q2506" s="24">
        <f t="shared" si="762"/>
        <v>0</v>
      </c>
      <c r="R2506" s="16">
        <f t="shared" si="775"/>
        <v>0</v>
      </c>
      <c r="S2506" s="4" t="str">
        <f t="shared" si="776"/>
        <v>A+J=</v>
      </c>
      <c r="T2506" s="34">
        <f t="shared" si="777"/>
        <v>45460</v>
      </c>
      <c r="U2506" s="16">
        <v>0</v>
      </c>
      <c r="V2506" s="16">
        <f t="shared" ca="1" si="780"/>
        <v>1.2120918048818055</v>
      </c>
      <c r="W2506" s="16">
        <f t="shared" ca="1" si="779"/>
        <v>460.51294587980522</v>
      </c>
      <c r="X2506" s="32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"/>
      <c r="AI2506" s="1"/>
      <c r="AJ2506" s="1"/>
      <c r="AK2506" s="1"/>
      <c r="AL2506" s="1"/>
      <c r="AM2506" s="32"/>
      <c r="AN2506" s="32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42">
        <f t="shared" si="763"/>
        <v>45897</v>
      </c>
      <c r="B2507" s="19">
        <f t="shared" ca="1" si="778"/>
        <v>4860.4801279201038</v>
      </c>
      <c r="C2507" s="16">
        <f t="shared" ca="1" si="765"/>
        <v>3636.2754146454167</v>
      </c>
      <c r="D2507" s="15">
        <f ca="1">IF(A2507&lt;$B$1,VLOOKUP(A2507,[1]DI!$A$4:$B$15000,2,FALSE),0)</f>
        <v>0</v>
      </c>
      <c r="E2507" s="16">
        <f t="shared" ca="1" si="766"/>
        <v>1</v>
      </c>
      <c r="F2507" s="16">
        <f ca="1">(TRUNC(PRODUCT($E$12:$E2506),16))</f>
        <v>1.6829049000521801</v>
      </c>
      <c r="G2507" s="16">
        <f t="shared" ca="1" si="767"/>
        <v>1.5180368240966899</v>
      </c>
      <c r="H2507" s="16">
        <f t="shared" ca="1" si="768"/>
        <v>1.10860611</v>
      </c>
      <c r="I2507" s="15">
        <f t="shared" si="764"/>
        <v>7.0000000000000007E-2</v>
      </c>
      <c r="J2507" s="34">
        <f t="shared" si="769"/>
        <v>45427</v>
      </c>
      <c r="K2507" s="2">
        <f t="shared" si="770"/>
        <v>325</v>
      </c>
      <c r="L2507" s="21">
        <f t="shared" si="771"/>
        <v>325</v>
      </c>
      <c r="M2507" s="14">
        <f t="shared" si="772"/>
        <v>1.0911783610000001</v>
      </c>
      <c r="N2507" s="14">
        <f t="shared" ca="1" si="773"/>
        <v>1.209686998</v>
      </c>
      <c r="O2507" s="21">
        <v>0</v>
      </c>
      <c r="P2507" s="16">
        <f t="shared" ca="1" si="774"/>
        <v>762.47967559000006</v>
      </c>
      <c r="Q2507" s="24">
        <f t="shared" si="762"/>
        <v>0</v>
      </c>
      <c r="R2507" s="16">
        <f t="shared" si="775"/>
        <v>0</v>
      </c>
      <c r="S2507" s="4" t="str">
        <f t="shared" si="776"/>
        <v>A+J=</v>
      </c>
      <c r="T2507" s="34">
        <f t="shared" si="777"/>
        <v>45460</v>
      </c>
      <c r="U2507" s="16">
        <v>0</v>
      </c>
      <c r="V2507" s="16">
        <f t="shared" ca="1" si="780"/>
        <v>1.2120918048818055</v>
      </c>
      <c r="W2507" s="16">
        <f t="shared" ca="1" si="779"/>
        <v>461.72503768468704</v>
      </c>
      <c r="X2507" s="32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"/>
      <c r="AI2507" s="1"/>
      <c r="AJ2507" s="1"/>
      <c r="AK2507" s="1"/>
      <c r="AL2507" s="1"/>
      <c r="AM2507" s="32"/>
      <c r="AN2507" s="32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42">
        <f t="shared" si="763"/>
        <v>45898</v>
      </c>
      <c r="B2508" s="19">
        <f t="shared" ca="1" si="778"/>
        <v>4862.8733837949858</v>
      </c>
      <c r="C2508" s="16">
        <f t="shared" ca="1" si="765"/>
        <v>3636.2754146454167</v>
      </c>
      <c r="D2508" s="15">
        <f ca="1">IF(A2508&lt;$B$1,VLOOKUP(A2508,[1]DI!$A$4:$B$15000,2,FALSE),0)</f>
        <v>0</v>
      </c>
      <c r="E2508" s="16">
        <f t="shared" ca="1" si="766"/>
        <v>1</v>
      </c>
      <c r="F2508" s="16">
        <f ca="1">(TRUNC(PRODUCT($E$12:$E2507),16))</f>
        <v>1.6829049000521801</v>
      </c>
      <c r="G2508" s="16">
        <f t="shared" ca="1" si="767"/>
        <v>1.5180368240966899</v>
      </c>
      <c r="H2508" s="16">
        <f t="shared" ca="1" si="768"/>
        <v>1.10860611</v>
      </c>
      <c r="I2508" s="15">
        <f t="shared" si="764"/>
        <v>7.0000000000000007E-2</v>
      </c>
      <c r="J2508" s="34">
        <f t="shared" si="769"/>
        <v>45427</v>
      </c>
      <c r="K2508" s="2">
        <f t="shared" si="770"/>
        <v>326</v>
      </c>
      <c r="L2508" s="21">
        <f t="shared" si="771"/>
        <v>326</v>
      </c>
      <c r="M2508" s="14">
        <f t="shared" si="772"/>
        <v>1.091471367</v>
      </c>
      <c r="N2508" s="14">
        <f t="shared" ca="1" si="773"/>
        <v>1.2100118259999999</v>
      </c>
      <c r="O2508" s="21">
        <v>0</v>
      </c>
      <c r="P2508" s="16">
        <f t="shared" ca="1" si="774"/>
        <v>763.66083965999997</v>
      </c>
      <c r="Q2508" s="24">
        <f t="shared" ref="Q2508:Q2571" si="781">IF($O2508&gt;0,VLOOKUP($O2508,$W$12:$AC$150,7),0)</f>
        <v>0</v>
      </c>
      <c r="R2508" s="16">
        <f t="shared" si="775"/>
        <v>0</v>
      </c>
      <c r="S2508" s="4" t="str">
        <f t="shared" si="776"/>
        <v>A+J=</v>
      </c>
      <c r="T2508" s="34">
        <f t="shared" si="777"/>
        <v>45460</v>
      </c>
      <c r="U2508" s="16">
        <v>0</v>
      </c>
      <c r="V2508" s="16">
        <f t="shared" ca="1" si="780"/>
        <v>1.2120918048818055</v>
      </c>
      <c r="W2508" s="16">
        <f t="shared" ca="1" si="779"/>
        <v>462.93712948956886</v>
      </c>
      <c r="X2508" s="32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"/>
      <c r="AI2508" s="1"/>
      <c r="AJ2508" s="1"/>
      <c r="AK2508" s="1"/>
      <c r="AL2508" s="1"/>
      <c r="AM2508" s="32"/>
      <c r="AN2508" s="32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42">
        <f t="shared" ref="A2509:A2572" si="782">(A2508+1)</f>
        <v>45899</v>
      </c>
      <c r="B2509" s="19">
        <f t="shared" ca="1" si="778"/>
        <v>4865.266959669867</v>
      </c>
      <c r="C2509" s="16">
        <f t="shared" ca="1" si="765"/>
        <v>3636.2754146454167</v>
      </c>
      <c r="D2509" s="15">
        <f ca="1">IF(A2509&lt;$B$1,VLOOKUP(A2509,[1]DI!$A$4:$B$15000,2,FALSE),0)</f>
        <v>0</v>
      </c>
      <c r="E2509" s="16">
        <f t="shared" ca="1" si="766"/>
        <v>1</v>
      </c>
      <c r="F2509" s="16">
        <f ca="1">(TRUNC(PRODUCT($E$12:$E2508),16))</f>
        <v>1.6829049000521801</v>
      </c>
      <c r="G2509" s="16">
        <f t="shared" ca="1" si="767"/>
        <v>1.5180368240966899</v>
      </c>
      <c r="H2509" s="16">
        <f t="shared" ca="1" si="768"/>
        <v>1.10860611</v>
      </c>
      <c r="I2509" s="15">
        <f t="shared" ref="I2509:I2572" si="783">I2508</f>
        <v>7.0000000000000007E-2</v>
      </c>
      <c r="J2509" s="34">
        <f t="shared" si="769"/>
        <v>45427</v>
      </c>
      <c r="K2509" s="2">
        <f t="shared" si="770"/>
        <v>326</v>
      </c>
      <c r="L2509" s="21">
        <f t="shared" si="771"/>
        <v>327</v>
      </c>
      <c r="M2509" s="14">
        <f t="shared" si="772"/>
        <v>1.0917644520000001</v>
      </c>
      <c r="N2509" s="14">
        <f t="shared" ca="1" si="773"/>
        <v>1.210336742</v>
      </c>
      <c r="O2509" s="21">
        <v>0</v>
      </c>
      <c r="P2509" s="16">
        <f t="shared" ca="1" si="774"/>
        <v>764.84232372999998</v>
      </c>
      <c r="Q2509" s="24">
        <f t="shared" si="781"/>
        <v>0</v>
      </c>
      <c r="R2509" s="16">
        <f t="shared" si="775"/>
        <v>0</v>
      </c>
      <c r="S2509" s="4" t="str">
        <f t="shared" si="776"/>
        <v>A+J=</v>
      </c>
      <c r="T2509" s="34">
        <f t="shared" si="777"/>
        <v>45460</v>
      </c>
      <c r="U2509" s="16">
        <v>0</v>
      </c>
      <c r="V2509" s="16">
        <f t="shared" ca="1" si="780"/>
        <v>1.2120918048818055</v>
      </c>
      <c r="W2509" s="16">
        <f t="shared" ca="1" si="779"/>
        <v>464.14922129445068</v>
      </c>
      <c r="X2509" s="32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"/>
      <c r="AI2509" s="1"/>
      <c r="AJ2509" s="1"/>
      <c r="AK2509" s="1"/>
      <c r="AL2509" s="1"/>
      <c r="AM2509" s="32"/>
      <c r="AN2509" s="32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42">
        <f t="shared" si="782"/>
        <v>45900</v>
      </c>
      <c r="B2510" s="19">
        <f t="shared" ca="1" si="778"/>
        <v>4866.4790514747492</v>
      </c>
      <c r="C2510" s="16">
        <f t="shared" ca="1" si="765"/>
        <v>3636.2754146454167</v>
      </c>
      <c r="D2510" s="15">
        <f ca="1">IF(A2510&lt;$B$1,VLOOKUP(A2510,[1]DI!$A$4:$B$15000,2,FALSE),0)</f>
        <v>0</v>
      </c>
      <c r="E2510" s="16">
        <f t="shared" ca="1" si="766"/>
        <v>1</v>
      </c>
      <c r="F2510" s="16">
        <f ca="1">(TRUNC(PRODUCT($E$12:$E2509),16))</f>
        <v>1.6829049000521801</v>
      </c>
      <c r="G2510" s="16">
        <f t="shared" ca="1" si="767"/>
        <v>1.5180368240966899</v>
      </c>
      <c r="H2510" s="16">
        <f t="shared" ca="1" si="768"/>
        <v>1.10860611</v>
      </c>
      <c r="I2510" s="15">
        <f t="shared" si="783"/>
        <v>7.0000000000000007E-2</v>
      </c>
      <c r="J2510" s="34">
        <f t="shared" si="769"/>
        <v>45427</v>
      </c>
      <c r="K2510" s="2">
        <f t="shared" si="770"/>
        <v>326</v>
      </c>
      <c r="L2510" s="21">
        <f t="shared" si="771"/>
        <v>327</v>
      </c>
      <c r="M2510" s="14">
        <f t="shared" si="772"/>
        <v>1.0917644520000001</v>
      </c>
      <c r="N2510" s="14">
        <f t="shared" ca="1" si="773"/>
        <v>1.210336742</v>
      </c>
      <c r="O2510" s="21">
        <v>0</v>
      </c>
      <c r="P2510" s="16">
        <f t="shared" ca="1" si="774"/>
        <v>764.84232372999998</v>
      </c>
      <c r="Q2510" s="24">
        <f t="shared" si="781"/>
        <v>0</v>
      </c>
      <c r="R2510" s="16">
        <f t="shared" si="775"/>
        <v>0</v>
      </c>
      <c r="S2510" s="4" t="str">
        <f t="shared" si="776"/>
        <v>A+J=</v>
      </c>
      <c r="T2510" s="34">
        <f t="shared" si="777"/>
        <v>45460</v>
      </c>
      <c r="U2510" s="16">
        <v>0</v>
      </c>
      <c r="V2510" s="16">
        <f t="shared" ca="1" si="780"/>
        <v>1.2120918048818055</v>
      </c>
      <c r="W2510" s="16">
        <f t="shared" ca="1" si="779"/>
        <v>465.36131309933251</v>
      </c>
      <c r="X2510" s="32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"/>
      <c r="AI2510" s="1"/>
      <c r="AJ2510" s="1"/>
      <c r="AK2510" s="1"/>
      <c r="AL2510" s="1"/>
      <c r="AM2510" s="32"/>
      <c r="AN2510" s="32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42">
        <f t="shared" si="782"/>
        <v>45901</v>
      </c>
      <c r="B2511" s="19">
        <f t="shared" ca="1" si="778"/>
        <v>4867.6911432796305</v>
      </c>
      <c r="C2511" s="16">
        <f t="shared" ca="1" si="765"/>
        <v>3636.2754146454167</v>
      </c>
      <c r="D2511" s="15">
        <f ca="1">IF(A2511&lt;$B$1,VLOOKUP(A2511,[1]DI!$A$4:$B$15000,2,FALSE),0)</f>
        <v>0</v>
      </c>
      <c r="E2511" s="16">
        <f t="shared" ca="1" si="766"/>
        <v>1</v>
      </c>
      <c r="F2511" s="16">
        <f ca="1">(TRUNC(PRODUCT($E$12:$E2510),16))</f>
        <v>1.6829049000521801</v>
      </c>
      <c r="G2511" s="16">
        <f t="shared" ca="1" si="767"/>
        <v>1.5180368240966899</v>
      </c>
      <c r="H2511" s="16">
        <f t="shared" ca="1" si="768"/>
        <v>1.10860611</v>
      </c>
      <c r="I2511" s="15">
        <f t="shared" si="783"/>
        <v>7.0000000000000007E-2</v>
      </c>
      <c r="J2511" s="34">
        <f t="shared" si="769"/>
        <v>45427</v>
      </c>
      <c r="K2511" s="2">
        <f t="shared" si="770"/>
        <v>327</v>
      </c>
      <c r="L2511" s="21">
        <f t="shared" si="771"/>
        <v>327</v>
      </c>
      <c r="M2511" s="14">
        <f t="shared" si="772"/>
        <v>1.0917644520000001</v>
      </c>
      <c r="N2511" s="14">
        <f t="shared" ca="1" si="773"/>
        <v>1.210336742</v>
      </c>
      <c r="O2511" s="21">
        <v>0</v>
      </c>
      <c r="P2511" s="16">
        <f t="shared" ca="1" si="774"/>
        <v>764.84232372999998</v>
      </c>
      <c r="Q2511" s="24">
        <f t="shared" si="781"/>
        <v>0</v>
      </c>
      <c r="R2511" s="16">
        <f t="shared" si="775"/>
        <v>0</v>
      </c>
      <c r="S2511" s="4" t="str">
        <f t="shared" si="776"/>
        <v>A+J=</v>
      </c>
      <c r="T2511" s="34">
        <f t="shared" si="777"/>
        <v>45460</v>
      </c>
      <c r="U2511" s="16">
        <v>0</v>
      </c>
      <c r="V2511" s="16">
        <f t="shared" ca="1" si="780"/>
        <v>1.2120918048818055</v>
      </c>
      <c r="W2511" s="16">
        <f t="shared" ca="1" si="779"/>
        <v>466.57340490421433</v>
      </c>
      <c r="X2511" s="32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"/>
      <c r="AI2511" s="1"/>
      <c r="AJ2511" s="1"/>
      <c r="AK2511" s="1"/>
      <c r="AL2511" s="1"/>
      <c r="AM2511" s="32"/>
      <c r="AN2511" s="32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42">
        <f t="shared" si="782"/>
        <v>45902</v>
      </c>
      <c r="B2512" s="19">
        <f t="shared" ca="1" si="778"/>
        <v>4870.085039134513</v>
      </c>
      <c r="C2512" s="16">
        <f t="shared" ca="1" si="765"/>
        <v>3636.2754146454167</v>
      </c>
      <c r="D2512" s="15">
        <f ca="1">IF(A2512&lt;$B$1,VLOOKUP(A2512,[1]DI!$A$4:$B$15000,2,FALSE),0)</f>
        <v>0</v>
      </c>
      <c r="E2512" s="16">
        <f t="shared" ca="1" si="766"/>
        <v>1</v>
      </c>
      <c r="F2512" s="16">
        <f ca="1">(TRUNC(PRODUCT($E$12:$E2511),16))</f>
        <v>1.6829049000521801</v>
      </c>
      <c r="G2512" s="16">
        <f t="shared" ca="1" si="767"/>
        <v>1.5180368240966899</v>
      </c>
      <c r="H2512" s="16">
        <f t="shared" ca="1" si="768"/>
        <v>1.10860611</v>
      </c>
      <c r="I2512" s="15">
        <f t="shared" si="783"/>
        <v>7.0000000000000007E-2</v>
      </c>
      <c r="J2512" s="34">
        <f t="shared" si="769"/>
        <v>45427</v>
      </c>
      <c r="K2512" s="2">
        <f t="shared" si="770"/>
        <v>328</v>
      </c>
      <c r="L2512" s="21">
        <f t="shared" si="771"/>
        <v>328</v>
      </c>
      <c r="M2512" s="14">
        <f t="shared" si="772"/>
        <v>1.092057616</v>
      </c>
      <c r="N2512" s="14">
        <f t="shared" ca="1" si="773"/>
        <v>1.210661746</v>
      </c>
      <c r="O2512" s="21">
        <v>0</v>
      </c>
      <c r="P2512" s="16">
        <f t="shared" ca="1" si="774"/>
        <v>766.02412777999996</v>
      </c>
      <c r="Q2512" s="24">
        <f t="shared" si="781"/>
        <v>0</v>
      </c>
      <c r="R2512" s="16">
        <f t="shared" si="775"/>
        <v>0</v>
      </c>
      <c r="S2512" s="4" t="str">
        <f t="shared" si="776"/>
        <v>A+J=</v>
      </c>
      <c r="T2512" s="34">
        <f t="shared" si="777"/>
        <v>45460</v>
      </c>
      <c r="U2512" s="16">
        <v>0</v>
      </c>
      <c r="V2512" s="16">
        <f t="shared" ca="1" si="780"/>
        <v>1.2120918048818055</v>
      </c>
      <c r="W2512" s="16">
        <f t="shared" ca="1" si="779"/>
        <v>467.78549670909615</v>
      </c>
      <c r="X2512" s="32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"/>
      <c r="AI2512" s="1"/>
      <c r="AJ2512" s="1"/>
      <c r="AK2512" s="1"/>
      <c r="AL2512" s="1"/>
      <c r="AM2512" s="32"/>
      <c r="AN2512" s="32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42">
        <f t="shared" si="782"/>
        <v>45903</v>
      </c>
      <c r="B2513" s="19">
        <f t="shared" ca="1" si="778"/>
        <v>4872.4792440793954</v>
      </c>
      <c r="C2513" s="16">
        <f t="shared" ca="1" si="765"/>
        <v>3636.2754146454167</v>
      </c>
      <c r="D2513" s="15">
        <f ca="1">IF(A2513&lt;$B$1,VLOOKUP(A2513,[1]DI!$A$4:$B$15000,2,FALSE),0)</f>
        <v>0</v>
      </c>
      <c r="E2513" s="16">
        <f t="shared" ca="1" si="766"/>
        <v>1</v>
      </c>
      <c r="F2513" s="16">
        <f ca="1">(TRUNC(PRODUCT($E$12:$E2512),16))</f>
        <v>1.6829049000521801</v>
      </c>
      <c r="G2513" s="16">
        <f t="shared" ca="1" si="767"/>
        <v>1.5180368240966899</v>
      </c>
      <c r="H2513" s="16">
        <f t="shared" ca="1" si="768"/>
        <v>1.10860611</v>
      </c>
      <c r="I2513" s="15">
        <f t="shared" si="783"/>
        <v>7.0000000000000007E-2</v>
      </c>
      <c r="J2513" s="34">
        <f t="shared" si="769"/>
        <v>45427</v>
      </c>
      <c r="K2513" s="2">
        <f t="shared" si="770"/>
        <v>329</v>
      </c>
      <c r="L2513" s="21">
        <f t="shared" si="771"/>
        <v>329</v>
      </c>
      <c r="M2513" s="14">
        <f t="shared" si="772"/>
        <v>1.0923508580000001</v>
      </c>
      <c r="N2513" s="14">
        <f t="shared" ca="1" si="773"/>
        <v>1.2109868349999999</v>
      </c>
      <c r="O2513" s="21">
        <v>0</v>
      </c>
      <c r="P2513" s="16">
        <f t="shared" ca="1" si="774"/>
        <v>767.20624092000003</v>
      </c>
      <c r="Q2513" s="24">
        <f t="shared" si="781"/>
        <v>0</v>
      </c>
      <c r="R2513" s="16">
        <f t="shared" si="775"/>
        <v>0</v>
      </c>
      <c r="S2513" s="4" t="str">
        <f t="shared" si="776"/>
        <v>A+J=</v>
      </c>
      <c r="T2513" s="34">
        <f t="shared" si="777"/>
        <v>45460</v>
      </c>
      <c r="U2513" s="16">
        <v>0</v>
      </c>
      <c r="V2513" s="16">
        <f t="shared" ca="1" si="780"/>
        <v>1.2120918048818055</v>
      </c>
      <c r="W2513" s="16">
        <f t="shared" ca="1" si="779"/>
        <v>468.99758851397797</v>
      </c>
      <c r="X2513" s="32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"/>
      <c r="AI2513" s="1"/>
      <c r="AJ2513" s="1"/>
      <c r="AK2513" s="1"/>
      <c r="AL2513" s="1"/>
      <c r="AM2513" s="32"/>
      <c r="AN2513" s="32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42">
        <f t="shared" si="782"/>
        <v>45904</v>
      </c>
      <c r="B2514" s="19">
        <f t="shared" ca="1" si="778"/>
        <v>4874.8737726542768</v>
      </c>
      <c r="C2514" s="16">
        <f t="shared" ref="C2514:C2538" ca="1" si="784">(C2513-R2513)</f>
        <v>3636.2754146454167</v>
      </c>
      <c r="D2514" s="15">
        <f ca="1">IF(A2514&lt;$B$1,VLOOKUP(A2514,[1]DI!$A$4:$B$15000,2,FALSE),0)</f>
        <v>0</v>
      </c>
      <c r="E2514" s="16">
        <f t="shared" ref="E2514:E2538" ca="1" si="785">ROUND(((1+D2514)^(1/252)),8)</f>
        <v>1</v>
      </c>
      <c r="F2514" s="16">
        <f ca="1">(TRUNC(PRODUCT($E$12:$E2513),16))</f>
        <v>1.6829049000521801</v>
      </c>
      <c r="G2514" s="16">
        <f t="shared" ref="G2514:G2538" ca="1" si="786">IF(O2513&gt;0,F2513,G2513)</f>
        <v>1.5180368240966899</v>
      </c>
      <c r="H2514" s="16">
        <f t="shared" ref="H2514:H2538" ca="1" si="787">ROUND(F2514/G2514,8)</f>
        <v>1.10860611</v>
      </c>
      <c r="I2514" s="15">
        <f t="shared" si="783"/>
        <v>7.0000000000000007E-2</v>
      </c>
      <c r="J2514" s="34">
        <f t="shared" ref="J2514:J2538" si="788">IF(O2513&gt;0,VLOOKUP(O2513,W$12:AG$150,2),J2513)</f>
        <v>45427</v>
      </c>
      <c r="K2514" s="2">
        <f t="shared" ref="K2514:K2538" si="789">IF(A2514&gt;J2514,IF(NETWORKDAYS(J2514,A2514,$W$160:$W$544)-1=0,1,NETWORKDAYS(J2514,A2514,$W$160:$W$544)-1),0)</f>
        <v>330</v>
      </c>
      <c r="L2514" s="21">
        <f t="shared" ref="L2514:L2538" si="790">IF(AND(K2514=1,K2513=1),1,IF(K2514&gt;0,IF(K2514=K2513,K2514+1,K2514),0))</f>
        <v>330</v>
      </c>
      <c r="M2514" s="14">
        <f t="shared" ref="M2514:M2538" si="791">ROUND((I2514+1)^(L2514/252),9)</f>
        <v>1.0926441790000001</v>
      </c>
      <c r="N2514" s="14">
        <f t="shared" ref="N2514:N2538" ca="1" si="792">ROUND(H2514*M2514,9)</f>
        <v>1.2113120129999999</v>
      </c>
      <c r="O2514" s="21">
        <v>0</v>
      </c>
      <c r="P2514" s="16">
        <f t="shared" ref="P2514:P2538" ca="1" si="793">TRUNC(((N2514-1)*C2514),8)</f>
        <v>768.38867769000001</v>
      </c>
      <c r="Q2514" s="24">
        <f t="shared" si="781"/>
        <v>0</v>
      </c>
      <c r="R2514" s="16">
        <f t="shared" ref="R2514:R2538" si="794">IF(Q2514&gt;0,TRUNC(Q2514*C$12,8),0)</f>
        <v>0</v>
      </c>
      <c r="S2514" s="4" t="str">
        <f t="shared" ref="S2514:S2538" si="795">IF(O2513&gt;0,VLOOKUP(O2513,W$12:AG$150,10),S2513)</f>
        <v>A+J=</v>
      </c>
      <c r="T2514" s="34">
        <f t="shared" ref="T2514:T2538" si="796">IF(O2513&gt;0,VLOOKUP(O2513,W$12:AG$150,11),T2513)</f>
        <v>45460</v>
      </c>
      <c r="U2514" s="16">
        <v>0</v>
      </c>
      <c r="V2514" s="16">
        <f t="shared" ca="1" si="780"/>
        <v>1.2120918048818055</v>
      </c>
      <c r="W2514" s="16">
        <f t="shared" ca="1" si="779"/>
        <v>470.2096803188598</v>
      </c>
      <c r="X2514" s="32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"/>
      <c r="AI2514" s="1"/>
      <c r="AJ2514" s="1"/>
      <c r="AK2514" s="1"/>
      <c r="AL2514" s="1"/>
      <c r="AM2514" s="32"/>
      <c r="AN2514" s="32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42">
        <f t="shared" si="782"/>
        <v>45905</v>
      </c>
      <c r="B2515" s="19">
        <f t="shared" ca="1" si="778"/>
        <v>4877.2686175791587</v>
      </c>
      <c r="C2515" s="16">
        <f t="shared" ca="1" si="784"/>
        <v>3636.2754146454167</v>
      </c>
      <c r="D2515" s="15">
        <f ca="1">IF(A2515&lt;$B$1,VLOOKUP(A2515,[1]DI!$A$4:$B$15000,2,FALSE),0)</f>
        <v>0</v>
      </c>
      <c r="E2515" s="16">
        <f t="shared" ca="1" si="785"/>
        <v>1</v>
      </c>
      <c r="F2515" s="16">
        <f ca="1">(TRUNC(PRODUCT($E$12:$E2514),16))</f>
        <v>1.6829049000521801</v>
      </c>
      <c r="G2515" s="16">
        <f t="shared" ca="1" si="786"/>
        <v>1.5180368240966899</v>
      </c>
      <c r="H2515" s="16">
        <f t="shared" ca="1" si="787"/>
        <v>1.10860611</v>
      </c>
      <c r="I2515" s="15">
        <f t="shared" si="783"/>
        <v>7.0000000000000007E-2</v>
      </c>
      <c r="J2515" s="34">
        <f t="shared" si="788"/>
        <v>45427</v>
      </c>
      <c r="K2515" s="2">
        <f t="shared" si="789"/>
        <v>331</v>
      </c>
      <c r="L2515" s="21">
        <f t="shared" si="790"/>
        <v>331</v>
      </c>
      <c r="M2515" s="14">
        <f t="shared" si="791"/>
        <v>1.092937579</v>
      </c>
      <c r="N2515" s="14">
        <f t="shared" ca="1" si="792"/>
        <v>1.211637278</v>
      </c>
      <c r="O2515" s="21">
        <v>0</v>
      </c>
      <c r="P2515" s="16">
        <f t="shared" ca="1" si="793"/>
        <v>769.57143081000004</v>
      </c>
      <c r="Q2515" s="24">
        <f t="shared" si="781"/>
        <v>0</v>
      </c>
      <c r="R2515" s="16">
        <f t="shared" si="794"/>
        <v>0</v>
      </c>
      <c r="S2515" s="4" t="str">
        <f t="shared" si="795"/>
        <v>A+J=</v>
      </c>
      <c r="T2515" s="34">
        <f t="shared" si="796"/>
        <v>45460</v>
      </c>
      <c r="U2515" s="16">
        <v>0</v>
      </c>
      <c r="V2515" s="16">
        <f t="shared" ca="1" si="780"/>
        <v>1.2120918048818055</v>
      </c>
      <c r="W2515" s="16">
        <f t="shared" ca="1" si="779"/>
        <v>471.42177212374162</v>
      </c>
      <c r="X2515" s="32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"/>
      <c r="AI2515" s="1"/>
      <c r="AJ2515" s="1"/>
      <c r="AK2515" s="1"/>
      <c r="AL2515" s="1"/>
      <c r="AM2515" s="32"/>
      <c r="AN2515" s="32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42">
        <f t="shared" si="782"/>
        <v>45906</v>
      </c>
      <c r="B2516" s="19">
        <f t="shared" ca="1" si="778"/>
        <v>4879.6637824940399</v>
      </c>
      <c r="C2516" s="16">
        <f t="shared" ca="1" si="784"/>
        <v>3636.2754146454167</v>
      </c>
      <c r="D2516" s="15">
        <f ca="1">IF(A2516&lt;$B$1,VLOOKUP(A2516,[1]DI!$A$4:$B$15000,2,FALSE),0)</f>
        <v>0</v>
      </c>
      <c r="E2516" s="16">
        <f t="shared" ca="1" si="785"/>
        <v>1</v>
      </c>
      <c r="F2516" s="16">
        <f ca="1">(TRUNC(PRODUCT($E$12:$E2515),16))</f>
        <v>1.6829049000521801</v>
      </c>
      <c r="G2516" s="16">
        <f t="shared" ca="1" si="786"/>
        <v>1.5180368240966899</v>
      </c>
      <c r="H2516" s="16">
        <f t="shared" ca="1" si="787"/>
        <v>1.10860611</v>
      </c>
      <c r="I2516" s="15">
        <f t="shared" si="783"/>
        <v>7.0000000000000007E-2</v>
      </c>
      <c r="J2516" s="34">
        <f t="shared" si="788"/>
        <v>45427</v>
      </c>
      <c r="K2516" s="2">
        <f t="shared" si="789"/>
        <v>331</v>
      </c>
      <c r="L2516" s="21">
        <f t="shared" si="790"/>
        <v>332</v>
      </c>
      <c r="M2516" s="14">
        <f t="shared" si="791"/>
        <v>1.093231058</v>
      </c>
      <c r="N2516" s="14">
        <f t="shared" ca="1" si="792"/>
        <v>1.211962631</v>
      </c>
      <c r="O2516" s="21">
        <v>0</v>
      </c>
      <c r="P2516" s="16">
        <f t="shared" ca="1" si="793"/>
        <v>770.75450392000005</v>
      </c>
      <c r="Q2516" s="24">
        <f t="shared" si="781"/>
        <v>0</v>
      </c>
      <c r="R2516" s="16">
        <f t="shared" si="794"/>
        <v>0</v>
      </c>
      <c r="S2516" s="4" t="str">
        <f t="shared" si="795"/>
        <v>A+J=</v>
      </c>
      <c r="T2516" s="34">
        <f t="shared" si="796"/>
        <v>45460</v>
      </c>
      <c r="U2516" s="16">
        <v>0</v>
      </c>
      <c r="V2516" s="16">
        <f t="shared" ca="1" si="780"/>
        <v>1.2120918048818055</v>
      </c>
      <c r="W2516" s="16">
        <f t="shared" ca="1" si="779"/>
        <v>472.63386392862344</v>
      </c>
      <c r="X2516" s="32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"/>
      <c r="AI2516" s="1"/>
      <c r="AJ2516" s="1"/>
      <c r="AK2516" s="1"/>
      <c r="AL2516" s="1"/>
      <c r="AM2516" s="32"/>
      <c r="AN2516" s="32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42">
        <f t="shared" si="782"/>
        <v>45907</v>
      </c>
      <c r="B2517" s="19">
        <f t="shared" ca="1" si="778"/>
        <v>4880.8758742989221</v>
      </c>
      <c r="C2517" s="16">
        <f t="shared" ca="1" si="784"/>
        <v>3636.2754146454167</v>
      </c>
      <c r="D2517" s="15">
        <f ca="1">IF(A2517&lt;$B$1,VLOOKUP(A2517,[1]DI!$A$4:$B$15000,2,FALSE),0)</f>
        <v>0</v>
      </c>
      <c r="E2517" s="16">
        <f t="shared" ca="1" si="785"/>
        <v>1</v>
      </c>
      <c r="F2517" s="16">
        <f ca="1">(TRUNC(PRODUCT($E$12:$E2516),16))</f>
        <v>1.6829049000521801</v>
      </c>
      <c r="G2517" s="16">
        <f t="shared" ca="1" si="786"/>
        <v>1.5180368240966899</v>
      </c>
      <c r="H2517" s="16">
        <f t="shared" ca="1" si="787"/>
        <v>1.10860611</v>
      </c>
      <c r="I2517" s="15">
        <f t="shared" si="783"/>
        <v>7.0000000000000007E-2</v>
      </c>
      <c r="J2517" s="34">
        <f t="shared" si="788"/>
        <v>45427</v>
      </c>
      <c r="K2517" s="2">
        <f t="shared" si="789"/>
        <v>331</v>
      </c>
      <c r="L2517" s="21">
        <f t="shared" si="790"/>
        <v>332</v>
      </c>
      <c r="M2517" s="14">
        <f t="shared" si="791"/>
        <v>1.093231058</v>
      </c>
      <c r="N2517" s="14">
        <f t="shared" ca="1" si="792"/>
        <v>1.211962631</v>
      </c>
      <c r="O2517" s="21">
        <v>0</v>
      </c>
      <c r="P2517" s="16">
        <f t="shared" ca="1" si="793"/>
        <v>770.75450392000005</v>
      </c>
      <c r="Q2517" s="24">
        <f t="shared" si="781"/>
        <v>0</v>
      </c>
      <c r="R2517" s="16">
        <f t="shared" si="794"/>
        <v>0</v>
      </c>
      <c r="S2517" s="4" t="str">
        <f t="shared" si="795"/>
        <v>A+J=</v>
      </c>
      <c r="T2517" s="34">
        <f t="shared" si="796"/>
        <v>45460</v>
      </c>
      <c r="U2517" s="16">
        <v>0</v>
      </c>
      <c r="V2517" s="16">
        <f t="shared" ca="1" si="780"/>
        <v>1.2120918048818055</v>
      </c>
      <c r="W2517" s="16">
        <f t="shared" ca="1" si="779"/>
        <v>473.84595573350526</v>
      </c>
      <c r="X2517" s="32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"/>
      <c r="AI2517" s="1"/>
      <c r="AJ2517" s="1"/>
      <c r="AK2517" s="1"/>
      <c r="AL2517" s="1"/>
      <c r="AM2517" s="32"/>
      <c r="AN2517" s="32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42">
        <f t="shared" si="782"/>
        <v>45908</v>
      </c>
      <c r="B2518" s="19">
        <f t="shared" ca="1" si="778"/>
        <v>4882.0879661038034</v>
      </c>
      <c r="C2518" s="16">
        <f t="shared" ca="1" si="784"/>
        <v>3636.2754146454167</v>
      </c>
      <c r="D2518" s="15">
        <f ca="1">IF(A2518&lt;$B$1,VLOOKUP(A2518,[1]DI!$A$4:$B$15000,2,FALSE),0)</f>
        <v>0</v>
      </c>
      <c r="E2518" s="16">
        <f t="shared" ca="1" si="785"/>
        <v>1</v>
      </c>
      <c r="F2518" s="16">
        <f ca="1">(TRUNC(PRODUCT($E$12:$E2517),16))</f>
        <v>1.6829049000521801</v>
      </c>
      <c r="G2518" s="16">
        <f t="shared" ca="1" si="786"/>
        <v>1.5180368240966899</v>
      </c>
      <c r="H2518" s="16">
        <f t="shared" ca="1" si="787"/>
        <v>1.10860611</v>
      </c>
      <c r="I2518" s="15">
        <f t="shared" si="783"/>
        <v>7.0000000000000007E-2</v>
      </c>
      <c r="J2518" s="34">
        <f t="shared" si="788"/>
        <v>45427</v>
      </c>
      <c r="K2518" s="2">
        <f t="shared" si="789"/>
        <v>332</v>
      </c>
      <c r="L2518" s="21">
        <f t="shared" si="790"/>
        <v>332</v>
      </c>
      <c r="M2518" s="14">
        <f t="shared" si="791"/>
        <v>1.093231058</v>
      </c>
      <c r="N2518" s="14">
        <f t="shared" ca="1" si="792"/>
        <v>1.211962631</v>
      </c>
      <c r="O2518" s="21">
        <v>0</v>
      </c>
      <c r="P2518" s="16">
        <f t="shared" ca="1" si="793"/>
        <v>770.75450392000005</v>
      </c>
      <c r="Q2518" s="24">
        <f t="shared" si="781"/>
        <v>0</v>
      </c>
      <c r="R2518" s="16">
        <f t="shared" si="794"/>
        <v>0</v>
      </c>
      <c r="S2518" s="4" t="str">
        <f t="shared" si="795"/>
        <v>A+J=</v>
      </c>
      <c r="T2518" s="34">
        <f t="shared" si="796"/>
        <v>45460</v>
      </c>
      <c r="U2518" s="16">
        <v>0</v>
      </c>
      <c r="V2518" s="16">
        <f t="shared" ca="1" si="780"/>
        <v>1.2120918048818055</v>
      </c>
      <c r="W2518" s="16">
        <f t="shared" ca="1" si="779"/>
        <v>475.05804753838709</v>
      </c>
      <c r="X2518" s="32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"/>
      <c r="AI2518" s="1"/>
      <c r="AJ2518" s="1"/>
      <c r="AK2518" s="1"/>
      <c r="AL2518" s="1"/>
      <c r="AM2518" s="32"/>
      <c r="AN2518" s="32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42">
        <f t="shared" si="782"/>
        <v>45909</v>
      </c>
      <c r="B2519" s="19">
        <f t="shared" ca="1" si="778"/>
        <v>4884.4834437486861</v>
      </c>
      <c r="C2519" s="16">
        <f t="shared" ca="1" si="784"/>
        <v>3636.2754146454167</v>
      </c>
      <c r="D2519" s="15">
        <f ca="1">IF(A2519&lt;$B$1,VLOOKUP(A2519,[1]DI!$A$4:$B$15000,2,FALSE),0)</f>
        <v>0</v>
      </c>
      <c r="E2519" s="16">
        <f t="shared" ca="1" si="785"/>
        <v>1</v>
      </c>
      <c r="F2519" s="16">
        <f ca="1">(TRUNC(PRODUCT($E$12:$E2518),16))</f>
        <v>1.6829049000521801</v>
      </c>
      <c r="G2519" s="16">
        <f t="shared" ca="1" si="786"/>
        <v>1.5180368240966899</v>
      </c>
      <c r="H2519" s="16">
        <f t="shared" ca="1" si="787"/>
        <v>1.10860611</v>
      </c>
      <c r="I2519" s="15">
        <f t="shared" si="783"/>
        <v>7.0000000000000007E-2</v>
      </c>
      <c r="J2519" s="34">
        <f t="shared" si="788"/>
        <v>45427</v>
      </c>
      <c r="K2519" s="2">
        <f t="shared" si="789"/>
        <v>333</v>
      </c>
      <c r="L2519" s="21">
        <f t="shared" si="790"/>
        <v>333</v>
      </c>
      <c r="M2519" s="14">
        <f t="shared" si="791"/>
        <v>1.093524615</v>
      </c>
      <c r="N2519" s="14">
        <f t="shared" ca="1" si="792"/>
        <v>1.2122880700000001</v>
      </c>
      <c r="O2519" s="21">
        <v>0</v>
      </c>
      <c r="P2519" s="16">
        <f t="shared" ca="1" si="793"/>
        <v>771.93788975999996</v>
      </c>
      <c r="Q2519" s="24">
        <f t="shared" si="781"/>
        <v>0</v>
      </c>
      <c r="R2519" s="16">
        <f t="shared" si="794"/>
        <v>0</v>
      </c>
      <c r="S2519" s="4" t="str">
        <f t="shared" si="795"/>
        <v>A+J=</v>
      </c>
      <c r="T2519" s="34">
        <f t="shared" si="796"/>
        <v>45460</v>
      </c>
      <c r="U2519" s="16">
        <v>0</v>
      </c>
      <c r="V2519" s="16">
        <f t="shared" ca="1" si="780"/>
        <v>1.2120918048818055</v>
      </c>
      <c r="W2519" s="16">
        <f t="shared" ca="1" si="779"/>
        <v>476.27013934326891</v>
      </c>
      <c r="X2519" s="32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"/>
      <c r="AI2519" s="1"/>
      <c r="AJ2519" s="1"/>
      <c r="AK2519" s="1"/>
      <c r="AL2519" s="1"/>
      <c r="AM2519" s="32"/>
      <c r="AN2519" s="32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42">
        <f t="shared" si="782"/>
        <v>45910</v>
      </c>
      <c r="B2520" s="19">
        <f t="shared" ca="1" si="778"/>
        <v>4886.8792377435675</v>
      </c>
      <c r="C2520" s="16">
        <f t="shared" ca="1" si="784"/>
        <v>3636.2754146454167</v>
      </c>
      <c r="D2520" s="15">
        <f ca="1">IF(A2520&lt;$B$1,VLOOKUP(A2520,[1]DI!$A$4:$B$15000,2,FALSE),0)</f>
        <v>0</v>
      </c>
      <c r="E2520" s="16">
        <f t="shared" ca="1" si="785"/>
        <v>1</v>
      </c>
      <c r="F2520" s="16">
        <f ca="1">(TRUNC(PRODUCT($E$12:$E2519),16))</f>
        <v>1.6829049000521801</v>
      </c>
      <c r="G2520" s="16">
        <f t="shared" ca="1" si="786"/>
        <v>1.5180368240966899</v>
      </c>
      <c r="H2520" s="16">
        <f t="shared" ca="1" si="787"/>
        <v>1.10860611</v>
      </c>
      <c r="I2520" s="15">
        <f t="shared" si="783"/>
        <v>7.0000000000000007E-2</v>
      </c>
      <c r="J2520" s="34">
        <f t="shared" si="788"/>
        <v>45427</v>
      </c>
      <c r="K2520" s="2">
        <f t="shared" si="789"/>
        <v>334</v>
      </c>
      <c r="L2520" s="21">
        <f t="shared" si="790"/>
        <v>334</v>
      </c>
      <c r="M2520" s="14">
        <f t="shared" si="791"/>
        <v>1.0938182510000001</v>
      </c>
      <c r="N2520" s="14">
        <f t="shared" ca="1" si="792"/>
        <v>1.212613596</v>
      </c>
      <c r="O2520" s="21">
        <v>0</v>
      </c>
      <c r="P2520" s="16">
        <f t="shared" ca="1" si="793"/>
        <v>773.12159195000004</v>
      </c>
      <c r="Q2520" s="24">
        <f t="shared" si="781"/>
        <v>0</v>
      </c>
      <c r="R2520" s="16">
        <f t="shared" si="794"/>
        <v>0</v>
      </c>
      <c r="S2520" s="4" t="str">
        <f t="shared" si="795"/>
        <v>A+J=</v>
      </c>
      <c r="T2520" s="34">
        <f t="shared" si="796"/>
        <v>45460</v>
      </c>
      <c r="U2520" s="16">
        <v>0</v>
      </c>
      <c r="V2520" s="16">
        <f t="shared" ca="1" si="780"/>
        <v>1.2120918048818055</v>
      </c>
      <c r="W2520" s="16">
        <f t="shared" ca="1" si="779"/>
        <v>477.48223114815073</v>
      </c>
      <c r="X2520" s="32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"/>
      <c r="AI2520" s="1"/>
      <c r="AJ2520" s="1"/>
      <c r="AK2520" s="1"/>
      <c r="AL2520" s="1"/>
      <c r="AM2520" s="32"/>
      <c r="AN2520" s="32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42">
        <f t="shared" si="782"/>
        <v>45911</v>
      </c>
      <c r="B2521" s="19">
        <f t="shared" ca="1" si="778"/>
        <v>4889.2753553684497</v>
      </c>
      <c r="C2521" s="16">
        <f t="shared" ca="1" si="784"/>
        <v>3636.2754146454167</v>
      </c>
      <c r="D2521" s="15">
        <f ca="1">IF(A2521&lt;$B$1,VLOOKUP(A2521,[1]DI!$A$4:$B$15000,2,FALSE),0)</f>
        <v>0</v>
      </c>
      <c r="E2521" s="16">
        <f t="shared" ca="1" si="785"/>
        <v>1</v>
      </c>
      <c r="F2521" s="16">
        <f ca="1">(TRUNC(PRODUCT($E$12:$E2520),16))</f>
        <v>1.6829049000521801</v>
      </c>
      <c r="G2521" s="16">
        <f t="shared" ca="1" si="786"/>
        <v>1.5180368240966899</v>
      </c>
      <c r="H2521" s="16">
        <f t="shared" ca="1" si="787"/>
        <v>1.10860611</v>
      </c>
      <c r="I2521" s="15">
        <f t="shared" si="783"/>
        <v>7.0000000000000007E-2</v>
      </c>
      <c r="J2521" s="34">
        <f t="shared" si="788"/>
        <v>45427</v>
      </c>
      <c r="K2521" s="2">
        <f t="shared" si="789"/>
        <v>335</v>
      </c>
      <c r="L2521" s="21">
        <f t="shared" si="790"/>
        <v>335</v>
      </c>
      <c r="M2521" s="14">
        <f t="shared" si="791"/>
        <v>1.094111966</v>
      </c>
      <c r="N2521" s="14">
        <f t="shared" ca="1" si="792"/>
        <v>1.2129392109999999</v>
      </c>
      <c r="O2521" s="21">
        <v>0</v>
      </c>
      <c r="P2521" s="16">
        <f t="shared" ca="1" si="793"/>
        <v>774.30561777000003</v>
      </c>
      <c r="Q2521" s="24">
        <f t="shared" si="781"/>
        <v>0</v>
      </c>
      <c r="R2521" s="16">
        <f t="shared" si="794"/>
        <v>0</v>
      </c>
      <c r="S2521" s="4" t="str">
        <f t="shared" si="795"/>
        <v>A+J=</v>
      </c>
      <c r="T2521" s="34">
        <f t="shared" si="796"/>
        <v>45460</v>
      </c>
      <c r="U2521" s="16">
        <v>0</v>
      </c>
      <c r="V2521" s="16">
        <f t="shared" ca="1" si="780"/>
        <v>1.2120918048818055</v>
      </c>
      <c r="W2521" s="16">
        <f t="shared" ca="1" si="779"/>
        <v>478.69432295303255</v>
      </c>
      <c r="X2521" s="32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"/>
      <c r="AI2521" s="1"/>
      <c r="AJ2521" s="1"/>
      <c r="AK2521" s="1"/>
      <c r="AL2521" s="1"/>
      <c r="AM2521" s="32"/>
      <c r="AN2521" s="32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42">
        <f t="shared" si="782"/>
        <v>45912</v>
      </c>
      <c r="B2522" s="19">
        <f t="shared" ca="1" si="778"/>
        <v>4891.6717857133317</v>
      </c>
      <c r="C2522" s="16">
        <f t="shared" ca="1" si="784"/>
        <v>3636.2754146454167</v>
      </c>
      <c r="D2522" s="15">
        <f ca="1">IF(A2522&lt;$B$1,VLOOKUP(A2522,[1]DI!$A$4:$B$15000,2,FALSE),0)</f>
        <v>0</v>
      </c>
      <c r="E2522" s="16">
        <f t="shared" ca="1" si="785"/>
        <v>1</v>
      </c>
      <c r="F2522" s="16">
        <f ca="1">(TRUNC(PRODUCT($E$12:$E2521),16))</f>
        <v>1.6829049000521801</v>
      </c>
      <c r="G2522" s="16">
        <f t="shared" ca="1" si="786"/>
        <v>1.5180368240966899</v>
      </c>
      <c r="H2522" s="16">
        <f t="shared" ca="1" si="787"/>
        <v>1.10860611</v>
      </c>
      <c r="I2522" s="15">
        <f t="shared" si="783"/>
        <v>7.0000000000000007E-2</v>
      </c>
      <c r="J2522" s="34">
        <f t="shared" si="788"/>
        <v>45427</v>
      </c>
      <c r="K2522" s="2">
        <f t="shared" si="789"/>
        <v>336</v>
      </c>
      <c r="L2522" s="21">
        <f t="shared" si="790"/>
        <v>336</v>
      </c>
      <c r="M2522" s="14">
        <f t="shared" si="791"/>
        <v>1.0944057599999999</v>
      </c>
      <c r="N2522" s="14">
        <f t="shared" ca="1" si="792"/>
        <v>1.2132649120000001</v>
      </c>
      <c r="O2522" s="21">
        <v>0</v>
      </c>
      <c r="P2522" s="16">
        <f t="shared" ca="1" si="793"/>
        <v>775.48995631000003</v>
      </c>
      <c r="Q2522" s="24">
        <f t="shared" si="781"/>
        <v>0</v>
      </c>
      <c r="R2522" s="16">
        <f t="shared" si="794"/>
        <v>0</v>
      </c>
      <c r="S2522" s="4" t="str">
        <f t="shared" si="795"/>
        <v>A+J=</v>
      </c>
      <c r="T2522" s="34">
        <f t="shared" si="796"/>
        <v>45460</v>
      </c>
      <c r="U2522" s="16">
        <v>0</v>
      </c>
      <c r="V2522" s="16">
        <f t="shared" ca="1" si="780"/>
        <v>1.2120918048818055</v>
      </c>
      <c r="W2522" s="16">
        <f t="shared" ca="1" si="779"/>
        <v>479.90641475791438</v>
      </c>
      <c r="X2522" s="32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"/>
      <c r="AI2522" s="1"/>
      <c r="AJ2522" s="1"/>
      <c r="AK2522" s="1"/>
      <c r="AL2522" s="1"/>
      <c r="AM2522" s="32"/>
      <c r="AN2522" s="32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42">
        <f t="shared" si="782"/>
        <v>45913</v>
      </c>
      <c r="B2523" s="19">
        <f t="shared" ca="1" si="778"/>
        <v>4894.0685396782128</v>
      </c>
      <c r="C2523" s="16">
        <f t="shared" ca="1" si="784"/>
        <v>3636.2754146454167</v>
      </c>
      <c r="D2523" s="15">
        <f ca="1">IF(A2523&lt;$B$1,VLOOKUP(A2523,[1]DI!$A$4:$B$15000,2,FALSE),0)</f>
        <v>0</v>
      </c>
      <c r="E2523" s="16">
        <f t="shared" ca="1" si="785"/>
        <v>1</v>
      </c>
      <c r="F2523" s="16">
        <f ca="1">(TRUNC(PRODUCT($E$12:$E2522),16))</f>
        <v>1.6829049000521801</v>
      </c>
      <c r="G2523" s="16">
        <f t="shared" ca="1" si="786"/>
        <v>1.5180368240966899</v>
      </c>
      <c r="H2523" s="16">
        <f t="shared" ca="1" si="787"/>
        <v>1.10860611</v>
      </c>
      <c r="I2523" s="15">
        <f t="shared" si="783"/>
        <v>7.0000000000000007E-2</v>
      </c>
      <c r="J2523" s="34">
        <f t="shared" si="788"/>
        <v>45427</v>
      </c>
      <c r="K2523" s="2">
        <f t="shared" si="789"/>
        <v>336</v>
      </c>
      <c r="L2523" s="21">
        <f t="shared" si="790"/>
        <v>337</v>
      </c>
      <c r="M2523" s="14">
        <f t="shared" si="791"/>
        <v>1.0946996330000001</v>
      </c>
      <c r="N2523" s="14">
        <f t="shared" ca="1" si="792"/>
        <v>1.2135907020000001</v>
      </c>
      <c r="O2523" s="21">
        <v>0</v>
      </c>
      <c r="P2523" s="16">
        <f t="shared" ca="1" si="793"/>
        <v>776.67461847000004</v>
      </c>
      <c r="Q2523" s="24">
        <f t="shared" si="781"/>
        <v>0</v>
      </c>
      <c r="R2523" s="16">
        <f t="shared" si="794"/>
        <v>0</v>
      </c>
      <c r="S2523" s="4" t="str">
        <f t="shared" si="795"/>
        <v>A+J=</v>
      </c>
      <c r="T2523" s="34">
        <f t="shared" si="796"/>
        <v>45460</v>
      </c>
      <c r="U2523" s="16">
        <v>0</v>
      </c>
      <c r="V2523" s="16">
        <f t="shared" ca="1" si="780"/>
        <v>1.2120918048818055</v>
      </c>
      <c r="W2523" s="16">
        <f t="shared" ca="1" si="779"/>
        <v>481.1185065627962</v>
      </c>
      <c r="X2523" s="32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"/>
      <c r="AI2523" s="1"/>
      <c r="AJ2523" s="1"/>
      <c r="AK2523" s="1"/>
      <c r="AL2523" s="1"/>
      <c r="AM2523" s="32"/>
      <c r="AN2523" s="32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42">
        <f t="shared" si="782"/>
        <v>45914</v>
      </c>
      <c r="B2524" s="19">
        <f t="shared" ca="1" si="778"/>
        <v>4895.280631483095</v>
      </c>
      <c r="C2524" s="16">
        <f t="shared" ca="1" si="784"/>
        <v>3636.2754146454167</v>
      </c>
      <c r="D2524" s="15">
        <f ca="1">IF(A2524&lt;$B$1,VLOOKUP(A2524,[1]DI!$A$4:$B$15000,2,FALSE),0)</f>
        <v>0</v>
      </c>
      <c r="E2524" s="16">
        <f t="shared" ca="1" si="785"/>
        <v>1</v>
      </c>
      <c r="F2524" s="16">
        <f ca="1">(TRUNC(PRODUCT($E$12:$E2523),16))</f>
        <v>1.6829049000521801</v>
      </c>
      <c r="G2524" s="16">
        <f t="shared" ca="1" si="786"/>
        <v>1.5180368240966899</v>
      </c>
      <c r="H2524" s="16">
        <f t="shared" ca="1" si="787"/>
        <v>1.10860611</v>
      </c>
      <c r="I2524" s="15">
        <f t="shared" si="783"/>
        <v>7.0000000000000007E-2</v>
      </c>
      <c r="J2524" s="34">
        <f t="shared" si="788"/>
        <v>45427</v>
      </c>
      <c r="K2524" s="2">
        <f t="shared" si="789"/>
        <v>336</v>
      </c>
      <c r="L2524" s="21">
        <f t="shared" si="790"/>
        <v>337</v>
      </c>
      <c r="M2524" s="14">
        <f t="shared" si="791"/>
        <v>1.0946996330000001</v>
      </c>
      <c r="N2524" s="14">
        <f t="shared" ca="1" si="792"/>
        <v>1.2135907020000001</v>
      </c>
      <c r="O2524" s="21">
        <v>0</v>
      </c>
      <c r="P2524" s="16">
        <f t="shared" ca="1" si="793"/>
        <v>776.67461847000004</v>
      </c>
      <c r="Q2524" s="24">
        <f t="shared" si="781"/>
        <v>0</v>
      </c>
      <c r="R2524" s="16">
        <f t="shared" si="794"/>
        <v>0</v>
      </c>
      <c r="S2524" s="4" t="str">
        <f t="shared" si="795"/>
        <v>A+J=</v>
      </c>
      <c r="T2524" s="34">
        <f t="shared" si="796"/>
        <v>45460</v>
      </c>
      <c r="U2524" s="16">
        <v>0</v>
      </c>
      <c r="V2524" s="16">
        <f t="shared" ca="1" si="780"/>
        <v>1.2120918048818055</v>
      </c>
      <c r="W2524" s="16">
        <f t="shared" ca="1" si="779"/>
        <v>482.33059836767802</v>
      </c>
      <c r="X2524" s="32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"/>
      <c r="AI2524" s="1"/>
      <c r="AJ2524" s="1"/>
      <c r="AK2524" s="1"/>
      <c r="AL2524" s="1"/>
      <c r="AM2524" s="32"/>
      <c r="AN2524" s="32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42">
        <f t="shared" si="782"/>
        <v>45915</v>
      </c>
      <c r="B2525" s="19">
        <f t="shared" ca="1" si="778"/>
        <v>4896.4927232879763</v>
      </c>
      <c r="C2525" s="16">
        <f t="shared" ca="1" si="784"/>
        <v>3636.2754146454167</v>
      </c>
      <c r="D2525" s="15">
        <f ca="1">IF(A2525&lt;$B$1,VLOOKUP(A2525,[1]DI!$A$4:$B$15000,2,FALSE),0)</f>
        <v>0</v>
      </c>
      <c r="E2525" s="16">
        <f t="shared" ca="1" si="785"/>
        <v>1</v>
      </c>
      <c r="F2525" s="16">
        <f ca="1">(TRUNC(PRODUCT($E$12:$E2524),16))</f>
        <v>1.6829049000521801</v>
      </c>
      <c r="G2525" s="16">
        <f t="shared" ca="1" si="786"/>
        <v>1.5180368240966899</v>
      </c>
      <c r="H2525" s="16">
        <f t="shared" ca="1" si="787"/>
        <v>1.10860611</v>
      </c>
      <c r="I2525" s="15">
        <f t="shared" si="783"/>
        <v>7.0000000000000007E-2</v>
      </c>
      <c r="J2525" s="34">
        <f t="shared" si="788"/>
        <v>45427</v>
      </c>
      <c r="K2525" s="2">
        <f t="shared" si="789"/>
        <v>337</v>
      </c>
      <c r="L2525" s="21">
        <f t="shared" si="790"/>
        <v>337</v>
      </c>
      <c r="M2525" s="14">
        <f t="shared" si="791"/>
        <v>1.0946996330000001</v>
      </c>
      <c r="N2525" s="14">
        <f t="shared" ca="1" si="792"/>
        <v>1.2135907020000001</v>
      </c>
      <c r="O2525" s="21">
        <v>0</v>
      </c>
      <c r="P2525" s="16">
        <f t="shared" ca="1" si="793"/>
        <v>776.67461847000004</v>
      </c>
      <c r="Q2525" s="24">
        <f t="shared" si="781"/>
        <v>0</v>
      </c>
      <c r="R2525" s="16">
        <f t="shared" si="794"/>
        <v>0</v>
      </c>
      <c r="S2525" s="4" t="str">
        <f t="shared" si="795"/>
        <v>A+J=</v>
      </c>
      <c r="T2525" s="34">
        <f t="shared" si="796"/>
        <v>45460</v>
      </c>
      <c r="U2525" s="16">
        <v>0</v>
      </c>
      <c r="V2525" s="16">
        <f t="shared" ca="1" si="780"/>
        <v>1.2120918048818055</v>
      </c>
      <c r="W2525" s="16">
        <f t="shared" ca="1" si="779"/>
        <v>483.54269017255984</v>
      </c>
      <c r="X2525" s="32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"/>
      <c r="AI2525" s="1"/>
      <c r="AJ2525" s="1"/>
      <c r="AK2525" s="1"/>
      <c r="AL2525" s="1"/>
      <c r="AM2525" s="32"/>
      <c r="AN2525" s="32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42">
        <f t="shared" si="782"/>
        <v>45916</v>
      </c>
      <c r="B2526" s="19">
        <f t="shared" ca="1" si="778"/>
        <v>4898.8897936228586</v>
      </c>
      <c r="C2526" s="16">
        <f t="shared" ca="1" si="784"/>
        <v>3636.2754146454167</v>
      </c>
      <c r="D2526" s="15">
        <f ca="1">IF(A2526&lt;$B$1,VLOOKUP(A2526,[1]DI!$A$4:$B$15000,2,FALSE),0)</f>
        <v>0</v>
      </c>
      <c r="E2526" s="16">
        <f t="shared" ca="1" si="785"/>
        <v>1</v>
      </c>
      <c r="F2526" s="16">
        <f ca="1">(TRUNC(PRODUCT($E$12:$E2525),16))</f>
        <v>1.6829049000521801</v>
      </c>
      <c r="G2526" s="16">
        <f t="shared" ca="1" si="786"/>
        <v>1.5180368240966899</v>
      </c>
      <c r="H2526" s="16">
        <f t="shared" ca="1" si="787"/>
        <v>1.10860611</v>
      </c>
      <c r="I2526" s="15">
        <f t="shared" si="783"/>
        <v>7.0000000000000007E-2</v>
      </c>
      <c r="J2526" s="34">
        <f t="shared" si="788"/>
        <v>45427</v>
      </c>
      <c r="K2526" s="2">
        <f t="shared" si="789"/>
        <v>338</v>
      </c>
      <c r="L2526" s="21">
        <f t="shared" si="790"/>
        <v>338</v>
      </c>
      <c r="M2526" s="14">
        <f t="shared" si="791"/>
        <v>1.0949935850000001</v>
      </c>
      <c r="N2526" s="14">
        <f t="shared" ca="1" si="792"/>
        <v>1.2139165789999999</v>
      </c>
      <c r="O2526" s="21">
        <v>0</v>
      </c>
      <c r="P2526" s="16">
        <f t="shared" ca="1" si="793"/>
        <v>777.85959700000001</v>
      </c>
      <c r="Q2526" s="24">
        <f t="shared" si="781"/>
        <v>0</v>
      </c>
      <c r="R2526" s="16">
        <f t="shared" si="794"/>
        <v>0</v>
      </c>
      <c r="S2526" s="4" t="str">
        <f t="shared" si="795"/>
        <v>A+J=</v>
      </c>
      <c r="T2526" s="34">
        <f t="shared" si="796"/>
        <v>45460</v>
      </c>
      <c r="U2526" s="16">
        <v>0</v>
      </c>
      <c r="V2526" s="16">
        <f t="shared" ca="1" si="780"/>
        <v>1.2120918048818055</v>
      </c>
      <c r="W2526" s="16">
        <f t="shared" ca="1" si="779"/>
        <v>484.75478197744167</v>
      </c>
      <c r="X2526" s="32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"/>
      <c r="AI2526" s="1"/>
      <c r="AJ2526" s="1"/>
      <c r="AK2526" s="1"/>
      <c r="AL2526" s="1"/>
      <c r="AM2526" s="32"/>
      <c r="AN2526" s="32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42">
        <f t="shared" si="782"/>
        <v>45917</v>
      </c>
      <c r="B2527" s="19">
        <f t="shared" ca="1" si="778"/>
        <v>4901.2871803077396</v>
      </c>
      <c r="C2527" s="16">
        <f t="shared" ca="1" si="784"/>
        <v>3636.2754146454167</v>
      </c>
      <c r="D2527" s="15">
        <f ca="1">IF(A2527&lt;$B$1,VLOOKUP(A2527,[1]DI!$A$4:$B$15000,2,FALSE),0)</f>
        <v>0</v>
      </c>
      <c r="E2527" s="16">
        <f t="shared" ca="1" si="785"/>
        <v>1</v>
      </c>
      <c r="F2527" s="16">
        <f ca="1">(TRUNC(PRODUCT($E$12:$E2526),16))</f>
        <v>1.6829049000521801</v>
      </c>
      <c r="G2527" s="16">
        <f t="shared" ca="1" si="786"/>
        <v>1.5180368240966899</v>
      </c>
      <c r="H2527" s="16">
        <f t="shared" ca="1" si="787"/>
        <v>1.10860611</v>
      </c>
      <c r="I2527" s="15">
        <f t="shared" si="783"/>
        <v>7.0000000000000007E-2</v>
      </c>
      <c r="J2527" s="34">
        <f t="shared" si="788"/>
        <v>45427</v>
      </c>
      <c r="K2527" s="2">
        <f t="shared" si="789"/>
        <v>339</v>
      </c>
      <c r="L2527" s="21">
        <f t="shared" si="790"/>
        <v>339</v>
      </c>
      <c r="M2527" s="14">
        <f t="shared" si="791"/>
        <v>1.095287616</v>
      </c>
      <c r="N2527" s="14">
        <f t="shared" ca="1" si="792"/>
        <v>1.2142425429999999</v>
      </c>
      <c r="O2527" s="21">
        <v>0</v>
      </c>
      <c r="P2527" s="16">
        <f t="shared" ca="1" si="793"/>
        <v>779.04489188000002</v>
      </c>
      <c r="Q2527" s="24">
        <f t="shared" si="781"/>
        <v>0</v>
      </c>
      <c r="R2527" s="16">
        <f t="shared" si="794"/>
        <v>0</v>
      </c>
      <c r="S2527" s="4" t="str">
        <f t="shared" si="795"/>
        <v>A+J=</v>
      </c>
      <c r="T2527" s="34">
        <f t="shared" si="796"/>
        <v>45460</v>
      </c>
      <c r="U2527" s="16">
        <v>0</v>
      </c>
      <c r="V2527" s="16">
        <f t="shared" ca="1" si="780"/>
        <v>1.2120918048818055</v>
      </c>
      <c r="W2527" s="16">
        <f t="shared" ca="1" si="779"/>
        <v>485.96687378232349</v>
      </c>
      <c r="X2527" s="32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"/>
      <c r="AI2527" s="1"/>
      <c r="AJ2527" s="1"/>
      <c r="AK2527" s="1"/>
      <c r="AL2527" s="1"/>
      <c r="AM2527" s="32"/>
      <c r="AN2527" s="32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42">
        <f t="shared" si="782"/>
        <v>45918</v>
      </c>
      <c r="B2528" s="19">
        <f t="shared" ca="1" si="778"/>
        <v>4903.684883342622</v>
      </c>
      <c r="C2528" s="16">
        <f t="shared" ca="1" si="784"/>
        <v>3636.2754146454167</v>
      </c>
      <c r="D2528" s="15">
        <f ca="1">IF(A2528&lt;$B$1,VLOOKUP(A2528,[1]DI!$A$4:$B$15000,2,FALSE),0)</f>
        <v>0</v>
      </c>
      <c r="E2528" s="16">
        <f t="shared" ca="1" si="785"/>
        <v>1</v>
      </c>
      <c r="F2528" s="16">
        <f ca="1">(TRUNC(PRODUCT($E$12:$E2527),16))</f>
        <v>1.6829049000521801</v>
      </c>
      <c r="G2528" s="16">
        <f t="shared" ca="1" si="786"/>
        <v>1.5180368240966899</v>
      </c>
      <c r="H2528" s="16">
        <f t="shared" ca="1" si="787"/>
        <v>1.10860611</v>
      </c>
      <c r="I2528" s="15">
        <f t="shared" si="783"/>
        <v>7.0000000000000007E-2</v>
      </c>
      <c r="J2528" s="34">
        <f t="shared" si="788"/>
        <v>45427</v>
      </c>
      <c r="K2528" s="2">
        <f t="shared" si="789"/>
        <v>340</v>
      </c>
      <c r="L2528" s="21">
        <f t="shared" si="790"/>
        <v>340</v>
      </c>
      <c r="M2528" s="14">
        <f t="shared" si="791"/>
        <v>1.095581725</v>
      </c>
      <c r="N2528" s="14">
        <f t="shared" ca="1" si="792"/>
        <v>1.2145685939999999</v>
      </c>
      <c r="O2528" s="21">
        <v>0</v>
      </c>
      <c r="P2528" s="16">
        <f t="shared" ca="1" si="793"/>
        <v>780.23050310999997</v>
      </c>
      <c r="Q2528" s="24">
        <f t="shared" si="781"/>
        <v>0</v>
      </c>
      <c r="R2528" s="16">
        <f t="shared" si="794"/>
        <v>0</v>
      </c>
      <c r="S2528" s="4" t="str">
        <f t="shared" si="795"/>
        <v>A+J=</v>
      </c>
      <c r="T2528" s="34">
        <f t="shared" si="796"/>
        <v>45460</v>
      </c>
      <c r="U2528" s="16">
        <v>0</v>
      </c>
      <c r="V2528" s="16">
        <f t="shared" ca="1" si="780"/>
        <v>1.2120918048818055</v>
      </c>
      <c r="W2528" s="16">
        <f t="shared" ca="1" si="779"/>
        <v>487.17896558720531</v>
      </c>
      <c r="X2528" s="32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"/>
      <c r="AI2528" s="1"/>
      <c r="AJ2528" s="1"/>
      <c r="AK2528" s="1"/>
      <c r="AL2528" s="1"/>
      <c r="AM2528" s="32"/>
      <c r="AN2528" s="32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42">
        <f t="shared" si="782"/>
        <v>45919</v>
      </c>
      <c r="B2529" s="19">
        <f t="shared" ca="1" si="778"/>
        <v>4906.0829100175042</v>
      </c>
      <c r="C2529" s="16">
        <f t="shared" ca="1" si="784"/>
        <v>3636.2754146454167</v>
      </c>
      <c r="D2529" s="15">
        <f ca="1">IF(A2529&lt;$B$1,VLOOKUP(A2529,[1]DI!$A$4:$B$15000,2,FALSE),0)</f>
        <v>0</v>
      </c>
      <c r="E2529" s="16">
        <f t="shared" ca="1" si="785"/>
        <v>1</v>
      </c>
      <c r="F2529" s="16">
        <f ca="1">(TRUNC(PRODUCT($E$12:$E2528),16))</f>
        <v>1.6829049000521801</v>
      </c>
      <c r="G2529" s="16">
        <f t="shared" ca="1" si="786"/>
        <v>1.5180368240966899</v>
      </c>
      <c r="H2529" s="16">
        <f t="shared" ca="1" si="787"/>
        <v>1.10860611</v>
      </c>
      <c r="I2529" s="15">
        <f t="shared" si="783"/>
        <v>7.0000000000000007E-2</v>
      </c>
      <c r="J2529" s="34">
        <f t="shared" si="788"/>
        <v>45427</v>
      </c>
      <c r="K2529" s="2">
        <f t="shared" si="789"/>
        <v>341</v>
      </c>
      <c r="L2529" s="21">
        <f t="shared" si="790"/>
        <v>341</v>
      </c>
      <c r="M2529" s="14">
        <f t="shared" si="791"/>
        <v>1.0958759140000001</v>
      </c>
      <c r="N2529" s="14">
        <f t="shared" ca="1" si="792"/>
        <v>1.214894734</v>
      </c>
      <c r="O2529" s="21">
        <v>0</v>
      </c>
      <c r="P2529" s="16">
        <f t="shared" ca="1" si="793"/>
        <v>781.41643797999996</v>
      </c>
      <c r="Q2529" s="24">
        <f t="shared" si="781"/>
        <v>0</v>
      </c>
      <c r="R2529" s="16">
        <f t="shared" si="794"/>
        <v>0</v>
      </c>
      <c r="S2529" s="4" t="str">
        <f t="shared" si="795"/>
        <v>A+J=</v>
      </c>
      <c r="T2529" s="34">
        <f t="shared" si="796"/>
        <v>45460</v>
      </c>
      <c r="U2529" s="16">
        <v>0</v>
      </c>
      <c r="V2529" s="16">
        <f t="shared" ca="1" si="780"/>
        <v>1.2120918048818055</v>
      </c>
      <c r="W2529" s="16">
        <f t="shared" ca="1" si="779"/>
        <v>488.39105739208713</v>
      </c>
      <c r="X2529" s="32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"/>
      <c r="AI2529" s="1"/>
      <c r="AJ2529" s="1"/>
      <c r="AK2529" s="1"/>
      <c r="AL2529" s="1"/>
      <c r="AM2529" s="32"/>
      <c r="AN2529" s="32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42">
        <f t="shared" si="782"/>
        <v>45920</v>
      </c>
      <c r="B2530" s="19">
        <f t="shared" ca="1" si="778"/>
        <v>4908.4812494023854</v>
      </c>
      <c r="C2530" s="16">
        <f t="shared" ca="1" si="784"/>
        <v>3636.2754146454167</v>
      </c>
      <c r="D2530" s="15">
        <f ca="1">IF(A2530&lt;$B$1,VLOOKUP(A2530,[1]DI!$A$4:$B$15000,2,FALSE),0)</f>
        <v>0</v>
      </c>
      <c r="E2530" s="16">
        <f t="shared" ca="1" si="785"/>
        <v>1</v>
      </c>
      <c r="F2530" s="16">
        <f ca="1">(TRUNC(PRODUCT($E$12:$E2529),16))</f>
        <v>1.6829049000521801</v>
      </c>
      <c r="G2530" s="16">
        <f t="shared" ca="1" si="786"/>
        <v>1.5180368240966899</v>
      </c>
      <c r="H2530" s="16">
        <f t="shared" ca="1" si="787"/>
        <v>1.10860611</v>
      </c>
      <c r="I2530" s="15">
        <f t="shared" si="783"/>
        <v>7.0000000000000007E-2</v>
      </c>
      <c r="J2530" s="34">
        <f t="shared" si="788"/>
        <v>45427</v>
      </c>
      <c r="K2530" s="2">
        <f t="shared" si="789"/>
        <v>341</v>
      </c>
      <c r="L2530" s="21">
        <f t="shared" si="790"/>
        <v>342</v>
      </c>
      <c r="M2530" s="14">
        <f t="shared" si="791"/>
        <v>1.096170181</v>
      </c>
      <c r="N2530" s="14">
        <f t="shared" ca="1" si="792"/>
        <v>1.2152209599999999</v>
      </c>
      <c r="O2530" s="21">
        <v>0</v>
      </c>
      <c r="P2530" s="16">
        <f t="shared" ca="1" si="793"/>
        <v>782.60268556000005</v>
      </c>
      <c r="Q2530" s="24">
        <f t="shared" si="781"/>
        <v>0</v>
      </c>
      <c r="R2530" s="16">
        <f t="shared" si="794"/>
        <v>0</v>
      </c>
      <c r="S2530" s="4" t="str">
        <f t="shared" si="795"/>
        <v>A+J=</v>
      </c>
      <c r="T2530" s="34">
        <f t="shared" si="796"/>
        <v>45460</v>
      </c>
      <c r="U2530" s="16">
        <v>0</v>
      </c>
      <c r="V2530" s="16">
        <f t="shared" ca="1" si="780"/>
        <v>1.2120918048818055</v>
      </c>
      <c r="W2530" s="16">
        <f t="shared" ca="1" si="779"/>
        <v>489.60314919696896</v>
      </c>
      <c r="X2530" s="32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"/>
      <c r="AI2530" s="1"/>
      <c r="AJ2530" s="1"/>
      <c r="AK2530" s="1"/>
      <c r="AL2530" s="1"/>
      <c r="AM2530" s="32"/>
      <c r="AN2530" s="32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42">
        <f t="shared" si="782"/>
        <v>45921</v>
      </c>
      <c r="B2531" s="19">
        <f t="shared" ca="1" si="778"/>
        <v>4909.6933412072676</v>
      </c>
      <c r="C2531" s="16">
        <f t="shared" ca="1" si="784"/>
        <v>3636.2754146454167</v>
      </c>
      <c r="D2531" s="15">
        <f ca="1">IF(A2531&lt;$B$1,VLOOKUP(A2531,[1]DI!$A$4:$B$15000,2,FALSE),0)</f>
        <v>0</v>
      </c>
      <c r="E2531" s="16">
        <f t="shared" ca="1" si="785"/>
        <v>1</v>
      </c>
      <c r="F2531" s="16">
        <f ca="1">(TRUNC(PRODUCT($E$12:$E2530),16))</f>
        <v>1.6829049000521801</v>
      </c>
      <c r="G2531" s="16">
        <f t="shared" ca="1" si="786"/>
        <v>1.5180368240966899</v>
      </c>
      <c r="H2531" s="16">
        <f t="shared" ca="1" si="787"/>
        <v>1.10860611</v>
      </c>
      <c r="I2531" s="15">
        <f t="shared" si="783"/>
        <v>7.0000000000000007E-2</v>
      </c>
      <c r="J2531" s="34">
        <f t="shared" si="788"/>
        <v>45427</v>
      </c>
      <c r="K2531" s="2">
        <f t="shared" si="789"/>
        <v>341</v>
      </c>
      <c r="L2531" s="21">
        <f t="shared" si="790"/>
        <v>342</v>
      </c>
      <c r="M2531" s="14">
        <f t="shared" si="791"/>
        <v>1.096170181</v>
      </c>
      <c r="N2531" s="14">
        <f t="shared" ca="1" si="792"/>
        <v>1.2152209599999999</v>
      </c>
      <c r="O2531" s="21">
        <v>0</v>
      </c>
      <c r="P2531" s="16">
        <f t="shared" ca="1" si="793"/>
        <v>782.60268556000005</v>
      </c>
      <c r="Q2531" s="24">
        <f t="shared" si="781"/>
        <v>0</v>
      </c>
      <c r="R2531" s="16">
        <f t="shared" si="794"/>
        <v>0</v>
      </c>
      <c r="S2531" s="4" t="str">
        <f t="shared" si="795"/>
        <v>A+J=</v>
      </c>
      <c r="T2531" s="34">
        <f t="shared" si="796"/>
        <v>45460</v>
      </c>
      <c r="U2531" s="16">
        <v>0</v>
      </c>
      <c r="V2531" s="16">
        <f t="shared" ca="1" si="780"/>
        <v>1.2120918048818055</v>
      </c>
      <c r="W2531" s="16">
        <f t="shared" ca="1" si="779"/>
        <v>490.81524100185078</v>
      </c>
      <c r="X2531" s="32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"/>
      <c r="AI2531" s="1"/>
      <c r="AJ2531" s="1"/>
      <c r="AK2531" s="1"/>
      <c r="AL2531" s="1"/>
      <c r="AM2531" s="32"/>
      <c r="AN2531" s="32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42">
        <f t="shared" si="782"/>
        <v>45922</v>
      </c>
      <c r="B2532" s="19">
        <f t="shared" ca="1" si="778"/>
        <v>4910.9054330121489</v>
      </c>
      <c r="C2532" s="16">
        <f t="shared" ca="1" si="784"/>
        <v>3636.2754146454167</v>
      </c>
      <c r="D2532" s="15">
        <f ca="1">IF(A2532&lt;$B$1,VLOOKUP(A2532,[1]DI!$A$4:$B$15000,2,FALSE),0)</f>
        <v>0</v>
      </c>
      <c r="E2532" s="16">
        <f t="shared" ca="1" si="785"/>
        <v>1</v>
      </c>
      <c r="F2532" s="16">
        <f ca="1">(TRUNC(PRODUCT($E$12:$E2531),16))</f>
        <v>1.6829049000521801</v>
      </c>
      <c r="G2532" s="16">
        <f t="shared" ca="1" si="786"/>
        <v>1.5180368240966899</v>
      </c>
      <c r="H2532" s="16">
        <f t="shared" ca="1" si="787"/>
        <v>1.10860611</v>
      </c>
      <c r="I2532" s="15">
        <f t="shared" si="783"/>
        <v>7.0000000000000007E-2</v>
      </c>
      <c r="J2532" s="34">
        <f t="shared" si="788"/>
        <v>45427</v>
      </c>
      <c r="K2532" s="2">
        <f t="shared" si="789"/>
        <v>342</v>
      </c>
      <c r="L2532" s="21">
        <f t="shared" si="790"/>
        <v>342</v>
      </c>
      <c r="M2532" s="14">
        <f t="shared" si="791"/>
        <v>1.096170181</v>
      </c>
      <c r="N2532" s="14">
        <f t="shared" ca="1" si="792"/>
        <v>1.2152209599999999</v>
      </c>
      <c r="O2532" s="21">
        <v>0</v>
      </c>
      <c r="P2532" s="16">
        <f t="shared" ca="1" si="793"/>
        <v>782.60268556000005</v>
      </c>
      <c r="Q2532" s="24">
        <f t="shared" si="781"/>
        <v>0</v>
      </c>
      <c r="R2532" s="16">
        <f t="shared" si="794"/>
        <v>0</v>
      </c>
      <c r="S2532" s="4" t="str">
        <f t="shared" si="795"/>
        <v>A+J=</v>
      </c>
      <c r="T2532" s="34">
        <f t="shared" si="796"/>
        <v>45460</v>
      </c>
      <c r="U2532" s="16">
        <v>0</v>
      </c>
      <c r="V2532" s="16">
        <f t="shared" ca="1" si="780"/>
        <v>1.2120918048818055</v>
      </c>
      <c r="W2532" s="16">
        <f t="shared" ca="1" si="779"/>
        <v>492.0273328067326</v>
      </c>
      <c r="X2532" s="32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"/>
      <c r="AI2532" s="1"/>
      <c r="AJ2532" s="1"/>
      <c r="AK2532" s="1"/>
      <c r="AL2532" s="1"/>
      <c r="AM2532" s="32"/>
      <c r="AN2532" s="32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42">
        <f t="shared" si="782"/>
        <v>45923</v>
      </c>
      <c r="B2533" s="19">
        <f t="shared" ca="1" si="778"/>
        <v>4913.3040960270309</v>
      </c>
      <c r="C2533" s="16">
        <f t="shared" ca="1" si="784"/>
        <v>3636.2754146454167</v>
      </c>
      <c r="D2533" s="15">
        <f ca="1">IF(A2533&lt;$B$1,VLOOKUP(A2533,[1]DI!$A$4:$B$15000,2,FALSE),0)</f>
        <v>0</v>
      </c>
      <c r="E2533" s="16">
        <f t="shared" ca="1" si="785"/>
        <v>1</v>
      </c>
      <c r="F2533" s="16">
        <f ca="1">(TRUNC(PRODUCT($E$12:$E2532),16))</f>
        <v>1.6829049000521801</v>
      </c>
      <c r="G2533" s="16">
        <f t="shared" ca="1" si="786"/>
        <v>1.5180368240966899</v>
      </c>
      <c r="H2533" s="16">
        <f t="shared" ca="1" si="787"/>
        <v>1.10860611</v>
      </c>
      <c r="I2533" s="15">
        <f t="shared" si="783"/>
        <v>7.0000000000000007E-2</v>
      </c>
      <c r="J2533" s="34">
        <f t="shared" si="788"/>
        <v>45427</v>
      </c>
      <c r="K2533" s="2">
        <f t="shared" si="789"/>
        <v>343</v>
      </c>
      <c r="L2533" s="21">
        <f t="shared" si="790"/>
        <v>343</v>
      </c>
      <c r="M2533" s="14">
        <f t="shared" si="791"/>
        <v>1.096464528</v>
      </c>
      <c r="N2533" s="14">
        <f t="shared" ca="1" si="792"/>
        <v>1.215547275</v>
      </c>
      <c r="O2533" s="21">
        <v>0</v>
      </c>
      <c r="P2533" s="16">
        <f t="shared" ca="1" si="793"/>
        <v>783.78925676999995</v>
      </c>
      <c r="Q2533" s="24">
        <f t="shared" si="781"/>
        <v>0</v>
      </c>
      <c r="R2533" s="16">
        <f t="shared" si="794"/>
        <v>0</v>
      </c>
      <c r="S2533" s="4" t="str">
        <f t="shared" si="795"/>
        <v>A+J=</v>
      </c>
      <c r="T2533" s="34">
        <f t="shared" si="796"/>
        <v>45460</v>
      </c>
      <c r="U2533" s="16">
        <v>0</v>
      </c>
      <c r="V2533" s="16">
        <f t="shared" ca="1" si="780"/>
        <v>1.2120918048818055</v>
      </c>
      <c r="W2533" s="16">
        <f t="shared" ca="1" si="779"/>
        <v>493.23942461161442</v>
      </c>
      <c r="X2533" s="32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"/>
      <c r="AI2533" s="1"/>
      <c r="AJ2533" s="1"/>
      <c r="AK2533" s="1"/>
      <c r="AL2533" s="1"/>
      <c r="AM2533" s="32"/>
      <c r="AN2533" s="32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42">
        <f t="shared" si="782"/>
        <v>45924</v>
      </c>
      <c r="B2534" s="19">
        <f t="shared" ca="1" si="778"/>
        <v>4915.703079041913</v>
      </c>
      <c r="C2534" s="16">
        <f t="shared" ca="1" si="784"/>
        <v>3636.2754146454167</v>
      </c>
      <c r="D2534" s="15">
        <f ca="1">IF(A2534&lt;$B$1,VLOOKUP(A2534,[1]DI!$A$4:$B$15000,2,FALSE),0)</f>
        <v>0</v>
      </c>
      <c r="E2534" s="16">
        <f t="shared" ca="1" si="785"/>
        <v>1</v>
      </c>
      <c r="F2534" s="16">
        <f ca="1">(TRUNC(PRODUCT($E$12:$E2533),16))</f>
        <v>1.6829049000521801</v>
      </c>
      <c r="G2534" s="16">
        <f t="shared" ca="1" si="786"/>
        <v>1.5180368240966899</v>
      </c>
      <c r="H2534" s="16">
        <f t="shared" ca="1" si="787"/>
        <v>1.10860611</v>
      </c>
      <c r="I2534" s="15">
        <f t="shared" si="783"/>
        <v>7.0000000000000007E-2</v>
      </c>
      <c r="J2534" s="34">
        <f t="shared" si="788"/>
        <v>45427</v>
      </c>
      <c r="K2534" s="2">
        <f t="shared" si="789"/>
        <v>344</v>
      </c>
      <c r="L2534" s="21">
        <f t="shared" si="790"/>
        <v>344</v>
      </c>
      <c r="M2534" s="14">
        <f t="shared" si="791"/>
        <v>1.096758954</v>
      </c>
      <c r="N2534" s="14">
        <f t="shared" ca="1" si="792"/>
        <v>1.2158736779999999</v>
      </c>
      <c r="O2534" s="21">
        <v>0</v>
      </c>
      <c r="P2534" s="16">
        <f t="shared" ca="1" si="793"/>
        <v>784.97614797999995</v>
      </c>
      <c r="Q2534" s="24">
        <f t="shared" si="781"/>
        <v>0</v>
      </c>
      <c r="R2534" s="16">
        <f t="shared" si="794"/>
        <v>0</v>
      </c>
      <c r="S2534" s="4" t="str">
        <f t="shared" si="795"/>
        <v>A+J=</v>
      </c>
      <c r="T2534" s="34">
        <f t="shared" si="796"/>
        <v>45460</v>
      </c>
      <c r="U2534" s="16">
        <v>0</v>
      </c>
      <c r="V2534" s="16">
        <f t="shared" ca="1" si="780"/>
        <v>1.2120918048818055</v>
      </c>
      <c r="W2534" s="16">
        <f t="shared" ca="1" si="779"/>
        <v>494.45151641649625</v>
      </c>
      <c r="X2534" s="32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"/>
      <c r="AI2534" s="1"/>
      <c r="AJ2534" s="1"/>
      <c r="AK2534" s="1"/>
      <c r="AL2534" s="1"/>
      <c r="AM2534" s="32"/>
      <c r="AN2534" s="32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42">
        <f t="shared" si="782"/>
        <v>45925</v>
      </c>
      <c r="B2535" s="19">
        <f t="shared" ca="1" si="778"/>
        <v>4918.102374766795</v>
      </c>
      <c r="C2535" s="16">
        <f t="shared" ca="1" si="784"/>
        <v>3636.2754146454167</v>
      </c>
      <c r="D2535" s="15">
        <f ca="1">IF(A2535&lt;$B$1,VLOOKUP(A2535,[1]DI!$A$4:$B$15000,2,FALSE),0)</f>
        <v>0</v>
      </c>
      <c r="E2535" s="16">
        <f t="shared" ca="1" si="785"/>
        <v>1</v>
      </c>
      <c r="F2535" s="16">
        <f ca="1">(TRUNC(PRODUCT($E$12:$E2534),16))</f>
        <v>1.6829049000521801</v>
      </c>
      <c r="G2535" s="16">
        <f t="shared" ca="1" si="786"/>
        <v>1.5180368240966899</v>
      </c>
      <c r="H2535" s="16">
        <f t="shared" ca="1" si="787"/>
        <v>1.10860611</v>
      </c>
      <c r="I2535" s="15">
        <f t="shared" si="783"/>
        <v>7.0000000000000007E-2</v>
      </c>
      <c r="J2535" s="34">
        <f t="shared" si="788"/>
        <v>45427</v>
      </c>
      <c r="K2535" s="2">
        <f t="shared" si="789"/>
        <v>345</v>
      </c>
      <c r="L2535" s="21">
        <f t="shared" si="790"/>
        <v>345</v>
      </c>
      <c r="M2535" s="14">
        <f t="shared" si="791"/>
        <v>1.097053458</v>
      </c>
      <c r="N2535" s="14">
        <f t="shared" ca="1" si="792"/>
        <v>1.216200167</v>
      </c>
      <c r="O2535" s="21">
        <v>0</v>
      </c>
      <c r="P2535" s="16">
        <f t="shared" ca="1" si="793"/>
        <v>786.16335189999995</v>
      </c>
      <c r="Q2535" s="24">
        <f t="shared" si="781"/>
        <v>0</v>
      </c>
      <c r="R2535" s="16">
        <f t="shared" si="794"/>
        <v>0</v>
      </c>
      <c r="S2535" s="4" t="str">
        <f t="shared" si="795"/>
        <v>A+J=</v>
      </c>
      <c r="T2535" s="34">
        <f t="shared" si="796"/>
        <v>45460</v>
      </c>
      <c r="U2535" s="16">
        <v>0</v>
      </c>
      <c r="V2535" s="16">
        <f t="shared" ca="1" si="780"/>
        <v>1.2120918048818055</v>
      </c>
      <c r="W2535" s="16">
        <f t="shared" ca="1" si="779"/>
        <v>495.66360822137807</v>
      </c>
      <c r="X2535" s="32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"/>
      <c r="AI2535" s="1"/>
      <c r="AJ2535" s="1"/>
      <c r="AK2535" s="1"/>
      <c r="AL2535" s="1"/>
      <c r="AM2535" s="32"/>
      <c r="AN2535" s="32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42">
        <f t="shared" si="782"/>
        <v>45926</v>
      </c>
      <c r="B2536" s="19">
        <f t="shared" ca="1" si="778"/>
        <v>4920.5019904916771</v>
      </c>
      <c r="C2536" s="16">
        <f t="shared" ca="1" si="784"/>
        <v>3636.2754146454167</v>
      </c>
      <c r="D2536" s="15">
        <f ca="1">IF(A2536&lt;$B$1,VLOOKUP(A2536,[1]DI!$A$4:$B$15000,2,FALSE),0)</f>
        <v>0</v>
      </c>
      <c r="E2536" s="16">
        <f t="shared" ca="1" si="785"/>
        <v>1</v>
      </c>
      <c r="F2536" s="16">
        <f ca="1">(TRUNC(PRODUCT($E$12:$E2535),16))</f>
        <v>1.6829049000521801</v>
      </c>
      <c r="G2536" s="16">
        <f t="shared" ca="1" si="786"/>
        <v>1.5180368240966899</v>
      </c>
      <c r="H2536" s="16">
        <f t="shared" ca="1" si="787"/>
        <v>1.10860611</v>
      </c>
      <c r="I2536" s="15">
        <f t="shared" si="783"/>
        <v>7.0000000000000007E-2</v>
      </c>
      <c r="J2536" s="34">
        <f t="shared" si="788"/>
        <v>45427</v>
      </c>
      <c r="K2536" s="2">
        <f t="shared" si="789"/>
        <v>346</v>
      </c>
      <c r="L2536" s="21">
        <f t="shared" si="790"/>
        <v>346</v>
      </c>
      <c r="M2536" s="14">
        <f t="shared" si="791"/>
        <v>1.0973480419999999</v>
      </c>
      <c r="N2536" s="14">
        <f t="shared" ca="1" si="792"/>
        <v>1.216526744</v>
      </c>
      <c r="O2536" s="21">
        <v>0</v>
      </c>
      <c r="P2536" s="16">
        <f t="shared" ca="1" si="793"/>
        <v>787.35087582000006</v>
      </c>
      <c r="Q2536" s="24">
        <f t="shared" si="781"/>
        <v>0</v>
      </c>
      <c r="R2536" s="16">
        <f t="shared" si="794"/>
        <v>0</v>
      </c>
      <c r="S2536" s="4" t="str">
        <f t="shared" si="795"/>
        <v>A+J=</v>
      </c>
      <c r="T2536" s="34">
        <f t="shared" si="796"/>
        <v>45460</v>
      </c>
      <c r="U2536" s="16">
        <v>0</v>
      </c>
      <c r="V2536" s="16">
        <f t="shared" ca="1" si="780"/>
        <v>1.2120918048818055</v>
      </c>
      <c r="W2536" s="16">
        <f t="shared" ca="1" si="779"/>
        <v>496.87570002625989</v>
      </c>
      <c r="X2536" s="32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"/>
      <c r="AI2536" s="1"/>
      <c r="AJ2536" s="1"/>
      <c r="AK2536" s="1"/>
      <c r="AL2536" s="1"/>
      <c r="AM2536" s="32"/>
      <c r="AN2536" s="32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42">
        <f t="shared" si="782"/>
        <v>45927</v>
      </c>
      <c r="B2537" s="19">
        <f t="shared" ca="1" si="778"/>
        <v>4922.9019261965586</v>
      </c>
      <c r="C2537" s="16">
        <f t="shared" ca="1" si="784"/>
        <v>3636.2754146454167</v>
      </c>
      <c r="D2537" s="15">
        <f ca="1">IF(A2537&lt;$B$1,VLOOKUP(A2537,[1]DI!$A$4:$B$15000,2,FALSE),0)</f>
        <v>0</v>
      </c>
      <c r="E2537" s="16">
        <f t="shared" ca="1" si="785"/>
        <v>1</v>
      </c>
      <c r="F2537" s="16">
        <f ca="1">(TRUNC(PRODUCT($E$12:$E2536),16))</f>
        <v>1.6829049000521801</v>
      </c>
      <c r="G2537" s="16">
        <f t="shared" ca="1" si="786"/>
        <v>1.5180368240966899</v>
      </c>
      <c r="H2537" s="16">
        <f t="shared" ca="1" si="787"/>
        <v>1.10860611</v>
      </c>
      <c r="I2537" s="15">
        <f t="shared" si="783"/>
        <v>7.0000000000000007E-2</v>
      </c>
      <c r="J2537" s="34">
        <f t="shared" si="788"/>
        <v>45427</v>
      </c>
      <c r="K2537" s="2">
        <f t="shared" si="789"/>
        <v>346</v>
      </c>
      <c r="L2537" s="21">
        <f t="shared" si="790"/>
        <v>347</v>
      </c>
      <c r="M2537" s="14">
        <f t="shared" si="791"/>
        <v>1.0976427049999999</v>
      </c>
      <c r="N2537" s="14">
        <f t="shared" ca="1" si="792"/>
        <v>1.2168534090000001</v>
      </c>
      <c r="O2537" s="21">
        <v>0</v>
      </c>
      <c r="P2537" s="16">
        <f t="shared" ca="1" si="793"/>
        <v>788.53871972000002</v>
      </c>
      <c r="Q2537" s="24">
        <f t="shared" si="781"/>
        <v>0</v>
      </c>
      <c r="R2537" s="16">
        <f t="shared" si="794"/>
        <v>0</v>
      </c>
      <c r="S2537" s="4" t="str">
        <f t="shared" si="795"/>
        <v>A+J=</v>
      </c>
      <c r="T2537" s="34">
        <f t="shared" si="796"/>
        <v>45460</v>
      </c>
      <c r="U2537" s="16">
        <v>0</v>
      </c>
      <c r="V2537" s="16">
        <f t="shared" ca="1" si="780"/>
        <v>1.2120918048818055</v>
      </c>
      <c r="W2537" s="16">
        <f t="shared" ca="1" si="779"/>
        <v>498.08779183114171</v>
      </c>
      <c r="X2537" s="32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"/>
      <c r="AI2537" s="1"/>
      <c r="AJ2537" s="1"/>
      <c r="AK2537" s="1"/>
      <c r="AL2537" s="1"/>
      <c r="AM2537" s="32"/>
      <c r="AN2537" s="32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42">
        <f t="shared" si="782"/>
        <v>45928</v>
      </c>
      <c r="B2538" s="19">
        <f t="shared" ca="1" si="778"/>
        <v>4924.1140180014409</v>
      </c>
      <c r="C2538" s="16">
        <f t="shared" ca="1" si="784"/>
        <v>3636.2754146454167</v>
      </c>
      <c r="D2538" s="15">
        <f ca="1">IF(A2538&lt;$B$1,VLOOKUP(A2538,[1]DI!$A$4:$B$15000,2,FALSE),0)</f>
        <v>0</v>
      </c>
      <c r="E2538" s="16">
        <f t="shared" ca="1" si="785"/>
        <v>1</v>
      </c>
      <c r="F2538" s="16">
        <f ca="1">(TRUNC(PRODUCT($E$12:$E2537),16))</f>
        <v>1.6829049000521801</v>
      </c>
      <c r="G2538" s="16">
        <f t="shared" ca="1" si="786"/>
        <v>1.5180368240966899</v>
      </c>
      <c r="H2538" s="16">
        <f t="shared" ca="1" si="787"/>
        <v>1.10860611</v>
      </c>
      <c r="I2538" s="15">
        <f t="shared" si="783"/>
        <v>7.0000000000000007E-2</v>
      </c>
      <c r="J2538" s="34">
        <f t="shared" si="788"/>
        <v>45427</v>
      </c>
      <c r="K2538" s="2">
        <f t="shared" si="789"/>
        <v>346</v>
      </c>
      <c r="L2538" s="21">
        <f t="shared" si="790"/>
        <v>347</v>
      </c>
      <c r="M2538" s="14">
        <f t="shared" si="791"/>
        <v>1.0976427049999999</v>
      </c>
      <c r="N2538" s="14">
        <f t="shared" ca="1" si="792"/>
        <v>1.2168534090000001</v>
      </c>
      <c r="O2538" s="21">
        <v>0</v>
      </c>
      <c r="P2538" s="16">
        <f t="shared" ca="1" si="793"/>
        <v>788.53871972000002</v>
      </c>
      <c r="Q2538" s="24">
        <f t="shared" si="781"/>
        <v>0</v>
      </c>
      <c r="R2538" s="16">
        <f t="shared" si="794"/>
        <v>0</v>
      </c>
      <c r="S2538" s="4" t="str">
        <f t="shared" si="795"/>
        <v>A+J=</v>
      </c>
      <c r="T2538" s="34">
        <f t="shared" si="796"/>
        <v>45460</v>
      </c>
      <c r="U2538" s="16">
        <v>0</v>
      </c>
      <c r="V2538" s="16">
        <f t="shared" ca="1" si="780"/>
        <v>1.2120918048818055</v>
      </c>
      <c r="W2538" s="16">
        <f t="shared" ca="1" si="779"/>
        <v>499.29988363602354</v>
      </c>
      <c r="X2538" s="32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"/>
      <c r="AI2538" s="1"/>
      <c r="AJ2538" s="1"/>
      <c r="AK2538" s="1"/>
      <c r="AL2538" s="1"/>
      <c r="AM2538" s="32"/>
      <c r="AN2538" s="32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42">
        <f t="shared" si="782"/>
        <v>45929</v>
      </c>
      <c r="B2539" s="19">
        <f t="shared" ca="1" si="778"/>
        <v>4925.3261098063222</v>
      </c>
      <c r="C2539" s="16">
        <f t="shared" ref="C2539:C2589" ca="1" si="797">(C2538-R2538)</f>
        <v>3636.2754146454167</v>
      </c>
      <c r="D2539" s="15">
        <f ca="1">IF(A2539&lt;$B$1,VLOOKUP(A2539,[1]DI!$A$4:$B$15000,2,FALSE),0)</f>
        <v>0</v>
      </c>
      <c r="E2539" s="16">
        <f t="shared" ref="E2539:E2588" ca="1" si="798">ROUND(((1+D2539)^(1/252)),8)</f>
        <v>1</v>
      </c>
      <c r="F2539" s="16">
        <f ca="1">(TRUNC(PRODUCT($E$12:$E2538),16))</f>
        <v>1.6829049000521801</v>
      </c>
      <c r="G2539" s="16">
        <f t="shared" ref="G2539:G2588" ca="1" si="799">IF(O2538&gt;0,F2538,G2538)</f>
        <v>1.5180368240966899</v>
      </c>
      <c r="H2539" s="16">
        <f t="shared" ref="H2539:H2588" ca="1" si="800">ROUND(F2539/G2539,8)</f>
        <v>1.10860611</v>
      </c>
      <c r="I2539" s="15">
        <f t="shared" si="783"/>
        <v>7.0000000000000007E-2</v>
      </c>
      <c r="J2539" s="34">
        <f t="shared" ref="J2539:J2588" si="801">IF(O2538&gt;0,VLOOKUP(O2538,W$12:AG$150,2),J2538)</f>
        <v>45427</v>
      </c>
      <c r="K2539" s="2">
        <f t="shared" ref="K2539:K2588" si="802">IF(A2539&gt;J2539,IF(NETWORKDAYS(J2539,A2539,$W$160:$W$544)-1=0,1,NETWORKDAYS(J2539,A2539,$W$160:$W$544)-1),0)</f>
        <v>347</v>
      </c>
      <c r="L2539" s="21">
        <f t="shared" ref="L2539:L2588" si="803">IF(AND(K2539=1,K2538=1),1,IF(K2539&gt;0,IF(K2539=K2538,K2539+1,K2539),0))</f>
        <v>347</v>
      </c>
      <c r="M2539" s="14">
        <f t="shared" ref="M2539:M2588" si="804">ROUND((I2539+1)^(L2539/252),9)</f>
        <v>1.0976427049999999</v>
      </c>
      <c r="N2539" s="14">
        <f t="shared" ref="N2539:N2588" ca="1" si="805">ROUND(H2539*M2539,9)</f>
        <v>1.2168534090000001</v>
      </c>
      <c r="O2539" s="21">
        <v>0</v>
      </c>
      <c r="P2539" s="16">
        <f t="shared" ref="P2539:P2588" ca="1" si="806">TRUNC(((N2539-1)*C2539),8)</f>
        <v>788.53871972000002</v>
      </c>
      <c r="Q2539" s="24">
        <f t="shared" si="781"/>
        <v>0</v>
      </c>
      <c r="R2539" s="16">
        <f t="shared" ref="R2539:R2588" si="807">IF(Q2539&gt;0,TRUNC(Q2539*C$12,8),0)</f>
        <v>0</v>
      </c>
      <c r="S2539" s="4" t="str">
        <f t="shared" ref="S2539:S2588" si="808">IF(O2538&gt;0,VLOOKUP(O2538,W$12:AG$150,10),S2538)</f>
        <v>A+J=</v>
      </c>
      <c r="T2539" s="34">
        <f t="shared" ref="T2539:T2588" si="809">IF(O2538&gt;0,VLOOKUP(O2538,W$12:AG$150,11),T2538)</f>
        <v>45460</v>
      </c>
      <c r="U2539" s="16">
        <v>0</v>
      </c>
      <c r="V2539" s="16">
        <f t="shared" ca="1" si="780"/>
        <v>1.2120918048818055</v>
      </c>
      <c r="W2539" s="16">
        <f t="shared" ca="1" si="779"/>
        <v>500.51197544090536</v>
      </c>
      <c r="X2539" s="32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"/>
      <c r="AI2539" s="1"/>
      <c r="AJ2539" s="1"/>
      <c r="AK2539" s="1"/>
      <c r="AL2539" s="1"/>
      <c r="AM2539" s="32"/>
      <c r="AN2539" s="32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42">
        <f t="shared" si="782"/>
        <v>45930</v>
      </c>
      <c r="B2540" s="19">
        <f t="shared" ca="1" si="778"/>
        <v>4927.7263655112038</v>
      </c>
      <c r="C2540" s="16">
        <f t="shared" ca="1" si="797"/>
        <v>3636.2754146454167</v>
      </c>
      <c r="D2540" s="15">
        <f ca="1">IF(A2540&lt;$B$1,VLOOKUP(A2540,[1]DI!$A$4:$B$15000,2,FALSE),0)</f>
        <v>0</v>
      </c>
      <c r="E2540" s="16">
        <f t="shared" ca="1" si="798"/>
        <v>1</v>
      </c>
      <c r="F2540" s="16">
        <f ca="1">(TRUNC(PRODUCT($E$12:$E2539),16))</f>
        <v>1.6829049000521801</v>
      </c>
      <c r="G2540" s="16">
        <f t="shared" ca="1" si="799"/>
        <v>1.5180368240966899</v>
      </c>
      <c r="H2540" s="16">
        <f t="shared" ca="1" si="800"/>
        <v>1.10860611</v>
      </c>
      <c r="I2540" s="15">
        <f t="shared" si="783"/>
        <v>7.0000000000000007E-2</v>
      </c>
      <c r="J2540" s="34">
        <f t="shared" si="801"/>
        <v>45427</v>
      </c>
      <c r="K2540" s="2">
        <f t="shared" si="802"/>
        <v>348</v>
      </c>
      <c r="L2540" s="21">
        <f t="shared" si="803"/>
        <v>348</v>
      </c>
      <c r="M2540" s="14">
        <f t="shared" si="804"/>
        <v>1.0979374470000001</v>
      </c>
      <c r="N2540" s="14">
        <f t="shared" ca="1" si="805"/>
        <v>1.217180162</v>
      </c>
      <c r="O2540" s="21">
        <v>0</v>
      </c>
      <c r="P2540" s="16">
        <f t="shared" ca="1" si="806"/>
        <v>789.72688361999997</v>
      </c>
      <c r="Q2540" s="24">
        <f t="shared" si="781"/>
        <v>0</v>
      </c>
      <c r="R2540" s="16">
        <f t="shared" si="807"/>
        <v>0</v>
      </c>
      <c r="S2540" s="4" t="str">
        <f t="shared" si="808"/>
        <v>A+J=</v>
      </c>
      <c r="T2540" s="34">
        <f t="shared" si="809"/>
        <v>45460</v>
      </c>
      <c r="U2540" s="16">
        <v>0</v>
      </c>
      <c r="V2540" s="16">
        <f t="shared" ca="1" si="780"/>
        <v>1.2120918048818055</v>
      </c>
      <c r="W2540" s="16">
        <f t="shared" ca="1" si="779"/>
        <v>501.72406724578718</v>
      </c>
      <c r="X2540" s="32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"/>
      <c r="AI2540" s="1"/>
      <c r="AJ2540" s="1"/>
      <c r="AK2540" s="1"/>
      <c r="AL2540" s="1"/>
      <c r="AM2540" s="32"/>
      <c r="AN2540" s="32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42">
        <f t="shared" si="782"/>
        <v>45931</v>
      </c>
      <c r="B2541" s="19">
        <f t="shared" ca="1" si="778"/>
        <v>4930.1269412160855</v>
      </c>
      <c r="C2541" s="16">
        <f t="shared" ca="1" si="797"/>
        <v>3636.2754146454167</v>
      </c>
      <c r="D2541" s="15">
        <f ca="1">IF(A2541&lt;$B$1,VLOOKUP(A2541,[1]DI!$A$4:$B$15000,2,FALSE),0)</f>
        <v>0</v>
      </c>
      <c r="E2541" s="16">
        <f t="shared" ca="1" si="798"/>
        <v>1</v>
      </c>
      <c r="F2541" s="16">
        <f ca="1">(TRUNC(PRODUCT($E$12:$E2540),16))</f>
        <v>1.6829049000521801</v>
      </c>
      <c r="G2541" s="16">
        <f t="shared" ca="1" si="799"/>
        <v>1.5180368240966899</v>
      </c>
      <c r="H2541" s="16">
        <f t="shared" ca="1" si="800"/>
        <v>1.10860611</v>
      </c>
      <c r="I2541" s="15">
        <f t="shared" si="783"/>
        <v>7.0000000000000007E-2</v>
      </c>
      <c r="J2541" s="34">
        <f t="shared" si="801"/>
        <v>45427</v>
      </c>
      <c r="K2541" s="2">
        <f t="shared" si="802"/>
        <v>349</v>
      </c>
      <c r="L2541" s="21">
        <f t="shared" si="803"/>
        <v>349</v>
      </c>
      <c r="M2541" s="14">
        <f t="shared" si="804"/>
        <v>1.0982322680000001</v>
      </c>
      <c r="N2541" s="14">
        <f t="shared" ca="1" si="805"/>
        <v>1.2175070029999999</v>
      </c>
      <c r="O2541" s="21">
        <v>0</v>
      </c>
      <c r="P2541" s="16">
        <f t="shared" ca="1" si="806"/>
        <v>790.91536752000002</v>
      </c>
      <c r="Q2541" s="24">
        <f t="shared" si="781"/>
        <v>0</v>
      </c>
      <c r="R2541" s="16">
        <f t="shared" si="807"/>
        <v>0</v>
      </c>
      <c r="S2541" s="4" t="str">
        <f t="shared" si="808"/>
        <v>A+J=</v>
      </c>
      <c r="T2541" s="34">
        <f t="shared" si="809"/>
        <v>45460</v>
      </c>
      <c r="U2541" s="16">
        <v>0</v>
      </c>
      <c r="V2541" s="16">
        <f t="shared" ca="1" si="780"/>
        <v>1.2120918048818055</v>
      </c>
      <c r="W2541" s="16">
        <f t="shared" ca="1" si="779"/>
        <v>502.936159050669</v>
      </c>
      <c r="X2541" s="32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"/>
      <c r="AI2541" s="1"/>
      <c r="AJ2541" s="1"/>
      <c r="AK2541" s="1"/>
      <c r="AL2541" s="1"/>
      <c r="AM2541" s="32"/>
      <c r="AN2541" s="32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42">
        <f t="shared" si="782"/>
        <v>45932</v>
      </c>
      <c r="B2542" s="19">
        <f t="shared" ca="1" si="778"/>
        <v>4932.5278369009675</v>
      </c>
      <c r="C2542" s="16">
        <f t="shared" ca="1" si="797"/>
        <v>3636.2754146454167</v>
      </c>
      <c r="D2542" s="15">
        <f ca="1">IF(A2542&lt;$B$1,VLOOKUP(A2542,[1]DI!$A$4:$B$15000,2,FALSE),0)</f>
        <v>0</v>
      </c>
      <c r="E2542" s="16">
        <f t="shared" ca="1" si="798"/>
        <v>1</v>
      </c>
      <c r="F2542" s="16">
        <f ca="1">(TRUNC(PRODUCT($E$12:$E2541),16))</f>
        <v>1.6829049000521801</v>
      </c>
      <c r="G2542" s="16">
        <f t="shared" ca="1" si="799"/>
        <v>1.5180368240966899</v>
      </c>
      <c r="H2542" s="16">
        <f t="shared" ca="1" si="800"/>
        <v>1.10860611</v>
      </c>
      <c r="I2542" s="15">
        <f t="shared" si="783"/>
        <v>7.0000000000000007E-2</v>
      </c>
      <c r="J2542" s="34">
        <f t="shared" si="801"/>
        <v>45427</v>
      </c>
      <c r="K2542" s="2">
        <f t="shared" si="802"/>
        <v>350</v>
      </c>
      <c r="L2542" s="21">
        <f t="shared" si="803"/>
        <v>350</v>
      </c>
      <c r="M2542" s="14">
        <f t="shared" si="804"/>
        <v>1.098527169</v>
      </c>
      <c r="N2542" s="14">
        <f t="shared" ca="1" si="805"/>
        <v>1.217833932</v>
      </c>
      <c r="O2542" s="21">
        <v>0</v>
      </c>
      <c r="P2542" s="16">
        <f t="shared" ca="1" si="806"/>
        <v>792.10417140000004</v>
      </c>
      <c r="Q2542" s="24">
        <f t="shared" si="781"/>
        <v>0</v>
      </c>
      <c r="R2542" s="16">
        <f t="shared" si="807"/>
        <v>0</v>
      </c>
      <c r="S2542" s="4" t="str">
        <f t="shared" si="808"/>
        <v>A+J=</v>
      </c>
      <c r="T2542" s="34">
        <f t="shared" si="809"/>
        <v>45460</v>
      </c>
      <c r="U2542" s="16">
        <v>0</v>
      </c>
      <c r="V2542" s="16">
        <f t="shared" ca="1" si="780"/>
        <v>1.2120918048818055</v>
      </c>
      <c r="W2542" s="16">
        <f t="shared" ca="1" si="779"/>
        <v>504.14825085555083</v>
      </c>
      <c r="X2542" s="32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"/>
      <c r="AI2542" s="1"/>
      <c r="AJ2542" s="1"/>
      <c r="AK2542" s="1"/>
      <c r="AL2542" s="1"/>
      <c r="AM2542" s="32"/>
      <c r="AN2542" s="32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42">
        <f t="shared" si="782"/>
        <v>45933</v>
      </c>
      <c r="B2543" s="19">
        <f t="shared" ca="1" si="778"/>
        <v>4934.9290453158492</v>
      </c>
      <c r="C2543" s="16">
        <f t="shared" ca="1" si="797"/>
        <v>3636.2754146454167</v>
      </c>
      <c r="D2543" s="15">
        <f ca="1">IF(A2543&lt;$B$1,VLOOKUP(A2543,[1]DI!$A$4:$B$15000,2,FALSE),0)</f>
        <v>0</v>
      </c>
      <c r="E2543" s="16">
        <f t="shared" ca="1" si="798"/>
        <v>1</v>
      </c>
      <c r="F2543" s="16">
        <f ca="1">(TRUNC(PRODUCT($E$12:$E2542),16))</f>
        <v>1.6829049000521801</v>
      </c>
      <c r="G2543" s="16">
        <f t="shared" ca="1" si="799"/>
        <v>1.5180368240966899</v>
      </c>
      <c r="H2543" s="16">
        <f t="shared" ca="1" si="800"/>
        <v>1.10860611</v>
      </c>
      <c r="I2543" s="15">
        <f t="shared" si="783"/>
        <v>7.0000000000000007E-2</v>
      </c>
      <c r="J2543" s="34">
        <f t="shared" si="801"/>
        <v>45427</v>
      </c>
      <c r="K2543" s="2">
        <f t="shared" si="802"/>
        <v>351</v>
      </c>
      <c r="L2543" s="21">
        <f t="shared" si="803"/>
        <v>351</v>
      </c>
      <c r="M2543" s="14">
        <f t="shared" si="804"/>
        <v>1.098822148</v>
      </c>
      <c r="N2543" s="14">
        <f t="shared" ca="1" si="805"/>
        <v>1.2181609470000001</v>
      </c>
      <c r="O2543" s="21">
        <v>0</v>
      </c>
      <c r="P2543" s="16">
        <f t="shared" ca="1" si="806"/>
        <v>793.29328800999997</v>
      </c>
      <c r="Q2543" s="24">
        <f t="shared" si="781"/>
        <v>0</v>
      </c>
      <c r="R2543" s="16">
        <f t="shared" si="807"/>
        <v>0</v>
      </c>
      <c r="S2543" s="4" t="str">
        <f t="shared" si="808"/>
        <v>A+J=</v>
      </c>
      <c r="T2543" s="34">
        <f t="shared" si="809"/>
        <v>45460</v>
      </c>
      <c r="U2543" s="16">
        <v>0</v>
      </c>
      <c r="V2543" s="16">
        <f t="shared" ca="1" si="780"/>
        <v>1.2120918048818055</v>
      </c>
      <c r="W2543" s="16">
        <f t="shared" ca="1" si="779"/>
        <v>505.36034266043265</v>
      </c>
      <c r="X2543" s="32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"/>
      <c r="AI2543" s="1"/>
      <c r="AJ2543" s="1"/>
      <c r="AK2543" s="1"/>
      <c r="AL2543" s="1"/>
      <c r="AM2543" s="32"/>
      <c r="AN2543" s="32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42">
        <f t="shared" si="782"/>
        <v>45934</v>
      </c>
      <c r="B2544" s="19">
        <f t="shared" ca="1" si="778"/>
        <v>4937.3305773507309</v>
      </c>
      <c r="C2544" s="16">
        <f t="shared" ca="1" si="797"/>
        <v>3636.2754146454167</v>
      </c>
      <c r="D2544" s="15">
        <f ca="1">IF(A2544&lt;$B$1,VLOOKUP(A2544,[1]DI!$A$4:$B$15000,2,FALSE),0)</f>
        <v>0</v>
      </c>
      <c r="E2544" s="16">
        <f t="shared" ca="1" si="798"/>
        <v>1</v>
      </c>
      <c r="F2544" s="16">
        <f ca="1">(TRUNC(PRODUCT($E$12:$E2543),16))</f>
        <v>1.6829049000521801</v>
      </c>
      <c r="G2544" s="16">
        <f t="shared" ca="1" si="799"/>
        <v>1.5180368240966899</v>
      </c>
      <c r="H2544" s="16">
        <f t="shared" ca="1" si="800"/>
        <v>1.10860611</v>
      </c>
      <c r="I2544" s="15">
        <f t="shared" si="783"/>
        <v>7.0000000000000007E-2</v>
      </c>
      <c r="J2544" s="34">
        <f t="shared" si="801"/>
        <v>45427</v>
      </c>
      <c r="K2544" s="2">
        <f t="shared" si="802"/>
        <v>351</v>
      </c>
      <c r="L2544" s="21">
        <f t="shared" si="803"/>
        <v>352</v>
      </c>
      <c r="M2544" s="14">
        <f t="shared" si="804"/>
        <v>1.0991172069999999</v>
      </c>
      <c r="N2544" s="14">
        <f t="shared" ca="1" si="805"/>
        <v>1.218488051</v>
      </c>
      <c r="O2544" s="21">
        <v>0</v>
      </c>
      <c r="P2544" s="16">
        <f t="shared" ca="1" si="806"/>
        <v>794.48272824000003</v>
      </c>
      <c r="Q2544" s="24">
        <f t="shared" si="781"/>
        <v>0</v>
      </c>
      <c r="R2544" s="16">
        <f t="shared" si="807"/>
        <v>0</v>
      </c>
      <c r="S2544" s="4" t="str">
        <f t="shared" si="808"/>
        <v>A+J=</v>
      </c>
      <c r="T2544" s="34">
        <f t="shared" si="809"/>
        <v>45460</v>
      </c>
      <c r="U2544" s="16">
        <v>0</v>
      </c>
      <c r="V2544" s="16">
        <f t="shared" ca="1" si="780"/>
        <v>1.2120918048818055</v>
      </c>
      <c r="W2544" s="16">
        <f t="shared" ca="1" si="779"/>
        <v>506.57243446531447</v>
      </c>
      <c r="X2544" s="32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"/>
      <c r="AI2544" s="1"/>
      <c r="AJ2544" s="1"/>
      <c r="AK2544" s="1"/>
      <c r="AL2544" s="1"/>
      <c r="AM2544" s="32"/>
      <c r="AN2544" s="32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42">
        <f t="shared" si="782"/>
        <v>45935</v>
      </c>
      <c r="B2545" s="19">
        <f t="shared" ca="1" si="778"/>
        <v>4938.5426691556131</v>
      </c>
      <c r="C2545" s="16">
        <f t="shared" ca="1" si="797"/>
        <v>3636.2754146454167</v>
      </c>
      <c r="D2545" s="15">
        <f ca="1">IF(A2545&lt;$B$1,VLOOKUP(A2545,[1]DI!$A$4:$B$15000,2,FALSE),0)</f>
        <v>0</v>
      </c>
      <c r="E2545" s="16">
        <f t="shared" ca="1" si="798"/>
        <v>1</v>
      </c>
      <c r="F2545" s="16">
        <f ca="1">(TRUNC(PRODUCT($E$12:$E2544),16))</f>
        <v>1.6829049000521801</v>
      </c>
      <c r="G2545" s="16">
        <f t="shared" ca="1" si="799"/>
        <v>1.5180368240966899</v>
      </c>
      <c r="H2545" s="16">
        <f t="shared" ca="1" si="800"/>
        <v>1.10860611</v>
      </c>
      <c r="I2545" s="15">
        <f t="shared" si="783"/>
        <v>7.0000000000000007E-2</v>
      </c>
      <c r="J2545" s="34">
        <f t="shared" si="801"/>
        <v>45427</v>
      </c>
      <c r="K2545" s="2">
        <f t="shared" si="802"/>
        <v>351</v>
      </c>
      <c r="L2545" s="21">
        <f t="shared" si="803"/>
        <v>352</v>
      </c>
      <c r="M2545" s="14">
        <f t="shared" si="804"/>
        <v>1.0991172069999999</v>
      </c>
      <c r="N2545" s="14">
        <f t="shared" ca="1" si="805"/>
        <v>1.218488051</v>
      </c>
      <c r="O2545" s="21">
        <v>0</v>
      </c>
      <c r="P2545" s="16">
        <f t="shared" ca="1" si="806"/>
        <v>794.48272824000003</v>
      </c>
      <c r="Q2545" s="24">
        <f t="shared" si="781"/>
        <v>0</v>
      </c>
      <c r="R2545" s="16">
        <f t="shared" si="807"/>
        <v>0</v>
      </c>
      <c r="S2545" s="4" t="str">
        <f t="shared" si="808"/>
        <v>A+J=</v>
      </c>
      <c r="T2545" s="34">
        <f t="shared" si="809"/>
        <v>45460</v>
      </c>
      <c r="U2545" s="16">
        <v>0</v>
      </c>
      <c r="V2545" s="16">
        <f t="shared" ca="1" si="780"/>
        <v>1.2120918048818055</v>
      </c>
      <c r="W2545" s="16">
        <f t="shared" ca="1" si="779"/>
        <v>507.7845262701963</v>
      </c>
      <c r="X2545" s="32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"/>
      <c r="AI2545" s="1"/>
      <c r="AJ2545" s="1"/>
      <c r="AK2545" s="1"/>
      <c r="AL2545" s="1"/>
      <c r="AM2545" s="32"/>
      <c r="AN2545" s="32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42">
        <f t="shared" si="782"/>
        <v>45936</v>
      </c>
      <c r="B2546" s="19">
        <f t="shared" ref="B2546:B2588" ca="1" si="810">C2546+P2546+U2546+W2546</f>
        <v>4939.7547609604944</v>
      </c>
      <c r="C2546" s="16">
        <f t="shared" ca="1" si="797"/>
        <v>3636.2754146454167</v>
      </c>
      <c r="D2546" s="15">
        <f ca="1">IF(A2546&lt;$B$1,VLOOKUP(A2546,[1]DI!$A$4:$B$15000,2,FALSE),0)</f>
        <v>0</v>
      </c>
      <c r="E2546" s="16">
        <f t="shared" ca="1" si="798"/>
        <v>1</v>
      </c>
      <c r="F2546" s="16">
        <f ca="1">(TRUNC(PRODUCT($E$12:$E2545),16))</f>
        <v>1.6829049000521801</v>
      </c>
      <c r="G2546" s="16">
        <f t="shared" ca="1" si="799"/>
        <v>1.5180368240966899</v>
      </c>
      <c r="H2546" s="16">
        <f t="shared" ca="1" si="800"/>
        <v>1.10860611</v>
      </c>
      <c r="I2546" s="15">
        <f t="shared" si="783"/>
        <v>7.0000000000000007E-2</v>
      </c>
      <c r="J2546" s="34">
        <f t="shared" si="801"/>
        <v>45427</v>
      </c>
      <c r="K2546" s="2">
        <f t="shared" si="802"/>
        <v>352</v>
      </c>
      <c r="L2546" s="21">
        <f t="shared" si="803"/>
        <v>352</v>
      </c>
      <c r="M2546" s="14">
        <f t="shared" si="804"/>
        <v>1.0991172069999999</v>
      </c>
      <c r="N2546" s="14">
        <f t="shared" ca="1" si="805"/>
        <v>1.218488051</v>
      </c>
      <c r="O2546" s="21">
        <v>0</v>
      </c>
      <c r="P2546" s="16">
        <f t="shared" ca="1" si="806"/>
        <v>794.48272824000003</v>
      </c>
      <c r="Q2546" s="24">
        <f t="shared" si="781"/>
        <v>0</v>
      </c>
      <c r="R2546" s="16">
        <f t="shared" si="807"/>
        <v>0</v>
      </c>
      <c r="S2546" s="4" t="str">
        <f t="shared" si="808"/>
        <v>A+J=</v>
      </c>
      <c r="T2546" s="34">
        <f t="shared" si="809"/>
        <v>45460</v>
      </c>
      <c r="U2546" s="16">
        <v>0</v>
      </c>
      <c r="V2546" s="16">
        <f t="shared" ca="1" si="780"/>
        <v>1.2120918048818055</v>
      </c>
      <c r="W2546" s="16">
        <f t="shared" ca="1" si="779"/>
        <v>508.99661807507812</v>
      </c>
      <c r="X2546" s="32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"/>
      <c r="AI2546" s="1"/>
      <c r="AJ2546" s="1"/>
      <c r="AK2546" s="1"/>
      <c r="AL2546" s="1"/>
      <c r="AM2546" s="32"/>
      <c r="AN2546" s="32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42">
        <f t="shared" si="782"/>
        <v>45937</v>
      </c>
      <c r="B2547" s="19">
        <f t="shared" ca="1" si="810"/>
        <v>4942.1566129953771</v>
      </c>
      <c r="C2547" s="16">
        <f t="shared" ca="1" si="797"/>
        <v>3636.2754146454167</v>
      </c>
      <c r="D2547" s="15">
        <f ca="1">IF(A2547&lt;$B$1,VLOOKUP(A2547,[1]DI!$A$4:$B$15000,2,FALSE),0)</f>
        <v>0</v>
      </c>
      <c r="E2547" s="16">
        <f t="shared" ca="1" si="798"/>
        <v>1</v>
      </c>
      <c r="F2547" s="16">
        <f ca="1">(TRUNC(PRODUCT($E$12:$E2546),16))</f>
        <v>1.6829049000521801</v>
      </c>
      <c r="G2547" s="16">
        <f t="shared" ca="1" si="799"/>
        <v>1.5180368240966899</v>
      </c>
      <c r="H2547" s="16">
        <f t="shared" ca="1" si="800"/>
        <v>1.10860611</v>
      </c>
      <c r="I2547" s="15">
        <f t="shared" si="783"/>
        <v>7.0000000000000007E-2</v>
      </c>
      <c r="J2547" s="34">
        <f t="shared" si="801"/>
        <v>45427</v>
      </c>
      <c r="K2547" s="2">
        <f t="shared" si="802"/>
        <v>353</v>
      </c>
      <c r="L2547" s="21">
        <f t="shared" si="803"/>
        <v>353</v>
      </c>
      <c r="M2547" s="14">
        <f t="shared" si="804"/>
        <v>1.099412345</v>
      </c>
      <c r="N2547" s="14">
        <f t="shared" ca="1" si="805"/>
        <v>1.2188152430000001</v>
      </c>
      <c r="O2547" s="21">
        <v>0</v>
      </c>
      <c r="P2547" s="16">
        <f t="shared" ca="1" si="806"/>
        <v>795.67248846999996</v>
      </c>
      <c r="Q2547" s="24">
        <f t="shared" si="781"/>
        <v>0</v>
      </c>
      <c r="R2547" s="16">
        <f t="shared" si="807"/>
        <v>0</v>
      </c>
      <c r="S2547" s="4" t="str">
        <f t="shared" si="808"/>
        <v>A+J=</v>
      </c>
      <c r="T2547" s="34">
        <f t="shared" si="809"/>
        <v>45460</v>
      </c>
      <c r="U2547" s="16">
        <v>0</v>
      </c>
      <c r="V2547" s="16">
        <f t="shared" ca="1" si="780"/>
        <v>1.2120918048818055</v>
      </c>
      <c r="W2547" s="16">
        <f t="shared" ref="W2547:W2588" ca="1" si="811">W2546+V2547</f>
        <v>510.20870987995994</v>
      </c>
      <c r="X2547" s="32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"/>
      <c r="AI2547" s="1"/>
      <c r="AJ2547" s="1"/>
      <c r="AK2547" s="1"/>
      <c r="AL2547" s="1"/>
      <c r="AM2547" s="32"/>
      <c r="AN2547" s="32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42">
        <f t="shared" si="782"/>
        <v>45938</v>
      </c>
      <c r="B2548" s="19">
        <f t="shared" ca="1" si="810"/>
        <v>4944.5587813802586</v>
      </c>
      <c r="C2548" s="16">
        <f t="shared" ca="1" si="797"/>
        <v>3636.2754146454167</v>
      </c>
      <c r="D2548" s="15">
        <f ca="1">IF(A2548&lt;$B$1,VLOOKUP(A2548,[1]DI!$A$4:$B$15000,2,FALSE),0)</f>
        <v>0</v>
      </c>
      <c r="E2548" s="16">
        <f t="shared" ca="1" si="798"/>
        <v>1</v>
      </c>
      <c r="F2548" s="16">
        <f ca="1">(TRUNC(PRODUCT($E$12:$E2547),16))</f>
        <v>1.6829049000521801</v>
      </c>
      <c r="G2548" s="16">
        <f t="shared" ca="1" si="799"/>
        <v>1.5180368240966899</v>
      </c>
      <c r="H2548" s="16">
        <f t="shared" ca="1" si="800"/>
        <v>1.10860611</v>
      </c>
      <c r="I2548" s="15">
        <f t="shared" si="783"/>
        <v>7.0000000000000007E-2</v>
      </c>
      <c r="J2548" s="34">
        <f t="shared" si="801"/>
        <v>45427</v>
      </c>
      <c r="K2548" s="2">
        <f t="shared" si="802"/>
        <v>354</v>
      </c>
      <c r="L2548" s="21">
        <f t="shared" si="803"/>
        <v>354</v>
      </c>
      <c r="M2548" s="14">
        <f t="shared" si="804"/>
        <v>1.0997075620000001</v>
      </c>
      <c r="N2548" s="14">
        <f t="shared" ca="1" si="805"/>
        <v>1.2191425220000001</v>
      </c>
      <c r="O2548" s="21">
        <v>0</v>
      </c>
      <c r="P2548" s="16">
        <f t="shared" ca="1" si="806"/>
        <v>796.86256504999994</v>
      </c>
      <c r="Q2548" s="24">
        <f t="shared" si="781"/>
        <v>0</v>
      </c>
      <c r="R2548" s="16">
        <f t="shared" si="807"/>
        <v>0</v>
      </c>
      <c r="S2548" s="4" t="str">
        <f t="shared" si="808"/>
        <v>A+J=</v>
      </c>
      <c r="T2548" s="34">
        <f t="shared" si="809"/>
        <v>45460</v>
      </c>
      <c r="U2548" s="16">
        <v>0</v>
      </c>
      <c r="V2548" s="16">
        <f t="shared" ca="1" si="780"/>
        <v>1.2120918048818055</v>
      </c>
      <c r="W2548" s="16">
        <f t="shared" ca="1" si="811"/>
        <v>511.42080168484176</v>
      </c>
      <c r="X2548" s="32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"/>
      <c r="AI2548" s="1"/>
      <c r="AJ2548" s="1"/>
      <c r="AK2548" s="1"/>
      <c r="AL2548" s="1"/>
      <c r="AM2548" s="32"/>
      <c r="AN2548" s="32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42">
        <f t="shared" si="782"/>
        <v>45939</v>
      </c>
      <c r="B2549" s="19">
        <f t="shared" ca="1" si="810"/>
        <v>4946.9612770251406</v>
      </c>
      <c r="C2549" s="16">
        <f t="shared" ca="1" si="797"/>
        <v>3636.2754146454167</v>
      </c>
      <c r="D2549" s="15">
        <f ca="1">IF(A2549&lt;$B$1,VLOOKUP(A2549,[1]DI!$A$4:$B$15000,2,FALSE),0)</f>
        <v>0</v>
      </c>
      <c r="E2549" s="16">
        <f t="shared" ca="1" si="798"/>
        <v>1</v>
      </c>
      <c r="F2549" s="16">
        <f ca="1">(TRUNC(PRODUCT($E$12:$E2548),16))</f>
        <v>1.6829049000521801</v>
      </c>
      <c r="G2549" s="16">
        <f t="shared" ca="1" si="799"/>
        <v>1.5180368240966899</v>
      </c>
      <c r="H2549" s="16">
        <f t="shared" ca="1" si="800"/>
        <v>1.10860611</v>
      </c>
      <c r="I2549" s="15">
        <f t="shared" si="783"/>
        <v>7.0000000000000007E-2</v>
      </c>
      <c r="J2549" s="34">
        <f t="shared" si="801"/>
        <v>45427</v>
      </c>
      <c r="K2549" s="2">
        <f t="shared" si="802"/>
        <v>355</v>
      </c>
      <c r="L2549" s="21">
        <f t="shared" si="803"/>
        <v>355</v>
      </c>
      <c r="M2549" s="14">
        <f t="shared" si="804"/>
        <v>1.1000028589999999</v>
      </c>
      <c r="N2549" s="14">
        <f t="shared" ca="1" si="805"/>
        <v>1.2194698909999999</v>
      </c>
      <c r="O2549" s="21">
        <v>0</v>
      </c>
      <c r="P2549" s="16">
        <f t="shared" ca="1" si="806"/>
        <v>798.05296888999999</v>
      </c>
      <c r="Q2549" s="24">
        <f t="shared" si="781"/>
        <v>0</v>
      </c>
      <c r="R2549" s="16">
        <f t="shared" si="807"/>
        <v>0</v>
      </c>
      <c r="S2549" s="4" t="str">
        <f t="shared" si="808"/>
        <v>A+J=</v>
      </c>
      <c r="T2549" s="34">
        <f t="shared" si="809"/>
        <v>45460</v>
      </c>
      <c r="U2549" s="16">
        <v>0</v>
      </c>
      <c r="V2549" s="16">
        <f t="shared" ca="1" si="780"/>
        <v>1.2120918048818055</v>
      </c>
      <c r="W2549" s="16">
        <f t="shared" ca="1" si="811"/>
        <v>512.63289348972353</v>
      </c>
      <c r="X2549" s="32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"/>
      <c r="AI2549" s="1"/>
      <c r="AJ2549" s="1"/>
      <c r="AK2549" s="1"/>
      <c r="AL2549" s="1"/>
      <c r="AM2549" s="32"/>
      <c r="AN2549" s="32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42">
        <f t="shared" si="782"/>
        <v>45940</v>
      </c>
      <c r="B2550" s="19">
        <f t="shared" ca="1" si="810"/>
        <v>4949.3640817600217</v>
      </c>
      <c r="C2550" s="16">
        <f t="shared" ca="1" si="797"/>
        <v>3636.2754146454167</v>
      </c>
      <c r="D2550" s="15">
        <f ca="1">IF(A2550&lt;$B$1,VLOOKUP(A2550,[1]DI!$A$4:$B$15000,2,FALSE),0)</f>
        <v>0</v>
      </c>
      <c r="E2550" s="16">
        <f t="shared" ca="1" si="798"/>
        <v>1</v>
      </c>
      <c r="F2550" s="16">
        <f ca="1">(TRUNC(PRODUCT($E$12:$E2549),16))</f>
        <v>1.6829049000521801</v>
      </c>
      <c r="G2550" s="16">
        <f t="shared" ca="1" si="799"/>
        <v>1.5180368240966899</v>
      </c>
      <c r="H2550" s="16">
        <f t="shared" ca="1" si="800"/>
        <v>1.10860611</v>
      </c>
      <c r="I2550" s="15">
        <f t="shared" si="783"/>
        <v>7.0000000000000007E-2</v>
      </c>
      <c r="J2550" s="34">
        <f t="shared" si="801"/>
        <v>45427</v>
      </c>
      <c r="K2550" s="2">
        <f t="shared" si="802"/>
        <v>356</v>
      </c>
      <c r="L2550" s="21">
        <f t="shared" si="803"/>
        <v>356</v>
      </c>
      <c r="M2550" s="14">
        <f t="shared" si="804"/>
        <v>1.100298234</v>
      </c>
      <c r="N2550" s="14">
        <f t="shared" ca="1" si="805"/>
        <v>1.2197973449999999</v>
      </c>
      <c r="O2550" s="21">
        <v>0</v>
      </c>
      <c r="P2550" s="16">
        <f t="shared" ca="1" si="806"/>
        <v>799.24368182000001</v>
      </c>
      <c r="Q2550" s="24">
        <f t="shared" si="781"/>
        <v>0</v>
      </c>
      <c r="R2550" s="16">
        <f t="shared" si="807"/>
        <v>0</v>
      </c>
      <c r="S2550" s="4" t="str">
        <f t="shared" si="808"/>
        <v>A+J=</v>
      </c>
      <c r="T2550" s="34">
        <f t="shared" si="809"/>
        <v>45460</v>
      </c>
      <c r="U2550" s="16">
        <v>0</v>
      </c>
      <c r="V2550" s="16">
        <f t="shared" ca="1" si="780"/>
        <v>1.2120918048818055</v>
      </c>
      <c r="W2550" s="16">
        <f t="shared" ca="1" si="811"/>
        <v>513.84498529460529</v>
      </c>
      <c r="X2550" s="32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"/>
      <c r="AI2550" s="1"/>
      <c r="AJ2550" s="1"/>
      <c r="AK2550" s="1"/>
      <c r="AL2550" s="1"/>
      <c r="AM2550" s="32"/>
      <c r="AN2550" s="32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42">
        <f t="shared" si="782"/>
        <v>45941</v>
      </c>
      <c r="B2551" s="19">
        <f t="shared" ca="1" si="810"/>
        <v>4951.7672137649042</v>
      </c>
      <c r="C2551" s="16">
        <f t="shared" ca="1" si="797"/>
        <v>3636.2754146454167</v>
      </c>
      <c r="D2551" s="15">
        <f ca="1">IF(A2551&lt;$B$1,VLOOKUP(A2551,[1]DI!$A$4:$B$15000,2,FALSE),0)</f>
        <v>0</v>
      </c>
      <c r="E2551" s="16">
        <f t="shared" ca="1" si="798"/>
        <v>1</v>
      </c>
      <c r="F2551" s="16">
        <f ca="1">(TRUNC(PRODUCT($E$12:$E2550),16))</f>
        <v>1.6829049000521801</v>
      </c>
      <c r="G2551" s="16">
        <f t="shared" ca="1" si="799"/>
        <v>1.5180368240966899</v>
      </c>
      <c r="H2551" s="16">
        <f t="shared" ca="1" si="800"/>
        <v>1.10860611</v>
      </c>
      <c r="I2551" s="15">
        <f t="shared" si="783"/>
        <v>7.0000000000000007E-2</v>
      </c>
      <c r="J2551" s="34">
        <f t="shared" si="801"/>
        <v>45427</v>
      </c>
      <c r="K2551" s="2">
        <f t="shared" si="802"/>
        <v>356</v>
      </c>
      <c r="L2551" s="21">
        <f t="shared" si="803"/>
        <v>357</v>
      </c>
      <c r="M2551" s="14">
        <f t="shared" si="804"/>
        <v>1.10059369</v>
      </c>
      <c r="N2551" s="14">
        <f t="shared" ca="1" si="805"/>
        <v>1.220124889</v>
      </c>
      <c r="O2551" s="21">
        <v>0</v>
      </c>
      <c r="P2551" s="16">
        <f t="shared" ca="1" si="806"/>
        <v>800.43472201999998</v>
      </c>
      <c r="Q2551" s="24">
        <f t="shared" si="781"/>
        <v>0</v>
      </c>
      <c r="R2551" s="16">
        <f t="shared" si="807"/>
        <v>0</v>
      </c>
      <c r="S2551" s="4" t="str">
        <f t="shared" si="808"/>
        <v>A+J=</v>
      </c>
      <c r="T2551" s="34">
        <f t="shared" si="809"/>
        <v>45460</v>
      </c>
      <c r="U2551" s="16">
        <v>0</v>
      </c>
      <c r="V2551" s="16">
        <f t="shared" ca="1" si="780"/>
        <v>1.2120918048818055</v>
      </c>
      <c r="W2551" s="16">
        <f t="shared" ca="1" si="811"/>
        <v>515.05707709948706</v>
      </c>
      <c r="X2551" s="32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"/>
      <c r="AI2551" s="1"/>
      <c r="AJ2551" s="1"/>
      <c r="AK2551" s="1"/>
      <c r="AL2551" s="1"/>
      <c r="AM2551" s="32"/>
      <c r="AN2551" s="32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42">
        <f t="shared" si="782"/>
        <v>45942</v>
      </c>
      <c r="B2552" s="19">
        <f t="shared" ca="1" si="810"/>
        <v>4952.9793055697855</v>
      </c>
      <c r="C2552" s="16">
        <f t="shared" ca="1" si="797"/>
        <v>3636.2754146454167</v>
      </c>
      <c r="D2552" s="15">
        <f ca="1">IF(A2552&lt;$B$1,VLOOKUP(A2552,[1]DI!$A$4:$B$15000,2,FALSE),0)</f>
        <v>0</v>
      </c>
      <c r="E2552" s="16">
        <f t="shared" ca="1" si="798"/>
        <v>1</v>
      </c>
      <c r="F2552" s="16">
        <f ca="1">(TRUNC(PRODUCT($E$12:$E2551),16))</f>
        <v>1.6829049000521801</v>
      </c>
      <c r="G2552" s="16">
        <f t="shared" ca="1" si="799"/>
        <v>1.5180368240966899</v>
      </c>
      <c r="H2552" s="16">
        <f t="shared" ca="1" si="800"/>
        <v>1.10860611</v>
      </c>
      <c r="I2552" s="15">
        <f t="shared" si="783"/>
        <v>7.0000000000000007E-2</v>
      </c>
      <c r="J2552" s="34">
        <f t="shared" si="801"/>
        <v>45427</v>
      </c>
      <c r="K2552" s="2">
        <f t="shared" si="802"/>
        <v>356</v>
      </c>
      <c r="L2552" s="21">
        <f t="shared" si="803"/>
        <v>357</v>
      </c>
      <c r="M2552" s="14">
        <f t="shared" si="804"/>
        <v>1.10059369</v>
      </c>
      <c r="N2552" s="14">
        <f t="shared" ca="1" si="805"/>
        <v>1.220124889</v>
      </c>
      <c r="O2552" s="21">
        <v>0</v>
      </c>
      <c r="P2552" s="16">
        <f t="shared" ca="1" si="806"/>
        <v>800.43472201999998</v>
      </c>
      <c r="Q2552" s="24">
        <f t="shared" si="781"/>
        <v>0</v>
      </c>
      <c r="R2552" s="16">
        <f t="shared" si="807"/>
        <v>0</v>
      </c>
      <c r="S2552" s="4" t="str">
        <f t="shared" si="808"/>
        <v>A+J=</v>
      </c>
      <c r="T2552" s="34">
        <f t="shared" si="809"/>
        <v>45460</v>
      </c>
      <c r="U2552" s="16">
        <v>0</v>
      </c>
      <c r="V2552" s="16">
        <f t="shared" ca="1" si="780"/>
        <v>1.2120918048818055</v>
      </c>
      <c r="W2552" s="16">
        <f t="shared" ca="1" si="811"/>
        <v>516.26916890436883</v>
      </c>
      <c r="X2552" s="32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"/>
      <c r="AI2552" s="1"/>
      <c r="AJ2552" s="1"/>
      <c r="AK2552" s="1"/>
      <c r="AL2552" s="1"/>
      <c r="AM2552" s="32"/>
      <c r="AN2552" s="32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42">
        <f t="shared" si="782"/>
        <v>45943</v>
      </c>
      <c r="B2553" s="19">
        <f t="shared" ca="1" si="810"/>
        <v>4954.1913973746678</v>
      </c>
      <c r="C2553" s="16">
        <f t="shared" ca="1" si="797"/>
        <v>3636.2754146454167</v>
      </c>
      <c r="D2553" s="15">
        <f ca="1">IF(A2553&lt;$B$1,VLOOKUP(A2553,[1]DI!$A$4:$B$15000,2,FALSE),0)</f>
        <v>0</v>
      </c>
      <c r="E2553" s="16">
        <f t="shared" ca="1" si="798"/>
        <v>1</v>
      </c>
      <c r="F2553" s="16">
        <f ca="1">(TRUNC(PRODUCT($E$12:$E2552),16))</f>
        <v>1.6829049000521801</v>
      </c>
      <c r="G2553" s="16">
        <f t="shared" ca="1" si="799"/>
        <v>1.5180368240966899</v>
      </c>
      <c r="H2553" s="16">
        <f t="shared" ca="1" si="800"/>
        <v>1.10860611</v>
      </c>
      <c r="I2553" s="15">
        <f t="shared" si="783"/>
        <v>7.0000000000000007E-2</v>
      </c>
      <c r="J2553" s="34">
        <f t="shared" si="801"/>
        <v>45427</v>
      </c>
      <c r="K2553" s="2">
        <f t="shared" si="802"/>
        <v>357</v>
      </c>
      <c r="L2553" s="21">
        <f t="shared" si="803"/>
        <v>357</v>
      </c>
      <c r="M2553" s="14">
        <f t="shared" si="804"/>
        <v>1.10059369</v>
      </c>
      <c r="N2553" s="14">
        <f t="shared" ca="1" si="805"/>
        <v>1.220124889</v>
      </c>
      <c r="O2553" s="21">
        <v>0</v>
      </c>
      <c r="P2553" s="16">
        <f t="shared" ca="1" si="806"/>
        <v>800.43472201999998</v>
      </c>
      <c r="Q2553" s="24">
        <f t="shared" si="781"/>
        <v>0</v>
      </c>
      <c r="R2553" s="16">
        <f t="shared" si="807"/>
        <v>0</v>
      </c>
      <c r="S2553" s="4" t="str">
        <f t="shared" si="808"/>
        <v>A+J=</v>
      </c>
      <c r="T2553" s="34">
        <f t="shared" si="809"/>
        <v>45460</v>
      </c>
      <c r="U2553" s="16">
        <v>0</v>
      </c>
      <c r="V2553" s="16">
        <f t="shared" ref="V2553:V2588" ca="1" si="812">1/30*0.01*C2553</f>
        <v>1.2120918048818055</v>
      </c>
      <c r="W2553" s="16">
        <f t="shared" ca="1" si="811"/>
        <v>517.48126070925059</v>
      </c>
      <c r="X2553" s="32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"/>
      <c r="AI2553" s="1"/>
      <c r="AJ2553" s="1"/>
      <c r="AK2553" s="1"/>
      <c r="AL2553" s="1"/>
      <c r="AM2553" s="32"/>
      <c r="AN2553" s="32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42">
        <f t="shared" si="782"/>
        <v>45944</v>
      </c>
      <c r="B2554" s="19">
        <f t="shared" ca="1" si="810"/>
        <v>4956.594845729549</v>
      </c>
      <c r="C2554" s="16">
        <f t="shared" ca="1" si="797"/>
        <v>3636.2754146454167</v>
      </c>
      <c r="D2554" s="15">
        <f ca="1">IF(A2554&lt;$B$1,VLOOKUP(A2554,[1]DI!$A$4:$B$15000,2,FALSE),0)</f>
        <v>0</v>
      </c>
      <c r="E2554" s="16">
        <f t="shared" ca="1" si="798"/>
        <v>1</v>
      </c>
      <c r="F2554" s="16">
        <f ca="1">(TRUNC(PRODUCT($E$12:$E2553),16))</f>
        <v>1.6829049000521801</v>
      </c>
      <c r="G2554" s="16">
        <f t="shared" ca="1" si="799"/>
        <v>1.5180368240966899</v>
      </c>
      <c r="H2554" s="16">
        <f t="shared" ca="1" si="800"/>
        <v>1.10860611</v>
      </c>
      <c r="I2554" s="15">
        <f t="shared" si="783"/>
        <v>7.0000000000000007E-2</v>
      </c>
      <c r="J2554" s="34">
        <f t="shared" si="801"/>
        <v>45427</v>
      </c>
      <c r="K2554" s="2">
        <f t="shared" si="802"/>
        <v>358</v>
      </c>
      <c r="L2554" s="21">
        <f t="shared" si="803"/>
        <v>358</v>
      </c>
      <c r="M2554" s="14">
        <f t="shared" si="804"/>
        <v>1.1008892240000001</v>
      </c>
      <c r="N2554" s="14">
        <f t="shared" ca="1" si="805"/>
        <v>1.22045252</v>
      </c>
      <c r="O2554" s="21">
        <v>0</v>
      </c>
      <c r="P2554" s="16">
        <f t="shared" ca="1" si="806"/>
        <v>801.62607857</v>
      </c>
      <c r="Q2554" s="24">
        <f t="shared" si="781"/>
        <v>0</v>
      </c>
      <c r="R2554" s="16">
        <f t="shared" si="807"/>
        <v>0</v>
      </c>
      <c r="S2554" s="4" t="str">
        <f t="shared" si="808"/>
        <v>A+J=</v>
      </c>
      <c r="T2554" s="34">
        <f t="shared" si="809"/>
        <v>45460</v>
      </c>
      <c r="U2554" s="16">
        <v>0</v>
      </c>
      <c r="V2554" s="16">
        <f t="shared" ca="1" si="812"/>
        <v>1.2120918048818055</v>
      </c>
      <c r="W2554" s="16">
        <f t="shared" ca="1" si="811"/>
        <v>518.69335251413236</v>
      </c>
      <c r="X2554" s="32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"/>
      <c r="AI2554" s="1"/>
      <c r="AJ2554" s="1"/>
      <c r="AK2554" s="1"/>
      <c r="AL2554" s="1"/>
      <c r="AM2554" s="32"/>
      <c r="AN2554" s="32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42">
        <f t="shared" si="782"/>
        <v>45945</v>
      </c>
      <c r="B2555" s="19">
        <f t="shared" ca="1" si="810"/>
        <v>4958.998617714431</v>
      </c>
      <c r="C2555" s="16">
        <f t="shared" ca="1" si="797"/>
        <v>3636.2754146454167</v>
      </c>
      <c r="D2555" s="15">
        <f ca="1">IF(A2555&lt;$B$1,VLOOKUP(A2555,[1]DI!$A$4:$B$15000,2,FALSE),0)</f>
        <v>0</v>
      </c>
      <c r="E2555" s="16">
        <f t="shared" ca="1" si="798"/>
        <v>1</v>
      </c>
      <c r="F2555" s="16">
        <f ca="1">(TRUNC(PRODUCT($E$12:$E2554),16))</f>
        <v>1.6829049000521801</v>
      </c>
      <c r="G2555" s="16">
        <f t="shared" ca="1" si="799"/>
        <v>1.5180368240966899</v>
      </c>
      <c r="H2555" s="16">
        <f t="shared" ca="1" si="800"/>
        <v>1.10860611</v>
      </c>
      <c r="I2555" s="15">
        <f t="shared" si="783"/>
        <v>7.0000000000000007E-2</v>
      </c>
      <c r="J2555" s="34">
        <f t="shared" si="801"/>
        <v>45427</v>
      </c>
      <c r="K2555" s="2">
        <f t="shared" si="802"/>
        <v>359</v>
      </c>
      <c r="L2555" s="21">
        <f t="shared" si="803"/>
        <v>359</v>
      </c>
      <c r="M2555" s="14">
        <f t="shared" si="804"/>
        <v>1.101184838</v>
      </c>
      <c r="N2555" s="14">
        <f t="shared" ca="1" si="805"/>
        <v>1.2207802400000001</v>
      </c>
      <c r="O2555" s="21">
        <v>0</v>
      </c>
      <c r="P2555" s="16">
        <f t="shared" ca="1" si="806"/>
        <v>802.81775875000005</v>
      </c>
      <c r="Q2555" s="24">
        <f t="shared" si="781"/>
        <v>0</v>
      </c>
      <c r="R2555" s="16">
        <f t="shared" si="807"/>
        <v>0</v>
      </c>
      <c r="S2555" s="4" t="str">
        <f t="shared" si="808"/>
        <v>A+J=</v>
      </c>
      <c r="T2555" s="34">
        <f t="shared" si="809"/>
        <v>45460</v>
      </c>
      <c r="U2555" s="16">
        <v>0</v>
      </c>
      <c r="V2555" s="16">
        <f t="shared" ca="1" si="812"/>
        <v>1.2120918048818055</v>
      </c>
      <c r="W2555" s="16">
        <f t="shared" ca="1" si="811"/>
        <v>519.90544431901412</v>
      </c>
      <c r="X2555" s="32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"/>
      <c r="AI2555" s="1"/>
      <c r="AJ2555" s="1"/>
      <c r="AK2555" s="1"/>
      <c r="AL2555" s="1"/>
      <c r="AM2555" s="32"/>
      <c r="AN2555" s="32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42">
        <f t="shared" si="782"/>
        <v>45946</v>
      </c>
      <c r="B2556" s="19">
        <f t="shared" ca="1" si="810"/>
        <v>4961.4027060493127</v>
      </c>
      <c r="C2556" s="16">
        <f t="shared" ca="1" si="797"/>
        <v>3636.2754146454167</v>
      </c>
      <c r="D2556" s="15">
        <f ca="1">IF(A2556&lt;$B$1,VLOOKUP(A2556,[1]DI!$A$4:$B$15000,2,FALSE),0)</f>
        <v>0</v>
      </c>
      <c r="E2556" s="16">
        <f t="shared" ca="1" si="798"/>
        <v>1</v>
      </c>
      <c r="F2556" s="16">
        <f ca="1">(TRUNC(PRODUCT($E$12:$E2555),16))</f>
        <v>1.6829049000521801</v>
      </c>
      <c r="G2556" s="16">
        <f t="shared" ca="1" si="799"/>
        <v>1.5180368240966899</v>
      </c>
      <c r="H2556" s="16">
        <f t="shared" ca="1" si="800"/>
        <v>1.10860611</v>
      </c>
      <c r="I2556" s="15">
        <f t="shared" si="783"/>
        <v>7.0000000000000007E-2</v>
      </c>
      <c r="J2556" s="34">
        <f t="shared" si="801"/>
        <v>45427</v>
      </c>
      <c r="K2556" s="2">
        <f t="shared" si="802"/>
        <v>360</v>
      </c>
      <c r="L2556" s="21">
        <f t="shared" si="803"/>
        <v>360</v>
      </c>
      <c r="M2556" s="14">
        <f t="shared" si="804"/>
        <v>1.101480531</v>
      </c>
      <c r="N2556" s="14">
        <f t="shared" ca="1" si="805"/>
        <v>1.221108047</v>
      </c>
      <c r="O2556" s="21">
        <v>0</v>
      </c>
      <c r="P2556" s="16">
        <f t="shared" ca="1" si="806"/>
        <v>804.00975528000004</v>
      </c>
      <c r="Q2556" s="24">
        <f t="shared" si="781"/>
        <v>0</v>
      </c>
      <c r="R2556" s="16">
        <f t="shared" si="807"/>
        <v>0</v>
      </c>
      <c r="S2556" s="4" t="str">
        <f t="shared" si="808"/>
        <v>A+J=</v>
      </c>
      <c r="T2556" s="34">
        <f t="shared" si="809"/>
        <v>45460</v>
      </c>
      <c r="U2556" s="16">
        <v>0</v>
      </c>
      <c r="V2556" s="16">
        <f t="shared" ca="1" si="812"/>
        <v>1.2120918048818055</v>
      </c>
      <c r="W2556" s="16">
        <f t="shared" ca="1" si="811"/>
        <v>521.11753612389589</v>
      </c>
      <c r="X2556" s="32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"/>
      <c r="AI2556" s="1"/>
      <c r="AJ2556" s="1"/>
      <c r="AK2556" s="1"/>
      <c r="AL2556" s="1"/>
      <c r="AM2556" s="32"/>
      <c r="AN2556" s="32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42">
        <f t="shared" si="782"/>
        <v>45947</v>
      </c>
      <c r="B2557" s="19">
        <f t="shared" ca="1" si="810"/>
        <v>4963.8071143841944</v>
      </c>
      <c r="C2557" s="16">
        <f t="shared" ca="1" si="797"/>
        <v>3636.2754146454167</v>
      </c>
      <c r="D2557" s="15">
        <f ca="1">IF(A2557&lt;$B$1,VLOOKUP(A2557,[1]DI!$A$4:$B$15000,2,FALSE),0)</f>
        <v>0</v>
      </c>
      <c r="E2557" s="16">
        <f t="shared" ca="1" si="798"/>
        <v>1</v>
      </c>
      <c r="F2557" s="16">
        <f ca="1">(TRUNC(PRODUCT($E$12:$E2556),16))</f>
        <v>1.6829049000521801</v>
      </c>
      <c r="G2557" s="16">
        <f t="shared" ca="1" si="799"/>
        <v>1.5180368240966899</v>
      </c>
      <c r="H2557" s="16">
        <f t="shared" ca="1" si="800"/>
        <v>1.10860611</v>
      </c>
      <c r="I2557" s="15">
        <f t="shared" si="783"/>
        <v>7.0000000000000007E-2</v>
      </c>
      <c r="J2557" s="34">
        <f t="shared" si="801"/>
        <v>45427</v>
      </c>
      <c r="K2557" s="2">
        <f t="shared" si="802"/>
        <v>361</v>
      </c>
      <c r="L2557" s="21">
        <f t="shared" si="803"/>
        <v>361</v>
      </c>
      <c r="M2557" s="14">
        <f t="shared" si="804"/>
        <v>1.1017763039999999</v>
      </c>
      <c r="N2557" s="14">
        <f t="shared" ca="1" si="805"/>
        <v>1.2214359420000001</v>
      </c>
      <c r="O2557" s="21">
        <v>0</v>
      </c>
      <c r="P2557" s="16">
        <f t="shared" ca="1" si="806"/>
        <v>805.20207181000001</v>
      </c>
      <c r="Q2557" s="24">
        <f t="shared" si="781"/>
        <v>0</v>
      </c>
      <c r="R2557" s="16">
        <f t="shared" si="807"/>
        <v>0</v>
      </c>
      <c r="S2557" s="4" t="str">
        <f t="shared" si="808"/>
        <v>A+J=</v>
      </c>
      <c r="T2557" s="34">
        <f t="shared" si="809"/>
        <v>45460</v>
      </c>
      <c r="U2557" s="16">
        <v>0</v>
      </c>
      <c r="V2557" s="16">
        <f t="shared" ca="1" si="812"/>
        <v>1.2120918048818055</v>
      </c>
      <c r="W2557" s="16">
        <f t="shared" ca="1" si="811"/>
        <v>522.32962792877765</v>
      </c>
      <c r="X2557" s="32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"/>
      <c r="AI2557" s="1"/>
      <c r="AJ2557" s="1"/>
      <c r="AK2557" s="1"/>
      <c r="AL2557" s="1"/>
      <c r="AM2557" s="32"/>
      <c r="AN2557" s="32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42">
        <f t="shared" si="782"/>
        <v>45948</v>
      </c>
      <c r="B2558" s="19">
        <f t="shared" ca="1" si="810"/>
        <v>4966.2118463390761</v>
      </c>
      <c r="C2558" s="16">
        <f t="shared" ca="1" si="797"/>
        <v>3636.2754146454167</v>
      </c>
      <c r="D2558" s="15">
        <f ca="1">IF(A2558&lt;$B$1,VLOOKUP(A2558,[1]DI!$A$4:$B$15000,2,FALSE),0)</f>
        <v>0</v>
      </c>
      <c r="E2558" s="16">
        <f t="shared" ca="1" si="798"/>
        <v>1</v>
      </c>
      <c r="F2558" s="16">
        <f ca="1">(TRUNC(PRODUCT($E$12:$E2557),16))</f>
        <v>1.6829049000521801</v>
      </c>
      <c r="G2558" s="16">
        <f t="shared" ca="1" si="799"/>
        <v>1.5180368240966899</v>
      </c>
      <c r="H2558" s="16">
        <f t="shared" ca="1" si="800"/>
        <v>1.10860611</v>
      </c>
      <c r="I2558" s="15">
        <f t="shared" si="783"/>
        <v>7.0000000000000007E-2</v>
      </c>
      <c r="J2558" s="34">
        <f t="shared" si="801"/>
        <v>45427</v>
      </c>
      <c r="K2558" s="2">
        <f t="shared" si="802"/>
        <v>361</v>
      </c>
      <c r="L2558" s="21">
        <f t="shared" si="803"/>
        <v>362</v>
      </c>
      <c r="M2558" s="14">
        <f t="shared" si="804"/>
        <v>1.102072156</v>
      </c>
      <c r="N2558" s="14">
        <f t="shared" ca="1" si="805"/>
        <v>1.2217639259999999</v>
      </c>
      <c r="O2558" s="21">
        <v>0</v>
      </c>
      <c r="P2558" s="16">
        <f t="shared" ca="1" si="806"/>
        <v>806.39471196</v>
      </c>
      <c r="Q2558" s="24">
        <f t="shared" si="781"/>
        <v>0</v>
      </c>
      <c r="R2558" s="16">
        <f t="shared" si="807"/>
        <v>0</v>
      </c>
      <c r="S2558" s="4" t="str">
        <f t="shared" si="808"/>
        <v>A+J=</v>
      </c>
      <c r="T2558" s="34">
        <f t="shared" si="809"/>
        <v>45460</v>
      </c>
      <c r="U2558" s="16">
        <v>0</v>
      </c>
      <c r="V2558" s="16">
        <f t="shared" ca="1" si="812"/>
        <v>1.2120918048818055</v>
      </c>
      <c r="W2558" s="16">
        <f t="shared" ca="1" si="811"/>
        <v>523.54171973365942</v>
      </c>
      <c r="X2558" s="32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"/>
      <c r="AI2558" s="1"/>
      <c r="AJ2558" s="1"/>
      <c r="AK2558" s="1"/>
      <c r="AL2558" s="1"/>
      <c r="AM2558" s="32"/>
      <c r="AN2558" s="32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42">
        <f t="shared" si="782"/>
        <v>45949</v>
      </c>
      <c r="B2559" s="19">
        <f t="shared" ca="1" si="810"/>
        <v>4967.4239381439584</v>
      </c>
      <c r="C2559" s="16">
        <f t="shared" ca="1" si="797"/>
        <v>3636.2754146454167</v>
      </c>
      <c r="D2559" s="15">
        <f ca="1">IF(A2559&lt;$B$1,VLOOKUP(A2559,[1]DI!$A$4:$B$15000,2,FALSE),0)</f>
        <v>0</v>
      </c>
      <c r="E2559" s="16">
        <f t="shared" ca="1" si="798"/>
        <v>1</v>
      </c>
      <c r="F2559" s="16">
        <f ca="1">(TRUNC(PRODUCT($E$12:$E2558),16))</f>
        <v>1.6829049000521801</v>
      </c>
      <c r="G2559" s="16">
        <f t="shared" ca="1" si="799"/>
        <v>1.5180368240966899</v>
      </c>
      <c r="H2559" s="16">
        <f t="shared" ca="1" si="800"/>
        <v>1.10860611</v>
      </c>
      <c r="I2559" s="15">
        <f t="shared" si="783"/>
        <v>7.0000000000000007E-2</v>
      </c>
      <c r="J2559" s="34">
        <f t="shared" si="801"/>
        <v>45427</v>
      </c>
      <c r="K2559" s="2">
        <f t="shared" si="802"/>
        <v>361</v>
      </c>
      <c r="L2559" s="21">
        <f t="shared" si="803"/>
        <v>362</v>
      </c>
      <c r="M2559" s="14">
        <f t="shared" si="804"/>
        <v>1.102072156</v>
      </c>
      <c r="N2559" s="14">
        <f t="shared" ca="1" si="805"/>
        <v>1.2217639259999999</v>
      </c>
      <c r="O2559" s="21">
        <v>0</v>
      </c>
      <c r="P2559" s="16">
        <f t="shared" ca="1" si="806"/>
        <v>806.39471196</v>
      </c>
      <c r="Q2559" s="24">
        <f t="shared" si="781"/>
        <v>0</v>
      </c>
      <c r="R2559" s="16">
        <f t="shared" si="807"/>
        <v>0</v>
      </c>
      <c r="S2559" s="4" t="str">
        <f t="shared" si="808"/>
        <v>A+J=</v>
      </c>
      <c r="T2559" s="34">
        <f t="shared" si="809"/>
        <v>45460</v>
      </c>
      <c r="U2559" s="16">
        <v>0</v>
      </c>
      <c r="V2559" s="16">
        <f t="shared" ca="1" si="812"/>
        <v>1.2120918048818055</v>
      </c>
      <c r="W2559" s="16">
        <f t="shared" ca="1" si="811"/>
        <v>524.75381153854119</v>
      </c>
      <c r="X2559" s="32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"/>
      <c r="AI2559" s="1"/>
      <c r="AJ2559" s="1"/>
      <c r="AK2559" s="1"/>
      <c r="AL2559" s="1"/>
      <c r="AM2559" s="32"/>
      <c r="AN2559" s="32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42">
        <f t="shared" si="782"/>
        <v>45950</v>
      </c>
      <c r="B2560" s="19">
        <f t="shared" ca="1" si="810"/>
        <v>4968.6360299488397</v>
      </c>
      <c r="C2560" s="16">
        <f t="shared" ca="1" si="797"/>
        <v>3636.2754146454167</v>
      </c>
      <c r="D2560" s="15">
        <f ca="1">IF(A2560&lt;$B$1,VLOOKUP(A2560,[1]DI!$A$4:$B$15000,2,FALSE),0)</f>
        <v>0</v>
      </c>
      <c r="E2560" s="16">
        <f t="shared" ca="1" si="798"/>
        <v>1</v>
      </c>
      <c r="F2560" s="16">
        <f ca="1">(TRUNC(PRODUCT($E$12:$E2559),16))</f>
        <v>1.6829049000521801</v>
      </c>
      <c r="G2560" s="16">
        <f t="shared" ca="1" si="799"/>
        <v>1.5180368240966899</v>
      </c>
      <c r="H2560" s="16">
        <f t="shared" ca="1" si="800"/>
        <v>1.10860611</v>
      </c>
      <c r="I2560" s="15">
        <f t="shared" si="783"/>
        <v>7.0000000000000007E-2</v>
      </c>
      <c r="J2560" s="34">
        <f t="shared" si="801"/>
        <v>45427</v>
      </c>
      <c r="K2560" s="2">
        <f t="shared" si="802"/>
        <v>362</v>
      </c>
      <c r="L2560" s="21">
        <f t="shared" si="803"/>
        <v>362</v>
      </c>
      <c r="M2560" s="14">
        <f t="shared" si="804"/>
        <v>1.102072156</v>
      </c>
      <c r="N2560" s="14">
        <f t="shared" ca="1" si="805"/>
        <v>1.2217639259999999</v>
      </c>
      <c r="O2560" s="21">
        <v>0</v>
      </c>
      <c r="P2560" s="16">
        <f t="shared" ca="1" si="806"/>
        <v>806.39471196</v>
      </c>
      <c r="Q2560" s="24">
        <f t="shared" si="781"/>
        <v>0</v>
      </c>
      <c r="R2560" s="16">
        <f t="shared" si="807"/>
        <v>0</v>
      </c>
      <c r="S2560" s="4" t="str">
        <f t="shared" si="808"/>
        <v>A+J=</v>
      </c>
      <c r="T2560" s="34">
        <f t="shared" si="809"/>
        <v>45460</v>
      </c>
      <c r="U2560" s="16">
        <v>0</v>
      </c>
      <c r="V2560" s="16">
        <f t="shared" ca="1" si="812"/>
        <v>1.2120918048818055</v>
      </c>
      <c r="W2560" s="16">
        <f t="shared" ca="1" si="811"/>
        <v>525.96590334342295</v>
      </c>
      <c r="X2560" s="32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"/>
      <c r="AI2560" s="1"/>
      <c r="AJ2560" s="1"/>
      <c r="AK2560" s="1"/>
      <c r="AL2560" s="1"/>
      <c r="AM2560" s="32"/>
      <c r="AN2560" s="32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42">
        <f t="shared" si="782"/>
        <v>45951</v>
      </c>
      <c r="B2561" s="19">
        <f t="shared" ca="1" si="810"/>
        <v>4971.0410782737217</v>
      </c>
      <c r="C2561" s="16">
        <f t="shared" ca="1" si="797"/>
        <v>3636.2754146454167</v>
      </c>
      <c r="D2561" s="15">
        <f ca="1">IF(A2561&lt;$B$1,VLOOKUP(A2561,[1]DI!$A$4:$B$15000,2,FALSE),0)</f>
        <v>0</v>
      </c>
      <c r="E2561" s="16">
        <f t="shared" ca="1" si="798"/>
        <v>1</v>
      </c>
      <c r="F2561" s="16">
        <f ca="1">(TRUNC(PRODUCT($E$12:$E2560),16))</f>
        <v>1.6829049000521801</v>
      </c>
      <c r="G2561" s="16">
        <f t="shared" ca="1" si="799"/>
        <v>1.5180368240966899</v>
      </c>
      <c r="H2561" s="16">
        <f t="shared" ca="1" si="800"/>
        <v>1.10860611</v>
      </c>
      <c r="I2561" s="15">
        <f t="shared" si="783"/>
        <v>7.0000000000000007E-2</v>
      </c>
      <c r="J2561" s="34">
        <f t="shared" si="801"/>
        <v>45427</v>
      </c>
      <c r="K2561" s="2">
        <f t="shared" si="802"/>
        <v>363</v>
      </c>
      <c r="L2561" s="21">
        <f t="shared" si="803"/>
        <v>363</v>
      </c>
      <c r="M2561" s="14">
        <f t="shared" si="804"/>
        <v>1.1023680870000001</v>
      </c>
      <c r="N2561" s="14">
        <f t="shared" ca="1" si="805"/>
        <v>1.2220919969999999</v>
      </c>
      <c r="O2561" s="21">
        <v>0</v>
      </c>
      <c r="P2561" s="16">
        <f t="shared" ca="1" si="806"/>
        <v>807.58766848000005</v>
      </c>
      <c r="Q2561" s="24">
        <f t="shared" si="781"/>
        <v>0</v>
      </c>
      <c r="R2561" s="16">
        <f t="shared" si="807"/>
        <v>0</v>
      </c>
      <c r="S2561" s="4" t="str">
        <f t="shared" si="808"/>
        <v>A+J=</v>
      </c>
      <c r="T2561" s="34">
        <f t="shared" si="809"/>
        <v>45460</v>
      </c>
      <c r="U2561" s="16">
        <v>0</v>
      </c>
      <c r="V2561" s="16">
        <f t="shared" ca="1" si="812"/>
        <v>1.2120918048818055</v>
      </c>
      <c r="W2561" s="16">
        <f t="shared" ca="1" si="811"/>
        <v>527.17799514830472</v>
      </c>
      <c r="X2561" s="32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"/>
      <c r="AI2561" s="1"/>
      <c r="AJ2561" s="1"/>
      <c r="AK2561" s="1"/>
      <c r="AL2561" s="1"/>
      <c r="AM2561" s="32"/>
      <c r="AN2561" s="32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42">
        <f t="shared" si="782"/>
        <v>45952</v>
      </c>
      <c r="B2562" s="19">
        <f t="shared" ca="1" si="810"/>
        <v>4973.4464465786032</v>
      </c>
      <c r="C2562" s="16">
        <f t="shared" ca="1" si="797"/>
        <v>3636.2754146454167</v>
      </c>
      <c r="D2562" s="15">
        <f ca="1">IF(A2562&lt;$B$1,VLOOKUP(A2562,[1]DI!$A$4:$B$15000,2,FALSE),0)</f>
        <v>0</v>
      </c>
      <c r="E2562" s="16">
        <f t="shared" ca="1" si="798"/>
        <v>1</v>
      </c>
      <c r="F2562" s="16">
        <f ca="1">(TRUNC(PRODUCT($E$12:$E2561),16))</f>
        <v>1.6829049000521801</v>
      </c>
      <c r="G2562" s="16">
        <f t="shared" ca="1" si="799"/>
        <v>1.5180368240966899</v>
      </c>
      <c r="H2562" s="16">
        <f t="shared" ca="1" si="800"/>
        <v>1.10860611</v>
      </c>
      <c r="I2562" s="15">
        <f t="shared" si="783"/>
        <v>7.0000000000000007E-2</v>
      </c>
      <c r="J2562" s="34">
        <f t="shared" si="801"/>
        <v>45427</v>
      </c>
      <c r="K2562" s="2">
        <f t="shared" si="802"/>
        <v>364</v>
      </c>
      <c r="L2562" s="21">
        <f t="shared" si="803"/>
        <v>364</v>
      </c>
      <c r="M2562" s="14">
        <f t="shared" si="804"/>
        <v>1.102664098</v>
      </c>
      <c r="N2562" s="14">
        <f t="shared" ca="1" si="805"/>
        <v>1.2224201560000001</v>
      </c>
      <c r="O2562" s="21">
        <v>0</v>
      </c>
      <c r="P2562" s="16">
        <f t="shared" ca="1" si="806"/>
        <v>808.78094497999996</v>
      </c>
      <c r="Q2562" s="24">
        <f t="shared" si="781"/>
        <v>0</v>
      </c>
      <c r="R2562" s="16">
        <f t="shared" si="807"/>
        <v>0</v>
      </c>
      <c r="S2562" s="4" t="str">
        <f t="shared" si="808"/>
        <v>A+J=</v>
      </c>
      <c r="T2562" s="34">
        <f t="shared" si="809"/>
        <v>45460</v>
      </c>
      <c r="U2562" s="16">
        <v>0</v>
      </c>
      <c r="V2562" s="16">
        <f t="shared" ca="1" si="812"/>
        <v>1.2120918048818055</v>
      </c>
      <c r="W2562" s="16">
        <f t="shared" ca="1" si="811"/>
        <v>528.39008695318648</v>
      </c>
      <c r="X2562" s="32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"/>
      <c r="AI2562" s="1"/>
      <c r="AJ2562" s="1"/>
      <c r="AK2562" s="1"/>
      <c r="AL2562" s="1"/>
      <c r="AM2562" s="32"/>
      <c r="AN2562" s="32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42">
        <f t="shared" si="782"/>
        <v>45953</v>
      </c>
      <c r="B2563" s="19">
        <f t="shared" ca="1" si="810"/>
        <v>4975.8521385134854</v>
      </c>
      <c r="C2563" s="16">
        <f t="shared" ca="1" si="797"/>
        <v>3636.2754146454167</v>
      </c>
      <c r="D2563" s="15">
        <f ca="1">IF(A2563&lt;$B$1,VLOOKUP(A2563,[1]DI!$A$4:$B$15000,2,FALSE),0)</f>
        <v>0</v>
      </c>
      <c r="E2563" s="16">
        <f t="shared" ca="1" si="798"/>
        <v>1</v>
      </c>
      <c r="F2563" s="16">
        <f ca="1">(TRUNC(PRODUCT($E$12:$E2562),16))</f>
        <v>1.6829049000521801</v>
      </c>
      <c r="G2563" s="16">
        <f t="shared" ca="1" si="799"/>
        <v>1.5180368240966899</v>
      </c>
      <c r="H2563" s="16">
        <f t="shared" ca="1" si="800"/>
        <v>1.10860611</v>
      </c>
      <c r="I2563" s="15">
        <f t="shared" si="783"/>
        <v>7.0000000000000007E-2</v>
      </c>
      <c r="J2563" s="34">
        <f t="shared" si="801"/>
        <v>45427</v>
      </c>
      <c r="K2563" s="2">
        <f t="shared" si="802"/>
        <v>365</v>
      </c>
      <c r="L2563" s="21">
        <f t="shared" si="803"/>
        <v>365</v>
      </c>
      <c r="M2563" s="14">
        <f t="shared" si="804"/>
        <v>1.102960188</v>
      </c>
      <c r="N2563" s="14">
        <f t="shared" ca="1" si="805"/>
        <v>1.2227484040000001</v>
      </c>
      <c r="O2563" s="21">
        <v>0</v>
      </c>
      <c r="P2563" s="16">
        <f t="shared" ca="1" si="806"/>
        <v>809.97454511000001</v>
      </c>
      <c r="Q2563" s="24">
        <f t="shared" si="781"/>
        <v>0</v>
      </c>
      <c r="R2563" s="16">
        <f t="shared" si="807"/>
        <v>0</v>
      </c>
      <c r="S2563" s="4" t="str">
        <f t="shared" si="808"/>
        <v>A+J=</v>
      </c>
      <c r="T2563" s="34">
        <f t="shared" si="809"/>
        <v>45460</v>
      </c>
      <c r="U2563" s="16">
        <v>0</v>
      </c>
      <c r="V2563" s="16">
        <f t="shared" ca="1" si="812"/>
        <v>1.2120918048818055</v>
      </c>
      <c r="W2563" s="16">
        <f t="shared" ca="1" si="811"/>
        <v>529.60217875806825</v>
      </c>
      <c r="X2563" s="32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"/>
      <c r="AI2563" s="1"/>
      <c r="AJ2563" s="1"/>
      <c r="AK2563" s="1"/>
      <c r="AL2563" s="1"/>
      <c r="AM2563" s="32"/>
      <c r="AN2563" s="32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42">
        <f t="shared" si="782"/>
        <v>45954</v>
      </c>
      <c r="B2564" s="19">
        <f t="shared" ca="1" si="810"/>
        <v>4978.2581468083663</v>
      </c>
      <c r="C2564" s="16">
        <f t="shared" ca="1" si="797"/>
        <v>3636.2754146454167</v>
      </c>
      <c r="D2564" s="15">
        <f ca="1">IF(A2564&lt;$B$1,VLOOKUP(A2564,[1]DI!$A$4:$B$15000,2,FALSE),0)</f>
        <v>0</v>
      </c>
      <c r="E2564" s="16">
        <f t="shared" ca="1" si="798"/>
        <v>1</v>
      </c>
      <c r="F2564" s="16">
        <f ca="1">(TRUNC(PRODUCT($E$12:$E2563),16))</f>
        <v>1.6829049000521801</v>
      </c>
      <c r="G2564" s="16">
        <f t="shared" ca="1" si="799"/>
        <v>1.5180368240966899</v>
      </c>
      <c r="H2564" s="16">
        <f t="shared" ca="1" si="800"/>
        <v>1.10860611</v>
      </c>
      <c r="I2564" s="15">
        <f t="shared" si="783"/>
        <v>7.0000000000000007E-2</v>
      </c>
      <c r="J2564" s="34">
        <f t="shared" si="801"/>
        <v>45427</v>
      </c>
      <c r="K2564" s="2">
        <f t="shared" si="802"/>
        <v>366</v>
      </c>
      <c r="L2564" s="21">
        <f t="shared" si="803"/>
        <v>366</v>
      </c>
      <c r="M2564" s="14">
        <f t="shared" si="804"/>
        <v>1.1032563580000001</v>
      </c>
      <c r="N2564" s="14">
        <f t="shared" ca="1" si="805"/>
        <v>1.2230767389999999</v>
      </c>
      <c r="O2564" s="21">
        <v>0</v>
      </c>
      <c r="P2564" s="16">
        <f t="shared" ca="1" si="806"/>
        <v>811.1684616</v>
      </c>
      <c r="Q2564" s="24">
        <f t="shared" si="781"/>
        <v>0</v>
      </c>
      <c r="R2564" s="16">
        <f t="shared" si="807"/>
        <v>0</v>
      </c>
      <c r="S2564" s="4" t="str">
        <f t="shared" si="808"/>
        <v>A+J=</v>
      </c>
      <c r="T2564" s="34">
        <f t="shared" si="809"/>
        <v>45460</v>
      </c>
      <c r="U2564" s="16">
        <v>0</v>
      </c>
      <c r="V2564" s="16">
        <f t="shared" ca="1" si="812"/>
        <v>1.2120918048818055</v>
      </c>
      <c r="W2564" s="16">
        <f t="shared" ca="1" si="811"/>
        <v>530.81427056295001</v>
      </c>
      <c r="X2564" s="32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"/>
      <c r="AI2564" s="1"/>
      <c r="AJ2564" s="1"/>
      <c r="AK2564" s="1"/>
      <c r="AL2564" s="1"/>
      <c r="AM2564" s="32"/>
      <c r="AN2564" s="32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42">
        <f t="shared" si="782"/>
        <v>45955</v>
      </c>
      <c r="B2565" s="19">
        <f t="shared" ca="1" si="810"/>
        <v>4980.6644823632487</v>
      </c>
      <c r="C2565" s="16">
        <f t="shared" ca="1" si="797"/>
        <v>3636.2754146454167</v>
      </c>
      <c r="D2565" s="15">
        <f ca="1">IF(A2565&lt;$B$1,VLOOKUP(A2565,[1]DI!$A$4:$B$15000,2,FALSE),0)</f>
        <v>0</v>
      </c>
      <c r="E2565" s="16">
        <f t="shared" ca="1" si="798"/>
        <v>1</v>
      </c>
      <c r="F2565" s="16">
        <f ca="1">(TRUNC(PRODUCT($E$12:$E2564),16))</f>
        <v>1.6829049000521801</v>
      </c>
      <c r="G2565" s="16">
        <f t="shared" ca="1" si="799"/>
        <v>1.5180368240966899</v>
      </c>
      <c r="H2565" s="16">
        <f t="shared" ca="1" si="800"/>
        <v>1.10860611</v>
      </c>
      <c r="I2565" s="15">
        <f t="shared" si="783"/>
        <v>7.0000000000000007E-2</v>
      </c>
      <c r="J2565" s="34">
        <f t="shared" si="801"/>
        <v>45427</v>
      </c>
      <c r="K2565" s="2">
        <f t="shared" si="802"/>
        <v>366</v>
      </c>
      <c r="L2565" s="21">
        <f t="shared" si="803"/>
        <v>367</v>
      </c>
      <c r="M2565" s="14">
        <f t="shared" si="804"/>
        <v>1.103552608</v>
      </c>
      <c r="N2565" s="14">
        <f t="shared" ca="1" si="805"/>
        <v>1.2234051640000001</v>
      </c>
      <c r="O2565" s="21">
        <v>0</v>
      </c>
      <c r="P2565" s="16">
        <f t="shared" ca="1" si="806"/>
        <v>812.36270535000006</v>
      </c>
      <c r="Q2565" s="24">
        <f t="shared" si="781"/>
        <v>0</v>
      </c>
      <c r="R2565" s="16">
        <f t="shared" si="807"/>
        <v>0</v>
      </c>
      <c r="S2565" s="4" t="str">
        <f t="shared" si="808"/>
        <v>A+J=</v>
      </c>
      <c r="T2565" s="34">
        <f t="shared" si="809"/>
        <v>45460</v>
      </c>
      <c r="U2565" s="16">
        <v>0</v>
      </c>
      <c r="V2565" s="16">
        <f t="shared" ca="1" si="812"/>
        <v>1.2120918048818055</v>
      </c>
      <c r="W2565" s="16">
        <f t="shared" ca="1" si="811"/>
        <v>532.02636236783178</v>
      </c>
      <c r="X2565" s="32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"/>
      <c r="AI2565" s="1"/>
      <c r="AJ2565" s="1"/>
      <c r="AK2565" s="1"/>
      <c r="AL2565" s="1"/>
      <c r="AM2565" s="32"/>
      <c r="AN2565" s="32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42">
        <f t="shared" si="782"/>
        <v>45956</v>
      </c>
      <c r="B2566" s="19">
        <f t="shared" ca="1" si="810"/>
        <v>4981.87657416813</v>
      </c>
      <c r="C2566" s="16">
        <f t="shared" ca="1" si="797"/>
        <v>3636.2754146454167</v>
      </c>
      <c r="D2566" s="15">
        <f ca="1">IF(A2566&lt;$B$1,VLOOKUP(A2566,[1]DI!$A$4:$B$15000,2,FALSE),0)</f>
        <v>0</v>
      </c>
      <c r="E2566" s="16">
        <f t="shared" ca="1" si="798"/>
        <v>1</v>
      </c>
      <c r="F2566" s="16">
        <f ca="1">(TRUNC(PRODUCT($E$12:$E2565),16))</f>
        <v>1.6829049000521801</v>
      </c>
      <c r="G2566" s="16">
        <f t="shared" ca="1" si="799"/>
        <v>1.5180368240966899</v>
      </c>
      <c r="H2566" s="16">
        <f t="shared" ca="1" si="800"/>
        <v>1.10860611</v>
      </c>
      <c r="I2566" s="15">
        <f t="shared" si="783"/>
        <v>7.0000000000000007E-2</v>
      </c>
      <c r="J2566" s="34">
        <f t="shared" si="801"/>
        <v>45427</v>
      </c>
      <c r="K2566" s="2">
        <f t="shared" si="802"/>
        <v>366</v>
      </c>
      <c r="L2566" s="21">
        <f t="shared" si="803"/>
        <v>367</v>
      </c>
      <c r="M2566" s="14">
        <f t="shared" si="804"/>
        <v>1.103552608</v>
      </c>
      <c r="N2566" s="14">
        <f t="shared" ca="1" si="805"/>
        <v>1.2234051640000001</v>
      </c>
      <c r="O2566" s="21">
        <v>0</v>
      </c>
      <c r="P2566" s="16">
        <f t="shared" ca="1" si="806"/>
        <v>812.36270535000006</v>
      </c>
      <c r="Q2566" s="24">
        <f t="shared" si="781"/>
        <v>0</v>
      </c>
      <c r="R2566" s="16">
        <f t="shared" si="807"/>
        <v>0</v>
      </c>
      <c r="S2566" s="4" t="str">
        <f t="shared" si="808"/>
        <v>A+J=</v>
      </c>
      <c r="T2566" s="34">
        <f t="shared" si="809"/>
        <v>45460</v>
      </c>
      <c r="U2566" s="16">
        <v>0</v>
      </c>
      <c r="V2566" s="16">
        <f t="shared" ca="1" si="812"/>
        <v>1.2120918048818055</v>
      </c>
      <c r="W2566" s="16">
        <f t="shared" ca="1" si="811"/>
        <v>533.23845417271355</v>
      </c>
      <c r="X2566" s="32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"/>
      <c r="AI2566" s="1"/>
      <c r="AJ2566" s="1"/>
      <c r="AK2566" s="1"/>
      <c r="AL2566" s="1"/>
      <c r="AM2566" s="32"/>
      <c r="AN2566" s="32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42">
        <f t="shared" si="782"/>
        <v>45957</v>
      </c>
      <c r="B2567" s="19">
        <f t="shared" ca="1" si="810"/>
        <v>4983.0886659730122</v>
      </c>
      <c r="C2567" s="16">
        <f t="shared" ca="1" si="797"/>
        <v>3636.2754146454167</v>
      </c>
      <c r="D2567" s="15">
        <f ca="1">IF(A2567&lt;$B$1,VLOOKUP(A2567,[1]DI!$A$4:$B$15000,2,FALSE),0)</f>
        <v>0</v>
      </c>
      <c r="E2567" s="16">
        <f t="shared" ca="1" si="798"/>
        <v>1</v>
      </c>
      <c r="F2567" s="16">
        <f ca="1">(TRUNC(PRODUCT($E$12:$E2566),16))</f>
        <v>1.6829049000521801</v>
      </c>
      <c r="G2567" s="16">
        <f t="shared" ca="1" si="799"/>
        <v>1.5180368240966899</v>
      </c>
      <c r="H2567" s="16">
        <f t="shared" ca="1" si="800"/>
        <v>1.10860611</v>
      </c>
      <c r="I2567" s="15">
        <f t="shared" si="783"/>
        <v>7.0000000000000007E-2</v>
      </c>
      <c r="J2567" s="34">
        <f t="shared" si="801"/>
        <v>45427</v>
      </c>
      <c r="K2567" s="2">
        <f t="shared" si="802"/>
        <v>367</v>
      </c>
      <c r="L2567" s="21">
        <f t="shared" si="803"/>
        <v>367</v>
      </c>
      <c r="M2567" s="14">
        <f t="shared" si="804"/>
        <v>1.103552608</v>
      </c>
      <c r="N2567" s="14">
        <f t="shared" ca="1" si="805"/>
        <v>1.2234051640000001</v>
      </c>
      <c r="O2567" s="21">
        <v>0</v>
      </c>
      <c r="P2567" s="16">
        <f t="shared" ca="1" si="806"/>
        <v>812.36270535000006</v>
      </c>
      <c r="Q2567" s="24">
        <f t="shared" si="781"/>
        <v>0</v>
      </c>
      <c r="R2567" s="16">
        <f t="shared" si="807"/>
        <v>0</v>
      </c>
      <c r="S2567" s="4" t="str">
        <f t="shared" si="808"/>
        <v>A+J=</v>
      </c>
      <c r="T2567" s="34">
        <f t="shared" si="809"/>
        <v>45460</v>
      </c>
      <c r="U2567" s="16">
        <v>0</v>
      </c>
      <c r="V2567" s="16">
        <f t="shared" ca="1" si="812"/>
        <v>1.2120918048818055</v>
      </c>
      <c r="W2567" s="16">
        <f t="shared" ca="1" si="811"/>
        <v>534.45054597759531</v>
      </c>
      <c r="X2567" s="32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"/>
      <c r="AI2567" s="1"/>
      <c r="AJ2567" s="1"/>
      <c r="AK2567" s="1"/>
      <c r="AL2567" s="1"/>
      <c r="AM2567" s="32"/>
      <c r="AN2567" s="32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42">
        <f t="shared" si="782"/>
        <v>45958</v>
      </c>
      <c r="B2568" s="19">
        <f t="shared" ca="1" si="810"/>
        <v>4985.4953178878941</v>
      </c>
      <c r="C2568" s="16">
        <f t="shared" ca="1" si="797"/>
        <v>3636.2754146454167</v>
      </c>
      <c r="D2568" s="15">
        <f ca="1">IF(A2568&lt;$B$1,VLOOKUP(A2568,[1]DI!$A$4:$B$15000,2,FALSE),0)</f>
        <v>0</v>
      </c>
      <c r="E2568" s="16">
        <f t="shared" ca="1" si="798"/>
        <v>1</v>
      </c>
      <c r="F2568" s="16">
        <f ca="1">(TRUNC(PRODUCT($E$12:$E2567),16))</f>
        <v>1.6829049000521801</v>
      </c>
      <c r="G2568" s="16">
        <f t="shared" ca="1" si="799"/>
        <v>1.5180368240966899</v>
      </c>
      <c r="H2568" s="16">
        <f t="shared" ca="1" si="800"/>
        <v>1.10860611</v>
      </c>
      <c r="I2568" s="15">
        <f t="shared" si="783"/>
        <v>7.0000000000000007E-2</v>
      </c>
      <c r="J2568" s="34">
        <f t="shared" si="801"/>
        <v>45427</v>
      </c>
      <c r="K2568" s="2">
        <f t="shared" si="802"/>
        <v>368</v>
      </c>
      <c r="L2568" s="21">
        <f t="shared" si="803"/>
        <v>368</v>
      </c>
      <c r="M2568" s="14">
        <f t="shared" si="804"/>
        <v>1.103848937</v>
      </c>
      <c r="N2568" s="14">
        <f t="shared" ca="1" si="805"/>
        <v>1.2237336759999999</v>
      </c>
      <c r="O2568" s="21">
        <v>0</v>
      </c>
      <c r="P2568" s="16">
        <f t="shared" ca="1" si="806"/>
        <v>813.55726546000005</v>
      </c>
      <c r="Q2568" s="24">
        <f t="shared" si="781"/>
        <v>0</v>
      </c>
      <c r="R2568" s="16">
        <f t="shared" si="807"/>
        <v>0</v>
      </c>
      <c r="S2568" s="4" t="str">
        <f t="shared" si="808"/>
        <v>A+J=</v>
      </c>
      <c r="T2568" s="34">
        <f t="shared" si="809"/>
        <v>45460</v>
      </c>
      <c r="U2568" s="16">
        <v>0</v>
      </c>
      <c r="V2568" s="16">
        <f t="shared" ca="1" si="812"/>
        <v>1.2120918048818055</v>
      </c>
      <c r="W2568" s="16">
        <f t="shared" ca="1" si="811"/>
        <v>535.66263778247708</v>
      </c>
      <c r="X2568" s="36"/>
      <c r="Y2568" s="25"/>
      <c r="Z2568" s="28"/>
      <c r="AA2568" s="30"/>
      <c r="AB2568" s="25"/>
      <c r="AC2568" s="25"/>
      <c r="AD2568" s="25"/>
      <c r="AE2568" s="30"/>
      <c r="AF2568" s="26"/>
      <c r="AG2568" s="30"/>
      <c r="AH2568" s="28"/>
      <c r="AI2568" s="28"/>
      <c r="AJ2568" s="28"/>
      <c r="AK2568" s="28"/>
      <c r="AL2568" s="28"/>
      <c r="AM2568" s="36"/>
      <c r="AN2568" s="36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  <c r="EK2568" s="28"/>
      <c r="EL2568" s="28"/>
      <c r="EM2568" s="28"/>
      <c r="EN2568" s="28"/>
      <c r="EO2568" s="28"/>
    </row>
    <row r="2569" spans="1:145" x14ac:dyDescent="0.15">
      <c r="A2569" s="42">
        <f t="shared" si="782"/>
        <v>45959</v>
      </c>
      <c r="B2569" s="19">
        <f t="shared" ca="1" si="810"/>
        <v>4987.9022897927762</v>
      </c>
      <c r="C2569" s="16">
        <f t="shared" ca="1" si="797"/>
        <v>3636.2754146454167</v>
      </c>
      <c r="D2569" s="15">
        <f ca="1">IF(A2569&lt;$B$1,VLOOKUP(A2569,[1]DI!$A$4:$B$15000,2,FALSE),0)</f>
        <v>0</v>
      </c>
      <c r="E2569" s="16">
        <f t="shared" ca="1" si="798"/>
        <v>1</v>
      </c>
      <c r="F2569" s="16">
        <f ca="1">(TRUNC(PRODUCT($E$12:$E2568),16))</f>
        <v>1.6829049000521801</v>
      </c>
      <c r="G2569" s="16">
        <f t="shared" ca="1" si="799"/>
        <v>1.5180368240966899</v>
      </c>
      <c r="H2569" s="16">
        <f t="shared" ca="1" si="800"/>
        <v>1.10860611</v>
      </c>
      <c r="I2569" s="15">
        <f t="shared" si="783"/>
        <v>7.0000000000000007E-2</v>
      </c>
      <c r="J2569" s="34">
        <f t="shared" si="801"/>
        <v>45427</v>
      </c>
      <c r="K2569" s="2">
        <f t="shared" si="802"/>
        <v>369</v>
      </c>
      <c r="L2569" s="21">
        <f t="shared" si="803"/>
        <v>369</v>
      </c>
      <c r="M2569" s="14">
        <f t="shared" si="804"/>
        <v>1.1041453450000001</v>
      </c>
      <c r="N2569" s="14">
        <f t="shared" ca="1" si="805"/>
        <v>1.2240622759999999</v>
      </c>
      <c r="O2569" s="21">
        <v>0</v>
      </c>
      <c r="P2569" s="16">
        <f t="shared" ca="1" si="806"/>
        <v>814.75214556000003</v>
      </c>
      <c r="Q2569" s="24">
        <f t="shared" si="781"/>
        <v>0</v>
      </c>
      <c r="R2569" s="16">
        <f t="shared" si="807"/>
        <v>0</v>
      </c>
      <c r="S2569" s="4" t="str">
        <f t="shared" si="808"/>
        <v>A+J=</v>
      </c>
      <c r="T2569" s="34">
        <f t="shared" si="809"/>
        <v>45460</v>
      </c>
      <c r="U2569" s="16">
        <v>0</v>
      </c>
      <c r="V2569" s="16">
        <f t="shared" ca="1" si="812"/>
        <v>1.2120918048818055</v>
      </c>
      <c r="W2569" s="16">
        <f t="shared" ca="1" si="811"/>
        <v>536.87472958735884</v>
      </c>
      <c r="X2569" s="36"/>
      <c r="Y2569" s="25"/>
      <c r="Z2569" s="28"/>
      <c r="AA2569" s="30"/>
      <c r="AB2569" s="25"/>
      <c r="AC2569" s="25"/>
      <c r="AD2569" s="25"/>
      <c r="AE2569" s="30"/>
      <c r="AF2569" s="26"/>
      <c r="AG2569" s="30"/>
      <c r="AH2569" s="28"/>
      <c r="AI2569" s="28"/>
      <c r="AJ2569" s="28"/>
      <c r="AK2569" s="28"/>
      <c r="AL2569" s="28"/>
      <c r="AM2569" s="36"/>
      <c r="AN2569" s="36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  <c r="EK2569" s="28"/>
      <c r="EL2569" s="28"/>
      <c r="EM2569" s="28"/>
      <c r="EN2569" s="28"/>
      <c r="EO2569" s="28"/>
    </row>
    <row r="2570" spans="1:145" x14ac:dyDescent="0.15">
      <c r="A2570" s="42">
        <f t="shared" si="782"/>
        <v>45960</v>
      </c>
      <c r="B2570" s="19">
        <f t="shared" ca="1" si="810"/>
        <v>4990.3095816976574</v>
      </c>
      <c r="C2570" s="16">
        <f t="shared" ca="1" si="797"/>
        <v>3636.2754146454167</v>
      </c>
      <c r="D2570" s="15">
        <f ca="1">IF(A2570&lt;$B$1,VLOOKUP(A2570,[1]DI!$A$4:$B$15000,2,FALSE),0)</f>
        <v>0</v>
      </c>
      <c r="E2570" s="16">
        <f t="shared" ca="1" si="798"/>
        <v>1</v>
      </c>
      <c r="F2570" s="16">
        <f ca="1">(TRUNC(PRODUCT($E$12:$E2569),16))</f>
        <v>1.6829049000521801</v>
      </c>
      <c r="G2570" s="16">
        <f t="shared" ca="1" si="799"/>
        <v>1.5180368240966899</v>
      </c>
      <c r="H2570" s="16">
        <f t="shared" ca="1" si="800"/>
        <v>1.10860611</v>
      </c>
      <c r="I2570" s="15">
        <f t="shared" si="783"/>
        <v>7.0000000000000007E-2</v>
      </c>
      <c r="J2570" s="34">
        <f t="shared" si="801"/>
        <v>45427</v>
      </c>
      <c r="K2570" s="2">
        <f t="shared" si="802"/>
        <v>370</v>
      </c>
      <c r="L2570" s="21">
        <f t="shared" si="803"/>
        <v>370</v>
      </c>
      <c r="M2570" s="14">
        <f t="shared" si="804"/>
        <v>1.1044418330000001</v>
      </c>
      <c r="N2570" s="14">
        <f t="shared" ca="1" si="805"/>
        <v>1.2243909639999999</v>
      </c>
      <c r="O2570" s="21">
        <v>0</v>
      </c>
      <c r="P2570" s="16">
        <f t="shared" ca="1" si="806"/>
        <v>815.94734566</v>
      </c>
      <c r="Q2570" s="24">
        <f t="shared" si="781"/>
        <v>0</v>
      </c>
      <c r="R2570" s="16">
        <f t="shared" si="807"/>
        <v>0</v>
      </c>
      <c r="S2570" s="4" t="str">
        <f t="shared" si="808"/>
        <v>A+J=</v>
      </c>
      <c r="T2570" s="34">
        <f t="shared" si="809"/>
        <v>45460</v>
      </c>
      <c r="U2570" s="16">
        <v>0</v>
      </c>
      <c r="V2570" s="16">
        <f t="shared" ca="1" si="812"/>
        <v>1.2120918048818055</v>
      </c>
      <c r="W2570" s="16">
        <f t="shared" ca="1" si="811"/>
        <v>538.08682139224061</v>
      </c>
      <c r="X2570" s="32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"/>
      <c r="AI2570" s="1"/>
      <c r="AJ2570" s="1"/>
      <c r="AK2570" s="1"/>
      <c r="AL2570" s="1"/>
      <c r="AM2570" s="32"/>
      <c r="AN2570" s="32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42">
        <f t="shared" si="782"/>
        <v>45961</v>
      </c>
      <c r="B2571" s="19">
        <f t="shared" ca="1" si="810"/>
        <v>4992.7171972225397</v>
      </c>
      <c r="C2571" s="16">
        <f t="shared" ca="1" si="797"/>
        <v>3636.2754146454167</v>
      </c>
      <c r="D2571" s="15">
        <f ca="1">IF(A2571&lt;$B$1,VLOOKUP(A2571,[1]DI!$A$4:$B$15000,2,FALSE),0)</f>
        <v>0</v>
      </c>
      <c r="E2571" s="16">
        <f t="shared" ca="1" si="798"/>
        <v>1</v>
      </c>
      <c r="F2571" s="16">
        <f ca="1">(TRUNC(PRODUCT($E$12:$E2570),16))</f>
        <v>1.6829049000521801</v>
      </c>
      <c r="G2571" s="16">
        <f t="shared" ca="1" si="799"/>
        <v>1.5180368240966899</v>
      </c>
      <c r="H2571" s="16">
        <f t="shared" ca="1" si="800"/>
        <v>1.10860611</v>
      </c>
      <c r="I2571" s="15">
        <f t="shared" si="783"/>
        <v>7.0000000000000007E-2</v>
      </c>
      <c r="J2571" s="34">
        <f t="shared" si="801"/>
        <v>45427</v>
      </c>
      <c r="K2571" s="2">
        <f t="shared" si="802"/>
        <v>371</v>
      </c>
      <c r="L2571" s="21">
        <f t="shared" si="803"/>
        <v>371</v>
      </c>
      <c r="M2571" s="14">
        <f t="shared" si="804"/>
        <v>1.1047384010000001</v>
      </c>
      <c r="N2571" s="14">
        <f t="shared" ca="1" si="805"/>
        <v>1.2247197409999999</v>
      </c>
      <c r="O2571" s="21">
        <v>0</v>
      </c>
      <c r="P2571" s="16">
        <f t="shared" ca="1" si="806"/>
        <v>817.14286937999998</v>
      </c>
      <c r="Q2571" s="24">
        <f t="shared" si="781"/>
        <v>0</v>
      </c>
      <c r="R2571" s="16">
        <f t="shared" si="807"/>
        <v>0</v>
      </c>
      <c r="S2571" s="4" t="str">
        <f t="shared" si="808"/>
        <v>A+J=</v>
      </c>
      <c r="T2571" s="34">
        <f t="shared" si="809"/>
        <v>45460</v>
      </c>
      <c r="U2571" s="16">
        <v>0</v>
      </c>
      <c r="V2571" s="16">
        <f t="shared" ca="1" si="812"/>
        <v>1.2120918048818055</v>
      </c>
      <c r="W2571" s="16">
        <f t="shared" ca="1" si="811"/>
        <v>539.29891319712237</v>
      </c>
      <c r="X2571" s="32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"/>
      <c r="AI2571" s="1"/>
      <c r="AJ2571" s="1"/>
      <c r="AK2571" s="1"/>
      <c r="AL2571" s="1"/>
      <c r="AM2571" s="32"/>
      <c r="AN2571" s="32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42">
        <f t="shared" si="782"/>
        <v>45962</v>
      </c>
      <c r="B2572" s="19">
        <f t="shared" ca="1" si="810"/>
        <v>4995.1251327374202</v>
      </c>
      <c r="C2572" s="16">
        <f t="shared" ca="1" si="797"/>
        <v>3636.2754146454167</v>
      </c>
      <c r="D2572" s="15">
        <f ca="1">IF(A2572&lt;$B$1,VLOOKUP(A2572,[1]DI!$A$4:$B$15000,2,FALSE),0)</f>
        <v>0</v>
      </c>
      <c r="E2572" s="16">
        <f t="shared" ca="1" si="798"/>
        <v>1</v>
      </c>
      <c r="F2572" s="16">
        <f ca="1">(TRUNC(PRODUCT($E$12:$E2571),16))</f>
        <v>1.6829049000521801</v>
      </c>
      <c r="G2572" s="16">
        <f t="shared" ca="1" si="799"/>
        <v>1.5180368240966899</v>
      </c>
      <c r="H2572" s="16">
        <f t="shared" ca="1" si="800"/>
        <v>1.10860611</v>
      </c>
      <c r="I2572" s="15">
        <f t="shared" si="783"/>
        <v>7.0000000000000007E-2</v>
      </c>
      <c r="J2572" s="34">
        <f t="shared" si="801"/>
        <v>45427</v>
      </c>
      <c r="K2572" s="2">
        <f t="shared" si="802"/>
        <v>371</v>
      </c>
      <c r="L2572" s="21">
        <f t="shared" si="803"/>
        <v>372</v>
      </c>
      <c r="M2572" s="14">
        <f t="shared" si="804"/>
        <v>1.105035048</v>
      </c>
      <c r="N2572" s="14">
        <f t="shared" ca="1" si="805"/>
        <v>1.2250486060000001</v>
      </c>
      <c r="O2572" s="21">
        <v>0</v>
      </c>
      <c r="P2572" s="16">
        <f t="shared" ca="1" si="806"/>
        <v>818.33871309000006</v>
      </c>
      <c r="Q2572" s="24">
        <f t="shared" ref="Q2572:Q2588" si="813">IF($O2572&gt;0,VLOOKUP($O2572,$W$12:$AC$150,7),0)</f>
        <v>0</v>
      </c>
      <c r="R2572" s="16">
        <f t="shared" si="807"/>
        <v>0</v>
      </c>
      <c r="S2572" s="4" t="str">
        <f t="shared" si="808"/>
        <v>A+J=</v>
      </c>
      <c r="T2572" s="34">
        <f t="shared" si="809"/>
        <v>45460</v>
      </c>
      <c r="U2572" s="16">
        <v>0</v>
      </c>
      <c r="V2572" s="16">
        <f t="shared" ca="1" si="812"/>
        <v>1.2120918048818055</v>
      </c>
      <c r="W2572" s="16">
        <f t="shared" ca="1" si="811"/>
        <v>540.51100500200414</v>
      </c>
      <c r="X2572" s="32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"/>
      <c r="AI2572" s="1"/>
      <c r="AJ2572" s="1"/>
      <c r="AK2572" s="1"/>
      <c r="AL2572" s="1"/>
      <c r="AM2572" s="32"/>
      <c r="AN2572" s="32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42">
        <f t="shared" ref="A2573:A2589" si="814">(A2572+1)</f>
        <v>45963</v>
      </c>
      <c r="B2573" s="19">
        <f t="shared" ca="1" si="810"/>
        <v>4996.3372245423025</v>
      </c>
      <c r="C2573" s="16">
        <f t="shared" ca="1" si="797"/>
        <v>3636.2754146454167</v>
      </c>
      <c r="D2573" s="15">
        <f ca="1">IF(A2573&lt;$B$1,VLOOKUP(A2573,[1]DI!$A$4:$B$15000,2,FALSE),0)</f>
        <v>0</v>
      </c>
      <c r="E2573" s="16">
        <f t="shared" ca="1" si="798"/>
        <v>1</v>
      </c>
      <c r="F2573" s="16">
        <f ca="1">(TRUNC(PRODUCT($E$12:$E2572),16))</f>
        <v>1.6829049000521801</v>
      </c>
      <c r="G2573" s="16">
        <f t="shared" ca="1" si="799"/>
        <v>1.5180368240966899</v>
      </c>
      <c r="H2573" s="16">
        <f t="shared" ca="1" si="800"/>
        <v>1.10860611</v>
      </c>
      <c r="I2573" s="15">
        <f t="shared" ref="I2573:I2588" si="815">I2572</f>
        <v>7.0000000000000007E-2</v>
      </c>
      <c r="J2573" s="34">
        <f t="shared" si="801"/>
        <v>45427</v>
      </c>
      <c r="K2573" s="2">
        <f t="shared" si="802"/>
        <v>371</v>
      </c>
      <c r="L2573" s="21">
        <f t="shared" si="803"/>
        <v>372</v>
      </c>
      <c r="M2573" s="14">
        <f t="shared" si="804"/>
        <v>1.105035048</v>
      </c>
      <c r="N2573" s="14">
        <f t="shared" ca="1" si="805"/>
        <v>1.2250486060000001</v>
      </c>
      <c r="O2573" s="21">
        <v>0</v>
      </c>
      <c r="P2573" s="16">
        <f t="shared" ca="1" si="806"/>
        <v>818.33871309000006</v>
      </c>
      <c r="Q2573" s="24">
        <f t="shared" si="813"/>
        <v>0</v>
      </c>
      <c r="R2573" s="16">
        <f t="shared" si="807"/>
        <v>0</v>
      </c>
      <c r="S2573" s="4" t="str">
        <f t="shared" si="808"/>
        <v>A+J=</v>
      </c>
      <c r="T2573" s="34">
        <f t="shared" si="809"/>
        <v>45460</v>
      </c>
      <c r="U2573" s="16">
        <v>0</v>
      </c>
      <c r="V2573" s="16">
        <f t="shared" ca="1" si="812"/>
        <v>1.2120918048818055</v>
      </c>
      <c r="W2573" s="16">
        <f t="shared" ca="1" si="811"/>
        <v>541.72309680688591</v>
      </c>
      <c r="X2573" s="32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"/>
      <c r="AI2573" s="1"/>
      <c r="AJ2573" s="1"/>
      <c r="AK2573" s="1"/>
      <c r="AL2573" s="1"/>
      <c r="AM2573" s="32"/>
      <c r="AN2573" s="32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42">
        <f t="shared" si="814"/>
        <v>45964</v>
      </c>
      <c r="B2574" s="19">
        <f t="shared" ca="1" si="810"/>
        <v>4997.5493163471838</v>
      </c>
      <c r="C2574" s="16">
        <f t="shared" ca="1" si="797"/>
        <v>3636.2754146454167</v>
      </c>
      <c r="D2574" s="15">
        <f ca="1">IF(A2574&lt;$B$1,VLOOKUP(A2574,[1]DI!$A$4:$B$15000,2,FALSE),0)</f>
        <v>0</v>
      </c>
      <c r="E2574" s="16">
        <f t="shared" ca="1" si="798"/>
        <v>1</v>
      </c>
      <c r="F2574" s="16">
        <f ca="1">(TRUNC(PRODUCT($E$12:$E2573),16))</f>
        <v>1.6829049000521801</v>
      </c>
      <c r="G2574" s="16">
        <f t="shared" ca="1" si="799"/>
        <v>1.5180368240966899</v>
      </c>
      <c r="H2574" s="16">
        <f t="shared" ca="1" si="800"/>
        <v>1.10860611</v>
      </c>
      <c r="I2574" s="15">
        <f t="shared" si="815"/>
        <v>7.0000000000000007E-2</v>
      </c>
      <c r="J2574" s="34">
        <f t="shared" si="801"/>
        <v>45427</v>
      </c>
      <c r="K2574" s="2">
        <f t="shared" si="802"/>
        <v>372</v>
      </c>
      <c r="L2574" s="21">
        <f t="shared" si="803"/>
        <v>372</v>
      </c>
      <c r="M2574" s="14">
        <f t="shared" si="804"/>
        <v>1.105035048</v>
      </c>
      <c r="N2574" s="14">
        <f t="shared" ca="1" si="805"/>
        <v>1.2250486060000001</v>
      </c>
      <c r="O2574" s="21">
        <v>0</v>
      </c>
      <c r="P2574" s="16">
        <f t="shared" ca="1" si="806"/>
        <v>818.33871309000006</v>
      </c>
      <c r="Q2574" s="24">
        <f t="shared" si="813"/>
        <v>0</v>
      </c>
      <c r="R2574" s="16">
        <f t="shared" si="807"/>
        <v>0</v>
      </c>
      <c r="S2574" s="4" t="str">
        <f t="shared" si="808"/>
        <v>A+J=</v>
      </c>
      <c r="T2574" s="34">
        <f t="shared" si="809"/>
        <v>45460</v>
      </c>
      <c r="U2574" s="16">
        <v>0</v>
      </c>
      <c r="V2574" s="16">
        <f t="shared" ca="1" si="812"/>
        <v>1.2120918048818055</v>
      </c>
      <c r="W2574" s="16">
        <f t="shared" ca="1" si="811"/>
        <v>542.93518861176767</v>
      </c>
      <c r="X2574" s="32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"/>
      <c r="AI2574" s="1"/>
      <c r="AJ2574" s="1"/>
      <c r="AK2574" s="1"/>
      <c r="AL2574" s="1"/>
      <c r="AM2574" s="32"/>
      <c r="AN2574" s="32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42">
        <f t="shared" si="814"/>
        <v>45965</v>
      </c>
      <c r="B2575" s="19">
        <f t="shared" ca="1" si="810"/>
        <v>4999.9575718620663</v>
      </c>
      <c r="C2575" s="16">
        <f t="shared" ca="1" si="797"/>
        <v>3636.2754146454167</v>
      </c>
      <c r="D2575" s="15">
        <f ca="1">IF(A2575&lt;$B$1,VLOOKUP(A2575,[1]DI!$A$4:$B$15000,2,FALSE),0)</f>
        <v>0</v>
      </c>
      <c r="E2575" s="16">
        <f t="shared" ca="1" si="798"/>
        <v>1</v>
      </c>
      <c r="F2575" s="16">
        <f ca="1">(TRUNC(PRODUCT($E$12:$E2574),16))</f>
        <v>1.6829049000521801</v>
      </c>
      <c r="G2575" s="16">
        <f t="shared" ca="1" si="799"/>
        <v>1.5180368240966899</v>
      </c>
      <c r="H2575" s="16">
        <f t="shared" ca="1" si="800"/>
        <v>1.10860611</v>
      </c>
      <c r="I2575" s="15">
        <f t="shared" si="815"/>
        <v>7.0000000000000007E-2</v>
      </c>
      <c r="J2575" s="34">
        <f t="shared" si="801"/>
        <v>45427</v>
      </c>
      <c r="K2575" s="2">
        <f t="shared" si="802"/>
        <v>373</v>
      </c>
      <c r="L2575" s="21">
        <f t="shared" si="803"/>
        <v>373</v>
      </c>
      <c r="M2575" s="14">
        <f t="shared" si="804"/>
        <v>1.105331775</v>
      </c>
      <c r="N2575" s="14">
        <f t="shared" ca="1" si="805"/>
        <v>1.225377559</v>
      </c>
      <c r="O2575" s="21">
        <v>0</v>
      </c>
      <c r="P2575" s="16">
        <f t="shared" ca="1" si="806"/>
        <v>819.53487680000001</v>
      </c>
      <c r="Q2575" s="24">
        <f t="shared" si="813"/>
        <v>0</v>
      </c>
      <c r="R2575" s="16">
        <f t="shared" si="807"/>
        <v>0</v>
      </c>
      <c r="S2575" s="4" t="str">
        <f t="shared" si="808"/>
        <v>A+J=</v>
      </c>
      <c r="T2575" s="34">
        <f t="shared" si="809"/>
        <v>45460</v>
      </c>
      <c r="U2575" s="16">
        <v>0</v>
      </c>
      <c r="V2575" s="16">
        <f t="shared" ca="1" si="812"/>
        <v>1.2120918048818055</v>
      </c>
      <c r="W2575" s="16">
        <f t="shared" ca="1" si="811"/>
        <v>544.14728041664944</v>
      </c>
      <c r="X2575" s="32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"/>
      <c r="AI2575" s="1"/>
      <c r="AJ2575" s="1"/>
      <c r="AK2575" s="1"/>
      <c r="AL2575" s="1"/>
      <c r="AM2575" s="32"/>
      <c r="AN2575" s="32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42">
        <f t="shared" si="814"/>
        <v>45966</v>
      </c>
      <c r="B2576" s="19">
        <f t="shared" ca="1" si="810"/>
        <v>5002.3661509969479</v>
      </c>
      <c r="C2576" s="16">
        <f t="shared" ca="1" si="797"/>
        <v>3636.2754146454167</v>
      </c>
      <c r="D2576" s="15">
        <f ca="1">IF(A2576&lt;$B$1,VLOOKUP(A2576,[1]DI!$A$4:$B$15000,2,FALSE),0)</f>
        <v>0</v>
      </c>
      <c r="E2576" s="16">
        <f t="shared" ca="1" si="798"/>
        <v>1</v>
      </c>
      <c r="F2576" s="16">
        <f ca="1">(TRUNC(PRODUCT($E$12:$E2575),16))</f>
        <v>1.6829049000521801</v>
      </c>
      <c r="G2576" s="16">
        <f t="shared" ca="1" si="799"/>
        <v>1.5180368240966899</v>
      </c>
      <c r="H2576" s="16">
        <f t="shared" ca="1" si="800"/>
        <v>1.10860611</v>
      </c>
      <c r="I2576" s="15">
        <f t="shared" si="815"/>
        <v>7.0000000000000007E-2</v>
      </c>
      <c r="J2576" s="34">
        <f t="shared" si="801"/>
        <v>45427</v>
      </c>
      <c r="K2576" s="2">
        <f t="shared" si="802"/>
        <v>374</v>
      </c>
      <c r="L2576" s="21">
        <f t="shared" si="803"/>
        <v>374</v>
      </c>
      <c r="M2576" s="14">
        <f t="shared" si="804"/>
        <v>1.105628582</v>
      </c>
      <c r="N2576" s="14">
        <f t="shared" ca="1" si="805"/>
        <v>1.225706601</v>
      </c>
      <c r="O2576" s="21">
        <v>0</v>
      </c>
      <c r="P2576" s="16">
        <f t="shared" ca="1" si="806"/>
        <v>820.73136412999997</v>
      </c>
      <c r="Q2576" s="24">
        <f t="shared" si="813"/>
        <v>0</v>
      </c>
      <c r="R2576" s="16">
        <f t="shared" si="807"/>
        <v>0</v>
      </c>
      <c r="S2576" s="4" t="str">
        <f t="shared" si="808"/>
        <v>A+J=</v>
      </c>
      <c r="T2576" s="34">
        <f t="shared" si="809"/>
        <v>45460</v>
      </c>
      <c r="U2576" s="16">
        <v>0</v>
      </c>
      <c r="V2576" s="16">
        <f t="shared" ca="1" si="812"/>
        <v>1.2120918048818055</v>
      </c>
      <c r="W2576" s="16">
        <f t="shared" ca="1" si="811"/>
        <v>545.3593722215312</v>
      </c>
      <c r="X2576" s="32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"/>
      <c r="AI2576" s="1"/>
      <c r="AJ2576" s="1"/>
      <c r="AK2576" s="1"/>
      <c r="AL2576" s="1"/>
      <c r="AM2576" s="32"/>
      <c r="AN2576" s="32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42">
        <f t="shared" si="814"/>
        <v>45967</v>
      </c>
      <c r="B2577" s="19">
        <f t="shared" ca="1" si="810"/>
        <v>5004.7750537718302</v>
      </c>
      <c r="C2577" s="16">
        <f t="shared" ca="1" si="797"/>
        <v>3636.2754146454167</v>
      </c>
      <c r="D2577" s="15">
        <f ca="1">IF(A2577&lt;$B$1,VLOOKUP(A2577,[1]DI!$A$4:$B$15000,2,FALSE),0)</f>
        <v>0</v>
      </c>
      <c r="E2577" s="16">
        <f t="shared" ca="1" si="798"/>
        <v>1</v>
      </c>
      <c r="F2577" s="16">
        <f ca="1">(TRUNC(PRODUCT($E$12:$E2576),16))</f>
        <v>1.6829049000521801</v>
      </c>
      <c r="G2577" s="16">
        <f t="shared" ca="1" si="799"/>
        <v>1.5180368240966899</v>
      </c>
      <c r="H2577" s="16">
        <f t="shared" ca="1" si="800"/>
        <v>1.10860611</v>
      </c>
      <c r="I2577" s="15">
        <f t="shared" si="815"/>
        <v>7.0000000000000007E-2</v>
      </c>
      <c r="J2577" s="34">
        <f t="shared" si="801"/>
        <v>45427</v>
      </c>
      <c r="K2577" s="2">
        <f t="shared" si="802"/>
        <v>375</v>
      </c>
      <c r="L2577" s="21">
        <f t="shared" si="803"/>
        <v>375</v>
      </c>
      <c r="M2577" s="14">
        <f t="shared" si="804"/>
        <v>1.105925469</v>
      </c>
      <c r="N2577" s="14">
        <f t="shared" ca="1" si="805"/>
        <v>1.2260357319999999</v>
      </c>
      <c r="O2577" s="21">
        <v>0</v>
      </c>
      <c r="P2577" s="16">
        <f t="shared" ca="1" si="806"/>
        <v>821.92817509999998</v>
      </c>
      <c r="Q2577" s="24">
        <f t="shared" si="813"/>
        <v>0</v>
      </c>
      <c r="R2577" s="16">
        <f t="shared" si="807"/>
        <v>0</v>
      </c>
      <c r="S2577" s="4" t="str">
        <f t="shared" si="808"/>
        <v>A+J=</v>
      </c>
      <c r="T2577" s="34">
        <f t="shared" si="809"/>
        <v>45460</v>
      </c>
      <c r="U2577" s="16">
        <v>0</v>
      </c>
      <c r="V2577" s="16">
        <f t="shared" ca="1" si="812"/>
        <v>1.2120918048818055</v>
      </c>
      <c r="W2577" s="16">
        <f t="shared" ca="1" si="811"/>
        <v>546.57146402641297</v>
      </c>
      <c r="X2577" s="32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"/>
      <c r="AI2577" s="1"/>
      <c r="AJ2577" s="1"/>
      <c r="AK2577" s="1"/>
      <c r="AL2577" s="1"/>
      <c r="AM2577" s="32"/>
      <c r="AN2577" s="32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42">
        <f t="shared" si="814"/>
        <v>45968</v>
      </c>
      <c r="B2578" s="19">
        <f t="shared" ca="1" si="810"/>
        <v>5007.1842728967113</v>
      </c>
      <c r="C2578" s="16">
        <f t="shared" ca="1" si="797"/>
        <v>3636.2754146454167</v>
      </c>
      <c r="D2578" s="15">
        <f ca="1">IF(A2578&lt;$B$1,VLOOKUP(A2578,[1]DI!$A$4:$B$15000,2,FALSE),0)</f>
        <v>0</v>
      </c>
      <c r="E2578" s="16">
        <f t="shared" ca="1" si="798"/>
        <v>1</v>
      </c>
      <c r="F2578" s="16">
        <f ca="1">(TRUNC(PRODUCT($E$12:$E2577),16))</f>
        <v>1.6829049000521801</v>
      </c>
      <c r="G2578" s="16">
        <f t="shared" ca="1" si="799"/>
        <v>1.5180368240966899</v>
      </c>
      <c r="H2578" s="16">
        <f t="shared" ca="1" si="800"/>
        <v>1.10860611</v>
      </c>
      <c r="I2578" s="15">
        <f t="shared" si="815"/>
        <v>7.0000000000000007E-2</v>
      </c>
      <c r="J2578" s="34">
        <f t="shared" si="801"/>
        <v>45427</v>
      </c>
      <c r="K2578" s="2">
        <f t="shared" si="802"/>
        <v>376</v>
      </c>
      <c r="L2578" s="21">
        <f t="shared" si="803"/>
        <v>376</v>
      </c>
      <c r="M2578" s="14">
        <f t="shared" si="804"/>
        <v>1.1062224350000001</v>
      </c>
      <c r="N2578" s="14">
        <f t="shared" ca="1" si="805"/>
        <v>1.22636495</v>
      </c>
      <c r="O2578" s="21">
        <v>0</v>
      </c>
      <c r="P2578" s="16">
        <f t="shared" ca="1" si="806"/>
        <v>823.12530242000003</v>
      </c>
      <c r="Q2578" s="24">
        <f t="shared" si="813"/>
        <v>0</v>
      </c>
      <c r="R2578" s="16">
        <f t="shared" si="807"/>
        <v>0</v>
      </c>
      <c r="S2578" s="4" t="str">
        <f t="shared" si="808"/>
        <v>A+J=</v>
      </c>
      <c r="T2578" s="34">
        <f t="shared" si="809"/>
        <v>45460</v>
      </c>
      <c r="U2578" s="16">
        <v>0</v>
      </c>
      <c r="V2578" s="16">
        <f t="shared" ca="1" si="812"/>
        <v>1.2120918048818055</v>
      </c>
      <c r="W2578" s="16">
        <f t="shared" ca="1" si="811"/>
        <v>547.78355583129473</v>
      </c>
      <c r="X2578" s="32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"/>
      <c r="AI2578" s="1"/>
      <c r="AJ2578" s="1"/>
      <c r="AK2578" s="1"/>
      <c r="AL2578" s="1"/>
      <c r="AM2578" s="32"/>
      <c r="AN2578" s="32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42">
        <f t="shared" si="814"/>
        <v>45969</v>
      </c>
      <c r="B2579" s="19">
        <f t="shared" ca="1" si="810"/>
        <v>5009.5938156515931</v>
      </c>
      <c r="C2579" s="16">
        <f t="shared" ca="1" si="797"/>
        <v>3636.2754146454167</v>
      </c>
      <c r="D2579" s="15">
        <f ca="1">IF(A2579&lt;$B$1,VLOOKUP(A2579,[1]DI!$A$4:$B$15000,2,FALSE),0)</f>
        <v>0</v>
      </c>
      <c r="E2579" s="16">
        <f t="shared" ca="1" si="798"/>
        <v>1</v>
      </c>
      <c r="F2579" s="16">
        <f ca="1">(TRUNC(PRODUCT($E$12:$E2578),16))</f>
        <v>1.6829049000521801</v>
      </c>
      <c r="G2579" s="16">
        <f t="shared" ca="1" si="799"/>
        <v>1.5180368240966899</v>
      </c>
      <c r="H2579" s="16">
        <f t="shared" ca="1" si="800"/>
        <v>1.10860611</v>
      </c>
      <c r="I2579" s="15">
        <f t="shared" si="815"/>
        <v>7.0000000000000007E-2</v>
      </c>
      <c r="J2579" s="34">
        <f t="shared" si="801"/>
        <v>45427</v>
      </c>
      <c r="K2579" s="2">
        <f t="shared" si="802"/>
        <v>376</v>
      </c>
      <c r="L2579" s="21">
        <f t="shared" si="803"/>
        <v>377</v>
      </c>
      <c r="M2579" s="14">
        <f t="shared" si="804"/>
        <v>1.1065194810000001</v>
      </c>
      <c r="N2579" s="14">
        <f t="shared" ca="1" si="805"/>
        <v>1.2266942569999999</v>
      </c>
      <c r="O2579" s="21">
        <v>0</v>
      </c>
      <c r="P2579" s="16">
        <f t="shared" ca="1" si="806"/>
        <v>824.32275336999999</v>
      </c>
      <c r="Q2579" s="24">
        <f t="shared" si="813"/>
        <v>0</v>
      </c>
      <c r="R2579" s="16">
        <f t="shared" si="807"/>
        <v>0</v>
      </c>
      <c r="S2579" s="4" t="str">
        <f t="shared" si="808"/>
        <v>A+J=</v>
      </c>
      <c r="T2579" s="34">
        <f t="shared" si="809"/>
        <v>45460</v>
      </c>
      <c r="U2579" s="16">
        <v>0</v>
      </c>
      <c r="V2579" s="16">
        <f t="shared" ca="1" si="812"/>
        <v>1.2120918048818055</v>
      </c>
      <c r="W2579" s="16">
        <f t="shared" ca="1" si="811"/>
        <v>548.9956476361765</v>
      </c>
      <c r="X2579" s="32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"/>
      <c r="AI2579" s="1"/>
      <c r="AJ2579" s="1"/>
      <c r="AK2579" s="1"/>
      <c r="AL2579" s="1"/>
      <c r="AM2579" s="32"/>
      <c r="AN2579" s="32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42">
        <f t="shared" si="814"/>
        <v>45970</v>
      </c>
      <c r="B2580" s="19">
        <f t="shared" ca="1" si="810"/>
        <v>5010.8059074564744</v>
      </c>
      <c r="C2580" s="16">
        <f t="shared" ca="1" si="797"/>
        <v>3636.2754146454167</v>
      </c>
      <c r="D2580" s="15">
        <f ca="1">IF(A2580&lt;$B$1,VLOOKUP(A2580,[1]DI!$A$4:$B$15000,2,FALSE),0)</f>
        <v>0</v>
      </c>
      <c r="E2580" s="16">
        <f t="shared" ca="1" si="798"/>
        <v>1</v>
      </c>
      <c r="F2580" s="16">
        <f ca="1">(TRUNC(PRODUCT($E$12:$E2579),16))</f>
        <v>1.6829049000521801</v>
      </c>
      <c r="G2580" s="16">
        <f t="shared" ca="1" si="799"/>
        <v>1.5180368240966899</v>
      </c>
      <c r="H2580" s="16">
        <f t="shared" ca="1" si="800"/>
        <v>1.10860611</v>
      </c>
      <c r="I2580" s="15">
        <f t="shared" si="815"/>
        <v>7.0000000000000007E-2</v>
      </c>
      <c r="J2580" s="34">
        <f t="shared" si="801"/>
        <v>45427</v>
      </c>
      <c r="K2580" s="2">
        <f t="shared" si="802"/>
        <v>376</v>
      </c>
      <c r="L2580" s="21">
        <f t="shared" si="803"/>
        <v>377</v>
      </c>
      <c r="M2580" s="14">
        <f t="shared" si="804"/>
        <v>1.1065194810000001</v>
      </c>
      <c r="N2580" s="14">
        <f t="shared" ca="1" si="805"/>
        <v>1.2266942569999999</v>
      </c>
      <c r="O2580" s="21">
        <v>0</v>
      </c>
      <c r="P2580" s="16">
        <f t="shared" ca="1" si="806"/>
        <v>824.32275336999999</v>
      </c>
      <c r="Q2580" s="24">
        <f t="shared" si="813"/>
        <v>0</v>
      </c>
      <c r="R2580" s="16">
        <f t="shared" si="807"/>
        <v>0</v>
      </c>
      <c r="S2580" s="4" t="str">
        <f t="shared" si="808"/>
        <v>A+J=</v>
      </c>
      <c r="T2580" s="34">
        <f t="shared" si="809"/>
        <v>45460</v>
      </c>
      <c r="U2580" s="16">
        <v>0</v>
      </c>
      <c r="V2580" s="16">
        <f t="shared" ca="1" si="812"/>
        <v>1.2120918048818055</v>
      </c>
      <c r="W2580" s="16">
        <f t="shared" ca="1" si="811"/>
        <v>550.20773944105827</v>
      </c>
      <c r="X2580" s="32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"/>
      <c r="AI2580" s="1"/>
      <c r="AJ2580" s="1"/>
      <c r="AK2580" s="1"/>
      <c r="AL2580" s="1"/>
      <c r="AM2580" s="32"/>
      <c r="AN2580" s="32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42">
        <f t="shared" si="814"/>
        <v>45971</v>
      </c>
      <c r="B2581" s="19">
        <f t="shared" ca="1" si="810"/>
        <v>5012.0179992613566</v>
      </c>
      <c r="C2581" s="16">
        <f t="shared" ca="1" si="797"/>
        <v>3636.2754146454167</v>
      </c>
      <c r="D2581" s="15">
        <f ca="1">IF(A2581&lt;$B$1,VLOOKUP(A2581,[1]DI!$A$4:$B$15000,2,FALSE),0)</f>
        <v>0</v>
      </c>
      <c r="E2581" s="16">
        <f t="shared" ca="1" si="798"/>
        <v>1</v>
      </c>
      <c r="F2581" s="16">
        <f ca="1">(TRUNC(PRODUCT($E$12:$E2580),16))</f>
        <v>1.6829049000521801</v>
      </c>
      <c r="G2581" s="16">
        <f t="shared" ca="1" si="799"/>
        <v>1.5180368240966899</v>
      </c>
      <c r="H2581" s="16">
        <f t="shared" ca="1" si="800"/>
        <v>1.10860611</v>
      </c>
      <c r="I2581" s="15">
        <f t="shared" si="815"/>
        <v>7.0000000000000007E-2</v>
      </c>
      <c r="J2581" s="34">
        <f t="shared" si="801"/>
        <v>45427</v>
      </c>
      <c r="K2581" s="2">
        <f t="shared" si="802"/>
        <v>377</v>
      </c>
      <c r="L2581" s="21">
        <f t="shared" si="803"/>
        <v>377</v>
      </c>
      <c r="M2581" s="14">
        <f t="shared" si="804"/>
        <v>1.1065194810000001</v>
      </c>
      <c r="N2581" s="14">
        <f t="shared" ca="1" si="805"/>
        <v>1.2266942569999999</v>
      </c>
      <c r="O2581" s="21">
        <v>0</v>
      </c>
      <c r="P2581" s="16">
        <f t="shared" ca="1" si="806"/>
        <v>824.32275336999999</v>
      </c>
      <c r="Q2581" s="24">
        <f t="shared" si="813"/>
        <v>0</v>
      </c>
      <c r="R2581" s="16">
        <f t="shared" si="807"/>
        <v>0</v>
      </c>
      <c r="S2581" s="4" t="str">
        <f t="shared" si="808"/>
        <v>A+J=</v>
      </c>
      <c r="T2581" s="34">
        <f t="shared" si="809"/>
        <v>45460</v>
      </c>
      <c r="U2581" s="16">
        <v>0</v>
      </c>
      <c r="V2581" s="16">
        <f t="shared" ca="1" si="812"/>
        <v>1.2120918048818055</v>
      </c>
      <c r="W2581" s="16">
        <f t="shared" ca="1" si="811"/>
        <v>551.41983124594003</v>
      </c>
      <c r="X2581" s="32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"/>
      <c r="AI2581" s="1"/>
      <c r="AJ2581" s="1"/>
      <c r="AK2581" s="1"/>
      <c r="AL2581" s="1"/>
      <c r="AM2581" s="32"/>
      <c r="AN2581" s="32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42">
        <f t="shared" si="814"/>
        <v>45972</v>
      </c>
      <c r="B2582" s="19">
        <f t="shared" ca="1" si="810"/>
        <v>5014.4278620062387</v>
      </c>
      <c r="C2582" s="16">
        <f t="shared" ca="1" si="797"/>
        <v>3636.2754146454167</v>
      </c>
      <c r="D2582" s="15">
        <f ca="1">IF(A2582&lt;$B$1,VLOOKUP(A2582,[1]DI!$A$4:$B$15000,2,FALSE),0)</f>
        <v>0</v>
      </c>
      <c r="E2582" s="16">
        <f t="shared" ca="1" si="798"/>
        <v>1</v>
      </c>
      <c r="F2582" s="16">
        <f ca="1">(TRUNC(PRODUCT($E$12:$E2581),16))</f>
        <v>1.6829049000521801</v>
      </c>
      <c r="G2582" s="16">
        <f t="shared" ca="1" si="799"/>
        <v>1.5180368240966899</v>
      </c>
      <c r="H2582" s="16">
        <f t="shared" ca="1" si="800"/>
        <v>1.10860611</v>
      </c>
      <c r="I2582" s="15">
        <f t="shared" si="815"/>
        <v>7.0000000000000007E-2</v>
      </c>
      <c r="J2582" s="34">
        <f t="shared" si="801"/>
        <v>45427</v>
      </c>
      <c r="K2582" s="2">
        <f t="shared" si="802"/>
        <v>378</v>
      </c>
      <c r="L2582" s="21">
        <f t="shared" si="803"/>
        <v>378</v>
      </c>
      <c r="M2582" s="14">
        <f t="shared" si="804"/>
        <v>1.106816606</v>
      </c>
      <c r="N2582" s="14">
        <f t="shared" ca="1" si="805"/>
        <v>1.227023652</v>
      </c>
      <c r="O2582" s="21">
        <v>0</v>
      </c>
      <c r="P2582" s="16">
        <f t="shared" ca="1" si="806"/>
        <v>825.52052431000004</v>
      </c>
      <c r="Q2582" s="24">
        <f t="shared" si="813"/>
        <v>0</v>
      </c>
      <c r="R2582" s="16">
        <f t="shared" si="807"/>
        <v>0</v>
      </c>
      <c r="S2582" s="4" t="str">
        <f t="shared" si="808"/>
        <v>A+J=</v>
      </c>
      <c r="T2582" s="34">
        <f t="shared" si="809"/>
        <v>45460</v>
      </c>
      <c r="U2582" s="16">
        <v>0</v>
      </c>
      <c r="V2582" s="16">
        <f t="shared" ca="1" si="812"/>
        <v>1.2120918048818055</v>
      </c>
      <c r="W2582" s="16">
        <f t="shared" ca="1" si="811"/>
        <v>552.6319230508218</v>
      </c>
      <c r="X2582" s="32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"/>
      <c r="AI2582" s="1"/>
      <c r="AJ2582" s="1"/>
      <c r="AK2582" s="1"/>
      <c r="AL2582" s="1"/>
      <c r="AM2582" s="32"/>
      <c r="AN2582" s="32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42">
        <f t="shared" si="814"/>
        <v>45973</v>
      </c>
      <c r="B2583" s="19">
        <f t="shared" ca="1" si="810"/>
        <v>5016.8380483711207</v>
      </c>
      <c r="C2583" s="16">
        <f t="shared" ca="1" si="797"/>
        <v>3636.2754146454167</v>
      </c>
      <c r="D2583" s="15">
        <f ca="1">IF(A2583&lt;$B$1,VLOOKUP(A2583,[1]DI!$A$4:$B$15000,2,FALSE),0)</f>
        <v>0</v>
      </c>
      <c r="E2583" s="16">
        <f t="shared" ca="1" si="798"/>
        <v>1</v>
      </c>
      <c r="F2583" s="16">
        <f ca="1">(TRUNC(PRODUCT($E$12:$E2582),16))</f>
        <v>1.6829049000521801</v>
      </c>
      <c r="G2583" s="16">
        <f t="shared" ca="1" si="799"/>
        <v>1.5180368240966899</v>
      </c>
      <c r="H2583" s="16">
        <f t="shared" ca="1" si="800"/>
        <v>1.10860611</v>
      </c>
      <c r="I2583" s="15">
        <f t="shared" si="815"/>
        <v>7.0000000000000007E-2</v>
      </c>
      <c r="J2583" s="34">
        <f t="shared" si="801"/>
        <v>45427</v>
      </c>
      <c r="K2583" s="2">
        <f t="shared" si="802"/>
        <v>379</v>
      </c>
      <c r="L2583" s="21">
        <f t="shared" si="803"/>
        <v>379</v>
      </c>
      <c r="M2583" s="14">
        <f t="shared" si="804"/>
        <v>1.1071138119999999</v>
      </c>
      <c r="N2583" s="14">
        <f t="shared" ca="1" si="805"/>
        <v>1.2273531360000001</v>
      </c>
      <c r="O2583" s="21">
        <v>0</v>
      </c>
      <c r="P2583" s="16">
        <f t="shared" ca="1" si="806"/>
        <v>826.71861887</v>
      </c>
      <c r="Q2583" s="24">
        <f t="shared" si="813"/>
        <v>0</v>
      </c>
      <c r="R2583" s="16">
        <f t="shared" si="807"/>
        <v>0</v>
      </c>
      <c r="S2583" s="4" t="str">
        <f t="shared" si="808"/>
        <v>A+J=</v>
      </c>
      <c r="T2583" s="34">
        <f t="shared" si="809"/>
        <v>45460</v>
      </c>
      <c r="U2583" s="16">
        <v>0</v>
      </c>
      <c r="V2583" s="16">
        <f t="shared" ca="1" si="812"/>
        <v>1.2120918048818055</v>
      </c>
      <c r="W2583" s="16">
        <f t="shared" ca="1" si="811"/>
        <v>553.84401485570356</v>
      </c>
      <c r="X2583" s="32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"/>
      <c r="AI2583" s="1"/>
      <c r="AJ2583" s="1"/>
      <c r="AK2583" s="1"/>
      <c r="AL2583" s="1"/>
      <c r="AM2583" s="32"/>
      <c r="AN2583" s="32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42">
        <f t="shared" si="814"/>
        <v>45974</v>
      </c>
      <c r="B2584" s="19">
        <f t="shared" ca="1" si="810"/>
        <v>5019.2485547460019</v>
      </c>
      <c r="C2584" s="16">
        <f t="shared" ca="1" si="797"/>
        <v>3636.2754146454167</v>
      </c>
      <c r="D2584" s="15">
        <f ca="1">IF(A2584&lt;$B$1,VLOOKUP(A2584,[1]DI!$A$4:$B$15000,2,FALSE),0)</f>
        <v>0</v>
      </c>
      <c r="E2584" s="16">
        <f t="shared" ca="1" si="798"/>
        <v>1</v>
      </c>
      <c r="F2584" s="16">
        <f ca="1">(TRUNC(PRODUCT($E$12:$E2583),16))</f>
        <v>1.6829049000521801</v>
      </c>
      <c r="G2584" s="16">
        <f t="shared" ca="1" si="799"/>
        <v>1.5180368240966899</v>
      </c>
      <c r="H2584" s="16">
        <f t="shared" ca="1" si="800"/>
        <v>1.10860611</v>
      </c>
      <c r="I2584" s="15">
        <f t="shared" si="815"/>
        <v>7.0000000000000007E-2</v>
      </c>
      <c r="J2584" s="34">
        <f t="shared" si="801"/>
        <v>45427</v>
      </c>
      <c r="K2584" s="2">
        <f t="shared" si="802"/>
        <v>380</v>
      </c>
      <c r="L2584" s="21">
        <f t="shared" si="803"/>
        <v>380</v>
      </c>
      <c r="M2584" s="14">
        <f t="shared" si="804"/>
        <v>1.107411097</v>
      </c>
      <c r="N2584" s="14">
        <f t="shared" ca="1" si="805"/>
        <v>1.2276827079999999</v>
      </c>
      <c r="O2584" s="21">
        <v>0</v>
      </c>
      <c r="P2584" s="16">
        <f t="shared" ca="1" si="806"/>
        <v>827.91703343999995</v>
      </c>
      <c r="Q2584" s="24">
        <f t="shared" si="813"/>
        <v>0</v>
      </c>
      <c r="R2584" s="16">
        <f t="shared" si="807"/>
        <v>0</v>
      </c>
      <c r="S2584" s="4" t="str">
        <f t="shared" si="808"/>
        <v>A+J=</v>
      </c>
      <c r="T2584" s="34">
        <f t="shared" si="809"/>
        <v>45460</v>
      </c>
      <c r="U2584" s="16">
        <v>0</v>
      </c>
      <c r="V2584" s="16">
        <f t="shared" ca="1" si="812"/>
        <v>1.2120918048818055</v>
      </c>
      <c r="W2584" s="16">
        <f t="shared" ca="1" si="811"/>
        <v>555.05610666058533</v>
      </c>
      <c r="X2584" s="32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"/>
      <c r="AI2584" s="1"/>
      <c r="AJ2584" s="1"/>
      <c r="AK2584" s="1"/>
      <c r="AL2584" s="1"/>
      <c r="AM2584" s="32"/>
      <c r="AN2584" s="32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42">
        <f t="shared" si="814"/>
        <v>45975</v>
      </c>
      <c r="B2585" s="19">
        <f t="shared" ca="1" si="810"/>
        <v>5021.6593847308841</v>
      </c>
      <c r="C2585" s="16">
        <f t="shared" ca="1" si="797"/>
        <v>3636.2754146454167</v>
      </c>
      <c r="D2585" s="15">
        <f ca="1">IF(A2585&lt;$B$1,VLOOKUP(A2585,[1]DI!$A$4:$B$15000,2,FALSE),0)</f>
        <v>0</v>
      </c>
      <c r="E2585" s="16">
        <f t="shared" ca="1" si="798"/>
        <v>1</v>
      </c>
      <c r="F2585" s="16">
        <f ca="1">(TRUNC(PRODUCT($E$12:$E2584),16))</f>
        <v>1.6829049000521801</v>
      </c>
      <c r="G2585" s="16">
        <f t="shared" ca="1" si="799"/>
        <v>1.5180368240966899</v>
      </c>
      <c r="H2585" s="16">
        <f t="shared" ca="1" si="800"/>
        <v>1.10860611</v>
      </c>
      <c r="I2585" s="15">
        <f t="shared" si="815"/>
        <v>7.0000000000000007E-2</v>
      </c>
      <c r="J2585" s="34">
        <f t="shared" si="801"/>
        <v>45427</v>
      </c>
      <c r="K2585" s="2">
        <f t="shared" si="802"/>
        <v>381</v>
      </c>
      <c r="L2585" s="21">
        <f t="shared" si="803"/>
        <v>381</v>
      </c>
      <c r="M2585" s="14">
        <f t="shared" si="804"/>
        <v>1.1077084619999999</v>
      </c>
      <c r="N2585" s="14">
        <f t="shared" ca="1" si="805"/>
        <v>1.228012369</v>
      </c>
      <c r="O2585" s="21">
        <v>0</v>
      </c>
      <c r="P2585" s="16">
        <f t="shared" ca="1" si="806"/>
        <v>829.11577162000003</v>
      </c>
      <c r="Q2585" s="24">
        <f t="shared" si="813"/>
        <v>0</v>
      </c>
      <c r="R2585" s="16">
        <f t="shared" si="807"/>
        <v>0</v>
      </c>
      <c r="S2585" s="4" t="str">
        <f t="shared" si="808"/>
        <v>A+J=</v>
      </c>
      <c r="T2585" s="34">
        <f t="shared" si="809"/>
        <v>45460</v>
      </c>
      <c r="U2585" s="16">
        <v>0</v>
      </c>
      <c r="V2585" s="16">
        <f t="shared" ca="1" si="812"/>
        <v>1.2120918048818055</v>
      </c>
      <c r="W2585" s="16">
        <f t="shared" ca="1" si="811"/>
        <v>556.26819846546709</v>
      </c>
      <c r="X2585" s="32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"/>
      <c r="AI2585" s="1"/>
      <c r="AJ2585" s="1"/>
      <c r="AK2585" s="1"/>
      <c r="AL2585" s="1"/>
      <c r="AM2585" s="32"/>
      <c r="AN2585" s="32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42">
        <f t="shared" si="814"/>
        <v>45976</v>
      </c>
      <c r="B2586" s="19">
        <f t="shared" ca="1" si="810"/>
        <v>5024.0705347257654</v>
      </c>
      <c r="C2586" s="16">
        <f t="shared" ca="1" si="797"/>
        <v>3636.2754146454167</v>
      </c>
      <c r="D2586" s="15">
        <f ca="1">IF(A2586&lt;$B$1,VLOOKUP(A2586,[1]DI!$A$4:$B$15000,2,FALSE),0)</f>
        <v>0</v>
      </c>
      <c r="E2586" s="16">
        <f t="shared" ca="1" si="798"/>
        <v>1</v>
      </c>
      <c r="F2586" s="16">
        <f ca="1">(TRUNC(PRODUCT($E$12:$E2585),16))</f>
        <v>1.6829049000521801</v>
      </c>
      <c r="G2586" s="16">
        <f t="shared" ca="1" si="799"/>
        <v>1.5180368240966899</v>
      </c>
      <c r="H2586" s="16">
        <f t="shared" ca="1" si="800"/>
        <v>1.10860611</v>
      </c>
      <c r="I2586" s="15">
        <f t="shared" si="815"/>
        <v>7.0000000000000007E-2</v>
      </c>
      <c r="J2586" s="34">
        <f t="shared" si="801"/>
        <v>45427</v>
      </c>
      <c r="K2586" s="2">
        <f t="shared" si="802"/>
        <v>381</v>
      </c>
      <c r="L2586" s="21">
        <f t="shared" si="803"/>
        <v>382</v>
      </c>
      <c r="M2586" s="14">
        <f t="shared" si="804"/>
        <v>1.1080059069999999</v>
      </c>
      <c r="N2586" s="14">
        <f t="shared" ca="1" si="805"/>
        <v>1.228342118</v>
      </c>
      <c r="O2586" s="21">
        <v>0</v>
      </c>
      <c r="P2586" s="16">
        <f t="shared" ca="1" si="806"/>
        <v>830.31482980999999</v>
      </c>
      <c r="Q2586" s="24">
        <f t="shared" si="813"/>
        <v>0</v>
      </c>
      <c r="R2586" s="16">
        <f t="shared" si="807"/>
        <v>0</v>
      </c>
      <c r="S2586" s="4" t="str">
        <f t="shared" si="808"/>
        <v>A+J=</v>
      </c>
      <c r="T2586" s="34">
        <f t="shared" si="809"/>
        <v>45460</v>
      </c>
      <c r="U2586" s="16">
        <v>0</v>
      </c>
      <c r="V2586" s="16">
        <f t="shared" ca="1" si="812"/>
        <v>1.2120918048818055</v>
      </c>
      <c r="W2586" s="16">
        <f t="shared" ca="1" si="811"/>
        <v>557.48029027034886</v>
      </c>
      <c r="X2586" s="32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"/>
      <c r="AI2586" s="1"/>
      <c r="AJ2586" s="1"/>
      <c r="AK2586" s="1"/>
      <c r="AL2586" s="1"/>
      <c r="AM2586" s="32"/>
      <c r="AN2586" s="32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42">
        <f t="shared" si="814"/>
        <v>45977</v>
      </c>
      <c r="B2587" s="19">
        <f t="shared" ca="1" si="810"/>
        <v>5025.2826265306476</v>
      </c>
      <c r="C2587" s="16">
        <f t="shared" ca="1" si="797"/>
        <v>3636.2754146454167</v>
      </c>
      <c r="D2587" s="15">
        <f ca="1">IF(A2587&lt;$B$1,VLOOKUP(A2587,[1]DI!$A$4:$B$15000,2,FALSE),0)</f>
        <v>0</v>
      </c>
      <c r="E2587" s="16">
        <f t="shared" ca="1" si="798"/>
        <v>1</v>
      </c>
      <c r="F2587" s="16">
        <f ca="1">(TRUNC(PRODUCT($E$12:$E2586),16))</f>
        <v>1.6829049000521801</v>
      </c>
      <c r="G2587" s="16">
        <f t="shared" ca="1" si="799"/>
        <v>1.5180368240966899</v>
      </c>
      <c r="H2587" s="16">
        <f t="shared" ca="1" si="800"/>
        <v>1.10860611</v>
      </c>
      <c r="I2587" s="15">
        <f t="shared" si="815"/>
        <v>7.0000000000000007E-2</v>
      </c>
      <c r="J2587" s="34">
        <f t="shared" si="801"/>
        <v>45427</v>
      </c>
      <c r="K2587" s="2">
        <f t="shared" si="802"/>
        <v>381</v>
      </c>
      <c r="L2587" s="21">
        <f t="shared" si="803"/>
        <v>382</v>
      </c>
      <c r="M2587" s="14">
        <f t="shared" si="804"/>
        <v>1.1080059069999999</v>
      </c>
      <c r="N2587" s="14">
        <f t="shared" ca="1" si="805"/>
        <v>1.228342118</v>
      </c>
      <c r="O2587" s="21">
        <v>0</v>
      </c>
      <c r="P2587" s="16">
        <f t="shared" ca="1" si="806"/>
        <v>830.31482980999999</v>
      </c>
      <c r="Q2587" s="24">
        <f t="shared" si="813"/>
        <v>0</v>
      </c>
      <c r="R2587" s="16">
        <f t="shared" si="807"/>
        <v>0</v>
      </c>
      <c r="S2587" s="4" t="str">
        <f t="shared" si="808"/>
        <v>A+J=</v>
      </c>
      <c r="T2587" s="34">
        <f t="shared" si="809"/>
        <v>45460</v>
      </c>
      <c r="U2587" s="16">
        <v>0</v>
      </c>
      <c r="V2587" s="16">
        <f t="shared" ca="1" si="812"/>
        <v>1.2120918048818055</v>
      </c>
      <c r="W2587" s="16">
        <f t="shared" ca="1" si="811"/>
        <v>558.69238207523063</v>
      </c>
      <c r="X2587" s="32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"/>
      <c r="AI2587" s="1"/>
      <c r="AJ2587" s="1"/>
      <c r="AK2587" s="1"/>
      <c r="AL2587" s="1"/>
      <c r="AM2587" s="32"/>
      <c r="AN2587" s="32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42">
        <f t="shared" si="814"/>
        <v>45978</v>
      </c>
      <c r="B2588" s="19">
        <f t="shared" ca="1" si="810"/>
        <v>5026.4947183355289</v>
      </c>
      <c r="C2588" s="16">
        <f t="shared" ca="1" si="797"/>
        <v>3636.2754146454167</v>
      </c>
      <c r="D2588" s="15">
        <f ca="1">IF(A2588&lt;$B$1,VLOOKUP(A2588,[1]DI!$A$4:$B$15000,2,FALSE),0)</f>
        <v>0</v>
      </c>
      <c r="E2588" s="16">
        <f t="shared" ca="1" si="798"/>
        <v>1</v>
      </c>
      <c r="F2588" s="16">
        <f ca="1">(TRUNC(PRODUCT($E$12:$E2587),16))</f>
        <v>1.6829049000521801</v>
      </c>
      <c r="G2588" s="16">
        <f t="shared" ca="1" si="799"/>
        <v>1.5180368240966899</v>
      </c>
      <c r="H2588" s="16">
        <f t="shared" ca="1" si="800"/>
        <v>1.10860611</v>
      </c>
      <c r="I2588" s="15">
        <f t="shared" si="815"/>
        <v>7.0000000000000007E-2</v>
      </c>
      <c r="J2588" s="34">
        <f t="shared" si="801"/>
        <v>45427</v>
      </c>
      <c r="K2588" s="2">
        <f t="shared" si="802"/>
        <v>382</v>
      </c>
      <c r="L2588" s="21">
        <f t="shared" si="803"/>
        <v>382</v>
      </c>
      <c r="M2588" s="14">
        <f t="shared" si="804"/>
        <v>1.1080059069999999</v>
      </c>
      <c r="N2588" s="14">
        <f t="shared" ca="1" si="805"/>
        <v>1.228342118</v>
      </c>
      <c r="O2588" s="21">
        <v>0</v>
      </c>
      <c r="P2588" s="16">
        <f t="shared" ca="1" si="806"/>
        <v>830.31482980999999</v>
      </c>
      <c r="Q2588" s="24">
        <f t="shared" si="813"/>
        <v>0</v>
      </c>
      <c r="R2588" s="16">
        <f t="shared" si="807"/>
        <v>0</v>
      </c>
      <c r="S2588" s="4" t="str">
        <f t="shared" si="808"/>
        <v>A+J=</v>
      </c>
      <c r="T2588" s="34">
        <f t="shared" si="809"/>
        <v>45460</v>
      </c>
      <c r="U2588" s="16">
        <v>0</v>
      </c>
      <c r="V2588" s="16">
        <f t="shared" ca="1" si="812"/>
        <v>1.2120918048818055</v>
      </c>
      <c r="W2588" s="16">
        <f t="shared" ca="1" si="811"/>
        <v>559.90447388011239</v>
      </c>
      <c r="X2588" s="32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"/>
      <c r="AI2588" s="1"/>
      <c r="AJ2588" s="1"/>
      <c r="AK2588" s="1"/>
      <c r="AL2588" s="1"/>
      <c r="AM2588" s="32"/>
      <c r="AN2588" s="32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42">
        <f t="shared" si="814"/>
        <v>45979</v>
      </c>
      <c r="B2589" s="83"/>
      <c r="C2589" s="16">
        <f t="shared" ca="1" si="797"/>
        <v>3636.2754146454167</v>
      </c>
      <c r="D2589" s="15"/>
      <c r="E2589" s="16"/>
      <c r="F2589" s="16"/>
      <c r="G2589" s="16"/>
      <c r="H2589" s="16"/>
      <c r="I2589" s="15"/>
      <c r="J2589" s="34"/>
      <c r="K2589" s="2"/>
      <c r="L2589" s="21"/>
      <c r="M2589" s="14"/>
      <c r="N2589" s="14"/>
      <c r="O2589" s="21"/>
      <c r="P2589" s="16"/>
      <c r="Q2589" s="24"/>
      <c r="R2589" s="16"/>
      <c r="S2589" s="4"/>
      <c r="T2589" s="34"/>
      <c r="U2589" s="11"/>
      <c r="V2589" s="11"/>
      <c r="W2589" s="11"/>
      <c r="X2589" s="32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"/>
      <c r="AI2589" s="1"/>
      <c r="AJ2589" s="1"/>
      <c r="AK2589" s="1"/>
      <c r="AL2589" s="1"/>
      <c r="AM2589" s="32"/>
      <c r="AN2589" s="32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42"/>
      <c r="B2590" s="83"/>
      <c r="C2590" s="8"/>
      <c r="D2590" s="15"/>
      <c r="E2590" s="16"/>
      <c r="F2590" s="16"/>
      <c r="G2590" s="16"/>
      <c r="H2590" s="16"/>
      <c r="I2590" s="15"/>
      <c r="J2590" s="34"/>
      <c r="K2590" s="2"/>
      <c r="L2590" s="21"/>
      <c r="M2590" s="14"/>
      <c r="N2590" s="14"/>
      <c r="O2590" s="21"/>
      <c r="P2590" s="16"/>
      <c r="Q2590" s="24"/>
      <c r="R2590" s="16"/>
      <c r="S2590" s="4"/>
      <c r="T2590" s="34"/>
      <c r="U2590" s="11"/>
      <c r="V2590" s="11"/>
      <c r="W2590" s="11"/>
      <c r="X2590" s="32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"/>
      <c r="AI2590" s="1"/>
      <c r="AJ2590" s="1"/>
      <c r="AK2590" s="1"/>
      <c r="AL2590" s="1"/>
      <c r="AM2590" s="32"/>
      <c r="AN2590" s="32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42"/>
      <c r="B2591" s="83"/>
      <c r="C2591" s="8"/>
      <c r="D2591" s="15"/>
      <c r="E2591" s="16"/>
      <c r="F2591" s="16"/>
      <c r="G2591" s="16"/>
      <c r="H2591" s="16"/>
      <c r="I2591" s="15"/>
      <c r="J2591" s="34"/>
      <c r="K2591" s="2"/>
      <c r="L2591" s="21"/>
      <c r="M2591" s="14"/>
      <c r="N2591" s="14"/>
      <c r="O2591" s="21"/>
      <c r="P2591" s="16"/>
      <c r="Q2591" s="24"/>
      <c r="R2591" s="16"/>
      <c r="S2591" s="4"/>
      <c r="T2591" s="34"/>
      <c r="U2591" s="11"/>
      <c r="V2591" s="11"/>
      <c r="W2591" s="11"/>
      <c r="X2591" s="32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"/>
      <c r="AI2591" s="1"/>
      <c r="AJ2591" s="1"/>
      <c r="AK2591" s="1"/>
      <c r="AL2591" s="1"/>
      <c r="AM2591" s="32"/>
      <c r="AN2591" s="32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42"/>
      <c r="B2592" s="83"/>
      <c r="C2592" s="8"/>
      <c r="D2592" s="15"/>
      <c r="E2592" s="16"/>
      <c r="F2592" s="16"/>
      <c r="G2592" s="16"/>
      <c r="H2592" s="16"/>
      <c r="I2592" s="15"/>
      <c r="J2592" s="34"/>
      <c r="K2592" s="2"/>
      <c r="L2592" s="21"/>
      <c r="M2592" s="14"/>
      <c r="N2592" s="14"/>
      <c r="O2592" s="21"/>
      <c r="P2592" s="16"/>
      <c r="Q2592" s="24"/>
      <c r="R2592" s="16"/>
      <c r="S2592" s="4"/>
      <c r="T2592" s="34"/>
      <c r="U2592" s="11"/>
      <c r="V2592" s="11"/>
      <c r="W2592" s="11"/>
      <c r="X2592" s="32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"/>
      <c r="AI2592" s="1"/>
      <c r="AJ2592" s="1"/>
      <c r="AK2592" s="1"/>
      <c r="AL2592" s="1"/>
      <c r="AM2592" s="32"/>
      <c r="AN2592" s="32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42"/>
      <c r="B2593" s="83"/>
      <c r="C2593" s="8"/>
      <c r="D2593" s="15"/>
      <c r="E2593" s="16"/>
      <c r="F2593" s="16"/>
      <c r="G2593" s="16"/>
      <c r="H2593" s="16"/>
      <c r="I2593" s="15"/>
      <c r="J2593" s="34"/>
      <c r="K2593" s="2"/>
      <c r="L2593" s="21"/>
      <c r="M2593" s="14"/>
      <c r="N2593" s="14"/>
      <c r="O2593" s="21"/>
      <c r="P2593" s="16"/>
      <c r="Q2593" s="24"/>
      <c r="R2593" s="16"/>
      <c r="S2593" s="4"/>
      <c r="T2593" s="34"/>
      <c r="U2593" s="11"/>
      <c r="V2593" s="11"/>
      <c r="W2593" s="11"/>
      <c r="X2593" s="32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"/>
      <c r="AI2593" s="1"/>
      <c r="AJ2593" s="1"/>
      <c r="AK2593" s="1"/>
      <c r="AL2593" s="1"/>
      <c r="AM2593" s="32"/>
      <c r="AN2593" s="32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42"/>
      <c r="B2594" s="83"/>
      <c r="C2594" s="8"/>
      <c r="D2594" s="15"/>
      <c r="E2594" s="16"/>
      <c r="F2594" s="16"/>
      <c r="G2594" s="16"/>
      <c r="H2594" s="16"/>
      <c r="I2594" s="15"/>
      <c r="J2594" s="34"/>
      <c r="K2594" s="2"/>
      <c r="L2594" s="21"/>
      <c r="M2594" s="14"/>
      <c r="N2594" s="14"/>
      <c r="O2594" s="21"/>
      <c r="P2594" s="16"/>
      <c r="Q2594" s="24"/>
      <c r="R2594" s="16"/>
      <c r="S2594" s="4"/>
      <c r="T2594" s="34"/>
      <c r="U2594" s="11"/>
      <c r="V2594" s="11"/>
      <c r="W2594" s="11"/>
      <c r="X2594" s="32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"/>
      <c r="AI2594" s="1"/>
      <c r="AJ2594" s="1"/>
      <c r="AK2594" s="1"/>
      <c r="AL2594" s="1"/>
      <c r="AM2594" s="32"/>
      <c r="AN2594" s="32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42"/>
      <c r="B2595" s="83"/>
      <c r="C2595" s="8"/>
      <c r="D2595" s="15"/>
      <c r="E2595" s="16"/>
      <c r="F2595" s="16"/>
      <c r="G2595" s="16"/>
      <c r="H2595" s="16"/>
      <c r="I2595" s="15"/>
      <c r="J2595" s="34"/>
      <c r="K2595" s="2"/>
      <c r="L2595" s="21"/>
      <c r="M2595" s="14"/>
      <c r="N2595" s="14"/>
      <c r="O2595" s="21"/>
      <c r="P2595" s="16"/>
      <c r="Q2595" s="24"/>
      <c r="R2595" s="16"/>
      <c r="S2595" s="4"/>
      <c r="T2595" s="34"/>
      <c r="U2595" s="11"/>
      <c r="V2595" s="11"/>
      <c r="W2595" s="11"/>
      <c r="X2595" s="32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"/>
      <c r="AI2595" s="1"/>
      <c r="AJ2595" s="1"/>
      <c r="AK2595" s="1"/>
      <c r="AL2595" s="1"/>
      <c r="AM2595" s="32"/>
      <c r="AN2595" s="32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42"/>
      <c r="B2596" s="83"/>
      <c r="C2596" s="8"/>
      <c r="D2596" s="15"/>
      <c r="E2596" s="16"/>
      <c r="F2596" s="16"/>
      <c r="G2596" s="16"/>
      <c r="H2596" s="16"/>
      <c r="I2596" s="15"/>
      <c r="J2596" s="34"/>
      <c r="K2596" s="2"/>
      <c r="L2596" s="21"/>
      <c r="M2596" s="14"/>
      <c r="N2596" s="14"/>
      <c r="O2596" s="21"/>
      <c r="P2596" s="16"/>
      <c r="Q2596" s="24"/>
      <c r="R2596" s="16"/>
      <c r="S2596" s="4"/>
      <c r="T2596" s="34"/>
      <c r="U2596" s="11"/>
      <c r="V2596" s="11"/>
      <c r="W2596" s="11"/>
      <c r="X2596" s="32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"/>
      <c r="AI2596" s="1"/>
      <c r="AJ2596" s="1"/>
      <c r="AK2596" s="1"/>
      <c r="AL2596" s="1"/>
      <c r="AM2596" s="32"/>
      <c r="AN2596" s="32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42"/>
      <c r="B2597" s="83"/>
      <c r="C2597" s="8"/>
      <c r="D2597" s="15"/>
      <c r="E2597" s="16"/>
      <c r="F2597" s="16"/>
      <c r="G2597" s="16"/>
      <c r="H2597" s="16"/>
      <c r="I2597" s="15"/>
      <c r="J2597" s="34"/>
      <c r="K2597" s="2"/>
      <c r="L2597" s="21"/>
      <c r="M2597" s="14"/>
      <c r="N2597" s="14"/>
      <c r="O2597" s="21"/>
      <c r="P2597" s="16"/>
      <c r="Q2597" s="24"/>
      <c r="R2597" s="16"/>
      <c r="S2597" s="4"/>
      <c r="T2597" s="34"/>
      <c r="U2597" s="11"/>
      <c r="V2597" s="11"/>
      <c r="W2597" s="11"/>
      <c r="X2597" s="32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"/>
      <c r="AI2597" s="1"/>
      <c r="AJ2597" s="1"/>
      <c r="AK2597" s="1"/>
      <c r="AL2597" s="1"/>
      <c r="AM2597" s="32"/>
      <c r="AN2597" s="32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42"/>
      <c r="B2598" s="83"/>
      <c r="C2598" s="8"/>
      <c r="D2598" s="15"/>
      <c r="E2598" s="16"/>
      <c r="F2598" s="16"/>
      <c r="G2598" s="16"/>
      <c r="H2598" s="16"/>
      <c r="I2598" s="15"/>
      <c r="J2598" s="34"/>
      <c r="K2598" s="2"/>
      <c r="L2598" s="21"/>
      <c r="M2598" s="14"/>
      <c r="N2598" s="14"/>
      <c r="O2598" s="21"/>
      <c r="P2598" s="16"/>
      <c r="Q2598" s="24"/>
      <c r="R2598" s="16"/>
      <c r="S2598" s="4"/>
      <c r="T2598" s="34"/>
      <c r="U2598" s="11"/>
      <c r="V2598" s="11"/>
      <c r="W2598" s="11"/>
      <c r="X2598" s="32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"/>
      <c r="AI2598" s="1"/>
      <c r="AJ2598" s="1"/>
      <c r="AK2598" s="1"/>
      <c r="AL2598" s="1"/>
      <c r="AM2598" s="32"/>
      <c r="AN2598" s="32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42"/>
      <c r="B2599" s="83"/>
      <c r="C2599" s="8"/>
      <c r="D2599" s="15"/>
      <c r="E2599" s="16"/>
      <c r="F2599" s="16"/>
      <c r="G2599" s="16"/>
      <c r="H2599" s="16"/>
      <c r="I2599" s="15"/>
      <c r="J2599" s="34"/>
      <c r="K2599" s="2"/>
      <c r="L2599" s="21"/>
      <c r="M2599" s="14"/>
      <c r="N2599" s="14"/>
      <c r="O2599" s="21"/>
      <c r="P2599" s="16"/>
      <c r="Q2599" s="24"/>
      <c r="R2599" s="16"/>
      <c r="S2599" s="4"/>
      <c r="T2599" s="34"/>
      <c r="U2599" s="11"/>
      <c r="V2599" s="11"/>
      <c r="W2599" s="11"/>
      <c r="X2599" s="32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"/>
      <c r="AI2599" s="1"/>
      <c r="AJ2599" s="1"/>
      <c r="AK2599" s="1"/>
      <c r="AL2599" s="1"/>
      <c r="AM2599" s="32"/>
      <c r="AN2599" s="32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42"/>
      <c r="B2600" s="83"/>
      <c r="C2600" s="8"/>
      <c r="D2600" s="15"/>
      <c r="E2600" s="16"/>
      <c r="F2600" s="16"/>
      <c r="G2600" s="16"/>
      <c r="H2600" s="16"/>
      <c r="I2600" s="15"/>
      <c r="J2600" s="34"/>
      <c r="K2600" s="2"/>
      <c r="L2600" s="21"/>
      <c r="M2600" s="14"/>
      <c r="N2600" s="14"/>
      <c r="O2600" s="21"/>
      <c r="P2600" s="16"/>
      <c r="Q2600" s="24"/>
      <c r="R2600" s="16"/>
      <c r="S2600" s="4"/>
      <c r="T2600" s="34"/>
      <c r="U2600" s="11"/>
      <c r="V2600" s="11"/>
      <c r="W2600" s="11"/>
      <c r="X2600" s="32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"/>
      <c r="AI2600" s="1"/>
      <c r="AJ2600" s="1"/>
      <c r="AK2600" s="1"/>
      <c r="AL2600" s="1"/>
      <c r="AM2600" s="32"/>
      <c r="AN2600" s="32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42"/>
      <c r="B2601" s="83"/>
      <c r="C2601" s="8"/>
      <c r="D2601" s="15"/>
      <c r="E2601" s="16"/>
      <c r="F2601" s="16"/>
      <c r="G2601" s="16"/>
      <c r="H2601" s="16"/>
      <c r="I2601" s="15"/>
      <c r="J2601" s="34"/>
      <c r="K2601" s="2"/>
      <c r="L2601" s="21"/>
      <c r="M2601" s="14"/>
      <c r="N2601" s="14"/>
      <c r="O2601" s="21"/>
      <c r="P2601" s="16"/>
      <c r="Q2601" s="24"/>
      <c r="R2601" s="16"/>
      <c r="S2601" s="4"/>
      <c r="T2601" s="34"/>
      <c r="U2601" s="11"/>
      <c r="V2601" s="11"/>
      <c r="W2601" s="11"/>
      <c r="X2601" s="32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"/>
      <c r="AI2601" s="1"/>
      <c r="AJ2601" s="1"/>
      <c r="AK2601" s="1"/>
      <c r="AL2601" s="1"/>
      <c r="AM2601" s="32"/>
      <c r="AN2601" s="32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42"/>
      <c r="B2602" s="83"/>
      <c r="C2602" s="8"/>
      <c r="D2602" s="15"/>
      <c r="E2602" s="16"/>
      <c r="F2602" s="16"/>
      <c r="G2602" s="16"/>
      <c r="H2602" s="16"/>
      <c r="I2602" s="15"/>
      <c r="J2602" s="34"/>
      <c r="K2602" s="2"/>
      <c r="L2602" s="21"/>
      <c r="M2602" s="14"/>
      <c r="N2602" s="14"/>
      <c r="O2602" s="21"/>
      <c r="P2602" s="16"/>
      <c r="Q2602" s="24"/>
      <c r="R2602" s="16"/>
      <c r="S2602" s="4"/>
      <c r="T2602" s="34"/>
      <c r="U2602" s="11"/>
      <c r="V2602" s="11"/>
      <c r="W2602" s="11"/>
      <c r="X2602" s="32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"/>
      <c r="AI2602" s="1"/>
      <c r="AJ2602" s="1"/>
      <c r="AK2602" s="1"/>
      <c r="AL2602" s="1"/>
      <c r="AM2602" s="32"/>
      <c r="AN2602" s="32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42"/>
      <c r="B2603" s="83"/>
      <c r="C2603" s="8"/>
      <c r="D2603" s="15"/>
      <c r="E2603" s="16"/>
      <c r="F2603" s="16"/>
      <c r="G2603" s="16"/>
      <c r="H2603" s="16"/>
      <c r="I2603" s="15"/>
      <c r="J2603" s="34"/>
      <c r="K2603" s="2"/>
      <c r="L2603" s="21"/>
      <c r="M2603" s="14"/>
      <c r="N2603" s="14"/>
      <c r="O2603" s="21"/>
      <c r="P2603" s="16"/>
      <c r="Q2603" s="24"/>
      <c r="R2603" s="16"/>
      <c r="S2603" s="4"/>
      <c r="T2603" s="34"/>
      <c r="U2603" s="11"/>
      <c r="V2603" s="11"/>
      <c r="W2603" s="11"/>
      <c r="X2603" s="32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"/>
      <c r="AI2603" s="1"/>
      <c r="AJ2603" s="1"/>
      <c r="AK2603" s="1"/>
      <c r="AL2603" s="1"/>
      <c r="AM2603" s="32"/>
      <c r="AN2603" s="32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42"/>
      <c r="B2604" s="83"/>
      <c r="C2604" s="8"/>
      <c r="D2604" s="15"/>
      <c r="E2604" s="16"/>
      <c r="F2604" s="16"/>
      <c r="G2604" s="16"/>
      <c r="H2604" s="16"/>
      <c r="I2604" s="15"/>
      <c r="J2604" s="34"/>
      <c r="K2604" s="2"/>
      <c r="L2604" s="21"/>
      <c r="M2604" s="14"/>
      <c r="N2604" s="14"/>
      <c r="O2604" s="21"/>
      <c r="P2604" s="16"/>
      <c r="Q2604" s="24"/>
      <c r="R2604" s="16"/>
      <c r="S2604" s="4"/>
      <c r="T2604" s="34"/>
      <c r="U2604" s="11"/>
      <c r="V2604" s="11"/>
      <c r="W2604" s="11"/>
      <c r="X2604" s="32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"/>
      <c r="AI2604" s="1"/>
      <c r="AJ2604" s="1"/>
      <c r="AK2604" s="1"/>
      <c r="AL2604" s="1"/>
      <c r="AM2604" s="32"/>
      <c r="AN2604" s="32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42"/>
      <c r="B2605" s="83"/>
      <c r="C2605" s="8"/>
      <c r="D2605" s="15"/>
      <c r="E2605" s="16"/>
      <c r="F2605" s="16"/>
      <c r="G2605" s="16"/>
      <c r="H2605" s="16"/>
      <c r="I2605" s="15"/>
      <c r="J2605" s="34"/>
      <c r="K2605" s="2"/>
      <c r="L2605" s="21"/>
      <c r="M2605" s="14"/>
      <c r="N2605" s="14"/>
      <c r="O2605" s="21"/>
      <c r="P2605" s="16"/>
      <c r="Q2605" s="24"/>
      <c r="R2605" s="16"/>
      <c r="S2605" s="4"/>
      <c r="T2605" s="34"/>
      <c r="U2605" s="11"/>
      <c r="V2605" s="11"/>
      <c r="W2605" s="11"/>
      <c r="X2605" s="32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"/>
      <c r="AI2605" s="1"/>
      <c r="AJ2605" s="1"/>
      <c r="AK2605" s="1"/>
      <c r="AL2605" s="1"/>
      <c r="AM2605" s="32"/>
      <c r="AN2605" s="32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42"/>
      <c r="B2606" s="83"/>
      <c r="C2606" s="8"/>
      <c r="D2606" s="15"/>
      <c r="E2606" s="16"/>
      <c r="F2606" s="16"/>
      <c r="G2606" s="16"/>
      <c r="H2606" s="16"/>
      <c r="I2606" s="15"/>
      <c r="J2606" s="34"/>
      <c r="K2606" s="2"/>
      <c r="L2606" s="21"/>
      <c r="M2606" s="14"/>
      <c r="N2606" s="14"/>
      <c r="O2606" s="21"/>
      <c r="P2606" s="16"/>
      <c r="Q2606" s="24"/>
      <c r="R2606" s="16"/>
      <c r="S2606" s="4"/>
      <c r="T2606" s="34"/>
      <c r="U2606" s="11"/>
      <c r="V2606" s="11"/>
      <c r="W2606" s="11"/>
      <c r="X2606" s="32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"/>
      <c r="AI2606" s="1"/>
      <c r="AJ2606" s="1"/>
      <c r="AK2606" s="1"/>
      <c r="AL2606" s="1"/>
      <c r="AM2606" s="32"/>
      <c r="AN2606" s="32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42"/>
      <c r="B2607" s="83"/>
      <c r="C2607" s="8"/>
      <c r="D2607" s="15"/>
      <c r="E2607" s="16"/>
      <c r="F2607" s="16"/>
      <c r="G2607" s="16"/>
      <c r="H2607" s="16"/>
      <c r="I2607" s="15"/>
      <c r="J2607" s="34"/>
      <c r="K2607" s="2"/>
      <c r="L2607" s="21"/>
      <c r="M2607" s="14"/>
      <c r="N2607" s="14"/>
      <c r="O2607" s="21"/>
      <c r="P2607" s="16"/>
      <c r="Q2607" s="24"/>
      <c r="R2607" s="16"/>
      <c r="S2607" s="4"/>
      <c r="T2607" s="34"/>
      <c r="U2607" s="11"/>
      <c r="V2607" s="11"/>
      <c r="W2607" s="11"/>
      <c r="X2607" s="32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"/>
      <c r="AI2607" s="1"/>
      <c r="AJ2607" s="1"/>
      <c r="AK2607" s="1"/>
      <c r="AL2607" s="1"/>
      <c r="AM2607" s="32"/>
      <c r="AN2607" s="32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42"/>
      <c r="B2608" s="83"/>
      <c r="C2608" s="8"/>
      <c r="D2608" s="15"/>
      <c r="E2608" s="16"/>
      <c r="F2608" s="16"/>
      <c r="G2608" s="16"/>
      <c r="H2608" s="16"/>
      <c r="I2608" s="15"/>
      <c r="J2608" s="34"/>
      <c r="K2608" s="2"/>
      <c r="L2608" s="21"/>
      <c r="M2608" s="14"/>
      <c r="N2608" s="14"/>
      <c r="O2608" s="21"/>
      <c r="P2608" s="16"/>
      <c r="Q2608" s="24"/>
      <c r="R2608" s="16"/>
      <c r="S2608" s="4"/>
      <c r="T2608" s="34"/>
      <c r="U2608" s="11"/>
      <c r="V2608" s="11"/>
      <c r="W2608" s="11"/>
      <c r="X2608" s="32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"/>
      <c r="AI2608" s="1"/>
      <c r="AJ2608" s="1"/>
      <c r="AK2608" s="1"/>
      <c r="AL2608" s="1"/>
      <c r="AM2608" s="32"/>
      <c r="AN2608" s="32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42"/>
      <c r="B2609" s="83"/>
      <c r="C2609" s="8"/>
      <c r="D2609" s="15"/>
      <c r="E2609" s="16"/>
      <c r="F2609" s="16"/>
      <c r="G2609" s="16"/>
      <c r="H2609" s="16"/>
      <c r="I2609" s="15"/>
      <c r="J2609" s="34"/>
      <c r="K2609" s="2"/>
      <c r="L2609" s="21"/>
      <c r="M2609" s="14"/>
      <c r="N2609" s="14"/>
      <c r="O2609" s="21"/>
      <c r="P2609" s="16"/>
      <c r="Q2609" s="24"/>
      <c r="R2609" s="16"/>
      <c r="S2609" s="4"/>
      <c r="T2609" s="34"/>
      <c r="U2609" s="11"/>
      <c r="V2609" s="11"/>
      <c r="W2609" s="11"/>
      <c r="X2609" s="32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"/>
      <c r="AI2609" s="1"/>
      <c r="AJ2609" s="1"/>
      <c r="AK2609" s="1"/>
      <c r="AL2609" s="1"/>
      <c r="AM2609" s="32"/>
      <c r="AN2609" s="32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42"/>
      <c r="B2610" s="83"/>
      <c r="C2610" s="8"/>
      <c r="D2610" s="15"/>
      <c r="E2610" s="16"/>
      <c r="F2610" s="16"/>
      <c r="G2610" s="16"/>
      <c r="H2610" s="16"/>
      <c r="I2610" s="15"/>
      <c r="J2610" s="34"/>
      <c r="K2610" s="2"/>
      <c r="L2610" s="21"/>
      <c r="M2610" s="14"/>
      <c r="N2610" s="14"/>
      <c r="O2610" s="21"/>
      <c r="P2610" s="16"/>
      <c r="Q2610" s="24"/>
      <c r="R2610" s="16"/>
      <c r="S2610" s="4"/>
      <c r="T2610" s="34"/>
      <c r="U2610" s="11"/>
      <c r="V2610" s="11"/>
      <c r="W2610" s="11"/>
      <c r="X2610" s="32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"/>
      <c r="AI2610" s="1"/>
      <c r="AJ2610" s="1"/>
      <c r="AK2610" s="1"/>
      <c r="AL2610" s="1"/>
      <c r="AM2610" s="32"/>
      <c r="AN2610" s="32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42"/>
      <c r="B2611" s="83"/>
      <c r="C2611" s="8"/>
      <c r="D2611" s="15"/>
      <c r="E2611" s="16"/>
      <c r="F2611" s="16"/>
      <c r="G2611" s="16"/>
      <c r="H2611" s="16"/>
      <c r="I2611" s="15"/>
      <c r="J2611" s="34"/>
      <c r="K2611" s="2"/>
      <c r="L2611" s="21"/>
      <c r="M2611" s="14"/>
      <c r="N2611" s="14"/>
      <c r="O2611" s="21"/>
      <c r="P2611" s="16"/>
      <c r="Q2611" s="24"/>
      <c r="R2611" s="16"/>
      <c r="S2611" s="4"/>
      <c r="T2611" s="34"/>
      <c r="U2611" s="11"/>
      <c r="V2611" s="11"/>
      <c r="W2611" s="11"/>
      <c r="X2611" s="32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"/>
      <c r="AI2611" s="1"/>
      <c r="AJ2611" s="1"/>
      <c r="AK2611" s="1"/>
      <c r="AL2611" s="1"/>
      <c r="AM2611" s="32"/>
      <c r="AN2611" s="32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42"/>
      <c r="B2612" s="83"/>
      <c r="C2612" s="8"/>
      <c r="D2612" s="15"/>
      <c r="E2612" s="16"/>
      <c r="F2612" s="16"/>
      <c r="G2612" s="16"/>
      <c r="H2612" s="16"/>
      <c r="I2612" s="15"/>
      <c r="J2612" s="34"/>
      <c r="K2612" s="2"/>
      <c r="L2612" s="21"/>
      <c r="M2612" s="14"/>
      <c r="N2612" s="14"/>
      <c r="O2612" s="21"/>
      <c r="P2612" s="16"/>
      <c r="Q2612" s="24"/>
      <c r="R2612" s="16"/>
      <c r="S2612" s="4"/>
      <c r="T2612" s="34"/>
      <c r="U2612" s="11"/>
      <c r="V2612" s="11"/>
      <c r="W2612" s="11"/>
      <c r="X2612" s="32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"/>
      <c r="AI2612" s="1"/>
      <c r="AJ2612" s="1"/>
      <c r="AK2612" s="1"/>
      <c r="AL2612" s="1"/>
      <c r="AM2612" s="32"/>
      <c r="AN2612" s="32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42"/>
      <c r="B2613" s="83"/>
      <c r="C2613" s="8"/>
      <c r="D2613" s="15"/>
      <c r="E2613" s="16"/>
      <c r="F2613" s="16"/>
      <c r="G2613" s="16"/>
      <c r="H2613" s="16"/>
      <c r="I2613" s="15"/>
      <c r="J2613" s="34"/>
      <c r="K2613" s="2"/>
      <c r="L2613" s="21"/>
      <c r="M2613" s="14"/>
      <c r="N2613" s="14"/>
      <c r="O2613" s="21"/>
      <c r="P2613" s="16"/>
      <c r="Q2613" s="24"/>
      <c r="R2613" s="16"/>
      <c r="S2613" s="4"/>
      <c r="T2613" s="34"/>
      <c r="U2613" s="11"/>
      <c r="V2613" s="11"/>
      <c r="W2613" s="11"/>
      <c r="X2613" s="32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"/>
      <c r="AI2613" s="1"/>
      <c r="AJ2613" s="1"/>
      <c r="AK2613" s="1"/>
      <c r="AL2613" s="1"/>
      <c r="AM2613" s="32"/>
      <c r="AN2613" s="32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42"/>
      <c r="B2614" s="83"/>
      <c r="C2614" s="8"/>
      <c r="D2614" s="15"/>
      <c r="E2614" s="16"/>
      <c r="F2614" s="16"/>
      <c r="G2614" s="16"/>
      <c r="H2614" s="16"/>
      <c r="I2614" s="15"/>
      <c r="J2614" s="34"/>
      <c r="K2614" s="2"/>
      <c r="L2614" s="21"/>
      <c r="M2614" s="14"/>
      <c r="N2614" s="14"/>
      <c r="O2614" s="21"/>
      <c r="P2614" s="16"/>
      <c r="Q2614" s="24"/>
      <c r="R2614" s="16"/>
      <c r="S2614" s="4"/>
      <c r="T2614" s="34"/>
      <c r="U2614" s="11"/>
      <c r="V2614" s="11"/>
      <c r="W2614" s="11"/>
      <c r="X2614" s="32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"/>
      <c r="AI2614" s="1"/>
      <c r="AJ2614" s="1"/>
      <c r="AK2614" s="1"/>
      <c r="AL2614" s="1"/>
      <c r="AM2614" s="32"/>
      <c r="AN2614" s="32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42"/>
      <c r="B2615" s="83"/>
      <c r="C2615" s="8"/>
      <c r="D2615" s="15"/>
      <c r="E2615" s="16"/>
      <c r="F2615" s="16"/>
      <c r="G2615" s="16"/>
      <c r="H2615" s="16"/>
      <c r="I2615" s="15"/>
      <c r="J2615" s="34"/>
      <c r="K2615" s="2"/>
      <c r="L2615" s="21"/>
      <c r="M2615" s="14"/>
      <c r="N2615" s="14"/>
      <c r="O2615" s="21"/>
      <c r="P2615" s="16"/>
      <c r="Q2615" s="24"/>
      <c r="R2615" s="16"/>
      <c r="S2615" s="4"/>
      <c r="T2615" s="34"/>
      <c r="U2615" s="11"/>
      <c r="V2615" s="11"/>
      <c r="W2615" s="11"/>
      <c r="X2615" s="32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"/>
      <c r="AI2615" s="1"/>
      <c r="AJ2615" s="1"/>
      <c r="AK2615" s="1"/>
      <c r="AL2615" s="1"/>
      <c r="AM2615" s="32"/>
      <c r="AN2615" s="32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42"/>
      <c r="B2616" s="83"/>
      <c r="C2616" s="8"/>
      <c r="D2616" s="15"/>
      <c r="E2616" s="16"/>
      <c r="F2616" s="16"/>
      <c r="G2616" s="16"/>
      <c r="H2616" s="16"/>
      <c r="I2616" s="15"/>
      <c r="J2616" s="34"/>
      <c r="K2616" s="2"/>
      <c r="L2616" s="21"/>
      <c r="M2616" s="14"/>
      <c r="N2616" s="14"/>
      <c r="O2616" s="21"/>
      <c r="P2616" s="16"/>
      <c r="Q2616" s="24"/>
      <c r="R2616" s="16"/>
      <c r="S2616" s="4"/>
      <c r="T2616" s="34"/>
      <c r="U2616" s="11"/>
      <c r="V2616" s="11"/>
      <c r="W2616" s="11"/>
      <c r="X2616" s="32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"/>
      <c r="AI2616" s="1"/>
      <c r="AJ2616" s="1"/>
      <c r="AK2616" s="1"/>
      <c r="AL2616" s="1"/>
      <c r="AM2616" s="32"/>
      <c r="AN2616" s="32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42"/>
      <c r="B2617" s="83"/>
      <c r="C2617" s="8"/>
      <c r="D2617" s="15"/>
      <c r="E2617" s="16"/>
      <c r="F2617" s="16"/>
      <c r="G2617" s="16"/>
      <c r="H2617" s="16"/>
      <c r="I2617" s="15"/>
      <c r="J2617" s="34"/>
      <c r="K2617" s="2"/>
      <c r="L2617" s="21"/>
      <c r="M2617" s="14"/>
      <c r="N2617" s="14"/>
      <c r="O2617" s="21"/>
      <c r="P2617" s="16"/>
      <c r="Q2617" s="24"/>
      <c r="R2617" s="16"/>
      <c r="S2617" s="4"/>
      <c r="T2617" s="34"/>
      <c r="U2617" s="11"/>
      <c r="V2617" s="11"/>
      <c r="W2617" s="11"/>
      <c r="X2617" s="32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"/>
      <c r="AI2617" s="1"/>
      <c r="AJ2617" s="1"/>
      <c r="AK2617" s="1"/>
      <c r="AL2617" s="1"/>
      <c r="AM2617" s="32"/>
      <c r="AN2617" s="32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42"/>
      <c r="B2618" s="83"/>
      <c r="C2618" s="8"/>
      <c r="D2618" s="15"/>
      <c r="E2618" s="16"/>
      <c r="F2618" s="16"/>
      <c r="G2618" s="16"/>
      <c r="H2618" s="16"/>
      <c r="I2618" s="15"/>
      <c r="J2618" s="34"/>
      <c r="K2618" s="2"/>
      <c r="L2618" s="21"/>
      <c r="M2618" s="14"/>
      <c r="N2618" s="14"/>
      <c r="O2618" s="21"/>
      <c r="P2618" s="16"/>
      <c r="Q2618" s="24"/>
      <c r="R2618" s="16"/>
      <c r="S2618" s="4"/>
      <c r="T2618" s="34"/>
      <c r="U2618" s="11"/>
      <c r="V2618" s="11"/>
      <c r="W2618" s="11"/>
      <c r="X2618" s="32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"/>
      <c r="AI2618" s="1"/>
      <c r="AJ2618" s="1"/>
      <c r="AK2618" s="1"/>
      <c r="AL2618" s="1"/>
      <c r="AM2618" s="32"/>
      <c r="AN2618" s="32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42"/>
      <c r="B2619" s="83"/>
      <c r="C2619" s="8"/>
      <c r="D2619" s="15"/>
      <c r="E2619" s="16"/>
      <c r="F2619" s="16"/>
      <c r="G2619" s="16"/>
      <c r="H2619" s="16"/>
      <c r="I2619" s="15"/>
      <c r="J2619" s="34"/>
      <c r="K2619" s="2"/>
      <c r="L2619" s="21"/>
      <c r="M2619" s="14"/>
      <c r="N2619" s="14"/>
      <c r="O2619" s="21"/>
      <c r="P2619" s="16"/>
      <c r="Q2619" s="24"/>
      <c r="R2619" s="16"/>
      <c r="S2619" s="4"/>
      <c r="T2619" s="34"/>
      <c r="U2619" s="11"/>
      <c r="V2619" s="11"/>
      <c r="W2619" s="11"/>
      <c r="X2619" s="32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"/>
      <c r="AI2619" s="1"/>
      <c r="AJ2619" s="1"/>
      <c r="AK2619" s="1"/>
      <c r="AL2619" s="1"/>
      <c r="AM2619" s="32"/>
      <c r="AN2619" s="32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42"/>
      <c r="B2620" s="83"/>
      <c r="C2620" s="8"/>
      <c r="D2620" s="15"/>
      <c r="E2620" s="16"/>
      <c r="F2620" s="16"/>
      <c r="G2620" s="16"/>
      <c r="H2620" s="16"/>
      <c r="I2620" s="15"/>
      <c r="J2620" s="34"/>
      <c r="K2620" s="2"/>
      <c r="L2620" s="21"/>
      <c r="M2620" s="14"/>
      <c r="N2620" s="14"/>
      <c r="O2620" s="21"/>
      <c r="P2620" s="16"/>
      <c r="Q2620" s="24"/>
      <c r="R2620" s="16"/>
      <c r="S2620" s="4"/>
      <c r="T2620" s="34"/>
      <c r="U2620" s="11"/>
      <c r="V2620" s="11"/>
      <c r="W2620" s="11"/>
      <c r="X2620" s="32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"/>
      <c r="AI2620" s="1"/>
      <c r="AJ2620" s="1"/>
      <c r="AK2620" s="1"/>
      <c r="AL2620" s="1"/>
      <c r="AM2620" s="32"/>
      <c r="AN2620" s="32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42"/>
      <c r="B2621" s="83"/>
      <c r="C2621" s="8"/>
      <c r="D2621" s="15"/>
      <c r="E2621" s="16"/>
      <c r="F2621" s="16"/>
      <c r="G2621" s="16"/>
      <c r="H2621" s="16"/>
      <c r="I2621" s="15"/>
      <c r="J2621" s="34"/>
      <c r="K2621" s="2"/>
      <c r="L2621" s="21"/>
      <c r="M2621" s="14"/>
      <c r="N2621" s="14"/>
      <c r="O2621" s="21"/>
      <c r="P2621" s="16"/>
      <c r="Q2621" s="24"/>
      <c r="R2621" s="16"/>
      <c r="S2621" s="4"/>
      <c r="T2621" s="34"/>
      <c r="U2621" s="11"/>
      <c r="V2621" s="11"/>
      <c r="W2621" s="11"/>
      <c r="X2621" s="32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"/>
      <c r="AI2621" s="1"/>
      <c r="AJ2621" s="1"/>
      <c r="AK2621" s="1"/>
      <c r="AL2621" s="1"/>
      <c r="AM2621" s="32"/>
      <c r="AN2621" s="32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42"/>
      <c r="B2622" s="83"/>
      <c r="C2622" s="8"/>
      <c r="D2622" s="15"/>
      <c r="E2622" s="16"/>
      <c r="F2622" s="16"/>
      <c r="G2622" s="16"/>
      <c r="H2622" s="16"/>
      <c r="I2622" s="15"/>
      <c r="J2622" s="34"/>
      <c r="K2622" s="2"/>
      <c r="L2622" s="21"/>
      <c r="M2622" s="14"/>
      <c r="N2622" s="14"/>
      <c r="O2622" s="21"/>
      <c r="P2622" s="16"/>
      <c r="Q2622" s="24"/>
      <c r="R2622" s="16"/>
      <c r="S2622" s="4"/>
      <c r="T2622" s="34"/>
      <c r="U2622" s="11"/>
      <c r="V2622" s="11"/>
      <c r="W2622" s="11"/>
      <c r="X2622" s="32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"/>
      <c r="AI2622" s="1"/>
      <c r="AJ2622" s="1"/>
      <c r="AK2622" s="1"/>
      <c r="AL2622" s="1"/>
      <c r="AM2622" s="32"/>
      <c r="AN2622" s="32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42"/>
      <c r="B2623" s="83"/>
      <c r="C2623" s="8"/>
      <c r="D2623" s="15"/>
      <c r="E2623" s="16"/>
      <c r="F2623" s="16"/>
      <c r="G2623" s="16"/>
      <c r="H2623" s="16"/>
      <c r="I2623" s="15"/>
      <c r="J2623" s="34"/>
      <c r="K2623" s="2"/>
      <c r="L2623" s="21"/>
      <c r="M2623" s="14"/>
      <c r="N2623" s="14"/>
      <c r="O2623" s="21"/>
      <c r="P2623" s="16"/>
      <c r="Q2623" s="24"/>
      <c r="R2623" s="16"/>
      <c r="S2623" s="4"/>
      <c r="T2623" s="34"/>
      <c r="U2623" s="11"/>
      <c r="V2623" s="11"/>
      <c r="W2623" s="11"/>
      <c r="X2623" s="32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"/>
      <c r="AI2623" s="1"/>
      <c r="AJ2623" s="1"/>
      <c r="AK2623" s="1"/>
      <c r="AL2623" s="1"/>
      <c r="AM2623" s="32"/>
      <c r="AN2623" s="32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42"/>
      <c r="B2624" s="83"/>
      <c r="C2624" s="8"/>
      <c r="D2624" s="15"/>
      <c r="E2624" s="16"/>
      <c r="F2624" s="16"/>
      <c r="G2624" s="16"/>
      <c r="H2624" s="16"/>
      <c r="I2624" s="15"/>
      <c r="J2624" s="34"/>
      <c r="K2624" s="2"/>
      <c r="L2624" s="21"/>
      <c r="M2624" s="14"/>
      <c r="N2624" s="14"/>
      <c r="O2624" s="21"/>
      <c r="P2624" s="16"/>
      <c r="Q2624" s="24"/>
      <c r="R2624" s="16"/>
      <c r="S2624" s="4"/>
      <c r="T2624" s="34"/>
      <c r="U2624" s="11"/>
      <c r="V2624" s="11"/>
      <c r="W2624" s="11"/>
      <c r="X2624" s="32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"/>
      <c r="AI2624" s="1"/>
      <c r="AJ2624" s="1"/>
      <c r="AK2624" s="1"/>
      <c r="AL2624" s="1"/>
      <c r="AM2624" s="32"/>
      <c r="AN2624" s="32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42"/>
      <c r="B2625" s="83"/>
      <c r="C2625" s="8"/>
      <c r="D2625" s="15"/>
      <c r="E2625" s="16"/>
      <c r="F2625" s="16"/>
      <c r="G2625" s="16"/>
      <c r="H2625" s="16"/>
      <c r="I2625" s="15"/>
      <c r="J2625" s="34"/>
      <c r="K2625" s="2"/>
      <c r="L2625" s="21"/>
      <c r="M2625" s="14"/>
      <c r="N2625" s="14"/>
      <c r="O2625" s="21"/>
      <c r="P2625" s="16"/>
      <c r="Q2625" s="24"/>
      <c r="R2625" s="16"/>
      <c r="S2625" s="4"/>
      <c r="T2625" s="34"/>
      <c r="U2625" s="11"/>
      <c r="V2625" s="11"/>
      <c r="W2625" s="11"/>
      <c r="X2625" s="32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"/>
      <c r="AI2625" s="1"/>
      <c r="AJ2625" s="1"/>
      <c r="AK2625" s="1"/>
      <c r="AL2625" s="1"/>
      <c r="AM2625" s="32"/>
      <c r="AN2625" s="32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42"/>
      <c r="B2626" s="83"/>
      <c r="C2626" s="8"/>
      <c r="D2626" s="15"/>
      <c r="E2626" s="16"/>
      <c r="F2626" s="16"/>
      <c r="G2626" s="16"/>
      <c r="H2626" s="16"/>
      <c r="I2626" s="15"/>
      <c r="J2626" s="34"/>
      <c r="K2626" s="2"/>
      <c r="L2626" s="21"/>
      <c r="M2626" s="14"/>
      <c r="N2626" s="14"/>
      <c r="O2626" s="21"/>
      <c r="P2626" s="16"/>
      <c r="Q2626" s="24"/>
      <c r="R2626" s="16"/>
      <c r="S2626" s="4"/>
      <c r="T2626" s="34"/>
      <c r="U2626" s="11"/>
      <c r="V2626" s="11"/>
      <c r="W2626" s="11"/>
      <c r="X2626" s="32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"/>
      <c r="AI2626" s="1"/>
      <c r="AJ2626" s="1"/>
      <c r="AK2626" s="1"/>
      <c r="AL2626" s="1"/>
      <c r="AM2626" s="32"/>
      <c r="AN2626" s="32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42"/>
      <c r="B2627" s="83"/>
      <c r="C2627" s="8"/>
      <c r="D2627" s="15"/>
      <c r="E2627" s="16"/>
      <c r="F2627" s="16"/>
      <c r="G2627" s="16"/>
      <c r="H2627" s="16"/>
      <c r="I2627" s="15"/>
      <c r="J2627" s="34"/>
      <c r="K2627" s="2"/>
      <c r="L2627" s="21"/>
      <c r="M2627" s="14"/>
      <c r="N2627" s="14"/>
      <c r="O2627" s="21"/>
      <c r="P2627" s="16"/>
      <c r="Q2627" s="24"/>
      <c r="R2627" s="16"/>
      <c r="S2627" s="4"/>
      <c r="T2627" s="34"/>
      <c r="U2627" s="11"/>
      <c r="V2627" s="11"/>
      <c r="W2627" s="11"/>
      <c r="X2627" s="32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"/>
      <c r="AI2627" s="1"/>
      <c r="AJ2627" s="1"/>
      <c r="AK2627" s="1"/>
      <c r="AL2627" s="1"/>
      <c r="AM2627" s="32"/>
      <c r="AN2627" s="32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42"/>
      <c r="B2628" s="83"/>
      <c r="C2628" s="8"/>
      <c r="D2628" s="15"/>
      <c r="E2628" s="16"/>
      <c r="F2628" s="16"/>
      <c r="G2628" s="16"/>
      <c r="H2628" s="16"/>
      <c r="I2628" s="15"/>
      <c r="J2628" s="34"/>
      <c r="K2628" s="2"/>
      <c r="L2628" s="21"/>
      <c r="M2628" s="14"/>
      <c r="N2628" s="14"/>
      <c r="O2628" s="21"/>
      <c r="P2628" s="16"/>
      <c r="Q2628" s="24"/>
      <c r="R2628" s="16"/>
      <c r="S2628" s="4"/>
      <c r="T2628" s="34"/>
      <c r="U2628" s="11"/>
      <c r="V2628" s="11"/>
      <c r="W2628" s="11"/>
      <c r="X2628" s="32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"/>
      <c r="AI2628" s="1"/>
      <c r="AJ2628" s="1"/>
      <c r="AK2628" s="1"/>
      <c r="AL2628" s="1"/>
      <c r="AM2628" s="32"/>
      <c r="AN2628" s="32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42"/>
      <c r="B2629" s="83"/>
      <c r="C2629" s="8"/>
      <c r="D2629" s="15"/>
      <c r="E2629" s="16"/>
      <c r="F2629" s="16"/>
      <c r="G2629" s="16"/>
      <c r="H2629" s="16"/>
      <c r="I2629" s="15"/>
      <c r="J2629" s="34"/>
      <c r="K2629" s="2"/>
      <c r="L2629" s="21"/>
      <c r="M2629" s="14"/>
      <c r="N2629" s="14"/>
      <c r="O2629" s="21"/>
      <c r="P2629" s="16"/>
      <c r="Q2629" s="24"/>
      <c r="R2629" s="16"/>
      <c r="S2629" s="4"/>
      <c r="T2629" s="34"/>
      <c r="U2629" s="11"/>
      <c r="V2629" s="11"/>
      <c r="W2629" s="11"/>
      <c r="X2629" s="32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"/>
      <c r="AI2629" s="1"/>
      <c r="AJ2629" s="1"/>
      <c r="AK2629" s="1"/>
      <c r="AL2629" s="1"/>
      <c r="AM2629" s="32"/>
      <c r="AN2629" s="32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42"/>
      <c r="B2630" s="83"/>
      <c r="C2630" s="8"/>
      <c r="D2630" s="15"/>
      <c r="E2630" s="16"/>
      <c r="F2630" s="16"/>
      <c r="G2630" s="16"/>
      <c r="H2630" s="16"/>
      <c r="I2630" s="15"/>
      <c r="J2630" s="34"/>
      <c r="K2630" s="2"/>
      <c r="L2630" s="21"/>
      <c r="M2630" s="14"/>
      <c r="N2630" s="14"/>
      <c r="O2630" s="21"/>
      <c r="P2630" s="16"/>
      <c r="Q2630" s="24"/>
      <c r="R2630" s="16"/>
      <c r="S2630" s="4"/>
      <c r="T2630" s="34"/>
      <c r="U2630" s="11"/>
      <c r="V2630" s="11"/>
      <c r="W2630" s="11"/>
      <c r="X2630" s="32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"/>
      <c r="AI2630" s="1"/>
      <c r="AJ2630" s="1"/>
      <c r="AK2630" s="1"/>
      <c r="AL2630" s="1"/>
      <c r="AM2630" s="32"/>
      <c r="AN2630" s="32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42"/>
      <c r="B2631" s="83"/>
      <c r="C2631" s="8"/>
      <c r="D2631" s="15"/>
      <c r="E2631" s="16"/>
      <c r="F2631" s="16"/>
      <c r="G2631" s="16"/>
      <c r="H2631" s="16"/>
      <c r="I2631" s="15"/>
      <c r="J2631" s="34"/>
      <c r="K2631" s="2"/>
      <c r="L2631" s="21"/>
      <c r="M2631" s="14"/>
      <c r="N2631" s="14"/>
      <c r="O2631" s="21"/>
      <c r="P2631" s="16"/>
      <c r="Q2631" s="24"/>
      <c r="R2631" s="16"/>
      <c r="S2631" s="4"/>
      <c r="T2631" s="34"/>
      <c r="U2631" s="11"/>
      <c r="V2631" s="11"/>
      <c r="W2631" s="11"/>
      <c r="X2631" s="32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"/>
      <c r="AI2631" s="1"/>
      <c r="AJ2631" s="1"/>
      <c r="AK2631" s="1"/>
      <c r="AL2631" s="1"/>
      <c r="AM2631" s="32"/>
      <c r="AN2631" s="32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42"/>
      <c r="B2632" s="83"/>
      <c r="C2632" s="8"/>
      <c r="D2632" s="15"/>
      <c r="E2632" s="16"/>
      <c r="F2632" s="16"/>
      <c r="G2632" s="16"/>
      <c r="H2632" s="16"/>
      <c r="I2632" s="15"/>
      <c r="J2632" s="34"/>
      <c r="K2632" s="2"/>
      <c r="L2632" s="21"/>
      <c r="M2632" s="14"/>
      <c r="N2632" s="14"/>
      <c r="O2632" s="21"/>
      <c r="P2632" s="16"/>
      <c r="Q2632" s="24"/>
      <c r="R2632" s="16"/>
      <c r="S2632" s="4"/>
      <c r="T2632" s="34"/>
      <c r="U2632" s="11"/>
      <c r="V2632" s="11"/>
      <c r="W2632" s="11"/>
      <c r="X2632" s="32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"/>
      <c r="AI2632" s="1"/>
      <c r="AJ2632" s="1"/>
      <c r="AK2632" s="1"/>
      <c r="AL2632" s="1"/>
      <c r="AM2632" s="32"/>
      <c r="AN2632" s="32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42"/>
      <c r="B2633" s="83"/>
      <c r="C2633" s="8"/>
      <c r="D2633" s="15"/>
      <c r="E2633" s="16"/>
      <c r="F2633" s="16"/>
      <c r="G2633" s="16"/>
      <c r="H2633" s="16"/>
      <c r="I2633" s="15"/>
      <c r="J2633" s="34"/>
      <c r="K2633" s="2"/>
      <c r="L2633" s="21"/>
      <c r="M2633" s="14"/>
      <c r="N2633" s="14"/>
      <c r="O2633" s="21"/>
      <c r="P2633" s="16"/>
      <c r="Q2633" s="24"/>
      <c r="R2633" s="16"/>
      <c r="S2633" s="4"/>
      <c r="T2633" s="34"/>
      <c r="U2633" s="11"/>
      <c r="V2633" s="11"/>
      <c r="W2633" s="11"/>
      <c r="X2633" s="32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"/>
      <c r="AI2633" s="1"/>
      <c r="AJ2633" s="1"/>
      <c r="AK2633" s="1"/>
      <c r="AL2633" s="1"/>
      <c r="AM2633" s="32"/>
      <c r="AN2633" s="32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42"/>
      <c r="B2634" s="83"/>
      <c r="C2634" s="8"/>
      <c r="D2634" s="15"/>
      <c r="E2634" s="16"/>
      <c r="F2634" s="16"/>
      <c r="G2634" s="16"/>
      <c r="H2634" s="16"/>
      <c r="I2634" s="15"/>
      <c r="J2634" s="34"/>
      <c r="K2634" s="2"/>
      <c r="L2634" s="21"/>
      <c r="M2634" s="14"/>
      <c r="N2634" s="14"/>
      <c r="O2634" s="21"/>
      <c r="P2634" s="16"/>
      <c r="Q2634" s="24"/>
      <c r="R2634" s="16"/>
      <c r="S2634" s="4"/>
      <c r="T2634" s="34"/>
      <c r="U2634" s="11"/>
      <c r="V2634" s="11"/>
      <c r="W2634" s="11"/>
      <c r="X2634" s="32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"/>
      <c r="AI2634" s="1"/>
      <c r="AJ2634" s="1"/>
      <c r="AK2634" s="1"/>
      <c r="AL2634" s="1"/>
      <c r="AM2634" s="32"/>
      <c r="AN2634" s="32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42"/>
      <c r="B2635" s="83"/>
      <c r="C2635" s="8"/>
      <c r="D2635" s="15"/>
      <c r="E2635" s="16"/>
      <c r="F2635" s="16"/>
      <c r="G2635" s="16"/>
      <c r="H2635" s="16"/>
      <c r="I2635" s="15"/>
      <c r="J2635" s="34"/>
      <c r="K2635" s="2"/>
      <c r="L2635" s="21"/>
      <c r="M2635" s="14"/>
      <c r="N2635" s="14"/>
      <c r="O2635" s="21"/>
      <c r="P2635" s="16"/>
      <c r="Q2635" s="24"/>
      <c r="R2635" s="16"/>
      <c r="S2635" s="4"/>
      <c r="T2635" s="34"/>
      <c r="U2635" s="11"/>
      <c r="V2635" s="11"/>
      <c r="W2635" s="11"/>
      <c r="X2635" s="32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"/>
      <c r="AI2635" s="1"/>
      <c r="AJ2635" s="1"/>
      <c r="AK2635" s="1"/>
      <c r="AL2635" s="1"/>
      <c r="AM2635" s="32"/>
      <c r="AN2635" s="32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42"/>
      <c r="B2636" s="83"/>
      <c r="C2636" s="8"/>
      <c r="D2636" s="15"/>
      <c r="E2636" s="16"/>
      <c r="F2636" s="16"/>
      <c r="G2636" s="16"/>
      <c r="H2636" s="16"/>
      <c r="I2636" s="15"/>
      <c r="J2636" s="34"/>
      <c r="K2636" s="2"/>
      <c r="L2636" s="21"/>
      <c r="M2636" s="14"/>
      <c r="N2636" s="14"/>
      <c r="O2636" s="21"/>
      <c r="P2636" s="16"/>
      <c r="Q2636" s="24"/>
      <c r="R2636" s="16"/>
      <c r="S2636" s="4"/>
      <c r="T2636" s="34"/>
      <c r="U2636" s="11"/>
      <c r="V2636" s="11"/>
      <c r="W2636" s="11"/>
      <c r="X2636" s="32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"/>
      <c r="AI2636" s="1"/>
      <c r="AJ2636" s="1"/>
      <c r="AK2636" s="1"/>
      <c r="AL2636" s="1"/>
      <c r="AM2636" s="32"/>
      <c r="AN2636" s="32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42"/>
      <c r="B2637" s="83"/>
      <c r="C2637" s="8"/>
      <c r="D2637" s="15"/>
      <c r="E2637" s="16"/>
      <c r="F2637" s="16"/>
      <c r="G2637" s="16"/>
      <c r="H2637" s="16"/>
      <c r="I2637" s="15"/>
      <c r="J2637" s="34"/>
      <c r="K2637" s="2"/>
      <c r="L2637" s="21"/>
      <c r="M2637" s="14"/>
      <c r="N2637" s="14"/>
      <c r="O2637" s="21"/>
      <c r="P2637" s="16"/>
      <c r="Q2637" s="24"/>
      <c r="R2637" s="16"/>
      <c r="S2637" s="4"/>
      <c r="T2637" s="34"/>
      <c r="U2637" s="11"/>
      <c r="V2637" s="11"/>
      <c r="W2637" s="11"/>
      <c r="X2637" s="32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"/>
      <c r="AI2637" s="1"/>
      <c r="AJ2637" s="1"/>
      <c r="AK2637" s="1"/>
      <c r="AL2637" s="1"/>
      <c r="AM2637" s="32"/>
      <c r="AN2637" s="32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42"/>
      <c r="B2638" s="83"/>
      <c r="C2638" s="8"/>
      <c r="D2638" s="15"/>
      <c r="E2638" s="16"/>
      <c r="F2638" s="16"/>
      <c r="G2638" s="16"/>
      <c r="H2638" s="16"/>
      <c r="I2638" s="15"/>
      <c r="J2638" s="34"/>
      <c r="K2638" s="2"/>
      <c r="L2638" s="21"/>
      <c r="M2638" s="14"/>
      <c r="N2638" s="14"/>
      <c r="O2638" s="21"/>
      <c r="P2638" s="16"/>
      <c r="Q2638" s="24"/>
      <c r="R2638" s="16"/>
      <c r="S2638" s="4"/>
      <c r="T2638" s="34"/>
      <c r="U2638" s="11"/>
      <c r="V2638" s="11"/>
      <c r="W2638" s="11"/>
      <c r="X2638" s="32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"/>
      <c r="AI2638" s="1"/>
      <c r="AJ2638" s="1"/>
      <c r="AK2638" s="1"/>
      <c r="AL2638" s="1"/>
      <c r="AM2638" s="32"/>
      <c r="AN2638" s="32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42"/>
      <c r="B2639" s="83"/>
      <c r="C2639" s="8"/>
      <c r="D2639" s="15"/>
      <c r="E2639" s="16"/>
      <c r="F2639" s="16"/>
      <c r="G2639" s="16"/>
      <c r="H2639" s="16"/>
      <c r="I2639" s="15"/>
      <c r="J2639" s="34"/>
      <c r="K2639" s="2"/>
      <c r="L2639" s="21"/>
      <c r="M2639" s="14"/>
      <c r="N2639" s="14"/>
      <c r="O2639" s="21"/>
      <c r="P2639" s="16"/>
      <c r="Q2639" s="24"/>
      <c r="R2639" s="16"/>
      <c r="S2639" s="4"/>
      <c r="T2639" s="34"/>
      <c r="U2639" s="11"/>
      <c r="V2639" s="11"/>
      <c r="W2639" s="11"/>
      <c r="X2639" s="32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"/>
      <c r="AI2639" s="1"/>
      <c r="AJ2639" s="1"/>
      <c r="AK2639" s="1"/>
      <c r="AL2639" s="1"/>
      <c r="AM2639" s="32"/>
      <c r="AN2639" s="32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42"/>
      <c r="B2640" s="83"/>
      <c r="C2640" s="8"/>
      <c r="D2640" s="15"/>
      <c r="E2640" s="16"/>
      <c r="F2640" s="16"/>
      <c r="G2640" s="16"/>
      <c r="H2640" s="16"/>
      <c r="I2640" s="15"/>
      <c r="J2640" s="34"/>
      <c r="K2640" s="2"/>
      <c r="L2640" s="21"/>
      <c r="M2640" s="14"/>
      <c r="N2640" s="14"/>
      <c r="O2640" s="21"/>
      <c r="P2640" s="16"/>
      <c r="Q2640" s="24"/>
      <c r="R2640" s="16"/>
      <c r="S2640" s="4"/>
      <c r="T2640" s="34"/>
      <c r="U2640" s="11"/>
      <c r="V2640" s="11"/>
      <c r="W2640" s="11"/>
      <c r="X2640" s="32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"/>
      <c r="AI2640" s="1"/>
      <c r="AJ2640" s="1"/>
      <c r="AK2640" s="1"/>
      <c r="AL2640" s="1"/>
      <c r="AM2640" s="32"/>
      <c r="AN2640" s="32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42"/>
      <c r="B2641" s="83"/>
      <c r="C2641" s="8"/>
      <c r="D2641" s="15"/>
      <c r="E2641" s="16"/>
      <c r="F2641" s="16"/>
      <c r="G2641" s="16"/>
      <c r="H2641" s="16"/>
      <c r="I2641" s="15"/>
      <c r="J2641" s="34"/>
      <c r="K2641" s="2"/>
      <c r="L2641" s="21"/>
      <c r="M2641" s="14"/>
      <c r="N2641" s="14"/>
      <c r="O2641" s="21"/>
      <c r="P2641" s="16"/>
      <c r="Q2641" s="24"/>
      <c r="R2641" s="16"/>
      <c r="S2641" s="4"/>
      <c r="T2641" s="34"/>
      <c r="U2641" s="11"/>
      <c r="V2641" s="11"/>
      <c r="W2641" s="11"/>
      <c r="X2641" s="32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"/>
      <c r="AI2641" s="1"/>
      <c r="AJ2641" s="1"/>
      <c r="AK2641" s="1"/>
      <c r="AL2641" s="1"/>
      <c r="AM2641" s="32"/>
      <c r="AN2641" s="32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42"/>
      <c r="B2642" s="83"/>
      <c r="C2642" s="8"/>
      <c r="D2642" s="15"/>
      <c r="E2642" s="16"/>
      <c r="F2642" s="16"/>
      <c r="G2642" s="16"/>
      <c r="H2642" s="16"/>
      <c r="I2642" s="15"/>
      <c r="J2642" s="34"/>
      <c r="K2642" s="2"/>
      <c r="L2642" s="21"/>
      <c r="M2642" s="14"/>
      <c r="N2642" s="14"/>
      <c r="O2642" s="21"/>
      <c r="P2642" s="16"/>
      <c r="Q2642" s="24"/>
      <c r="R2642" s="16"/>
      <c r="S2642" s="4"/>
      <c r="T2642" s="34"/>
      <c r="U2642" s="11"/>
      <c r="V2642" s="11"/>
      <c r="W2642" s="11"/>
      <c r="X2642" s="32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"/>
      <c r="AI2642" s="1"/>
      <c r="AJ2642" s="1"/>
      <c r="AK2642" s="1"/>
      <c r="AL2642" s="1"/>
      <c r="AM2642" s="32"/>
      <c r="AN2642" s="32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42"/>
      <c r="B2643" s="83"/>
      <c r="C2643" s="8"/>
      <c r="D2643" s="15"/>
      <c r="E2643" s="16"/>
      <c r="F2643" s="16"/>
      <c r="G2643" s="16"/>
      <c r="H2643" s="16"/>
      <c r="I2643" s="15"/>
      <c r="J2643" s="34"/>
      <c r="K2643" s="2"/>
      <c r="L2643" s="21"/>
      <c r="M2643" s="14"/>
      <c r="N2643" s="14"/>
      <c r="O2643" s="21"/>
      <c r="P2643" s="16"/>
      <c r="Q2643" s="24"/>
      <c r="R2643" s="16"/>
      <c r="S2643" s="4"/>
      <c r="T2643" s="34"/>
      <c r="U2643" s="11"/>
      <c r="V2643" s="11"/>
      <c r="W2643" s="11"/>
      <c r="X2643" s="32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"/>
      <c r="AI2643" s="1"/>
      <c r="AJ2643" s="1"/>
      <c r="AK2643" s="1"/>
      <c r="AL2643" s="1"/>
      <c r="AM2643" s="32"/>
      <c r="AN2643" s="32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42"/>
      <c r="B2644" s="83"/>
      <c r="C2644" s="8"/>
      <c r="D2644" s="15"/>
      <c r="E2644" s="16"/>
      <c r="F2644" s="16"/>
      <c r="G2644" s="16"/>
      <c r="H2644" s="16"/>
      <c r="I2644" s="15"/>
      <c r="J2644" s="34"/>
      <c r="K2644" s="2"/>
      <c r="L2644" s="21"/>
      <c r="M2644" s="14"/>
      <c r="N2644" s="14"/>
      <c r="O2644" s="21"/>
      <c r="P2644" s="16"/>
      <c r="Q2644" s="24"/>
      <c r="R2644" s="16"/>
      <c r="S2644" s="4"/>
      <c r="T2644" s="34"/>
      <c r="U2644" s="11"/>
      <c r="V2644" s="11"/>
      <c r="W2644" s="11"/>
      <c r="X2644" s="32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"/>
      <c r="AI2644" s="1"/>
      <c r="AJ2644" s="1"/>
      <c r="AK2644" s="1"/>
      <c r="AL2644" s="1"/>
      <c r="AM2644" s="32"/>
      <c r="AN2644" s="32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42"/>
      <c r="B2645" s="83"/>
      <c r="C2645" s="8"/>
      <c r="D2645" s="15"/>
      <c r="E2645" s="16"/>
      <c r="F2645" s="16"/>
      <c r="G2645" s="16"/>
      <c r="H2645" s="16"/>
      <c r="I2645" s="15"/>
      <c r="J2645" s="34"/>
      <c r="K2645" s="2"/>
      <c r="L2645" s="21"/>
      <c r="M2645" s="14"/>
      <c r="N2645" s="14"/>
      <c r="O2645" s="21"/>
      <c r="P2645" s="16"/>
      <c r="Q2645" s="24"/>
      <c r="R2645" s="16"/>
      <c r="S2645" s="4"/>
      <c r="T2645" s="34"/>
      <c r="U2645" s="11"/>
      <c r="V2645" s="11"/>
      <c r="W2645" s="11"/>
      <c r="X2645" s="32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"/>
      <c r="AI2645" s="1"/>
      <c r="AJ2645" s="1"/>
      <c r="AK2645" s="1"/>
      <c r="AL2645" s="1"/>
      <c r="AM2645" s="32"/>
      <c r="AN2645" s="32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42"/>
      <c r="B2646" s="83"/>
      <c r="C2646" s="8"/>
      <c r="D2646" s="15"/>
      <c r="E2646" s="16"/>
      <c r="F2646" s="16"/>
      <c r="G2646" s="16"/>
      <c r="H2646" s="16"/>
      <c r="I2646" s="15"/>
      <c r="J2646" s="34"/>
      <c r="K2646" s="2"/>
      <c r="L2646" s="21"/>
      <c r="M2646" s="14"/>
      <c r="N2646" s="14"/>
      <c r="O2646" s="21"/>
      <c r="P2646" s="16"/>
      <c r="Q2646" s="24"/>
      <c r="R2646" s="16"/>
      <c r="S2646" s="4"/>
      <c r="T2646" s="34"/>
      <c r="U2646" s="11"/>
      <c r="V2646" s="11"/>
      <c r="W2646" s="11"/>
      <c r="X2646" s="32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"/>
      <c r="AI2646" s="1"/>
      <c r="AJ2646" s="1"/>
      <c r="AK2646" s="1"/>
      <c r="AL2646" s="1"/>
      <c r="AM2646" s="32"/>
      <c r="AN2646" s="32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42"/>
      <c r="B2647" s="83"/>
      <c r="C2647" s="8"/>
      <c r="D2647" s="15"/>
      <c r="E2647" s="16"/>
      <c r="F2647" s="16"/>
      <c r="G2647" s="16"/>
      <c r="H2647" s="16"/>
      <c r="I2647" s="15"/>
      <c r="J2647" s="34"/>
      <c r="K2647" s="2"/>
      <c r="L2647" s="21"/>
      <c r="M2647" s="14"/>
      <c r="N2647" s="14"/>
      <c r="O2647" s="21"/>
      <c r="P2647" s="16"/>
      <c r="Q2647" s="24"/>
      <c r="R2647" s="16"/>
      <c r="S2647" s="4"/>
      <c r="T2647" s="34"/>
      <c r="U2647" s="11"/>
      <c r="V2647" s="11"/>
      <c r="W2647" s="11"/>
      <c r="X2647" s="32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"/>
      <c r="AI2647" s="1"/>
      <c r="AJ2647" s="1"/>
      <c r="AK2647" s="1"/>
      <c r="AL2647" s="1"/>
      <c r="AM2647" s="32"/>
      <c r="AN2647" s="32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42"/>
      <c r="B2648" s="83"/>
      <c r="C2648" s="8"/>
      <c r="D2648" s="15"/>
      <c r="E2648" s="16"/>
      <c r="F2648" s="16"/>
      <c r="G2648" s="16"/>
      <c r="H2648" s="16"/>
      <c r="I2648" s="15"/>
      <c r="J2648" s="34"/>
      <c r="K2648" s="2"/>
      <c r="L2648" s="21"/>
      <c r="M2648" s="14"/>
      <c r="N2648" s="14"/>
      <c r="O2648" s="21"/>
      <c r="P2648" s="16"/>
      <c r="Q2648" s="24"/>
      <c r="R2648" s="16"/>
      <c r="S2648" s="4"/>
      <c r="T2648" s="34"/>
      <c r="U2648" s="11"/>
      <c r="V2648" s="11"/>
      <c r="W2648" s="11"/>
      <c r="X2648" s="32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"/>
      <c r="AI2648" s="1"/>
      <c r="AJ2648" s="1"/>
      <c r="AK2648" s="1"/>
      <c r="AL2648" s="1"/>
      <c r="AM2648" s="32"/>
      <c r="AN2648" s="32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42"/>
      <c r="B2649" s="83"/>
      <c r="C2649" s="8"/>
      <c r="D2649" s="15"/>
      <c r="E2649" s="16"/>
      <c r="F2649" s="16"/>
      <c r="G2649" s="16"/>
      <c r="H2649" s="16"/>
      <c r="I2649" s="15"/>
      <c r="J2649" s="34"/>
      <c r="K2649" s="2"/>
      <c r="L2649" s="21"/>
      <c r="M2649" s="14"/>
      <c r="N2649" s="14"/>
      <c r="O2649" s="21"/>
      <c r="P2649" s="16"/>
      <c r="Q2649" s="24"/>
      <c r="R2649" s="16"/>
      <c r="S2649" s="4"/>
      <c r="T2649" s="34"/>
      <c r="U2649" s="11"/>
      <c r="V2649" s="11"/>
      <c r="W2649" s="11"/>
      <c r="X2649" s="32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"/>
      <c r="AI2649" s="1"/>
      <c r="AJ2649" s="1"/>
      <c r="AK2649" s="1"/>
      <c r="AL2649" s="1"/>
      <c r="AM2649" s="32"/>
      <c r="AN2649" s="32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42"/>
      <c r="B2650" s="83"/>
      <c r="C2650" s="8"/>
      <c r="D2650" s="15"/>
      <c r="E2650" s="16"/>
      <c r="F2650" s="16"/>
      <c r="G2650" s="16"/>
      <c r="H2650" s="16"/>
      <c r="I2650" s="15"/>
      <c r="J2650" s="34"/>
      <c r="K2650" s="2"/>
      <c r="L2650" s="21"/>
      <c r="M2650" s="14"/>
      <c r="N2650" s="14"/>
      <c r="O2650" s="21"/>
      <c r="P2650" s="16"/>
      <c r="Q2650" s="24"/>
      <c r="R2650" s="16"/>
      <c r="S2650" s="4"/>
      <c r="T2650" s="34"/>
      <c r="U2650" s="11"/>
      <c r="V2650" s="11"/>
      <c r="W2650" s="11"/>
      <c r="X2650" s="32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"/>
      <c r="AI2650" s="1"/>
      <c r="AJ2650" s="1"/>
      <c r="AK2650" s="1"/>
      <c r="AL2650" s="1"/>
      <c r="AM2650" s="32"/>
      <c r="AN2650" s="32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42"/>
      <c r="B2651" s="83"/>
      <c r="C2651" s="8"/>
      <c r="D2651" s="15"/>
      <c r="E2651" s="16"/>
      <c r="F2651" s="16"/>
      <c r="G2651" s="16"/>
      <c r="H2651" s="16"/>
      <c r="I2651" s="15"/>
      <c r="J2651" s="34"/>
      <c r="K2651" s="2"/>
      <c r="L2651" s="21"/>
      <c r="M2651" s="14"/>
      <c r="N2651" s="14"/>
      <c r="O2651" s="21"/>
      <c r="P2651" s="16"/>
      <c r="Q2651" s="24"/>
      <c r="R2651" s="16"/>
      <c r="S2651" s="4"/>
      <c r="T2651" s="34"/>
      <c r="U2651" s="11"/>
      <c r="V2651" s="11"/>
      <c r="W2651" s="11"/>
      <c r="X2651" s="32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"/>
      <c r="AI2651" s="1"/>
      <c r="AJ2651" s="1"/>
      <c r="AK2651" s="1"/>
      <c r="AL2651" s="1"/>
      <c r="AM2651" s="32"/>
      <c r="AN2651" s="32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42"/>
      <c r="B2652" s="83"/>
      <c r="C2652" s="8"/>
      <c r="D2652" s="15"/>
      <c r="E2652" s="16"/>
      <c r="F2652" s="16"/>
      <c r="G2652" s="16"/>
      <c r="H2652" s="16"/>
      <c r="I2652" s="15"/>
      <c r="J2652" s="34"/>
      <c r="K2652" s="2"/>
      <c r="L2652" s="21"/>
      <c r="M2652" s="14"/>
      <c r="N2652" s="14"/>
      <c r="O2652" s="21"/>
      <c r="P2652" s="16"/>
      <c r="Q2652" s="24"/>
      <c r="R2652" s="16"/>
      <c r="S2652" s="4"/>
      <c r="T2652" s="34"/>
      <c r="U2652" s="11"/>
      <c r="V2652" s="11"/>
      <c r="W2652" s="11"/>
      <c r="X2652" s="32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"/>
      <c r="AI2652" s="1"/>
      <c r="AJ2652" s="1"/>
      <c r="AK2652" s="1"/>
      <c r="AL2652" s="1"/>
      <c r="AM2652" s="32"/>
      <c r="AN2652" s="32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42"/>
      <c r="B2653" s="83"/>
      <c r="C2653" s="8"/>
      <c r="D2653" s="15"/>
      <c r="E2653" s="16"/>
      <c r="F2653" s="16"/>
      <c r="G2653" s="16"/>
      <c r="H2653" s="16"/>
      <c r="I2653" s="15"/>
      <c r="J2653" s="34"/>
      <c r="K2653" s="2"/>
      <c r="L2653" s="21"/>
      <c r="M2653" s="14"/>
      <c r="N2653" s="14"/>
      <c r="O2653" s="21"/>
      <c r="P2653" s="16"/>
      <c r="Q2653" s="24"/>
      <c r="R2653" s="16"/>
      <c r="S2653" s="4"/>
      <c r="T2653" s="34"/>
      <c r="U2653" s="11"/>
      <c r="V2653" s="11"/>
      <c r="W2653" s="11"/>
      <c r="X2653" s="32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"/>
      <c r="AI2653" s="1"/>
      <c r="AJ2653" s="1"/>
      <c r="AK2653" s="1"/>
      <c r="AL2653" s="1"/>
      <c r="AM2653" s="32"/>
      <c r="AN2653" s="32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42"/>
      <c r="B2654" s="83"/>
      <c r="C2654" s="8"/>
      <c r="D2654" s="15"/>
      <c r="E2654" s="16"/>
      <c r="F2654" s="16"/>
      <c r="G2654" s="16"/>
      <c r="H2654" s="16"/>
      <c r="I2654" s="15"/>
      <c r="J2654" s="34"/>
      <c r="K2654" s="2"/>
      <c r="L2654" s="21"/>
      <c r="M2654" s="14"/>
      <c r="N2654" s="14"/>
      <c r="O2654" s="21"/>
      <c r="P2654" s="16"/>
      <c r="Q2654" s="24"/>
      <c r="R2654" s="16"/>
      <c r="S2654" s="4"/>
      <c r="T2654" s="34"/>
      <c r="U2654" s="11"/>
      <c r="V2654" s="11"/>
      <c r="W2654" s="11"/>
      <c r="X2654" s="32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"/>
      <c r="AI2654" s="1"/>
      <c r="AJ2654" s="1"/>
      <c r="AK2654" s="1"/>
      <c r="AL2654" s="1"/>
      <c r="AM2654" s="32"/>
      <c r="AN2654" s="32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42"/>
      <c r="B2655" s="83"/>
      <c r="C2655" s="8"/>
      <c r="D2655" s="15"/>
      <c r="E2655" s="16"/>
      <c r="F2655" s="16"/>
      <c r="G2655" s="16"/>
      <c r="H2655" s="16"/>
      <c r="I2655" s="15"/>
      <c r="J2655" s="34"/>
      <c r="K2655" s="2"/>
      <c r="L2655" s="21"/>
      <c r="M2655" s="14"/>
      <c r="N2655" s="14"/>
      <c r="O2655" s="21"/>
      <c r="P2655" s="16"/>
      <c r="Q2655" s="24"/>
      <c r="R2655" s="16"/>
      <c r="S2655" s="4"/>
      <c r="T2655" s="34"/>
      <c r="U2655" s="11"/>
      <c r="V2655" s="11"/>
      <c r="W2655" s="11"/>
      <c r="X2655" s="32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"/>
      <c r="AI2655" s="1"/>
      <c r="AJ2655" s="1"/>
      <c r="AK2655" s="1"/>
      <c r="AL2655" s="1"/>
      <c r="AM2655" s="32"/>
      <c r="AN2655" s="32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42"/>
      <c r="B2656" s="83"/>
      <c r="C2656" s="8"/>
      <c r="D2656" s="15"/>
      <c r="E2656" s="16"/>
      <c r="F2656" s="16"/>
      <c r="G2656" s="16"/>
      <c r="H2656" s="16"/>
      <c r="I2656" s="15"/>
      <c r="J2656" s="34"/>
      <c r="K2656" s="2"/>
      <c r="L2656" s="21"/>
      <c r="M2656" s="14"/>
      <c r="N2656" s="14"/>
      <c r="O2656" s="21"/>
      <c r="P2656" s="16"/>
      <c r="Q2656" s="24"/>
      <c r="R2656" s="16"/>
      <c r="S2656" s="4"/>
      <c r="T2656" s="34"/>
      <c r="U2656" s="11"/>
      <c r="V2656" s="11"/>
      <c r="W2656" s="11"/>
      <c r="X2656" s="32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"/>
      <c r="AI2656" s="1"/>
      <c r="AJ2656" s="1"/>
      <c r="AK2656" s="1"/>
      <c r="AL2656" s="1"/>
      <c r="AM2656" s="32"/>
      <c r="AN2656" s="32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42"/>
      <c r="B2657" s="83"/>
      <c r="C2657" s="8"/>
      <c r="D2657" s="15"/>
      <c r="E2657" s="16"/>
      <c r="F2657" s="16"/>
      <c r="G2657" s="16"/>
      <c r="H2657" s="16"/>
      <c r="I2657" s="15"/>
      <c r="J2657" s="34"/>
      <c r="K2657" s="2"/>
      <c r="L2657" s="21"/>
      <c r="M2657" s="14"/>
      <c r="N2657" s="14"/>
      <c r="O2657" s="21"/>
      <c r="P2657" s="16"/>
      <c r="Q2657" s="24"/>
      <c r="R2657" s="16"/>
      <c r="S2657" s="4"/>
      <c r="T2657" s="34"/>
      <c r="U2657" s="11"/>
      <c r="V2657" s="11"/>
      <c r="W2657" s="11"/>
      <c r="X2657" s="32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"/>
      <c r="AI2657" s="1"/>
      <c r="AJ2657" s="1"/>
      <c r="AK2657" s="1"/>
      <c r="AL2657" s="1"/>
      <c r="AM2657" s="32"/>
      <c r="AN2657" s="32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42"/>
      <c r="B2658" s="83"/>
      <c r="C2658" s="8"/>
      <c r="D2658" s="15"/>
      <c r="E2658" s="16"/>
      <c r="F2658" s="16"/>
      <c r="G2658" s="16"/>
      <c r="H2658" s="16"/>
      <c r="I2658" s="15"/>
      <c r="J2658" s="34"/>
      <c r="K2658" s="2"/>
      <c r="L2658" s="21"/>
      <c r="M2658" s="14"/>
      <c r="N2658" s="14"/>
      <c r="O2658" s="21"/>
      <c r="P2658" s="16"/>
      <c r="Q2658" s="24"/>
      <c r="R2658" s="16"/>
      <c r="S2658" s="4"/>
      <c r="T2658" s="34"/>
      <c r="U2658" s="11"/>
      <c r="V2658" s="11"/>
      <c r="W2658" s="11"/>
      <c r="X2658" s="32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"/>
      <c r="AI2658" s="1"/>
      <c r="AJ2658" s="1"/>
      <c r="AK2658" s="1"/>
      <c r="AL2658" s="1"/>
      <c r="AM2658" s="32"/>
      <c r="AN2658" s="32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42"/>
      <c r="B2659" s="83"/>
      <c r="C2659" s="8"/>
      <c r="D2659" s="15"/>
      <c r="E2659" s="16"/>
      <c r="F2659" s="16"/>
      <c r="G2659" s="16"/>
      <c r="H2659" s="16"/>
      <c r="I2659" s="15"/>
      <c r="J2659" s="34"/>
      <c r="K2659" s="2"/>
      <c r="L2659" s="21"/>
      <c r="M2659" s="14"/>
      <c r="N2659" s="14"/>
      <c r="O2659" s="21"/>
      <c r="P2659" s="16"/>
      <c r="Q2659" s="24"/>
      <c r="R2659" s="16"/>
      <c r="S2659" s="4"/>
      <c r="T2659" s="34"/>
      <c r="U2659" s="11"/>
      <c r="V2659" s="11"/>
      <c r="W2659" s="11"/>
      <c r="X2659" s="32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"/>
      <c r="AI2659" s="1"/>
      <c r="AJ2659" s="1"/>
      <c r="AK2659" s="1"/>
      <c r="AL2659" s="1"/>
      <c r="AM2659" s="32"/>
      <c r="AN2659" s="32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42"/>
      <c r="B2660" s="83"/>
      <c r="C2660" s="8"/>
      <c r="D2660" s="15"/>
      <c r="E2660" s="16"/>
      <c r="F2660" s="16"/>
      <c r="G2660" s="16"/>
      <c r="H2660" s="16"/>
      <c r="I2660" s="15"/>
      <c r="J2660" s="34"/>
      <c r="K2660" s="2"/>
      <c r="L2660" s="21"/>
      <c r="M2660" s="14"/>
      <c r="N2660" s="14"/>
      <c r="O2660" s="21"/>
      <c r="P2660" s="16"/>
      <c r="Q2660" s="24"/>
      <c r="R2660" s="16"/>
      <c r="S2660" s="4"/>
      <c r="T2660" s="34"/>
      <c r="U2660" s="11"/>
      <c r="V2660" s="11"/>
      <c r="W2660" s="11"/>
      <c r="X2660" s="32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"/>
      <c r="AI2660" s="1"/>
      <c r="AJ2660" s="1"/>
      <c r="AK2660" s="1"/>
      <c r="AL2660" s="1"/>
      <c r="AM2660" s="32"/>
      <c r="AN2660" s="32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42"/>
      <c r="B2661" s="83"/>
      <c r="C2661" s="8"/>
      <c r="D2661" s="15"/>
      <c r="E2661" s="16"/>
      <c r="F2661" s="16"/>
      <c r="G2661" s="16"/>
      <c r="H2661" s="16"/>
      <c r="I2661" s="15"/>
      <c r="J2661" s="34"/>
      <c r="K2661" s="2"/>
      <c r="L2661" s="21"/>
      <c r="M2661" s="14"/>
      <c r="N2661" s="14"/>
      <c r="O2661" s="21"/>
      <c r="P2661" s="16"/>
      <c r="Q2661" s="24"/>
      <c r="R2661" s="16"/>
      <c r="S2661" s="4"/>
      <c r="T2661" s="34"/>
      <c r="U2661" s="11"/>
      <c r="V2661" s="11"/>
      <c r="W2661" s="11"/>
      <c r="X2661" s="32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"/>
      <c r="AI2661" s="1"/>
      <c r="AJ2661" s="1"/>
      <c r="AK2661" s="1"/>
      <c r="AL2661" s="1"/>
      <c r="AM2661" s="32"/>
      <c r="AN2661" s="32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42"/>
      <c r="B2662" s="83"/>
      <c r="C2662" s="8"/>
      <c r="D2662" s="15"/>
      <c r="E2662" s="16"/>
      <c r="F2662" s="16"/>
      <c r="G2662" s="16"/>
      <c r="H2662" s="16"/>
      <c r="I2662" s="15"/>
      <c r="J2662" s="34"/>
      <c r="K2662" s="2"/>
      <c r="L2662" s="21"/>
      <c r="M2662" s="14"/>
      <c r="N2662" s="14"/>
      <c r="O2662" s="21"/>
      <c r="P2662" s="16"/>
      <c r="Q2662" s="24"/>
      <c r="R2662" s="16"/>
      <c r="S2662" s="4"/>
      <c r="T2662" s="34"/>
      <c r="U2662" s="11"/>
      <c r="V2662" s="11"/>
      <c r="W2662" s="11"/>
      <c r="X2662" s="32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"/>
      <c r="AI2662" s="1"/>
      <c r="AJ2662" s="1"/>
      <c r="AK2662" s="1"/>
      <c r="AL2662" s="1"/>
      <c r="AM2662" s="32"/>
      <c r="AN2662" s="32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42"/>
      <c r="B2663" s="83"/>
      <c r="C2663" s="8"/>
      <c r="D2663" s="15"/>
      <c r="E2663" s="16"/>
      <c r="F2663" s="16"/>
      <c r="G2663" s="16"/>
      <c r="H2663" s="16"/>
      <c r="I2663" s="15"/>
      <c r="J2663" s="34"/>
      <c r="K2663" s="2"/>
      <c r="L2663" s="21"/>
      <c r="M2663" s="14"/>
      <c r="N2663" s="14"/>
      <c r="O2663" s="21"/>
      <c r="P2663" s="16"/>
      <c r="Q2663" s="24"/>
      <c r="R2663" s="16"/>
      <c r="S2663" s="4"/>
      <c r="T2663" s="34"/>
      <c r="U2663" s="11"/>
      <c r="V2663" s="11"/>
      <c r="W2663" s="11"/>
      <c r="X2663" s="32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"/>
      <c r="AI2663" s="1"/>
      <c r="AJ2663" s="1"/>
      <c r="AK2663" s="1"/>
      <c r="AL2663" s="1"/>
      <c r="AM2663" s="32"/>
      <c r="AN2663" s="32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42"/>
      <c r="B2664" s="83"/>
      <c r="C2664" s="8"/>
      <c r="D2664" s="15"/>
      <c r="E2664" s="16"/>
      <c r="F2664" s="16"/>
      <c r="G2664" s="16"/>
      <c r="H2664" s="16"/>
      <c r="I2664" s="15"/>
      <c r="J2664" s="34"/>
      <c r="K2664" s="2"/>
      <c r="L2664" s="21"/>
      <c r="M2664" s="14"/>
      <c r="N2664" s="14"/>
      <c r="O2664" s="21"/>
      <c r="P2664" s="16"/>
      <c r="Q2664" s="24"/>
      <c r="R2664" s="16"/>
      <c r="S2664" s="4"/>
      <c r="T2664" s="34"/>
      <c r="U2664" s="11"/>
      <c r="V2664" s="11"/>
      <c r="W2664" s="11"/>
      <c r="X2664" s="32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"/>
      <c r="AI2664" s="1"/>
      <c r="AJ2664" s="1"/>
      <c r="AK2664" s="1"/>
      <c r="AL2664" s="1"/>
      <c r="AM2664" s="32"/>
      <c r="AN2664" s="32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42"/>
      <c r="B2665" s="83"/>
      <c r="C2665" s="8"/>
      <c r="D2665" s="15"/>
      <c r="E2665" s="16"/>
      <c r="F2665" s="16"/>
      <c r="G2665" s="16"/>
      <c r="H2665" s="16"/>
      <c r="I2665" s="15"/>
      <c r="J2665" s="34"/>
      <c r="K2665" s="2"/>
      <c r="L2665" s="21"/>
      <c r="M2665" s="14"/>
      <c r="N2665" s="14"/>
      <c r="O2665" s="21"/>
      <c r="P2665" s="16"/>
      <c r="Q2665" s="24"/>
      <c r="R2665" s="16"/>
      <c r="S2665" s="4"/>
      <c r="T2665" s="34"/>
      <c r="U2665" s="11"/>
      <c r="V2665" s="11"/>
      <c r="W2665" s="11"/>
      <c r="X2665" s="32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"/>
      <c r="AI2665" s="1"/>
      <c r="AJ2665" s="1"/>
      <c r="AK2665" s="1"/>
      <c r="AL2665" s="1"/>
      <c r="AM2665" s="32"/>
      <c r="AN2665" s="32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42"/>
      <c r="B2666" s="83"/>
      <c r="C2666" s="8"/>
      <c r="D2666" s="15"/>
      <c r="E2666" s="16"/>
      <c r="F2666" s="16"/>
      <c r="G2666" s="16"/>
      <c r="H2666" s="16"/>
      <c r="I2666" s="15"/>
      <c r="J2666" s="34"/>
      <c r="K2666" s="2"/>
      <c r="L2666" s="21"/>
      <c r="M2666" s="14"/>
      <c r="N2666" s="14"/>
      <c r="O2666" s="21"/>
      <c r="P2666" s="16"/>
      <c r="Q2666" s="24"/>
      <c r="R2666" s="16"/>
      <c r="S2666" s="4"/>
      <c r="T2666" s="34"/>
      <c r="U2666" s="11"/>
      <c r="V2666" s="11"/>
      <c r="W2666" s="11"/>
      <c r="X2666" s="32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"/>
      <c r="AI2666" s="1"/>
      <c r="AJ2666" s="1"/>
      <c r="AK2666" s="1"/>
      <c r="AL2666" s="1"/>
      <c r="AM2666" s="32"/>
      <c r="AN2666" s="32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42"/>
      <c r="B2667" s="83"/>
      <c r="C2667" s="8"/>
      <c r="D2667" s="15"/>
      <c r="E2667" s="16"/>
      <c r="F2667" s="16"/>
      <c r="G2667" s="16"/>
      <c r="H2667" s="16"/>
      <c r="I2667" s="15"/>
      <c r="J2667" s="34"/>
      <c r="K2667" s="2"/>
      <c r="L2667" s="21"/>
      <c r="M2667" s="14"/>
      <c r="N2667" s="14"/>
      <c r="O2667" s="21"/>
      <c r="P2667" s="16"/>
      <c r="Q2667" s="24"/>
      <c r="R2667" s="16"/>
      <c r="S2667" s="4"/>
      <c r="T2667" s="34"/>
      <c r="U2667" s="11"/>
      <c r="V2667" s="11"/>
      <c r="W2667" s="11"/>
      <c r="X2667" s="32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"/>
      <c r="AI2667" s="1"/>
      <c r="AJ2667" s="1"/>
      <c r="AK2667" s="1"/>
      <c r="AL2667" s="1"/>
      <c r="AM2667" s="32"/>
      <c r="AN2667" s="32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42"/>
      <c r="B2668" s="83"/>
      <c r="C2668" s="8"/>
      <c r="D2668" s="15"/>
      <c r="E2668" s="16"/>
      <c r="F2668" s="16"/>
      <c r="G2668" s="16"/>
      <c r="H2668" s="16"/>
      <c r="I2668" s="15"/>
      <c r="J2668" s="34"/>
      <c r="K2668" s="2"/>
      <c r="L2668" s="21"/>
      <c r="M2668" s="14"/>
      <c r="N2668" s="14"/>
      <c r="O2668" s="21"/>
      <c r="P2668" s="16"/>
      <c r="Q2668" s="24"/>
      <c r="R2668" s="16"/>
      <c r="S2668" s="4"/>
      <c r="T2668" s="34"/>
      <c r="U2668" s="11"/>
      <c r="V2668" s="11"/>
      <c r="W2668" s="11"/>
      <c r="X2668" s="32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"/>
      <c r="AI2668" s="1"/>
      <c r="AJ2668" s="1"/>
      <c r="AK2668" s="1"/>
      <c r="AL2668" s="1"/>
      <c r="AM2668" s="32"/>
      <c r="AN2668" s="32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42"/>
      <c r="B2669" s="83"/>
      <c r="C2669" s="8"/>
      <c r="D2669" s="15"/>
      <c r="E2669" s="16"/>
      <c r="F2669" s="16"/>
      <c r="G2669" s="16"/>
      <c r="H2669" s="16"/>
      <c r="I2669" s="15"/>
      <c r="J2669" s="34"/>
      <c r="K2669" s="2"/>
      <c r="L2669" s="21"/>
      <c r="M2669" s="14"/>
      <c r="N2669" s="14"/>
      <c r="O2669" s="21"/>
      <c r="P2669" s="16"/>
      <c r="Q2669" s="24"/>
      <c r="R2669" s="16"/>
      <c r="S2669" s="4"/>
      <c r="T2669" s="34"/>
      <c r="U2669" s="11"/>
      <c r="V2669" s="11"/>
      <c r="W2669" s="11"/>
      <c r="X2669" s="32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"/>
      <c r="AI2669" s="1"/>
      <c r="AJ2669" s="1"/>
      <c r="AK2669" s="1"/>
      <c r="AL2669" s="1"/>
      <c r="AM2669" s="32"/>
      <c r="AN2669" s="32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42"/>
      <c r="B2670" s="83"/>
      <c r="C2670" s="8"/>
      <c r="D2670" s="15"/>
      <c r="E2670" s="16"/>
      <c r="F2670" s="16"/>
      <c r="G2670" s="16"/>
      <c r="H2670" s="16"/>
      <c r="I2670" s="15"/>
      <c r="J2670" s="34"/>
      <c r="K2670" s="2"/>
      <c r="L2670" s="21"/>
      <c r="M2670" s="14"/>
      <c r="N2670" s="14"/>
      <c r="O2670" s="21"/>
      <c r="P2670" s="16"/>
      <c r="Q2670" s="24"/>
      <c r="R2670" s="16"/>
      <c r="S2670" s="4"/>
      <c r="T2670" s="34"/>
      <c r="U2670" s="11"/>
      <c r="V2670" s="11"/>
      <c r="W2670" s="11"/>
      <c r="X2670" s="32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"/>
      <c r="AI2670" s="1"/>
      <c r="AJ2670" s="1"/>
      <c r="AK2670" s="1"/>
      <c r="AL2670" s="1"/>
      <c r="AM2670" s="32"/>
      <c r="AN2670" s="32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42"/>
      <c r="B2671" s="83"/>
      <c r="C2671" s="8"/>
      <c r="D2671" s="15"/>
      <c r="E2671" s="16"/>
      <c r="F2671" s="16"/>
      <c r="G2671" s="16"/>
      <c r="H2671" s="16"/>
      <c r="I2671" s="15"/>
      <c r="J2671" s="34"/>
      <c r="K2671" s="2"/>
      <c r="L2671" s="21"/>
      <c r="M2671" s="14"/>
      <c r="N2671" s="14"/>
      <c r="O2671" s="21"/>
      <c r="P2671" s="16"/>
      <c r="Q2671" s="24"/>
      <c r="R2671" s="16"/>
      <c r="S2671" s="4"/>
      <c r="T2671" s="34"/>
      <c r="U2671" s="11"/>
      <c r="V2671" s="11"/>
      <c r="W2671" s="11"/>
      <c r="X2671" s="32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"/>
      <c r="AI2671" s="1"/>
      <c r="AJ2671" s="1"/>
      <c r="AK2671" s="1"/>
      <c r="AL2671" s="1"/>
      <c r="AM2671" s="32"/>
      <c r="AN2671" s="32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42"/>
      <c r="B2672" s="83"/>
      <c r="C2672" s="8"/>
      <c r="D2672" s="15"/>
      <c r="E2672" s="16"/>
      <c r="F2672" s="16"/>
      <c r="G2672" s="16"/>
      <c r="H2672" s="16"/>
      <c r="I2672" s="15"/>
      <c r="J2672" s="34"/>
      <c r="K2672" s="2"/>
      <c r="L2672" s="21"/>
      <c r="M2672" s="14"/>
      <c r="N2672" s="14"/>
      <c r="O2672" s="21"/>
      <c r="P2672" s="16"/>
      <c r="Q2672" s="24"/>
      <c r="R2672" s="16"/>
      <c r="S2672" s="4"/>
      <c r="T2672" s="34"/>
      <c r="U2672" s="11"/>
      <c r="V2672" s="11"/>
      <c r="W2672" s="11"/>
      <c r="X2672" s="32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"/>
      <c r="AI2672" s="1"/>
      <c r="AJ2672" s="1"/>
      <c r="AK2672" s="1"/>
      <c r="AL2672" s="1"/>
      <c r="AM2672" s="32"/>
      <c r="AN2672" s="32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42"/>
      <c r="B2673" s="83"/>
      <c r="C2673" s="8"/>
      <c r="D2673" s="15"/>
      <c r="E2673" s="16"/>
      <c r="F2673" s="16"/>
      <c r="G2673" s="16"/>
      <c r="H2673" s="16"/>
      <c r="I2673" s="15"/>
      <c r="J2673" s="34"/>
      <c r="K2673" s="2"/>
      <c r="L2673" s="21"/>
      <c r="M2673" s="14"/>
      <c r="N2673" s="14"/>
      <c r="O2673" s="21"/>
      <c r="P2673" s="16"/>
      <c r="Q2673" s="24"/>
      <c r="R2673" s="16"/>
      <c r="S2673" s="4"/>
      <c r="T2673" s="34"/>
      <c r="U2673" s="11"/>
      <c r="V2673" s="11"/>
      <c r="W2673" s="11"/>
      <c r="X2673" s="32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"/>
      <c r="AI2673" s="1"/>
      <c r="AJ2673" s="1"/>
      <c r="AK2673" s="1"/>
      <c r="AL2673" s="1"/>
      <c r="AM2673" s="32"/>
      <c r="AN2673" s="32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42"/>
      <c r="B2674" s="83"/>
      <c r="C2674" s="8"/>
      <c r="D2674" s="15"/>
      <c r="E2674" s="16"/>
      <c r="F2674" s="16"/>
      <c r="G2674" s="16"/>
      <c r="H2674" s="16"/>
      <c r="I2674" s="15"/>
      <c r="J2674" s="34"/>
      <c r="K2674" s="2"/>
      <c r="L2674" s="21"/>
      <c r="M2674" s="14"/>
      <c r="N2674" s="14"/>
      <c r="O2674" s="21"/>
      <c r="P2674" s="16"/>
      <c r="Q2674" s="24"/>
      <c r="R2674" s="16"/>
      <c r="S2674" s="4"/>
      <c r="T2674" s="34"/>
      <c r="U2674" s="11"/>
      <c r="V2674" s="11"/>
      <c r="W2674" s="11"/>
      <c r="X2674" s="32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"/>
      <c r="AI2674" s="1"/>
      <c r="AJ2674" s="1"/>
      <c r="AK2674" s="1"/>
      <c r="AL2674" s="1"/>
      <c r="AM2674" s="32"/>
      <c r="AN2674" s="32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42"/>
      <c r="B2675" s="83"/>
      <c r="C2675" s="8"/>
      <c r="D2675" s="15"/>
      <c r="E2675" s="16"/>
      <c r="F2675" s="16"/>
      <c r="G2675" s="16"/>
      <c r="H2675" s="16"/>
      <c r="I2675" s="15"/>
      <c r="J2675" s="34"/>
      <c r="K2675" s="2"/>
      <c r="L2675" s="21"/>
      <c r="M2675" s="14"/>
      <c r="N2675" s="14"/>
      <c r="O2675" s="21"/>
      <c r="P2675" s="16"/>
      <c r="Q2675" s="24"/>
      <c r="R2675" s="16"/>
      <c r="S2675" s="4"/>
      <c r="T2675" s="34"/>
      <c r="U2675" s="11"/>
      <c r="V2675" s="11"/>
      <c r="W2675" s="11"/>
      <c r="X2675" s="32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"/>
      <c r="AI2675" s="1"/>
      <c r="AJ2675" s="1"/>
      <c r="AK2675" s="1"/>
      <c r="AL2675" s="1"/>
      <c r="AM2675" s="32"/>
      <c r="AN2675" s="32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42"/>
      <c r="B2676" s="83"/>
      <c r="C2676" s="8"/>
      <c r="D2676" s="15"/>
      <c r="E2676" s="16"/>
      <c r="F2676" s="16"/>
      <c r="G2676" s="16"/>
      <c r="H2676" s="16"/>
      <c r="I2676" s="15"/>
      <c r="J2676" s="34"/>
      <c r="K2676" s="2"/>
      <c r="L2676" s="21"/>
      <c r="M2676" s="14"/>
      <c r="N2676" s="14"/>
      <c r="O2676" s="21"/>
      <c r="P2676" s="16"/>
      <c r="Q2676" s="24"/>
      <c r="R2676" s="16"/>
      <c r="S2676" s="4"/>
      <c r="T2676" s="34"/>
      <c r="U2676" s="11"/>
      <c r="V2676" s="11"/>
      <c r="W2676" s="11"/>
      <c r="X2676" s="32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"/>
      <c r="AI2676" s="1"/>
      <c r="AJ2676" s="1"/>
      <c r="AK2676" s="1"/>
      <c r="AL2676" s="1"/>
      <c r="AM2676" s="32"/>
      <c r="AN2676" s="32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42"/>
      <c r="B2677" s="83"/>
      <c r="C2677" s="8"/>
      <c r="D2677" s="15"/>
      <c r="E2677" s="16"/>
      <c r="F2677" s="16"/>
      <c r="G2677" s="16"/>
      <c r="H2677" s="16"/>
      <c r="I2677" s="15"/>
      <c r="J2677" s="34"/>
      <c r="K2677" s="2"/>
      <c r="L2677" s="21"/>
      <c r="M2677" s="14"/>
      <c r="N2677" s="14"/>
      <c r="O2677" s="21"/>
      <c r="P2677" s="16"/>
      <c r="Q2677" s="24"/>
      <c r="R2677" s="16"/>
      <c r="S2677" s="4"/>
      <c r="T2677" s="34"/>
      <c r="U2677" s="11"/>
      <c r="V2677" s="11"/>
      <c r="W2677" s="11"/>
      <c r="X2677" s="32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"/>
      <c r="AI2677" s="1"/>
      <c r="AJ2677" s="1"/>
      <c r="AK2677" s="1"/>
      <c r="AL2677" s="1"/>
      <c r="AM2677" s="32"/>
      <c r="AN2677" s="32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42"/>
      <c r="B2678" s="83"/>
      <c r="C2678" s="8"/>
      <c r="D2678" s="15"/>
      <c r="E2678" s="16"/>
      <c r="F2678" s="16"/>
      <c r="G2678" s="16"/>
      <c r="H2678" s="16"/>
      <c r="I2678" s="15"/>
      <c r="J2678" s="34"/>
      <c r="K2678" s="2"/>
      <c r="L2678" s="21"/>
      <c r="M2678" s="14"/>
      <c r="N2678" s="14"/>
      <c r="O2678" s="21"/>
      <c r="P2678" s="16"/>
      <c r="Q2678" s="24"/>
      <c r="R2678" s="16"/>
      <c r="S2678" s="4"/>
      <c r="T2678" s="34"/>
      <c r="U2678" s="11"/>
      <c r="V2678" s="11"/>
      <c r="W2678" s="11"/>
      <c r="X2678" s="32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"/>
      <c r="AI2678" s="1"/>
      <c r="AJ2678" s="1"/>
      <c r="AK2678" s="1"/>
      <c r="AL2678" s="1"/>
      <c r="AM2678" s="32"/>
      <c r="AN2678" s="32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42"/>
      <c r="B2679" s="83"/>
      <c r="C2679" s="8"/>
      <c r="D2679" s="15"/>
      <c r="E2679" s="16"/>
      <c r="F2679" s="16"/>
      <c r="G2679" s="16"/>
      <c r="H2679" s="16"/>
      <c r="I2679" s="15"/>
      <c r="J2679" s="34"/>
      <c r="K2679" s="2"/>
      <c r="L2679" s="21"/>
      <c r="M2679" s="14"/>
      <c r="N2679" s="14"/>
      <c r="O2679" s="21"/>
      <c r="P2679" s="16"/>
      <c r="Q2679" s="24"/>
      <c r="R2679" s="16"/>
      <c r="S2679" s="4"/>
      <c r="T2679" s="34"/>
      <c r="U2679" s="11"/>
      <c r="V2679" s="11"/>
      <c r="W2679" s="11"/>
      <c r="X2679" s="32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"/>
      <c r="AI2679" s="1"/>
      <c r="AJ2679" s="1"/>
      <c r="AK2679" s="1"/>
      <c r="AL2679" s="1"/>
      <c r="AM2679" s="32"/>
      <c r="AN2679" s="32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42"/>
      <c r="B2680" s="83"/>
      <c r="C2680" s="8"/>
      <c r="D2680" s="15"/>
      <c r="E2680" s="16"/>
      <c r="F2680" s="16"/>
      <c r="G2680" s="16"/>
      <c r="H2680" s="16"/>
      <c r="I2680" s="15"/>
      <c r="J2680" s="34"/>
      <c r="K2680" s="2"/>
      <c r="L2680" s="21"/>
      <c r="M2680" s="14"/>
      <c r="N2680" s="14"/>
      <c r="O2680" s="21"/>
      <c r="P2680" s="16"/>
      <c r="Q2680" s="24"/>
      <c r="R2680" s="16"/>
      <c r="S2680" s="4"/>
      <c r="T2680" s="34"/>
      <c r="U2680" s="11"/>
      <c r="V2680" s="11"/>
      <c r="W2680" s="11"/>
      <c r="X2680" s="32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"/>
      <c r="AI2680" s="1"/>
      <c r="AJ2680" s="1"/>
      <c r="AK2680" s="1"/>
      <c r="AL2680" s="1"/>
      <c r="AM2680" s="32"/>
      <c r="AN2680" s="32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42"/>
      <c r="B2681" s="83"/>
      <c r="C2681" s="8"/>
      <c r="D2681" s="15"/>
      <c r="E2681" s="16"/>
      <c r="F2681" s="16"/>
      <c r="G2681" s="16"/>
      <c r="H2681" s="16"/>
      <c r="I2681" s="15"/>
      <c r="J2681" s="34"/>
      <c r="K2681" s="2"/>
      <c r="L2681" s="21"/>
      <c r="M2681" s="14"/>
      <c r="N2681" s="14"/>
      <c r="O2681" s="21"/>
      <c r="P2681" s="16"/>
      <c r="Q2681" s="24"/>
      <c r="R2681" s="16"/>
      <c r="S2681" s="4"/>
      <c r="T2681" s="34"/>
      <c r="U2681" s="11"/>
      <c r="V2681" s="11"/>
      <c r="W2681" s="11"/>
      <c r="X2681" s="32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"/>
      <c r="AI2681" s="1"/>
      <c r="AJ2681" s="1"/>
      <c r="AK2681" s="1"/>
      <c r="AL2681" s="1"/>
      <c r="AM2681" s="32"/>
      <c r="AN2681" s="32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42"/>
      <c r="B2682" s="83"/>
      <c r="C2682" s="8"/>
      <c r="D2682" s="15"/>
      <c r="E2682" s="16"/>
      <c r="F2682" s="16"/>
      <c r="G2682" s="16"/>
      <c r="H2682" s="16"/>
      <c r="I2682" s="15"/>
      <c r="J2682" s="34"/>
      <c r="K2682" s="2"/>
      <c r="L2682" s="21"/>
      <c r="M2682" s="14"/>
      <c r="N2682" s="14"/>
      <c r="O2682" s="21"/>
      <c r="P2682" s="16"/>
      <c r="Q2682" s="24"/>
      <c r="R2682" s="16"/>
      <c r="S2682" s="4"/>
      <c r="T2682" s="34"/>
      <c r="U2682" s="11"/>
      <c r="V2682" s="11"/>
      <c r="W2682" s="11"/>
      <c r="X2682" s="32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"/>
      <c r="AI2682" s="1"/>
      <c r="AJ2682" s="1"/>
      <c r="AK2682" s="1"/>
      <c r="AL2682" s="1"/>
      <c r="AM2682" s="32"/>
      <c r="AN2682" s="32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42"/>
      <c r="B2683" s="83"/>
      <c r="C2683" s="8"/>
      <c r="D2683" s="15"/>
      <c r="E2683" s="16"/>
      <c r="F2683" s="16"/>
      <c r="G2683" s="16"/>
      <c r="H2683" s="16"/>
      <c r="I2683" s="15"/>
      <c r="J2683" s="34"/>
      <c r="K2683" s="2"/>
      <c r="L2683" s="21"/>
      <c r="M2683" s="14"/>
      <c r="N2683" s="14"/>
      <c r="O2683" s="21"/>
      <c r="P2683" s="16"/>
      <c r="Q2683" s="24"/>
      <c r="R2683" s="16"/>
      <c r="S2683" s="4"/>
      <c r="T2683" s="34"/>
      <c r="U2683" s="11"/>
      <c r="V2683" s="11"/>
      <c r="W2683" s="11"/>
      <c r="X2683" s="32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"/>
      <c r="AI2683" s="1"/>
      <c r="AJ2683" s="1"/>
      <c r="AK2683" s="1"/>
      <c r="AL2683" s="1"/>
      <c r="AM2683" s="32"/>
      <c r="AN2683" s="32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42"/>
      <c r="B2684" s="83"/>
      <c r="C2684" s="8"/>
      <c r="D2684" s="15"/>
      <c r="E2684" s="16"/>
      <c r="F2684" s="16"/>
      <c r="G2684" s="16"/>
      <c r="H2684" s="16"/>
      <c r="I2684" s="15"/>
      <c r="J2684" s="34"/>
      <c r="K2684" s="2"/>
      <c r="L2684" s="21"/>
      <c r="M2684" s="14"/>
      <c r="N2684" s="14"/>
      <c r="O2684" s="21"/>
      <c r="P2684" s="16"/>
      <c r="Q2684" s="24"/>
      <c r="R2684" s="16"/>
      <c r="S2684" s="4"/>
      <c r="T2684" s="34"/>
      <c r="U2684" s="11"/>
      <c r="V2684" s="11"/>
      <c r="W2684" s="11"/>
      <c r="X2684" s="32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"/>
      <c r="AI2684" s="1"/>
      <c r="AJ2684" s="1"/>
      <c r="AK2684" s="1"/>
      <c r="AL2684" s="1"/>
      <c r="AM2684" s="32"/>
      <c r="AN2684" s="32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42"/>
      <c r="B2685" s="83"/>
      <c r="C2685" s="8"/>
      <c r="D2685" s="15"/>
      <c r="E2685" s="16"/>
      <c r="F2685" s="16"/>
      <c r="G2685" s="16"/>
      <c r="H2685" s="16"/>
      <c r="I2685" s="15"/>
      <c r="J2685" s="34"/>
      <c r="K2685" s="2"/>
      <c r="L2685" s="21"/>
      <c r="M2685" s="14"/>
      <c r="N2685" s="14"/>
      <c r="O2685" s="21"/>
      <c r="P2685" s="16"/>
      <c r="Q2685" s="24"/>
      <c r="R2685" s="16"/>
      <c r="S2685" s="4"/>
      <c r="T2685" s="34"/>
      <c r="U2685" s="11"/>
      <c r="V2685" s="11"/>
      <c r="W2685" s="11"/>
      <c r="X2685" s="32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"/>
      <c r="AI2685" s="1"/>
      <c r="AJ2685" s="1"/>
      <c r="AK2685" s="1"/>
      <c r="AL2685" s="1"/>
      <c r="AM2685" s="32"/>
      <c r="AN2685" s="32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42"/>
      <c r="B2686" s="83"/>
      <c r="C2686" s="8"/>
      <c r="D2686" s="15"/>
      <c r="E2686" s="16"/>
      <c r="F2686" s="16"/>
      <c r="G2686" s="16"/>
      <c r="H2686" s="16"/>
      <c r="I2686" s="15"/>
      <c r="J2686" s="34"/>
      <c r="K2686" s="2"/>
      <c r="L2686" s="21"/>
      <c r="M2686" s="14"/>
      <c r="N2686" s="14"/>
      <c r="O2686" s="21"/>
      <c r="P2686" s="16"/>
      <c r="Q2686" s="24"/>
      <c r="R2686" s="16"/>
      <c r="S2686" s="4"/>
      <c r="T2686" s="34"/>
      <c r="U2686" s="11"/>
      <c r="V2686" s="11"/>
      <c r="W2686" s="11"/>
      <c r="X2686" s="32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"/>
      <c r="AI2686" s="1"/>
      <c r="AJ2686" s="1"/>
      <c r="AK2686" s="1"/>
      <c r="AL2686" s="1"/>
      <c r="AM2686" s="32"/>
      <c r="AN2686" s="32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42"/>
      <c r="B2687" s="83"/>
      <c r="C2687" s="8"/>
      <c r="D2687" s="15"/>
      <c r="E2687" s="16"/>
      <c r="F2687" s="16"/>
      <c r="G2687" s="16"/>
      <c r="H2687" s="16"/>
      <c r="I2687" s="15"/>
      <c r="J2687" s="34"/>
      <c r="K2687" s="2"/>
      <c r="L2687" s="21"/>
      <c r="M2687" s="14"/>
      <c r="N2687" s="14"/>
      <c r="O2687" s="21"/>
      <c r="P2687" s="16"/>
      <c r="Q2687" s="24"/>
      <c r="R2687" s="16"/>
      <c r="S2687" s="4"/>
      <c r="T2687" s="34"/>
      <c r="U2687" s="11"/>
      <c r="V2687" s="11"/>
      <c r="W2687" s="11"/>
      <c r="X2687" s="32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"/>
      <c r="AI2687" s="1"/>
      <c r="AJ2687" s="1"/>
      <c r="AK2687" s="1"/>
      <c r="AL2687" s="1"/>
      <c r="AM2687" s="32"/>
      <c r="AN2687" s="32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42"/>
      <c r="B2688" s="83"/>
      <c r="C2688" s="8"/>
      <c r="D2688" s="15"/>
      <c r="E2688" s="16"/>
      <c r="F2688" s="16"/>
      <c r="G2688" s="16"/>
      <c r="H2688" s="16"/>
      <c r="I2688" s="15"/>
      <c r="J2688" s="34"/>
      <c r="K2688" s="2"/>
      <c r="L2688" s="21"/>
      <c r="M2688" s="14"/>
      <c r="N2688" s="14"/>
      <c r="O2688" s="21"/>
      <c r="P2688" s="16"/>
      <c r="Q2688" s="24"/>
      <c r="R2688" s="16"/>
      <c r="S2688" s="4"/>
      <c r="T2688" s="34"/>
      <c r="U2688" s="11"/>
      <c r="V2688" s="11"/>
      <c r="W2688" s="11"/>
      <c r="X2688" s="32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"/>
      <c r="AI2688" s="1"/>
      <c r="AJ2688" s="1"/>
      <c r="AK2688" s="1"/>
      <c r="AL2688" s="1"/>
      <c r="AM2688" s="32"/>
      <c r="AN2688" s="32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42"/>
      <c r="B2689" s="83"/>
      <c r="C2689" s="8"/>
      <c r="D2689" s="15"/>
      <c r="E2689" s="16"/>
      <c r="F2689" s="16"/>
      <c r="G2689" s="16"/>
      <c r="H2689" s="16"/>
      <c r="I2689" s="15"/>
      <c r="J2689" s="34"/>
      <c r="K2689" s="2"/>
      <c r="L2689" s="21"/>
      <c r="M2689" s="14"/>
      <c r="N2689" s="14"/>
      <c r="O2689" s="21"/>
      <c r="P2689" s="16"/>
      <c r="Q2689" s="24"/>
      <c r="R2689" s="16"/>
      <c r="S2689" s="4"/>
      <c r="T2689" s="34"/>
      <c r="U2689" s="11"/>
      <c r="V2689" s="11"/>
      <c r="W2689" s="11"/>
      <c r="X2689" s="32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"/>
      <c r="AI2689" s="1"/>
      <c r="AJ2689" s="1"/>
      <c r="AK2689" s="1"/>
      <c r="AL2689" s="1"/>
      <c r="AM2689" s="32"/>
      <c r="AN2689" s="32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42"/>
      <c r="B2690" s="83"/>
      <c r="C2690" s="8"/>
      <c r="D2690" s="15"/>
      <c r="E2690" s="16"/>
      <c r="F2690" s="16"/>
      <c r="G2690" s="16"/>
      <c r="H2690" s="16"/>
      <c r="I2690" s="15"/>
      <c r="J2690" s="34"/>
      <c r="K2690" s="2"/>
      <c r="L2690" s="21"/>
      <c r="M2690" s="14"/>
      <c r="N2690" s="14"/>
      <c r="O2690" s="21"/>
      <c r="P2690" s="16"/>
      <c r="Q2690" s="24"/>
      <c r="R2690" s="16"/>
      <c r="S2690" s="4"/>
      <c r="T2690" s="34"/>
      <c r="U2690" s="11"/>
      <c r="V2690" s="11"/>
      <c r="W2690" s="11"/>
      <c r="X2690" s="32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"/>
      <c r="AI2690" s="1"/>
      <c r="AJ2690" s="1"/>
      <c r="AK2690" s="1"/>
      <c r="AL2690" s="1"/>
      <c r="AM2690" s="32"/>
      <c r="AN2690" s="32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42"/>
      <c r="B2691" s="83"/>
      <c r="C2691" s="8"/>
      <c r="D2691" s="15"/>
      <c r="E2691" s="16"/>
      <c r="F2691" s="16"/>
      <c r="G2691" s="16"/>
      <c r="H2691" s="16"/>
      <c r="I2691" s="15"/>
      <c r="J2691" s="34"/>
      <c r="K2691" s="2"/>
      <c r="L2691" s="21"/>
      <c r="M2691" s="14"/>
      <c r="N2691" s="14"/>
      <c r="O2691" s="21"/>
      <c r="P2691" s="16"/>
      <c r="Q2691" s="24"/>
      <c r="R2691" s="16"/>
      <c r="S2691" s="4"/>
      <c r="T2691" s="34"/>
      <c r="U2691" s="11"/>
      <c r="V2691" s="11"/>
      <c r="W2691" s="11"/>
      <c r="X2691" s="32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"/>
      <c r="AI2691" s="1"/>
      <c r="AJ2691" s="1"/>
      <c r="AK2691" s="1"/>
      <c r="AL2691" s="1"/>
      <c r="AM2691" s="32"/>
      <c r="AN2691" s="32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42"/>
      <c r="B2692" s="83"/>
      <c r="C2692" s="8"/>
      <c r="D2692" s="15"/>
      <c r="E2692" s="16"/>
      <c r="F2692" s="16"/>
      <c r="G2692" s="16"/>
      <c r="H2692" s="16"/>
      <c r="I2692" s="15"/>
      <c r="J2692" s="34"/>
      <c r="K2692" s="2"/>
      <c r="L2692" s="21"/>
      <c r="M2692" s="14"/>
      <c r="N2692" s="14"/>
      <c r="O2692" s="21"/>
      <c r="P2692" s="16"/>
      <c r="Q2692" s="24"/>
      <c r="R2692" s="16"/>
      <c r="S2692" s="4"/>
      <c r="T2692" s="34"/>
      <c r="U2692" s="11"/>
      <c r="V2692" s="11"/>
      <c r="W2692" s="11"/>
      <c r="X2692" s="32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"/>
      <c r="AI2692" s="1"/>
      <c r="AJ2692" s="1"/>
      <c r="AK2692" s="1"/>
      <c r="AL2692" s="1"/>
      <c r="AM2692" s="32"/>
      <c r="AN2692" s="32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42"/>
      <c r="B2693" s="83"/>
      <c r="C2693" s="8"/>
      <c r="D2693" s="15"/>
      <c r="E2693" s="16"/>
      <c r="F2693" s="16"/>
      <c r="G2693" s="16"/>
      <c r="H2693" s="16"/>
      <c r="I2693" s="15"/>
      <c r="J2693" s="34"/>
      <c r="K2693" s="2"/>
      <c r="L2693" s="21"/>
      <c r="M2693" s="14"/>
      <c r="N2693" s="14"/>
      <c r="O2693" s="21"/>
      <c r="P2693" s="16"/>
      <c r="Q2693" s="24"/>
      <c r="R2693" s="16"/>
      <c r="S2693" s="4"/>
      <c r="T2693" s="34"/>
      <c r="U2693" s="11"/>
      <c r="V2693" s="11"/>
      <c r="W2693" s="11"/>
      <c r="X2693" s="32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"/>
      <c r="AI2693" s="1"/>
      <c r="AJ2693" s="1"/>
      <c r="AK2693" s="1"/>
      <c r="AL2693" s="1"/>
      <c r="AM2693" s="32"/>
      <c r="AN2693" s="32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42"/>
      <c r="B2694" s="83"/>
      <c r="C2694" s="8"/>
      <c r="D2694" s="15"/>
      <c r="E2694" s="16"/>
      <c r="F2694" s="16"/>
      <c r="G2694" s="16"/>
      <c r="H2694" s="16"/>
      <c r="I2694" s="15"/>
      <c r="J2694" s="34"/>
      <c r="K2694" s="2"/>
      <c r="L2694" s="21"/>
      <c r="M2694" s="14"/>
      <c r="N2694" s="14"/>
      <c r="O2694" s="21"/>
      <c r="P2694" s="16"/>
      <c r="Q2694" s="24"/>
      <c r="R2694" s="16"/>
      <c r="S2694" s="4"/>
      <c r="T2694" s="34"/>
      <c r="U2694" s="11"/>
      <c r="V2694" s="11"/>
      <c r="W2694" s="11"/>
      <c r="X2694" s="32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"/>
      <c r="AI2694" s="1"/>
      <c r="AJ2694" s="1"/>
      <c r="AK2694" s="1"/>
      <c r="AL2694" s="1"/>
      <c r="AM2694" s="32"/>
      <c r="AN2694" s="32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42"/>
      <c r="B2695" s="83"/>
      <c r="C2695" s="8"/>
      <c r="D2695" s="15"/>
      <c r="E2695" s="16"/>
      <c r="F2695" s="16"/>
      <c r="G2695" s="16"/>
      <c r="H2695" s="16"/>
      <c r="I2695" s="15"/>
      <c r="J2695" s="34"/>
      <c r="K2695" s="2"/>
      <c r="L2695" s="21"/>
      <c r="M2695" s="14"/>
      <c r="N2695" s="14"/>
      <c r="O2695" s="21"/>
      <c r="P2695" s="16"/>
      <c r="Q2695" s="24"/>
      <c r="R2695" s="16"/>
      <c r="S2695" s="4"/>
      <c r="T2695" s="34"/>
      <c r="U2695" s="11"/>
      <c r="V2695" s="11"/>
      <c r="W2695" s="11"/>
      <c r="X2695" s="32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"/>
      <c r="AI2695" s="1"/>
      <c r="AJ2695" s="1"/>
      <c r="AK2695" s="1"/>
      <c r="AL2695" s="1"/>
      <c r="AM2695" s="32"/>
      <c r="AN2695" s="32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42"/>
      <c r="B2696" s="83"/>
      <c r="C2696" s="8"/>
      <c r="D2696" s="15"/>
      <c r="E2696" s="16"/>
      <c r="F2696" s="16"/>
      <c r="G2696" s="16"/>
      <c r="H2696" s="16"/>
      <c r="I2696" s="15"/>
      <c r="J2696" s="34"/>
      <c r="K2696" s="2"/>
      <c r="L2696" s="21"/>
      <c r="M2696" s="14"/>
      <c r="N2696" s="14"/>
      <c r="O2696" s="21"/>
      <c r="P2696" s="16"/>
      <c r="Q2696" s="24"/>
      <c r="R2696" s="16"/>
      <c r="S2696" s="4"/>
      <c r="T2696" s="34"/>
      <c r="U2696" s="11"/>
      <c r="V2696" s="11"/>
      <c r="W2696" s="11"/>
      <c r="X2696" s="32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"/>
      <c r="AI2696" s="1"/>
      <c r="AJ2696" s="1"/>
      <c r="AK2696" s="1"/>
      <c r="AL2696" s="1"/>
      <c r="AM2696" s="32"/>
      <c r="AN2696" s="32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42"/>
      <c r="B2697" s="83"/>
      <c r="C2697" s="8"/>
      <c r="D2697" s="15"/>
      <c r="E2697" s="16"/>
      <c r="F2697" s="16"/>
      <c r="G2697" s="16"/>
      <c r="H2697" s="16"/>
      <c r="I2697" s="15"/>
      <c r="J2697" s="34"/>
      <c r="K2697" s="2"/>
      <c r="L2697" s="21"/>
      <c r="M2697" s="14"/>
      <c r="N2697" s="14"/>
      <c r="O2697" s="21"/>
      <c r="P2697" s="16"/>
      <c r="Q2697" s="24"/>
      <c r="R2697" s="16"/>
      <c r="S2697" s="4"/>
      <c r="T2697" s="34"/>
      <c r="U2697" s="11"/>
      <c r="V2697" s="11"/>
      <c r="W2697" s="11"/>
      <c r="X2697" s="32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"/>
      <c r="AI2697" s="1"/>
      <c r="AJ2697" s="1"/>
      <c r="AK2697" s="1"/>
      <c r="AL2697" s="1"/>
      <c r="AM2697" s="32"/>
      <c r="AN2697" s="32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42"/>
      <c r="B2698" s="83"/>
      <c r="C2698" s="8"/>
      <c r="D2698" s="15"/>
      <c r="E2698" s="16"/>
      <c r="F2698" s="16"/>
      <c r="G2698" s="16"/>
      <c r="H2698" s="16"/>
      <c r="I2698" s="15"/>
      <c r="J2698" s="34"/>
      <c r="K2698" s="2"/>
      <c r="L2698" s="21"/>
      <c r="M2698" s="14"/>
      <c r="N2698" s="14"/>
      <c r="O2698" s="21"/>
      <c r="P2698" s="16"/>
      <c r="Q2698" s="24"/>
      <c r="R2698" s="16"/>
      <c r="S2698" s="4"/>
      <c r="T2698" s="34"/>
      <c r="U2698" s="11"/>
      <c r="V2698" s="11"/>
      <c r="W2698" s="11"/>
      <c r="X2698" s="32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"/>
      <c r="AI2698" s="1"/>
      <c r="AJ2698" s="1"/>
      <c r="AK2698" s="1"/>
      <c r="AL2698" s="1"/>
      <c r="AM2698" s="32"/>
      <c r="AN2698" s="32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42"/>
      <c r="B2699" s="83"/>
      <c r="C2699" s="8"/>
      <c r="D2699" s="15"/>
      <c r="E2699" s="16"/>
      <c r="F2699" s="16"/>
      <c r="G2699" s="16"/>
      <c r="H2699" s="16"/>
      <c r="I2699" s="15"/>
      <c r="J2699" s="34"/>
      <c r="K2699" s="2"/>
      <c r="L2699" s="21"/>
      <c r="M2699" s="14"/>
      <c r="N2699" s="14"/>
      <c r="O2699" s="21"/>
      <c r="P2699" s="16"/>
      <c r="Q2699" s="24"/>
      <c r="R2699" s="16"/>
      <c r="S2699" s="4"/>
      <c r="T2699" s="34"/>
      <c r="U2699" s="11"/>
      <c r="V2699" s="11"/>
      <c r="W2699" s="11"/>
      <c r="X2699" s="32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"/>
      <c r="AI2699" s="1"/>
      <c r="AJ2699" s="1"/>
      <c r="AK2699" s="1"/>
      <c r="AL2699" s="1"/>
      <c r="AM2699" s="32"/>
      <c r="AN2699" s="32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42"/>
      <c r="B2700" s="83"/>
      <c r="C2700" s="8"/>
      <c r="D2700" s="15"/>
      <c r="E2700" s="16"/>
      <c r="F2700" s="16"/>
      <c r="G2700" s="16"/>
      <c r="H2700" s="16"/>
      <c r="I2700" s="15"/>
      <c r="J2700" s="34"/>
      <c r="K2700" s="2"/>
      <c r="L2700" s="21"/>
      <c r="M2700" s="14"/>
      <c r="N2700" s="14"/>
      <c r="O2700" s="21"/>
      <c r="P2700" s="16"/>
      <c r="Q2700" s="24"/>
      <c r="R2700" s="16"/>
      <c r="S2700" s="4"/>
      <c r="T2700" s="34"/>
      <c r="U2700" s="11"/>
      <c r="V2700" s="11"/>
      <c r="W2700" s="11"/>
      <c r="X2700" s="32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"/>
      <c r="AI2700" s="1"/>
      <c r="AJ2700" s="1"/>
      <c r="AK2700" s="1"/>
      <c r="AL2700" s="1"/>
      <c r="AM2700" s="32"/>
      <c r="AN2700" s="32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42"/>
      <c r="B2701" s="83"/>
      <c r="C2701" s="8"/>
      <c r="D2701" s="15"/>
      <c r="E2701" s="16"/>
      <c r="F2701" s="16"/>
      <c r="G2701" s="16"/>
      <c r="H2701" s="16"/>
      <c r="I2701" s="15"/>
      <c r="J2701" s="34"/>
      <c r="K2701" s="2"/>
      <c r="L2701" s="21"/>
      <c r="M2701" s="14"/>
      <c r="N2701" s="14"/>
      <c r="O2701" s="21"/>
      <c r="P2701" s="16"/>
      <c r="Q2701" s="24"/>
      <c r="R2701" s="16"/>
      <c r="S2701" s="4"/>
      <c r="T2701" s="34"/>
      <c r="U2701" s="11"/>
      <c r="V2701" s="11"/>
      <c r="W2701" s="11"/>
      <c r="X2701" s="32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"/>
      <c r="AI2701" s="1"/>
      <c r="AJ2701" s="1"/>
      <c r="AK2701" s="1"/>
      <c r="AL2701" s="1"/>
      <c r="AM2701" s="32"/>
      <c r="AN2701" s="32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42"/>
      <c r="B2702" s="83"/>
      <c r="C2702" s="8"/>
      <c r="D2702" s="15"/>
      <c r="E2702" s="16"/>
      <c r="F2702" s="16"/>
      <c r="G2702" s="16"/>
      <c r="H2702" s="16"/>
      <c r="I2702" s="15"/>
      <c r="J2702" s="34"/>
      <c r="K2702" s="2"/>
      <c r="L2702" s="21"/>
      <c r="M2702" s="14"/>
      <c r="N2702" s="14"/>
      <c r="O2702" s="21"/>
      <c r="P2702" s="16"/>
      <c r="Q2702" s="24"/>
      <c r="R2702" s="16"/>
      <c r="S2702" s="4"/>
      <c r="T2702" s="34"/>
      <c r="U2702" s="11"/>
      <c r="V2702" s="11"/>
      <c r="W2702" s="11"/>
      <c r="X2702" s="32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"/>
      <c r="AI2702" s="1"/>
      <c r="AJ2702" s="1"/>
      <c r="AK2702" s="1"/>
      <c r="AL2702" s="1"/>
      <c r="AM2702" s="32"/>
      <c r="AN2702" s="32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42"/>
      <c r="B2703" s="83"/>
      <c r="C2703" s="8"/>
      <c r="D2703" s="15"/>
      <c r="E2703" s="16"/>
      <c r="F2703" s="16"/>
      <c r="G2703" s="16"/>
      <c r="H2703" s="16"/>
      <c r="I2703" s="15"/>
      <c r="J2703" s="34"/>
      <c r="K2703" s="2"/>
      <c r="L2703" s="21"/>
      <c r="M2703" s="14"/>
      <c r="N2703" s="14"/>
      <c r="O2703" s="21"/>
      <c r="P2703" s="16"/>
      <c r="Q2703" s="24"/>
      <c r="R2703" s="16"/>
      <c r="S2703" s="4"/>
      <c r="T2703" s="34"/>
      <c r="U2703" s="11"/>
      <c r="V2703" s="11"/>
      <c r="W2703" s="11"/>
      <c r="X2703" s="32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"/>
      <c r="AI2703" s="1"/>
      <c r="AJ2703" s="1"/>
      <c r="AK2703" s="1"/>
      <c r="AL2703" s="1"/>
      <c r="AM2703" s="32"/>
      <c r="AN2703" s="32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42"/>
      <c r="B2704" s="83"/>
      <c r="C2704" s="8"/>
      <c r="D2704" s="15"/>
      <c r="E2704" s="16"/>
      <c r="F2704" s="16"/>
      <c r="G2704" s="16"/>
      <c r="H2704" s="16"/>
      <c r="I2704" s="15"/>
      <c r="J2704" s="34"/>
      <c r="K2704" s="2"/>
      <c r="L2704" s="21"/>
      <c r="M2704" s="14"/>
      <c r="N2704" s="14"/>
      <c r="O2704" s="21"/>
      <c r="P2704" s="16"/>
      <c r="Q2704" s="24"/>
      <c r="R2704" s="16"/>
      <c r="S2704" s="4"/>
      <c r="T2704" s="34"/>
      <c r="U2704" s="11"/>
      <c r="V2704" s="11"/>
      <c r="W2704" s="11"/>
      <c r="X2704" s="32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"/>
      <c r="AI2704" s="1"/>
      <c r="AJ2704" s="1"/>
      <c r="AK2704" s="1"/>
      <c r="AL2704" s="1"/>
      <c r="AM2704" s="32"/>
      <c r="AN2704" s="32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42"/>
      <c r="B2705" s="83"/>
      <c r="C2705" s="8"/>
      <c r="D2705" s="15"/>
      <c r="E2705" s="16"/>
      <c r="F2705" s="16"/>
      <c r="G2705" s="16"/>
      <c r="H2705" s="16"/>
      <c r="I2705" s="15"/>
      <c r="J2705" s="34"/>
      <c r="K2705" s="2"/>
      <c r="L2705" s="21"/>
      <c r="M2705" s="14"/>
      <c r="N2705" s="14"/>
      <c r="O2705" s="21"/>
      <c r="P2705" s="16"/>
      <c r="Q2705" s="24"/>
      <c r="R2705" s="16"/>
      <c r="S2705" s="4"/>
      <c r="T2705" s="34"/>
      <c r="U2705" s="11"/>
      <c r="V2705" s="11"/>
      <c r="W2705" s="11"/>
      <c r="X2705" s="32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"/>
      <c r="AI2705" s="1"/>
      <c r="AJ2705" s="1"/>
      <c r="AK2705" s="1"/>
      <c r="AL2705" s="1"/>
      <c r="AM2705" s="32"/>
      <c r="AN2705" s="32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42"/>
      <c r="B2706" s="83"/>
      <c r="C2706" s="8"/>
      <c r="D2706" s="15"/>
      <c r="E2706" s="16"/>
      <c r="F2706" s="16"/>
      <c r="G2706" s="16"/>
      <c r="H2706" s="16"/>
      <c r="I2706" s="15"/>
      <c r="J2706" s="34"/>
      <c r="K2706" s="2"/>
      <c r="L2706" s="21"/>
      <c r="M2706" s="14"/>
      <c r="N2706" s="14"/>
      <c r="O2706" s="21"/>
      <c r="P2706" s="16"/>
      <c r="Q2706" s="24"/>
      <c r="R2706" s="16"/>
      <c r="S2706" s="4"/>
      <c r="T2706" s="34"/>
      <c r="U2706" s="11"/>
      <c r="V2706" s="11"/>
      <c r="W2706" s="11"/>
      <c r="X2706" s="32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"/>
      <c r="AI2706" s="1"/>
      <c r="AJ2706" s="1"/>
      <c r="AK2706" s="1"/>
      <c r="AL2706" s="1"/>
      <c r="AM2706" s="32"/>
      <c r="AN2706" s="32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42"/>
      <c r="B2707" s="83"/>
      <c r="C2707" s="8"/>
      <c r="D2707" s="15"/>
      <c r="E2707" s="16"/>
      <c r="F2707" s="16"/>
      <c r="G2707" s="16"/>
      <c r="H2707" s="16"/>
      <c r="I2707" s="15"/>
      <c r="J2707" s="34"/>
      <c r="K2707" s="2"/>
      <c r="L2707" s="21"/>
      <c r="M2707" s="14"/>
      <c r="N2707" s="14"/>
      <c r="O2707" s="21"/>
      <c r="P2707" s="16"/>
      <c r="Q2707" s="24"/>
      <c r="R2707" s="16"/>
      <c r="S2707" s="4"/>
      <c r="T2707" s="34"/>
      <c r="U2707" s="11"/>
      <c r="V2707" s="11"/>
      <c r="W2707" s="11"/>
      <c r="X2707" s="32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"/>
      <c r="AI2707" s="1"/>
      <c r="AJ2707" s="1"/>
      <c r="AK2707" s="1"/>
      <c r="AL2707" s="1"/>
      <c r="AM2707" s="32"/>
      <c r="AN2707" s="32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42"/>
      <c r="B2708" s="83"/>
      <c r="C2708" s="8"/>
      <c r="D2708" s="15"/>
      <c r="E2708" s="16"/>
      <c r="F2708" s="16"/>
      <c r="G2708" s="16"/>
      <c r="H2708" s="16"/>
      <c r="I2708" s="15"/>
      <c r="J2708" s="34"/>
      <c r="K2708" s="2"/>
      <c r="L2708" s="21"/>
      <c r="M2708" s="14"/>
      <c r="N2708" s="14"/>
      <c r="O2708" s="21"/>
      <c r="P2708" s="16"/>
      <c r="Q2708" s="24"/>
      <c r="R2708" s="16"/>
      <c r="S2708" s="4"/>
      <c r="T2708" s="34"/>
      <c r="U2708" s="11"/>
      <c r="V2708" s="11"/>
      <c r="W2708" s="11"/>
      <c r="X2708" s="32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"/>
      <c r="AI2708" s="1"/>
      <c r="AJ2708" s="1"/>
      <c r="AK2708" s="1"/>
      <c r="AL2708" s="1"/>
      <c r="AM2708" s="32"/>
      <c r="AN2708" s="32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42"/>
      <c r="B2709" s="83"/>
      <c r="C2709" s="8"/>
      <c r="D2709" s="15"/>
      <c r="E2709" s="16"/>
      <c r="F2709" s="16"/>
      <c r="G2709" s="16"/>
      <c r="H2709" s="16"/>
      <c r="I2709" s="15"/>
      <c r="J2709" s="34"/>
      <c r="K2709" s="2"/>
      <c r="L2709" s="21"/>
      <c r="M2709" s="14"/>
      <c r="N2709" s="14"/>
      <c r="O2709" s="21"/>
      <c r="P2709" s="16"/>
      <c r="Q2709" s="24"/>
      <c r="R2709" s="16"/>
      <c r="S2709" s="4"/>
      <c r="T2709" s="34"/>
      <c r="U2709" s="11"/>
      <c r="V2709" s="11"/>
      <c r="W2709" s="11"/>
      <c r="X2709" s="32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"/>
      <c r="AI2709" s="1"/>
      <c r="AJ2709" s="1"/>
      <c r="AK2709" s="1"/>
      <c r="AL2709" s="1"/>
      <c r="AM2709" s="32"/>
      <c r="AN2709" s="32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42"/>
      <c r="B2710" s="83"/>
      <c r="C2710" s="8"/>
      <c r="D2710" s="15"/>
      <c r="E2710" s="16"/>
      <c r="F2710" s="16"/>
      <c r="G2710" s="16"/>
      <c r="H2710" s="16"/>
      <c r="I2710" s="15"/>
      <c r="J2710" s="34"/>
      <c r="K2710" s="2"/>
      <c r="L2710" s="21"/>
      <c r="M2710" s="14"/>
      <c r="N2710" s="14"/>
      <c r="O2710" s="21"/>
      <c r="P2710" s="16"/>
      <c r="Q2710" s="24"/>
      <c r="R2710" s="16"/>
      <c r="S2710" s="4"/>
      <c r="T2710" s="34"/>
      <c r="U2710" s="11"/>
      <c r="V2710" s="11"/>
      <c r="W2710" s="11"/>
      <c r="X2710" s="32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"/>
      <c r="AI2710" s="1"/>
      <c r="AJ2710" s="1"/>
      <c r="AK2710" s="1"/>
      <c r="AL2710" s="1"/>
      <c r="AM2710" s="32"/>
      <c r="AN2710" s="32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42"/>
      <c r="B2711" s="83"/>
      <c r="C2711" s="8"/>
      <c r="D2711" s="15"/>
      <c r="E2711" s="16"/>
      <c r="F2711" s="16"/>
      <c r="G2711" s="16"/>
      <c r="H2711" s="16"/>
      <c r="I2711" s="15"/>
      <c r="J2711" s="34"/>
      <c r="K2711" s="2"/>
      <c r="L2711" s="21"/>
      <c r="M2711" s="14"/>
      <c r="N2711" s="14"/>
      <c r="O2711" s="21"/>
      <c r="P2711" s="16"/>
      <c r="Q2711" s="24"/>
      <c r="R2711" s="16"/>
      <c r="S2711" s="4"/>
      <c r="T2711" s="34"/>
      <c r="U2711" s="11"/>
      <c r="V2711" s="11"/>
      <c r="W2711" s="11"/>
      <c r="X2711" s="32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"/>
      <c r="AI2711" s="1"/>
      <c r="AJ2711" s="1"/>
      <c r="AK2711" s="1"/>
      <c r="AL2711" s="1"/>
      <c r="AM2711" s="32"/>
      <c r="AN2711" s="32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42"/>
      <c r="B2712" s="83"/>
      <c r="C2712" s="8"/>
      <c r="D2712" s="15"/>
      <c r="E2712" s="16"/>
      <c r="F2712" s="16"/>
      <c r="G2712" s="16"/>
      <c r="H2712" s="16"/>
      <c r="I2712" s="15"/>
      <c r="J2712" s="34"/>
      <c r="K2712" s="2"/>
      <c r="L2712" s="21"/>
      <c r="M2712" s="14"/>
      <c r="N2712" s="14"/>
      <c r="O2712" s="21"/>
      <c r="P2712" s="16"/>
      <c r="Q2712" s="24"/>
      <c r="R2712" s="16"/>
      <c r="S2712" s="4"/>
      <c r="T2712" s="34"/>
      <c r="U2712" s="11"/>
      <c r="V2712" s="11"/>
      <c r="W2712" s="11"/>
      <c r="X2712" s="32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"/>
      <c r="AI2712" s="1"/>
      <c r="AJ2712" s="1"/>
      <c r="AK2712" s="1"/>
      <c r="AL2712" s="1"/>
      <c r="AM2712" s="32"/>
      <c r="AN2712" s="32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42"/>
      <c r="B2713" s="83"/>
      <c r="C2713" s="8"/>
      <c r="D2713" s="15"/>
      <c r="E2713" s="16"/>
      <c r="F2713" s="16"/>
      <c r="G2713" s="16"/>
      <c r="H2713" s="16"/>
      <c r="I2713" s="15"/>
      <c r="J2713" s="34"/>
      <c r="K2713" s="2"/>
      <c r="L2713" s="21"/>
      <c r="M2713" s="14"/>
      <c r="N2713" s="14"/>
      <c r="O2713" s="21"/>
      <c r="P2713" s="16"/>
      <c r="Q2713" s="24"/>
      <c r="R2713" s="16"/>
      <c r="S2713" s="4"/>
      <c r="T2713" s="34"/>
      <c r="U2713" s="11"/>
      <c r="V2713" s="11"/>
      <c r="W2713" s="11"/>
      <c r="X2713" s="32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"/>
      <c r="AI2713" s="1"/>
      <c r="AJ2713" s="1"/>
      <c r="AK2713" s="1"/>
      <c r="AL2713" s="1"/>
      <c r="AM2713" s="32"/>
      <c r="AN2713" s="32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42"/>
      <c r="B2714" s="83"/>
      <c r="C2714" s="8"/>
      <c r="D2714" s="15"/>
      <c r="E2714" s="16"/>
      <c r="F2714" s="16"/>
      <c r="G2714" s="16"/>
      <c r="H2714" s="16"/>
      <c r="I2714" s="15"/>
      <c r="J2714" s="34"/>
      <c r="K2714" s="2"/>
      <c r="L2714" s="21"/>
      <c r="M2714" s="14"/>
      <c r="N2714" s="14"/>
      <c r="O2714" s="21"/>
      <c r="P2714" s="16"/>
      <c r="Q2714" s="24"/>
      <c r="R2714" s="16"/>
      <c r="S2714" s="4"/>
      <c r="T2714" s="34"/>
      <c r="U2714" s="11"/>
      <c r="V2714" s="11"/>
      <c r="W2714" s="11"/>
      <c r="X2714" s="32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"/>
      <c r="AI2714" s="1"/>
      <c r="AJ2714" s="1"/>
      <c r="AK2714" s="1"/>
      <c r="AL2714" s="1"/>
      <c r="AM2714" s="32"/>
      <c r="AN2714" s="32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42"/>
      <c r="B2715" s="83"/>
      <c r="C2715" s="8"/>
      <c r="D2715" s="15"/>
      <c r="E2715" s="16"/>
      <c r="F2715" s="16"/>
      <c r="G2715" s="16"/>
      <c r="H2715" s="16"/>
      <c r="I2715" s="15"/>
      <c r="J2715" s="34"/>
      <c r="K2715" s="2"/>
      <c r="L2715" s="21"/>
      <c r="M2715" s="14"/>
      <c r="N2715" s="14"/>
      <c r="O2715" s="21"/>
      <c r="P2715" s="16"/>
      <c r="Q2715" s="24"/>
      <c r="R2715" s="16"/>
      <c r="S2715" s="4"/>
      <c r="T2715" s="34"/>
      <c r="U2715" s="11"/>
      <c r="V2715" s="11"/>
      <c r="W2715" s="11"/>
      <c r="X2715" s="32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"/>
      <c r="AI2715" s="1"/>
      <c r="AJ2715" s="1"/>
      <c r="AK2715" s="1"/>
      <c r="AL2715" s="1"/>
      <c r="AM2715" s="32"/>
      <c r="AN2715" s="32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42"/>
      <c r="B2716" s="83"/>
      <c r="C2716" s="8"/>
      <c r="D2716" s="15"/>
      <c r="E2716" s="16"/>
      <c r="F2716" s="16"/>
      <c r="G2716" s="16"/>
      <c r="H2716" s="16"/>
      <c r="I2716" s="15"/>
      <c r="J2716" s="34"/>
      <c r="K2716" s="2"/>
      <c r="L2716" s="21"/>
      <c r="M2716" s="14"/>
      <c r="N2716" s="14"/>
      <c r="O2716" s="21"/>
      <c r="P2716" s="16"/>
      <c r="Q2716" s="24"/>
      <c r="R2716" s="16"/>
      <c r="S2716" s="4"/>
      <c r="T2716" s="34"/>
      <c r="U2716" s="11"/>
      <c r="V2716" s="11"/>
      <c r="W2716" s="11"/>
      <c r="X2716" s="32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"/>
      <c r="AI2716" s="1"/>
      <c r="AJ2716" s="1"/>
      <c r="AK2716" s="1"/>
      <c r="AL2716" s="1"/>
      <c r="AM2716" s="32"/>
      <c r="AN2716" s="32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42"/>
      <c r="B2717" s="83"/>
      <c r="C2717" s="8"/>
      <c r="D2717" s="15"/>
      <c r="E2717" s="16"/>
      <c r="F2717" s="16"/>
      <c r="G2717" s="16"/>
      <c r="H2717" s="16"/>
      <c r="I2717" s="15"/>
      <c r="J2717" s="34"/>
      <c r="K2717" s="2"/>
      <c r="L2717" s="21"/>
      <c r="M2717" s="14"/>
      <c r="N2717" s="14"/>
      <c r="O2717" s="21"/>
      <c r="P2717" s="16"/>
      <c r="Q2717" s="24"/>
      <c r="R2717" s="16"/>
      <c r="S2717" s="4"/>
      <c r="T2717" s="34"/>
      <c r="U2717" s="11"/>
      <c r="V2717" s="11"/>
      <c r="W2717" s="11"/>
      <c r="X2717" s="32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"/>
      <c r="AI2717" s="1"/>
      <c r="AJ2717" s="1"/>
      <c r="AK2717" s="1"/>
      <c r="AL2717" s="1"/>
      <c r="AM2717" s="32"/>
      <c r="AN2717" s="32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42"/>
      <c r="B2718" s="83"/>
      <c r="C2718" s="8"/>
      <c r="D2718" s="15"/>
      <c r="E2718" s="16"/>
      <c r="F2718" s="16"/>
      <c r="G2718" s="16"/>
      <c r="H2718" s="16"/>
      <c r="I2718" s="15"/>
      <c r="J2718" s="34"/>
      <c r="K2718" s="2"/>
      <c r="L2718" s="21"/>
      <c r="M2718" s="14"/>
      <c r="N2718" s="14"/>
      <c r="O2718" s="21"/>
      <c r="P2718" s="16"/>
      <c r="Q2718" s="24"/>
      <c r="R2718" s="16"/>
      <c r="S2718" s="4"/>
      <c r="T2718" s="34"/>
      <c r="U2718" s="11"/>
      <c r="V2718" s="11"/>
      <c r="W2718" s="11"/>
      <c r="X2718" s="32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"/>
      <c r="AI2718" s="1"/>
      <c r="AJ2718" s="1"/>
      <c r="AK2718" s="1"/>
      <c r="AL2718" s="1"/>
      <c r="AM2718" s="32"/>
      <c r="AN2718" s="32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42"/>
      <c r="B2719" s="83"/>
      <c r="C2719" s="8"/>
      <c r="D2719" s="15"/>
      <c r="E2719" s="16"/>
      <c r="F2719" s="16"/>
      <c r="G2719" s="16"/>
      <c r="H2719" s="16"/>
      <c r="I2719" s="15"/>
      <c r="J2719" s="34"/>
      <c r="K2719" s="2"/>
      <c r="L2719" s="21"/>
      <c r="M2719" s="14"/>
      <c r="N2719" s="14"/>
      <c r="O2719" s="21"/>
      <c r="P2719" s="16"/>
      <c r="Q2719" s="24"/>
      <c r="R2719" s="16"/>
      <c r="S2719" s="4"/>
      <c r="T2719" s="34"/>
      <c r="U2719" s="11"/>
      <c r="V2719" s="11"/>
      <c r="W2719" s="11"/>
      <c r="X2719" s="32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"/>
      <c r="AI2719" s="1"/>
      <c r="AJ2719" s="1"/>
      <c r="AK2719" s="1"/>
      <c r="AL2719" s="1"/>
      <c r="AM2719" s="32"/>
      <c r="AN2719" s="32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42"/>
      <c r="B2720" s="83"/>
      <c r="C2720" s="8"/>
      <c r="D2720" s="15"/>
      <c r="E2720" s="16"/>
      <c r="F2720" s="16"/>
      <c r="G2720" s="16"/>
      <c r="H2720" s="16"/>
      <c r="I2720" s="15"/>
      <c r="J2720" s="34"/>
      <c r="K2720" s="2"/>
      <c r="L2720" s="21"/>
      <c r="M2720" s="14"/>
      <c r="N2720" s="14"/>
      <c r="O2720" s="21"/>
      <c r="P2720" s="16"/>
      <c r="Q2720" s="24"/>
      <c r="R2720" s="16"/>
      <c r="S2720" s="4"/>
      <c r="T2720" s="34"/>
      <c r="U2720" s="11"/>
      <c r="V2720" s="11"/>
      <c r="W2720" s="11"/>
      <c r="X2720" s="32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"/>
      <c r="AI2720" s="1"/>
      <c r="AJ2720" s="1"/>
      <c r="AK2720" s="1"/>
      <c r="AL2720" s="1"/>
      <c r="AM2720" s="32"/>
      <c r="AN2720" s="32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42"/>
      <c r="B2721" s="83"/>
      <c r="C2721" s="8"/>
      <c r="D2721" s="15"/>
      <c r="E2721" s="16"/>
      <c r="F2721" s="16"/>
      <c r="G2721" s="16"/>
      <c r="H2721" s="16"/>
      <c r="I2721" s="15"/>
      <c r="J2721" s="34"/>
      <c r="K2721" s="2"/>
      <c r="L2721" s="21"/>
      <c r="M2721" s="14"/>
      <c r="N2721" s="14"/>
      <c r="O2721" s="21"/>
      <c r="P2721" s="16"/>
      <c r="Q2721" s="24"/>
      <c r="R2721" s="16"/>
      <c r="S2721" s="4"/>
      <c r="T2721" s="34"/>
      <c r="U2721" s="11"/>
      <c r="V2721" s="11"/>
      <c r="W2721" s="11"/>
      <c r="X2721" s="32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"/>
      <c r="AI2721" s="1"/>
      <c r="AJ2721" s="1"/>
      <c r="AK2721" s="1"/>
      <c r="AL2721" s="1"/>
      <c r="AM2721" s="32"/>
      <c r="AN2721" s="32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42"/>
      <c r="B2722" s="83"/>
      <c r="C2722" s="8"/>
      <c r="D2722" s="15"/>
      <c r="E2722" s="16"/>
      <c r="F2722" s="16"/>
      <c r="G2722" s="16"/>
      <c r="H2722" s="16"/>
      <c r="I2722" s="15"/>
      <c r="J2722" s="34"/>
      <c r="K2722" s="2"/>
      <c r="L2722" s="21"/>
      <c r="M2722" s="14"/>
      <c r="N2722" s="14"/>
      <c r="O2722" s="21"/>
      <c r="P2722" s="16"/>
      <c r="Q2722" s="24"/>
      <c r="R2722" s="16"/>
      <c r="S2722" s="4"/>
      <c r="T2722" s="34"/>
      <c r="U2722" s="11"/>
      <c r="V2722" s="11"/>
      <c r="W2722" s="11"/>
      <c r="X2722" s="32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"/>
      <c r="AI2722" s="1"/>
      <c r="AJ2722" s="1"/>
      <c r="AK2722" s="1"/>
      <c r="AL2722" s="1"/>
      <c r="AM2722" s="32"/>
      <c r="AN2722" s="32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42"/>
      <c r="B2723" s="83"/>
      <c r="C2723" s="8"/>
      <c r="D2723" s="15"/>
      <c r="E2723" s="16"/>
      <c r="F2723" s="16"/>
      <c r="G2723" s="16"/>
      <c r="H2723" s="16"/>
      <c r="I2723" s="15"/>
      <c r="J2723" s="34"/>
      <c r="K2723" s="2"/>
      <c r="L2723" s="21"/>
      <c r="M2723" s="14"/>
      <c r="N2723" s="14"/>
      <c r="O2723" s="21"/>
      <c r="P2723" s="16"/>
      <c r="Q2723" s="24"/>
      <c r="R2723" s="16"/>
      <c r="S2723" s="4"/>
      <c r="T2723" s="34"/>
      <c r="U2723" s="11"/>
      <c r="V2723" s="11"/>
      <c r="W2723" s="11"/>
      <c r="X2723" s="32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"/>
      <c r="AI2723" s="1"/>
      <c r="AJ2723" s="1"/>
      <c r="AK2723" s="1"/>
      <c r="AL2723" s="1"/>
      <c r="AM2723" s="32"/>
      <c r="AN2723" s="32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42"/>
      <c r="B2724" s="83"/>
      <c r="C2724" s="8"/>
      <c r="D2724" s="15"/>
      <c r="E2724" s="16"/>
      <c r="F2724" s="16"/>
      <c r="G2724" s="16"/>
      <c r="H2724" s="16"/>
      <c r="I2724" s="15"/>
      <c r="J2724" s="34"/>
      <c r="K2724" s="2"/>
      <c r="L2724" s="21"/>
      <c r="M2724" s="14"/>
      <c r="N2724" s="14"/>
      <c r="O2724" s="21"/>
      <c r="P2724" s="16"/>
      <c r="Q2724" s="24"/>
      <c r="R2724" s="16"/>
      <c r="S2724" s="4"/>
      <c r="T2724" s="34"/>
      <c r="U2724" s="11"/>
      <c r="V2724" s="11"/>
      <c r="W2724" s="11"/>
      <c r="X2724" s="32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"/>
      <c r="AI2724" s="1"/>
      <c r="AJ2724" s="1"/>
      <c r="AK2724" s="1"/>
      <c r="AL2724" s="1"/>
      <c r="AM2724" s="32"/>
      <c r="AN2724" s="32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42"/>
      <c r="B2725" s="83"/>
      <c r="C2725" s="8"/>
      <c r="D2725" s="15"/>
      <c r="E2725" s="16"/>
      <c r="F2725" s="16"/>
      <c r="G2725" s="16"/>
      <c r="H2725" s="16"/>
      <c r="I2725" s="15"/>
      <c r="J2725" s="34"/>
      <c r="K2725" s="2"/>
      <c r="L2725" s="21"/>
      <c r="M2725" s="14"/>
      <c r="N2725" s="14"/>
      <c r="O2725" s="21"/>
      <c r="P2725" s="16"/>
      <c r="Q2725" s="24"/>
      <c r="R2725" s="16"/>
      <c r="S2725" s="4"/>
      <c r="T2725" s="34"/>
      <c r="U2725" s="11"/>
      <c r="V2725" s="11"/>
      <c r="W2725" s="11"/>
      <c r="X2725" s="32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"/>
      <c r="AI2725" s="1"/>
      <c r="AJ2725" s="1"/>
      <c r="AK2725" s="1"/>
      <c r="AL2725" s="1"/>
      <c r="AM2725" s="32"/>
      <c r="AN2725" s="32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42"/>
      <c r="B2726" s="83"/>
      <c r="C2726" s="8"/>
      <c r="D2726" s="15"/>
      <c r="E2726" s="16"/>
      <c r="F2726" s="16"/>
      <c r="G2726" s="16"/>
      <c r="H2726" s="16"/>
      <c r="I2726" s="15"/>
      <c r="J2726" s="34"/>
      <c r="K2726" s="2"/>
      <c r="L2726" s="21"/>
      <c r="M2726" s="14"/>
      <c r="N2726" s="14"/>
      <c r="O2726" s="21"/>
      <c r="P2726" s="16"/>
      <c r="Q2726" s="24"/>
      <c r="R2726" s="16"/>
      <c r="S2726" s="4"/>
      <c r="T2726" s="34"/>
      <c r="U2726" s="11"/>
      <c r="V2726" s="11"/>
      <c r="W2726" s="11"/>
      <c r="X2726" s="32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"/>
      <c r="AI2726" s="1"/>
      <c r="AJ2726" s="1"/>
      <c r="AK2726" s="1"/>
      <c r="AL2726" s="1"/>
      <c r="AM2726" s="32"/>
      <c r="AN2726" s="32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42"/>
      <c r="B2727" s="83"/>
      <c r="C2727" s="8"/>
      <c r="D2727" s="15"/>
      <c r="E2727" s="16"/>
      <c r="F2727" s="16"/>
      <c r="G2727" s="16"/>
      <c r="H2727" s="16"/>
      <c r="I2727" s="15"/>
      <c r="J2727" s="34"/>
      <c r="K2727" s="2"/>
      <c r="L2727" s="21"/>
      <c r="M2727" s="14"/>
      <c r="N2727" s="14"/>
      <c r="O2727" s="21"/>
      <c r="P2727" s="16"/>
      <c r="Q2727" s="24"/>
      <c r="R2727" s="16"/>
      <c r="S2727" s="4"/>
      <c r="T2727" s="34"/>
      <c r="U2727" s="11"/>
      <c r="V2727" s="11"/>
      <c r="W2727" s="11"/>
      <c r="X2727" s="32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"/>
      <c r="AI2727" s="1"/>
      <c r="AJ2727" s="1"/>
      <c r="AK2727" s="1"/>
      <c r="AL2727" s="1"/>
      <c r="AM2727" s="32"/>
      <c r="AN2727" s="32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42"/>
      <c r="B2728" s="83"/>
      <c r="C2728" s="8"/>
      <c r="D2728" s="15"/>
      <c r="E2728" s="16"/>
      <c r="F2728" s="16"/>
      <c r="G2728" s="16"/>
      <c r="H2728" s="16"/>
      <c r="I2728" s="15"/>
      <c r="J2728" s="34"/>
      <c r="K2728" s="2"/>
      <c r="L2728" s="21"/>
      <c r="M2728" s="14"/>
      <c r="N2728" s="14"/>
      <c r="O2728" s="21"/>
      <c r="P2728" s="16"/>
      <c r="Q2728" s="24"/>
      <c r="R2728" s="16"/>
      <c r="S2728" s="4"/>
      <c r="T2728" s="34"/>
      <c r="U2728" s="11"/>
      <c r="V2728" s="11"/>
      <c r="W2728" s="11"/>
      <c r="X2728" s="32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"/>
      <c r="AI2728" s="1"/>
      <c r="AJ2728" s="1"/>
      <c r="AK2728" s="1"/>
      <c r="AL2728" s="1"/>
      <c r="AM2728" s="32"/>
      <c r="AN2728" s="32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42"/>
      <c r="B2729" s="83"/>
      <c r="C2729" s="8"/>
      <c r="D2729" s="15"/>
      <c r="E2729" s="16"/>
      <c r="F2729" s="16"/>
      <c r="G2729" s="16"/>
      <c r="H2729" s="16"/>
      <c r="I2729" s="15"/>
      <c r="J2729" s="34"/>
      <c r="K2729" s="2"/>
      <c r="L2729" s="21"/>
      <c r="M2729" s="14"/>
      <c r="N2729" s="14"/>
      <c r="O2729" s="21"/>
      <c r="P2729" s="16"/>
      <c r="Q2729" s="24"/>
      <c r="R2729" s="16"/>
      <c r="S2729" s="4"/>
      <c r="T2729" s="34"/>
      <c r="U2729" s="11"/>
      <c r="V2729" s="11"/>
      <c r="W2729" s="11"/>
      <c r="X2729" s="32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"/>
      <c r="AI2729" s="1"/>
      <c r="AJ2729" s="1"/>
      <c r="AK2729" s="1"/>
      <c r="AL2729" s="1"/>
      <c r="AM2729" s="32"/>
      <c r="AN2729" s="32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42"/>
      <c r="B2730" s="83"/>
      <c r="C2730" s="8"/>
      <c r="D2730" s="15"/>
      <c r="E2730" s="16"/>
      <c r="F2730" s="16"/>
      <c r="G2730" s="16"/>
      <c r="H2730" s="16"/>
      <c r="I2730" s="15"/>
      <c r="J2730" s="34"/>
      <c r="K2730" s="2"/>
      <c r="L2730" s="21"/>
      <c r="M2730" s="14"/>
      <c r="N2730" s="14"/>
      <c r="O2730" s="21"/>
      <c r="P2730" s="16"/>
      <c r="Q2730" s="24"/>
      <c r="R2730" s="16"/>
      <c r="S2730" s="4"/>
      <c r="T2730" s="34"/>
      <c r="U2730" s="11"/>
      <c r="V2730" s="11"/>
      <c r="W2730" s="11"/>
      <c r="X2730" s="32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"/>
      <c r="AI2730" s="1"/>
      <c r="AJ2730" s="1"/>
      <c r="AK2730" s="1"/>
      <c r="AL2730" s="1"/>
      <c r="AM2730" s="32"/>
      <c r="AN2730" s="32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42"/>
      <c r="B2731" s="83"/>
      <c r="C2731" s="8"/>
      <c r="D2731" s="15"/>
      <c r="E2731" s="16"/>
      <c r="F2731" s="16"/>
      <c r="G2731" s="16"/>
      <c r="H2731" s="16"/>
      <c r="I2731" s="15"/>
      <c r="J2731" s="34"/>
      <c r="K2731" s="2"/>
      <c r="L2731" s="21"/>
      <c r="M2731" s="14"/>
      <c r="N2731" s="14"/>
      <c r="O2731" s="21"/>
      <c r="P2731" s="16"/>
      <c r="Q2731" s="24"/>
      <c r="R2731" s="16"/>
      <c r="S2731" s="4"/>
      <c r="T2731" s="34"/>
      <c r="U2731" s="11"/>
      <c r="V2731" s="11"/>
      <c r="W2731" s="11"/>
      <c r="X2731" s="32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"/>
      <c r="AI2731" s="1"/>
      <c r="AJ2731" s="1"/>
      <c r="AK2731" s="1"/>
      <c r="AL2731" s="1"/>
      <c r="AM2731" s="32"/>
      <c r="AN2731" s="32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42"/>
      <c r="B2732" s="83"/>
      <c r="C2732" s="8"/>
      <c r="D2732" s="15"/>
      <c r="E2732" s="16"/>
      <c r="F2732" s="16"/>
      <c r="G2732" s="16"/>
      <c r="H2732" s="16"/>
      <c r="I2732" s="15"/>
      <c r="J2732" s="34"/>
      <c r="K2732" s="2"/>
      <c r="L2732" s="21"/>
      <c r="M2732" s="14"/>
      <c r="N2732" s="14"/>
      <c r="O2732" s="21"/>
      <c r="P2732" s="16"/>
      <c r="Q2732" s="24"/>
      <c r="R2732" s="16"/>
      <c r="S2732" s="4"/>
      <c r="T2732" s="34"/>
      <c r="U2732" s="11"/>
      <c r="V2732" s="11"/>
      <c r="W2732" s="11"/>
      <c r="X2732" s="32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"/>
      <c r="AI2732" s="1"/>
      <c r="AJ2732" s="1"/>
      <c r="AK2732" s="1"/>
      <c r="AL2732" s="1"/>
      <c r="AM2732" s="32"/>
      <c r="AN2732" s="32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42"/>
      <c r="B2733" s="83"/>
      <c r="C2733" s="8"/>
      <c r="D2733" s="15"/>
      <c r="E2733" s="16"/>
      <c r="F2733" s="16"/>
      <c r="G2733" s="16"/>
      <c r="H2733" s="16"/>
      <c r="I2733" s="15"/>
      <c r="J2733" s="34"/>
      <c r="K2733" s="2"/>
      <c r="L2733" s="21"/>
      <c r="M2733" s="14"/>
      <c r="N2733" s="14"/>
      <c r="O2733" s="21"/>
      <c r="P2733" s="16"/>
      <c r="Q2733" s="24"/>
      <c r="R2733" s="16"/>
      <c r="S2733" s="4"/>
      <c r="T2733" s="34"/>
      <c r="U2733" s="11"/>
      <c r="V2733" s="11"/>
      <c r="W2733" s="11"/>
      <c r="X2733" s="32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"/>
      <c r="AI2733" s="1"/>
      <c r="AJ2733" s="1"/>
      <c r="AK2733" s="1"/>
      <c r="AL2733" s="1"/>
      <c r="AM2733" s="32"/>
      <c r="AN2733" s="32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42"/>
      <c r="B2734" s="83"/>
      <c r="C2734" s="8"/>
      <c r="D2734" s="15"/>
      <c r="E2734" s="16"/>
      <c r="F2734" s="16"/>
      <c r="G2734" s="16"/>
      <c r="H2734" s="16"/>
      <c r="I2734" s="15"/>
      <c r="J2734" s="34"/>
      <c r="K2734" s="2"/>
      <c r="L2734" s="21"/>
      <c r="M2734" s="14"/>
      <c r="N2734" s="14"/>
      <c r="O2734" s="21"/>
      <c r="P2734" s="16"/>
      <c r="Q2734" s="24"/>
      <c r="R2734" s="16"/>
      <c r="S2734" s="4"/>
      <c r="T2734" s="34"/>
      <c r="U2734" s="11"/>
      <c r="V2734" s="11"/>
      <c r="W2734" s="11"/>
      <c r="X2734" s="32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"/>
      <c r="AI2734" s="1"/>
      <c r="AJ2734" s="1"/>
      <c r="AK2734" s="1"/>
      <c r="AL2734" s="1"/>
      <c r="AM2734" s="32"/>
      <c r="AN2734" s="32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42"/>
      <c r="B2735" s="83"/>
      <c r="C2735" s="8"/>
      <c r="D2735" s="15"/>
      <c r="E2735" s="16"/>
      <c r="F2735" s="16"/>
      <c r="G2735" s="16"/>
      <c r="H2735" s="16"/>
      <c r="I2735" s="15"/>
      <c r="J2735" s="34"/>
      <c r="K2735" s="2"/>
      <c r="L2735" s="21"/>
      <c r="M2735" s="14"/>
      <c r="N2735" s="14"/>
      <c r="O2735" s="21"/>
      <c r="P2735" s="16"/>
      <c r="Q2735" s="24"/>
      <c r="R2735" s="16"/>
      <c r="S2735" s="4"/>
      <c r="T2735" s="34"/>
      <c r="U2735" s="11"/>
      <c r="V2735" s="11"/>
      <c r="W2735" s="11"/>
      <c r="X2735" s="32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"/>
      <c r="AI2735" s="1"/>
      <c r="AJ2735" s="1"/>
      <c r="AK2735" s="1"/>
      <c r="AL2735" s="1"/>
      <c r="AM2735" s="32"/>
      <c r="AN2735" s="32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42"/>
      <c r="B2736" s="83"/>
      <c r="C2736" s="8"/>
      <c r="D2736" s="15"/>
      <c r="E2736" s="16"/>
      <c r="F2736" s="16"/>
      <c r="G2736" s="16"/>
      <c r="H2736" s="16"/>
      <c r="I2736" s="15"/>
      <c r="J2736" s="34"/>
      <c r="K2736" s="2"/>
      <c r="L2736" s="21"/>
      <c r="M2736" s="14"/>
      <c r="N2736" s="14"/>
      <c r="O2736" s="21"/>
      <c r="P2736" s="16"/>
      <c r="Q2736" s="24"/>
      <c r="R2736" s="16"/>
      <c r="S2736" s="4"/>
      <c r="T2736" s="34"/>
      <c r="U2736" s="11"/>
      <c r="V2736" s="11"/>
      <c r="W2736" s="11"/>
      <c r="X2736" s="32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"/>
      <c r="AI2736" s="1"/>
      <c r="AJ2736" s="1"/>
      <c r="AK2736" s="1"/>
      <c r="AL2736" s="1"/>
      <c r="AM2736" s="32"/>
      <c r="AN2736" s="32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42"/>
      <c r="B2737" s="83"/>
      <c r="C2737" s="8"/>
      <c r="D2737" s="15"/>
      <c r="E2737" s="16"/>
      <c r="F2737" s="16"/>
      <c r="G2737" s="16"/>
      <c r="H2737" s="16"/>
      <c r="I2737" s="15"/>
      <c r="J2737" s="34"/>
      <c r="K2737" s="2"/>
      <c r="L2737" s="21"/>
      <c r="M2737" s="14"/>
      <c r="N2737" s="14"/>
      <c r="O2737" s="21"/>
      <c r="P2737" s="16"/>
      <c r="Q2737" s="24"/>
      <c r="R2737" s="16"/>
      <c r="S2737" s="4"/>
      <c r="T2737" s="34"/>
      <c r="U2737" s="11"/>
      <c r="V2737" s="11"/>
      <c r="W2737" s="11"/>
      <c r="X2737" s="32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"/>
      <c r="AI2737" s="1"/>
      <c r="AJ2737" s="1"/>
      <c r="AK2737" s="1"/>
      <c r="AL2737" s="1"/>
      <c r="AM2737" s="32"/>
      <c r="AN2737" s="32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42"/>
      <c r="B2738" s="83"/>
      <c r="C2738" s="8"/>
      <c r="D2738" s="15"/>
      <c r="E2738" s="16"/>
      <c r="F2738" s="16"/>
      <c r="G2738" s="16"/>
      <c r="H2738" s="16"/>
      <c r="I2738" s="15"/>
      <c r="J2738" s="34"/>
      <c r="K2738" s="2"/>
      <c r="L2738" s="21"/>
      <c r="M2738" s="14"/>
      <c r="N2738" s="14"/>
      <c r="O2738" s="21"/>
      <c r="P2738" s="16"/>
      <c r="Q2738" s="24"/>
      <c r="R2738" s="16"/>
      <c r="S2738" s="4"/>
      <c r="T2738" s="34"/>
      <c r="U2738" s="11"/>
      <c r="V2738" s="11"/>
      <c r="W2738" s="11"/>
      <c r="X2738" s="32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"/>
      <c r="AI2738" s="1"/>
      <c r="AJ2738" s="1"/>
      <c r="AK2738" s="1"/>
      <c r="AL2738" s="1"/>
      <c r="AM2738" s="32"/>
      <c r="AN2738" s="32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42"/>
      <c r="B2739" s="83"/>
      <c r="C2739" s="8"/>
      <c r="D2739" s="15"/>
      <c r="E2739" s="16"/>
      <c r="F2739" s="16"/>
      <c r="G2739" s="16"/>
      <c r="H2739" s="16"/>
      <c r="I2739" s="15"/>
      <c r="J2739" s="34"/>
      <c r="K2739" s="2"/>
      <c r="L2739" s="21"/>
      <c r="M2739" s="14"/>
      <c r="N2739" s="14"/>
      <c r="O2739" s="21"/>
      <c r="P2739" s="16"/>
      <c r="Q2739" s="24"/>
      <c r="R2739" s="16"/>
      <c r="S2739" s="4"/>
      <c r="T2739" s="34"/>
      <c r="U2739" s="11"/>
      <c r="V2739" s="11"/>
      <c r="W2739" s="11"/>
      <c r="X2739" s="32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"/>
      <c r="AI2739" s="1"/>
      <c r="AJ2739" s="1"/>
      <c r="AK2739" s="1"/>
      <c r="AL2739" s="1"/>
      <c r="AM2739" s="32"/>
      <c r="AN2739" s="32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42"/>
      <c r="B2740" s="83"/>
      <c r="C2740" s="8"/>
      <c r="D2740" s="15"/>
      <c r="E2740" s="16"/>
      <c r="F2740" s="16"/>
      <c r="G2740" s="16"/>
      <c r="H2740" s="16"/>
      <c r="I2740" s="15"/>
      <c r="J2740" s="34"/>
      <c r="K2740" s="2"/>
      <c r="L2740" s="21"/>
      <c r="M2740" s="14"/>
      <c r="N2740" s="14"/>
      <c r="O2740" s="21"/>
      <c r="P2740" s="16"/>
      <c r="Q2740" s="24"/>
      <c r="R2740" s="16"/>
      <c r="S2740" s="4"/>
      <c r="T2740" s="34"/>
      <c r="U2740" s="11"/>
      <c r="V2740" s="11"/>
      <c r="W2740" s="11"/>
      <c r="X2740" s="32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"/>
      <c r="AI2740" s="1"/>
      <c r="AJ2740" s="1"/>
      <c r="AK2740" s="1"/>
      <c r="AL2740" s="1"/>
      <c r="AM2740" s="32"/>
      <c r="AN2740" s="32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42"/>
      <c r="B2741" s="83"/>
      <c r="C2741" s="8"/>
      <c r="D2741" s="15"/>
      <c r="E2741" s="16"/>
      <c r="F2741" s="16"/>
      <c r="G2741" s="16"/>
      <c r="H2741" s="16"/>
      <c r="I2741" s="15"/>
      <c r="J2741" s="34"/>
      <c r="K2741" s="2"/>
      <c r="L2741" s="21"/>
      <c r="M2741" s="14"/>
      <c r="N2741" s="14"/>
      <c r="O2741" s="21"/>
      <c r="P2741" s="16"/>
      <c r="Q2741" s="24"/>
      <c r="R2741" s="16"/>
      <c r="S2741" s="4"/>
      <c r="T2741" s="34"/>
      <c r="U2741" s="11"/>
      <c r="V2741" s="11"/>
      <c r="W2741" s="11"/>
      <c r="X2741" s="32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"/>
      <c r="AI2741" s="1"/>
      <c r="AJ2741" s="1"/>
      <c r="AK2741" s="1"/>
      <c r="AL2741" s="1"/>
      <c r="AM2741" s="32"/>
      <c r="AN2741" s="32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42"/>
      <c r="B2742" s="83"/>
      <c r="C2742" s="8"/>
      <c r="D2742" s="15"/>
      <c r="E2742" s="16"/>
      <c r="F2742" s="16"/>
      <c r="G2742" s="16"/>
      <c r="H2742" s="16"/>
      <c r="I2742" s="15"/>
      <c r="J2742" s="34"/>
      <c r="K2742" s="2"/>
      <c r="L2742" s="21"/>
      <c r="M2742" s="14"/>
      <c r="N2742" s="14"/>
      <c r="O2742" s="21"/>
      <c r="P2742" s="16"/>
      <c r="Q2742" s="24"/>
      <c r="R2742" s="16"/>
      <c r="S2742" s="4"/>
      <c r="T2742" s="34"/>
      <c r="U2742" s="11"/>
      <c r="V2742" s="11"/>
      <c r="W2742" s="11"/>
      <c r="X2742" s="32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"/>
      <c r="AI2742" s="1"/>
      <c r="AJ2742" s="1"/>
      <c r="AK2742" s="1"/>
      <c r="AL2742" s="1"/>
      <c r="AM2742" s="32"/>
      <c r="AN2742" s="32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42"/>
      <c r="B2743" s="83"/>
      <c r="C2743" s="8"/>
      <c r="D2743" s="15"/>
      <c r="E2743" s="16"/>
      <c r="F2743" s="16"/>
      <c r="G2743" s="16"/>
      <c r="H2743" s="16"/>
      <c r="I2743" s="15"/>
      <c r="J2743" s="34"/>
      <c r="K2743" s="2"/>
      <c r="L2743" s="21"/>
      <c r="M2743" s="14"/>
      <c r="N2743" s="14"/>
      <c r="O2743" s="21"/>
      <c r="P2743" s="16"/>
      <c r="Q2743" s="24"/>
      <c r="R2743" s="16"/>
      <c r="S2743" s="4"/>
      <c r="T2743" s="34"/>
      <c r="U2743" s="11"/>
      <c r="V2743" s="11"/>
      <c r="W2743" s="11"/>
      <c r="X2743" s="32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"/>
      <c r="AI2743" s="1"/>
      <c r="AJ2743" s="1"/>
      <c r="AK2743" s="1"/>
      <c r="AL2743" s="1"/>
      <c r="AM2743" s="32"/>
      <c r="AN2743" s="32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42"/>
      <c r="B2744" s="83"/>
      <c r="C2744" s="8"/>
      <c r="D2744" s="15"/>
      <c r="E2744" s="16"/>
      <c r="F2744" s="16"/>
      <c r="G2744" s="16"/>
      <c r="H2744" s="16"/>
      <c r="I2744" s="15"/>
      <c r="J2744" s="34"/>
      <c r="K2744" s="2"/>
      <c r="L2744" s="21"/>
      <c r="M2744" s="14"/>
      <c r="N2744" s="14"/>
      <c r="O2744" s="21"/>
      <c r="P2744" s="16"/>
      <c r="Q2744" s="24"/>
      <c r="R2744" s="16"/>
      <c r="S2744" s="4"/>
      <c r="T2744" s="34"/>
      <c r="U2744" s="11"/>
      <c r="V2744" s="11"/>
      <c r="W2744" s="11"/>
      <c r="X2744" s="32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"/>
      <c r="AI2744" s="1"/>
      <c r="AJ2744" s="1"/>
      <c r="AK2744" s="1"/>
      <c r="AL2744" s="1"/>
      <c r="AM2744" s="32"/>
      <c r="AN2744" s="32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42"/>
      <c r="B2745" s="83"/>
      <c r="C2745" s="8"/>
      <c r="D2745" s="15"/>
      <c r="E2745" s="16"/>
      <c r="F2745" s="16"/>
      <c r="G2745" s="16"/>
      <c r="H2745" s="16"/>
      <c r="I2745" s="15"/>
      <c r="J2745" s="34"/>
      <c r="K2745" s="2"/>
      <c r="L2745" s="21"/>
      <c r="M2745" s="14"/>
      <c r="N2745" s="14"/>
      <c r="O2745" s="21"/>
      <c r="P2745" s="16"/>
      <c r="Q2745" s="24"/>
      <c r="R2745" s="16"/>
      <c r="S2745" s="4"/>
      <c r="T2745" s="34"/>
      <c r="U2745" s="11"/>
      <c r="V2745" s="11"/>
      <c r="W2745" s="11"/>
      <c r="X2745" s="32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"/>
      <c r="AI2745" s="1"/>
      <c r="AJ2745" s="1"/>
      <c r="AK2745" s="1"/>
      <c r="AL2745" s="1"/>
      <c r="AM2745" s="32"/>
      <c r="AN2745" s="32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42"/>
      <c r="B2746" s="83"/>
      <c r="C2746" s="8"/>
      <c r="D2746" s="15"/>
      <c r="E2746" s="16"/>
      <c r="F2746" s="16"/>
      <c r="G2746" s="16"/>
      <c r="H2746" s="16"/>
      <c r="I2746" s="15"/>
      <c r="J2746" s="34"/>
      <c r="K2746" s="2"/>
      <c r="L2746" s="21"/>
      <c r="M2746" s="14"/>
      <c r="N2746" s="14"/>
      <c r="O2746" s="21"/>
      <c r="P2746" s="16"/>
      <c r="Q2746" s="24"/>
      <c r="R2746" s="16"/>
      <c r="S2746" s="4"/>
      <c r="T2746" s="34"/>
      <c r="U2746" s="11"/>
      <c r="V2746" s="11"/>
      <c r="W2746" s="11"/>
      <c r="X2746" s="32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"/>
      <c r="AI2746" s="1"/>
      <c r="AJ2746" s="1"/>
      <c r="AK2746" s="1"/>
      <c r="AL2746" s="1"/>
      <c r="AM2746" s="32"/>
      <c r="AN2746" s="32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42"/>
      <c r="B2747" s="83"/>
      <c r="C2747" s="8"/>
      <c r="D2747" s="15"/>
      <c r="E2747" s="16"/>
      <c r="F2747" s="16"/>
      <c r="G2747" s="16"/>
      <c r="H2747" s="16"/>
      <c r="I2747" s="15"/>
      <c r="J2747" s="34"/>
      <c r="K2747" s="2"/>
      <c r="L2747" s="21"/>
      <c r="M2747" s="14"/>
      <c r="N2747" s="14"/>
      <c r="O2747" s="21"/>
      <c r="P2747" s="16"/>
      <c r="Q2747" s="24"/>
      <c r="R2747" s="16"/>
      <c r="S2747" s="4"/>
      <c r="T2747" s="34"/>
      <c r="U2747" s="11"/>
      <c r="V2747" s="11"/>
      <c r="W2747" s="11"/>
      <c r="X2747" s="32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"/>
      <c r="AI2747" s="1"/>
      <c r="AJ2747" s="1"/>
      <c r="AK2747" s="1"/>
      <c r="AL2747" s="1"/>
      <c r="AM2747" s="32"/>
      <c r="AN2747" s="32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42"/>
      <c r="B2748" s="83"/>
      <c r="C2748" s="8"/>
      <c r="D2748" s="15"/>
      <c r="E2748" s="16"/>
      <c r="F2748" s="16"/>
      <c r="G2748" s="16"/>
      <c r="H2748" s="16"/>
      <c r="I2748" s="15"/>
      <c r="J2748" s="34"/>
      <c r="K2748" s="2"/>
      <c r="L2748" s="21"/>
      <c r="M2748" s="14"/>
      <c r="N2748" s="14"/>
      <c r="O2748" s="21"/>
      <c r="P2748" s="16"/>
      <c r="Q2748" s="24"/>
      <c r="R2748" s="16"/>
      <c r="S2748" s="4"/>
      <c r="T2748" s="34"/>
      <c r="U2748" s="11"/>
      <c r="V2748" s="11"/>
      <c r="W2748" s="11"/>
      <c r="X2748" s="32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"/>
      <c r="AI2748" s="1"/>
      <c r="AJ2748" s="1"/>
      <c r="AK2748" s="1"/>
      <c r="AL2748" s="1"/>
      <c r="AM2748" s="32"/>
      <c r="AN2748" s="32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42"/>
      <c r="B2749" s="83"/>
      <c r="C2749" s="8"/>
      <c r="D2749" s="15"/>
      <c r="E2749" s="16"/>
      <c r="F2749" s="16"/>
      <c r="G2749" s="16"/>
      <c r="H2749" s="16"/>
      <c r="I2749" s="15"/>
      <c r="J2749" s="34"/>
      <c r="K2749" s="2"/>
      <c r="L2749" s="21"/>
      <c r="M2749" s="14"/>
      <c r="N2749" s="14"/>
      <c r="O2749" s="21"/>
      <c r="P2749" s="16"/>
      <c r="Q2749" s="24"/>
      <c r="R2749" s="16"/>
      <c r="S2749" s="4"/>
      <c r="T2749" s="34"/>
      <c r="U2749" s="11"/>
      <c r="V2749" s="11"/>
      <c r="W2749" s="11"/>
      <c r="X2749" s="32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"/>
      <c r="AI2749" s="1"/>
      <c r="AJ2749" s="1"/>
      <c r="AK2749" s="1"/>
      <c r="AL2749" s="1"/>
      <c r="AM2749" s="32"/>
      <c r="AN2749" s="32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42"/>
      <c r="B2750" s="83"/>
      <c r="C2750" s="8"/>
      <c r="D2750" s="15"/>
      <c r="E2750" s="16"/>
      <c r="F2750" s="16"/>
      <c r="G2750" s="16"/>
      <c r="H2750" s="16"/>
      <c r="I2750" s="15"/>
      <c r="J2750" s="34"/>
      <c r="K2750" s="2"/>
      <c r="L2750" s="21"/>
      <c r="M2750" s="14"/>
      <c r="N2750" s="14"/>
      <c r="O2750" s="21"/>
      <c r="P2750" s="16"/>
      <c r="Q2750" s="24"/>
      <c r="R2750" s="16"/>
      <c r="S2750" s="4"/>
      <c r="T2750" s="34"/>
      <c r="U2750" s="30"/>
      <c r="V2750" s="30"/>
      <c r="W2750" s="30"/>
      <c r="X2750" s="36"/>
      <c r="Y2750" s="25"/>
      <c r="Z2750" s="28"/>
      <c r="AA2750" s="30"/>
      <c r="AB2750" s="25"/>
      <c r="AC2750" s="25"/>
      <c r="AD2750" s="25"/>
      <c r="AE2750" s="30"/>
      <c r="AF2750" s="26"/>
      <c r="AG2750" s="30"/>
      <c r="AH2750" s="28"/>
      <c r="AI2750" s="28"/>
      <c r="AJ2750" s="28"/>
      <c r="AK2750" s="28"/>
      <c r="AL2750" s="28"/>
      <c r="AM2750" s="36"/>
      <c r="AN2750" s="36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  <c r="EK2750" s="28"/>
      <c r="EL2750" s="28"/>
      <c r="EM2750" s="28"/>
      <c r="EN2750" s="28"/>
      <c r="EO2750" s="28"/>
    </row>
    <row r="2751" spans="1:145" x14ac:dyDescent="0.15">
      <c r="A2751" s="42"/>
      <c r="B2751" s="83"/>
      <c r="C2751" s="8"/>
      <c r="D2751" s="15"/>
      <c r="E2751" s="16"/>
      <c r="F2751" s="16"/>
      <c r="G2751" s="16"/>
      <c r="H2751" s="16"/>
      <c r="I2751" s="15"/>
      <c r="J2751" s="34"/>
      <c r="K2751" s="2"/>
      <c r="L2751" s="21"/>
      <c r="M2751" s="14"/>
      <c r="N2751" s="14"/>
      <c r="O2751" s="21"/>
      <c r="P2751" s="16"/>
      <c r="Q2751" s="24"/>
      <c r="R2751" s="16"/>
      <c r="S2751" s="4"/>
      <c r="T2751" s="34"/>
      <c r="U2751" s="30"/>
      <c r="V2751" s="30"/>
      <c r="W2751" s="30"/>
      <c r="X2751" s="36"/>
      <c r="Y2751" s="25"/>
      <c r="Z2751" s="28"/>
      <c r="AA2751" s="30"/>
      <c r="AB2751" s="25"/>
      <c r="AC2751" s="25"/>
      <c r="AD2751" s="25"/>
      <c r="AE2751" s="30"/>
      <c r="AF2751" s="26"/>
      <c r="AG2751" s="30"/>
      <c r="AH2751" s="28"/>
      <c r="AI2751" s="28"/>
      <c r="AJ2751" s="28"/>
      <c r="AK2751" s="28"/>
      <c r="AL2751" s="28"/>
      <c r="AM2751" s="36"/>
      <c r="AN2751" s="36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  <c r="EK2751" s="28"/>
      <c r="EL2751" s="28"/>
      <c r="EM2751" s="28"/>
      <c r="EN2751" s="28"/>
      <c r="EO2751" s="28"/>
    </row>
    <row r="2752" spans="1:145" x14ac:dyDescent="0.15">
      <c r="A2752" s="42"/>
      <c r="B2752" s="83"/>
      <c r="C2752" s="8"/>
      <c r="D2752" s="15"/>
      <c r="E2752" s="16"/>
      <c r="F2752" s="16"/>
      <c r="G2752" s="16"/>
      <c r="H2752" s="16"/>
      <c r="I2752" s="15"/>
      <c r="J2752" s="34"/>
      <c r="K2752" s="2"/>
      <c r="L2752" s="21"/>
      <c r="M2752" s="14"/>
      <c r="N2752" s="14"/>
      <c r="O2752" s="21"/>
      <c r="P2752" s="16"/>
      <c r="Q2752" s="24"/>
      <c r="R2752" s="16"/>
      <c r="S2752" s="4"/>
      <c r="T2752" s="34"/>
      <c r="U2752" s="11"/>
      <c r="V2752" s="11"/>
      <c r="W2752" s="11"/>
      <c r="X2752" s="32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"/>
      <c r="AI2752" s="1"/>
      <c r="AJ2752" s="1"/>
      <c r="AK2752" s="1"/>
      <c r="AL2752" s="1"/>
      <c r="AM2752" s="32"/>
      <c r="AN2752" s="32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42"/>
      <c r="B2753" s="83"/>
      <c r="C2753" s="8"/>
      <c r="D2753" s="15"/>
      <c r="E2753" s="16"/>
      <c r="F2753" s="16"/>
      <c r="G2753" s="16"/>
      <c r="H2753" s="16"/>
      <c r="I2753" s="15"/>
      <c r="J2753" s="34"/>
      <c r="K2753" s="2"/>
      <c r="L2753" s="21"/>
      <c r="M2753" s="14"/>
      <c r="N2753" s="14"/>
      <c r="O2753" s="21"/>
      <c r="P2753" s="16"/>
      <c r="Q2753" s="24"/>
      <c r="R2753" s="16"/>
      <c r="S2753" s="4"/>
      <c r="T2753" s="34"/>
      <c r="U2753" s="11"/>
      <c r="V2753" s="11"/>
      <c r="W2753" s="11"/>
      <c r="X2753" s="32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"/>
      <c r="AI2753" s="1"/>
      <c r="AJ2753" s="1"/>
      <c r="AK2753" s="1"/>
      <c r="AL2753" s="1"/>
      <c r="AM2753" s="32"/>
      <c r="AN2753" s="32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42"/>
      <c r="B2754" s="83"/>
      <c r="C2754" s="8"/>
      <c r="D2754" s="15"/>
      <c r="E2754" s="16"/>
      <c r="F2754" s="16"/>
      <c r="G2754" s="16"/>
      <c r="H2754" s="16"/>
      <c r="I2754" s="15"/>
      <c r="J2754" s="34"/>
      <c r="K2754" s="2"/>
      <c r="L2754" s="21"/>
      <c r="M2754" s="14"/>
      <c r="N2754" s="14"/>
      <c r="O2754" s="21"/>
      <c r="P2754" s="16"/>
      <c r="Q2754" s="24"/>
      <c r="R2754" s="16"/>
      <c r="S2754" s="4"/>
      <c r="T2754" s="34"/>
      <c r="U2754" s="30"/>
      <c r="V2754" s="30"/>
      <c r="W2754" s="30"/>
      <c r="X2754" s="36"/>
      <c r="Y2754" s="25"/>
      <c r="Z2754" s="28"/>
      <c r="AA2754" s="30"/>
      <c r="AB2754" s="25"/>
      <c r="AC2754" s="25"/>
      <c r="AD2754" s="25"/>
      <c r="AE2754" s="30"/>
      <c r="AF2754" s="26"/>
      <c r="AG2754" s="30"/>
      <c r="AH2754" s="28"/>
      <c r="AI2754" s="28"/>
      <c r="AJ2754" s="28"/>
      <c r="AK2754" s="28"/>
      <c r="AL2754" s="28"/>
      <c r="AM2754" s="36"/>
      <c r="AN2754" s="36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  <c r="EK2754" s="28"/>
      <c r="EL2754" s="28"/>
      <c r="EM2754" s="28"/>
      <c r="EN2754" s="28"/>
      <c r="EO2754" s="28"/>
    </row>
    <row r="2755" spans="1:145" x14ac:dyDescent="0.15">
      <c r="A2755" s="42"/>
      <c r="B2755" s="83"/>
      <c r="C2755" s="8"/>
      <c r="D2755" s="15"/>
      <c r="E2755" s="16"/>
      <c r="F2755" s="16"/>
      <c r="G2755" s="16"/>
      <c r="H2755" s="16"/>
      <c r="I2755" s="15"/>
      <c r="J2755" s="34"/>
      <c r="K2755" s="2"/>
      <c r="L2755" s="21"/>
      <c r="M2755" s="14"/>
      <c r="N2755" s="14"/>
      <c r="O2755" s="21"/>
      <c r="P2755" s="16"/>
      <c r="Q2755" s="24"/>
      <c r="R2755" s="16"/>
      <c r="S2755" s="4"/>
      <c r="T2755" s="34"/>
      <c r="U2755" s="11"/>
      <c r="V2755" s="11"/>
      <c r="W2755" s="11"/>
      <c r="X2755" s="32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"/>
      <c r="AI2755" s="1"/>
      <c r="AJ2755" s="1"/>
      <c r="AK2755" s="1"/>
      <c r="AL2755" s="1"/>
      <c r="AM2755" s="32"/>
      <c r="AN2755" s="32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42"/>
      <c r="B2756" s="83"/>
      <c r="C2756" s="8"/>
      <c r="D2756" s="15"/>
      <c r="E2756" s="16"/>
      <c r="F2756" s="16"/>
      <c r="G2756" s="16"/>
      <c r="H2756" s="16"/>
      <c r="I2756" s="15"/>
      <c r="J2756" s="34"/>
      <c r="K2756" s="2"/>
      <c r="L2756" s="21"/>
      <c r="M2756" s="14"/>
      <c r="N2756" s="14"/>
      <c r="O2756" s="21"/>
      <c r="P2756" s="16"/>
      <c r="Q2756" s="24"/>
      <c r="R2756" s="16"/>
      <c r="S2756" s="4"/>
      <c r="T2756" s="34"/>
      <c r="U2756" s="11"/>
      <c r="V2756" s="11"/>
      <c r="W2756" s="11"/>
      <c r="X2756" s="32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"/>
      <c r="AI2756" s="1"/>
      <c r="AJ2756" s="1"/>
      <c r="AK2756" s="1"/>
      <c r="AL2756" s="1"/>
      <c r="AM2756" s="32"/>
      <c r="AN2756" s="32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42"/>
      <c r="B2757" s="83"/>
      <c r="C2757" s="8"/>
      <c r="D2757" s="15"/>
      <c r="E2757" s="16"/>
      <c r="F2757" s="16"/>
      <c r="G2757" s="16"/>
      <c r="H2757" s="16"/>
      <c r="I2757" s="15"/>
      <c r="J2757" s="34"/>
      <c r="K2757" s="2"/>
      <c r="L2757" s="21"/>
      <c r="M2757" s="14"/>
      <c r="N2757" s="14"/>
      <c r="O2757" s="21"/>
      <c r="P2757" s="16"/>
      <c r="Q2757" s="24"/>
      <c r="R2757" s="16"/>
      <c r="S2757" s="4"/>
      <c r="T2757" s="34"/>
      <c r="U2757" s="11"/>
      <c r="V2757" s="11"/>
      <c r="W2757" s="11"/>
      <c r="X2757" s="32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"/>
      <c r="AI2757" s="1"/>
      <c r="AJ2757" s="1"/>
      <c r="AK2757" s="1"/>
      <c r="AL2757" s="1"/>
      <c r="AM2757" s="32"/>
      <c r="AN2757" s="32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42"/>
      <c r="B2758" s="83"/>
      <c r="C2758" s="8"/>
      <c r="D2758" s="15"/>
      <c r="E2758" s="16"/>
      <c r="F2758" s="16"/>
      <c r="G2758" s="16"/>
      <c r="H2758" s="16"/>
      <c r="I2758" s="15"/>
      <c r="J2758" s="34"/>
      <c r="K2758" s="2"/>
      <c r="L2758" s="21"/>
      <c r="M2758" s="14"/>
      <c r="N2758" s="14"/>
      <c r="O2758" s="21"/>
      <c r="P2758" s="16"/>
      <c r="Q2758" s="24"/>
      <c r="R2758" s="16"/>
      <c r="S2758" s="4"/>
      <c r="T2758" s="34"/>
      <c r="U2758" s="11"/>
      <c r="V2758" s="11"/>
      <c r="W2758" s="11"/>
      <c r="X2758" s="32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"/>
      <c r="AI2758" s="1"/>
      <c r="AJ2758" s="1"/>
      <c r="AK2758" s="1"/>
      <c r="AL2758" s="1"/>
      <c r="AM2758" s="32"/>
      <c r="AN2758" s="32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42"/>
      <c r="B2759" s="83"/>
      <c r="C2759" s="8"/>
      <c r="D2759" s="15"/>
      <c r="E2759" s="16"/>
      <c r="F2759" s="16"/>
      <c r="G2759" s="16"/>
      <c r="H2759" s="16"/>
      <c r="I2759" s="15"/>
      <c r="J2759" s="34"/>
      <c r="K2759" s="2"/>
      <c r="L2759" s="21"/>
      <c r="M2759" s="14"/>
      <c r="N2759" s="14"/>
      <c r="O2759" s="21"/>
      <c r="P2759" s="16"/>
      <c r="Q2759" s="24"/>
      <c r="R2759" s="16"/>
      <c r="S2759" s="4"/>
      <c r="T2759" s="34"/>
      <c r="U2759" s="11"/>
      <c r="V2759" s="11"/>
      <c r="W2759" s="11"/>
      <c r="X2759" s="32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"/>
      <c r="AI2759" s="1"/>
      <c r="AJ2759" s="1"/>
      <c r="AK2759" s="1"/>
      <c r="AL2759" s="1"/>
      <c r="AM2759" s="32"/>
      <c r="AN2759" s="32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42"/>
      <c r="B2760" s="83"/>
      <c r="C2760" s="8"/>
      <c r="D2760" s="15"/>
      <c r="E2760" s="16"/>
      <c r="F2760" s="16"/>
      <c r="G2760" s="16"/>
      <c r="H2760" s="16"/>
      <c r="I2760" s="15"/>
      <c r="J2760" s="34"/>
      <c r="K2760" s="2"/>
      <c r="L2760" s="21"/>
      <c r="M2760" s="14"/>
      <c r="N2760" s="14"/>
      <c r="O2760" s="21"/>
      <c r="P2760" s="16"/>
      <c r="Q2760" s="24"/>
      <c r="R2760" s="16"/>
      <c r="S2760" s="4"/>
      <c r="T2760" s="34"/>
      <c r="U2760" s="11"/>
      <c r="V2760" s="11"/>
      <c r="W2760" s="11"/>
      <c r="X2760" s="32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"/>
      <c r="AI2760" s="1"/>
      <c r="AJ2760" s="1"/>
      <c r="AK2760" s="1"/>
      <c r="AL2760" s="1"/>
      <c r="AM2760" s="32"/>
      <c r="AN2760" s="32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42"/>
      <c r="B2761" s="83"/>
      <c r="C2761" s="8"/>
      <c r="D2761" s="15"/>
      <c r="E2761" s="16"/>
      <c r="F2761" s="16"/>
      <c r="G2761" s="16"/>
      <c r="H2761" s="16"/>
      <c r="I2761" s="15"/>
      <c r="J2761" s="34"/>
      <c r="K2761" s="2"/>
      <c r="L2761" s="21"/>
      <c r="M2761" s="14"/>
      <c r="N2761" s="14"/>
      <c r="O2761" s="21"/>
      <c r="P2761" s="16"/>
      <c r="Q2761" s="24"/>
      <c r="R2761" s="16"/>
      <c r="S2761" s="4"/>
      <c r="T2761" s="34"/>
      <c r="U2761" s="11"/>
      <c r="V2761" s="11"/>
      <c r="W2761" s="11"/>
      <c r="X2761" s="32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"/>
      <c r="AI2761" s="1"/>
      <c r="AJ2761" s="1"/>
      <c r="AK2761" s="1"/>
      <c r="AL2761" s="1"/>
      <c r="AM2761" s="32"/>
      <c r="AN2761" s="32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42"/>
      <c r="B2762" s="83"/>
      <c r="C2762" s="8"/>
      <c r="D2762" s="15"/>
      <c r="E2762" s="16"/>
      <c r="F2762" s="16"/>
      <c r="G2762" s="16"/>
      <c r="H2762" s="16"/>
      <c r="I2762" s="15"/>
      <c r="J2762" s="34"/>
      <c r="K2762" s="2"/>
      <c r="L2762" s="21"/>
      <c r="M2762" s="14"/>
      <c r="N2762" s="14"/>
      <c r="O2762" s="21"/>
      <c r="P2762" s="16"/>
      <c r="Q2762" s="24"/>
      <c r="R2762" s="16"/>
      <c r="S2762" s="4"/>
      <c r="T2762" s="34"/>
      <c r="U2762" s="11"/>
      <c r="V2762" s="11"/>
      <c r="W2762" s="11"/>
      <c r="X2762" s="32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"/>
      <c r="AI2762" s="1"/>
      <c r="AJ2762" s="1"/>
      <c r="AK2762" s="1"/>
      <c r="AL2762" s="1"/>
      <c r="AM2762" s="32"/>
      <c r="AN2762" s="32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42"/>
      <c r="B2763" s="83"/>
      <c r="C2763" s="8"/>
      <c r="D2763" s="15"/>
      <c r="E2763" s="16"/>
      <c r="F2763" s="16"/>
      <c r="G2763" s="16"/>
      <c r="H2763" s="16"/>
      <c r="I2763" s="15"/>
      <c r="J2763" s="34"/>
      <c r="K2763" s="2"/>
      <c r="L2763" s="21"/>
      <c r="M2763" s="14"/>
      <c r="N2763" s="14"/>
      <c r="O2763" s="21"/>
      <c r="P2763" s="16"/>
      <c r="Q2763" s="24"/>
      <c r="R2763" s="16"/>
      <c r="S2763" s="4"/>
      <c r="T2763" s="34"/>
      <c r="U2763" s="11"/>
      <c r="V2763" s="11"/>
      <c r="W2763" s="11"/>
      <c r="X2763" s="32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"/>
      <c r="AI2763" s="1"/>
      <c r="AJ2763" s="1"/>
      <c r="AK2763" s="1"/>
      <c r="AL2763" s="1"/>
      <c r="AM2763" s="32"/>
      <c r="AN2763" s="32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42"/>
      <c r="B2764" s="83"/>
      <c r="C2764" s="8"/>
      <c r="D2764" s="15"/>
      <c r="E2764" s="16"/>
      <c r="F2764" s="16"/>
      <c r="G2764" s="16"/>
      <c r="H2764" s="16"/>
      <c r="I2764" s="15"/>
      <c r="J2764" s="34"/>
      <c r="K2764" s="2"/>
      <c r="L2764" s="21"/>
      <c r="M2764" s="14"/>
      <c r="N2764" s="14"/>
      <c r="O2764" s="21"/>
      <c r="P2764" s="16"/>
      <c r="Q2764" s="24"/>
      <c r="R2764" s="16"/>
      <c r="S2764" s="4"/>
      <c r="T2764" s="34"/>
      <c r="U2764" s="11"/>
      <c r="V2764" s="11"/>
      <c r="W2764" s="11"/>
      <c r="X2764" s="32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"/>
      <c r="AI2764" s="1"/>
      <c r="AJ2764" s="1"/>
      <c r="AK2764" s="1"/>
      <c r="AL2764" s="1"/>
      <c r="AM2764" s="32"/>
      <c r="AN2764" s="32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42"/>
      <c r="B2765" s="83"/>
      <c r="C2765" s="8"/>
      <c r="D2765" s="15"/>
      <c r="E2765" s="16"/>
      <c r="F2765" s="16"/>
      <c r="G2765" s="16"/>
      <c r="H2765" s="16"/>
      <c r="I2765" s="15"/>
      <c r="J2765" s="34"/>
      <c r="K2765" s="2"/>
      <c r="L2765" s="21"/>
      <c r="M2765" s="14"/>
      <c r="N2765" s="14"/>
      <c r="O2765" s="21"/>
      <c r="P2765" s="16"/>
      <c r="Q2765" s="24"/>
      <c r="R2765" s="16"/>
      <c r="S2765" s="4"/>
      <c r="T2765" s="34"/>
      <c r="U2765" s="11"/>
      <c r="V2765" s="11"/>
      <c r="W2765" s="11"/>
      <c r="X2765" s="32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"/>
      <c r="AI2765" s="1"/>
      <c r="AJ2765" s="1"/>
      <c r="AK2765" s="1"/>
      <c r="AL2765" s="1"/>
      <c r="AM2765" s="32"/>
      <c r="AN2765" s="32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42"/>
      <c r="B2766" s="83"/>
      <c r="C2766" s="8"/>
      <c r="D2766" s="15"/>
      <c r="E2766" s="16"/>
      <c r="F2766" s="16"/>
      <c r="G2766" s="16"/>
      <c r="H2766" s="16"/>
      <c r="I2766" s="15"/>
      <c r="J2766" s="34"/>
      <c r="K2766" s="2"/>
      <c r="L2766" s="21"/>
      <c r="M2766" s="14"/>
      <c r="N2766" s="14"/>
      <c r="O2766" s="21"/>
      <c r="P2766" s="16"/>
      <c r="Q2766" s="24"/>
      <c r="R2766" s="16"/>
      <c r="S2766" s="4"/>
      <c r="T2766" s="34"/>
      <c r="U2766" s="11"/>
      <c r="V2766" s="11"/>
      <c r="W2766" s="11"/>
      <c r="X2766" s="32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"/>
      <c r="AI2766" s="1"/>
      <c r="AJ2766" s="1"/>
      <c r="AK2766" s="1"/>
      <c r="AL2766" s="1"/>
      <c r="AM2766" s="32"/>
      <c r="AN2766" s="32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42"/>
      <c r="B2767" s="83"/>
      <c r="C2767" s="8"/>
      <c r="D2767" s="15"/>
      <c r="E2767" s="16"/>
      <c r="F2767" s="16"/>
      <c r="G2767" s="16"/>
      <c r="H2767" s="16"/>
      <c r="I2767" s="15"/>
      <c r="J2767" s="34"/>
      <c r="K2767" s="2"/>
      <c r="L2767" s="21"/>
      <c r="M2767" s="14"/>
      <c r="N2767" s="14"/>
      <c r="O2767" s="21"/>
      <c r="P2767" s="16"/>
      <c r="Q2767" s="24"/>
      <c r="R2767" s="16"/>
      <c r="S2767" s="4"/>
      <c r="T2767" s="34"/>
      <c r="U2767" s="11"/>
      <c r="V2767" s="11"/>
      <c r="W2767" s="11"/>
      <c r="X2767" s="32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"/>
      <c r="AI2767" s="1"/>
      <c r="AJ2767" s="1"/>
      <c r="AK2767" s="1"/>
      <c r="AL2767" s="1"/>
      <c r="AM2767" s="32"/>
      <c r="AN2767" s="32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42"/>
      <c r="B2768" s="83"/>
      <c r="C2768" s="8"/>
      <c r="D2768" s="15"/>
      <c r="E2768" s="16"/>
      <c r="F2768" s="16"/>
      <c r="G2768" s="16"/>
      <c r="H2768" s="16"/>
      <c r="I2768" s="15"/>
      <c r="J2768" s="34"/>
      <c r="K2768" s="2"/>
      <c r="L2768" s="21"/>
      <c r="M2768" s="14"/>
      <c r="N2768" s="14"/>
      <c r="O2768" s="21"/>
      <c r="P2768" s="16"/>
      <c r="Q2768" s="24"/>
      <c r="R2768" s="16"/>
      <c r="S2768" s="4"/>
      <c r="T2768" s="34"/>
      <c r="U2768" s="11"/>
      <c r="V2768" s="11"/>
      <c r="W2768" s="11"/>
      <c r="X2768" s="32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"/>
      <c r="AI2768" s="1"/>
      <c r="AJ2768" s="1"/>
      <c r="AK2768" s="1"/>
      <c r="AL2768" s="1"/>
      <c r="AM2768" s="32"/>
      <c r="AN2768" s="32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42"/>
      <c r="B2769" s="83"/>
      <c r="C2769" s="8"/>
      <c r="D2769" s="15"/>
      <c r="E2769" s="16"/>
      <c r="F2769" s="16"/>
      <c r="G2769" s="16"/>
      <c r="H2769" s="16"/>
      <c r="I2769" s="15"/>
      <c r="J2769" s="34"/>
      <c r="K2769" s="2"/>
      <c r="L2769" s="21"/>
      <c r="M2769" s="14"/>
      <c r="N2769" s="14"/>
      <c r="O2769" s="21"/>
      <c r="P2769" s="16"/>
      <c r="Q2769" s="24"/>
      <c r="R2769" s="16"/>
      <c r="S2769" s="4"/>
      <c r="T2769" s="34"/>
      <c r="U2769" s="11"/>
      <c r="V2769" s="11"/>
      <c r="W2769" s="11"/>
      <c r="X2769" s="32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"/>
      <c r="AI2769" s="1"/>
      <c r="AJ2769" s="1"/>
      <c r="AK2769" s="1"/>
      <c r="AL2769" s="1"/>
      <c r="AM2769" s="32"/>
      <c r="AN2769" s="32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42"/>
      <c r="B2770" s="83"/>
      <c r="C2770" s="8"/>
      <c r="D2770" s="15"/>
      <c r="E2770" s="16"/>
      <c r="F2770" s="16"/>
      <c r="G2770" s="16"/>
      <c r="H2770" s="16"/>
      <c r="I2770" s="15"/>
      <c r="J2770" s="34"/>
      <c r="K2770" s="2"/>
      <c r="L2770" s="21"/>
      <c r="M2770" s="14"/>
      <c r="N2770" s="14"/>
      <c r="O2770" s="21"/>
      <c r="P2770" s="16"/>
      <c r="Q2770" s="24"/>
      <c r="R2770" s="16"/>
      <c r="S2770" s="4"/>
      <c r="T2770" s="34"/>
      <c r="U2770" s="11"/>
      <c r="V2770" s="11"/>
      <c r="W2770" s="11"/>
      <c r="X2770" s="32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"/>
      <c r="AI2770" s="1"/>
      <c r="AJ2770" s="1"/>
      <c r="AK2770" s="1"/>
      <c r="AL2770" s="1"/>
      <c r="AM2770" s="32"/>
      <c r="AN2770" s="32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42"/>
      <c r="B2771" s="83"/>
      <c r="C2771" s="8"/>
      <c r="D2771" s="15"/>
      <c r="E2771" s="16"/>
      <c r="F2771" s="16"/>
      <c r="G2771" s="16"/>
      <c r="H2771" s="16"/>
      <c r="I2771" s="15"/>
      <c r="J2771" s="34"/>
      <c r="K2771" s="2"/>
      <c r="L2771" s="21"/>
      <c r="M2771" s="14"/>
      <c r="N2771" s="14"/>
      <c r="O2771" s="21"/>
      <c r="P2771" s="16"/>
      <c r="Q2771" s="24"/>
      <c r="R2771" s="16"/>
      <c r="S2771" s="4"/>
      <c r="T2771" s="34"/>
      <c r="U2771" s="11"/>
      <c r="V2771" s="11"/>
      <c r="W2771" s="11"/>
      <c r="X2771" s="32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"/>
      <c r="AI2771" s="1"/>
      <c r="AJ2771" s="1"/>
      <c r="AK2771" s="1"/>
      <c r="AL2771" s="1"/>
      <c r="AM2771" s="32"/>
      <c r="AN2771" s="32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42"/>
      <c r="B2772" s="83"/>
      <c r="C2772" s="8"/>
      <c r="D2772" s="15"/>
      <c r="E2772" s="16"/>
      <c r="F2772" s="16"/>
      <c r="G2772" s="16"/>
      <c r="H2772" s="16"/>
      <c r="I2772" s="15"/>
      <c r="J2772" s="34"/>
      <c r="K2772" s="2"/>
      <c r="L2772" s="21"/>
      <c r="M2772" s="14"/>
      <c r="N2772" s="14"/>
      <c r="O2772" s="21"/>
      <c r="P2772" s="16"/>
      <c r="Q2772" s="24"/>
      <c r="R2772" s="16"/>
      <c r="S2772" s="4"/>
      <c r="T2772" s="34"/>
      <c r="U2772" s="11"/>
      <c r="V2772" s="11"/>
      <c r="W2772" s="11"/>
      <c r="X2772" s="32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"/>
      <c r="AI2772" s="1"/>
      <c r="AJ2772" s="1"/>
      <c r="AK2772" s="1"/>
      <c r="AL2772" s="1"/>
      <c r="AM2772" s="32"/>
      <c r="AN2772" s="32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42"/>
      <c r="B2773" s="83"/>
      <c r="C2773" s="8"/>
      <c r="D2773" s="15"/>
      <c r="E2773" s="16"/>
      <c r="F2773" s="16"/>
      <c r="G2773" s="16"/>
      <c r="H2773" s="16"/>
      <c r="I2773" s="15"/>
      <c r="J2773" s="34"/>
      <c r="K2773" s="2"/>
      <c r="L2773" s="21"/>
      <c r="M2773" s="14"/>
      <c r="N2773" s="14"/>
      <c r="O2773" s="21"/>
      <c r="P2773" s="16"/>
      <c r="Q2773" s="24"/>
      <c r="R2773" s="16"/>
      <c r="S2773" s="4"/>
      <c r="T2773" s="34"/>
      <c r="U2773" s="11"/>
      <c r="V2773" s="11"/>
      <c r="W2773" s="11"/>
      <c r="X2773" s="32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"/>
      <c r="AI2773" s="1"/>
      <c r="AJ2773" s="1"/>
      <c r="AK2773" s="1"/>
      <c r="AL2773" s="1"/>
      <c r="AM2773" s="32"/>
      <c r="AN2773" s="32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42"/>
      <c r="B2774" s="83"/>
      <c r="C2774" s="8"/>
      <c r="D2774" s="15"/>
      <c r="E2774" s="16"/>
      <c r="F2774" s="16"/>
      <c r="G2774" s="16"/>
      <c r="H2774" s="16"/>
      <c r="I2774" s="15"/>
      <c r="J2774" s="34"/>
      <c r="K2774" s="2"/>
      <c r="L2774" s="21"/>
      <c r="M2774" s="14"/>
      <c r="N2774" s="14"/>
      <c r="O2774" s="21"/>
      <c r="P2774" s="16"/>
      <c r="Q2774" s="24"/>
      <c r="R2774" s="16"/>
      <c r="S2774" s="4"/>
      <c r="T2774" s="34"/>
      <c r="U2774" s="11"/>
      <c r="V2774" s="11"/>
      <c r="W2774" s="11"/>
      <c r="X2774" s="32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"/>
      <c r="AI2774" s="1"/>
      <c r="AJ2774" s="1"/>
      <c r="AK2774" s="1"/>
      <c r="AL2774" s="1"/>
      <c r="AM2774" s="32"/>
      <c r="AN2774" s="32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42"/>
      <c r="B2775" s="83"/>
      <c r="C2775" s="8"/>
      <c r="D2775" s="15"/>
      <c r="E2775" s="16"/>
      <c r="F2775" s="16"/>
      <c r="G2775" s="16"/>
      <c r="H2775" s="16"/>
      <c r="I2775" s="15"/>
      <c r="J2775" s="34"/>
      <c r="K2775" s="2"/>
      <c r="L2775" s="21"/>
      <c r="M2775" s="14"/>
      <c r="N2775" s="14"/>
      <c r="O2775" s="21"/>
      <c r="P2775" s="16"/>
      <c r="Q2775" s="24"/>
      <c r="R2775" s="16"/>
      <c r="S2775" s="4"/>
      <c r="T2775" s="34"/>
      <c r="U2775" s="11"/>
      <c r="V2775" s="11"/>
      <c r="W2775" s="11"/>
      <c r="X2775" s="32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"/>
      <c r="AI2775" s="1"/>
      <c r="AJ2775" s="1"/>
      <c r="AK2775" s="1"/>
      <c r="AL2775" s="1"/>
      <c r="AM2775" s="32"/>
      <c r="AN2775" s="32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42"/>
      <c r="B2776" s="83"/>
      <c r="C2776" s="8"/>
      <c r="D2776" s="15"/>
      <c r="E2776" s="16"/>
      <c r="F2776" s="16"/>
      <c r="G2776" s="16"/>
      <c r="H2776" s="16"/>
      <c r="I2776" s="15"/>
      <c r="J2776" s="34"/>
      <c r="K2776" s="2"/>
      <c r="L2776" s="21"/>
      <c r="M2776" s="14"/>
      <c r="N2776" s="14"/>
      <c r="O2776" s="21"/>
      <c r="P2776" s="16"/>
      <c r="Q2776" s="24"/>
      <c r="R2776" s="16"/>
      <c r="S2776" s="4"/>
      <c r="T2776" s="34"/>
      <c r="U2776" s="11"/>
      <c r="V2776" s="11"/>
      <c r="W2776" s="11"/>
      <c r="X2776" s="32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"/>
      <c r="AI2776" s="1"/>
      <c r="AJ2776" s="1"/>
      <c r="AK2776" s="1"/>
      <c r="AL2776" s="1"/>
      <c r="AM2776" s="32"/>
      <c r="AN2776" s="32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42"/>
      <c r="B2777" s="83"/>
      <c r="C2777" s="8"/>
      <c r="D2777" s="15"/>
      <c r="E2777" s="16"/>
      <c r="F2777" s="16"/>
      <c r="G2777" s="16"/>
      <c r="H2777" s="16"/>
      <c r="I2777" s="15"/>
      <c r="J2777" s="34"/>
      <c r="K2777" s="2"/>
      <c r="L2777" s="21"/>
      <c r="M2777" s="14"/>
      <c r="N2777" s="14"/>
      <c r="O2777" s="21"/>
      <c r="P2777" s="16"/>
      <c r="Q2777" s="24"/>
      <c r="R2777" s="16"/>
      <c r="S2777" s="4"/>
      <c r="T2777" s="34"/>
      <c r="U2777" s="11"/>
      <c r="V2777" s="11"/>
      <c r="W2777" s="11"/>
      <c r="X2777" s="32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"/>
      <c r="AI2777" s="1"/>
      <c r="AJ2777" s="1"/>
      <c r="AK2777" s="1"/>
      <c r="AL2777" s="1"/>
      <c r="AM2777" s="32"/>
      <c r="AN2777" s="32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42"/>
      <c r="B2778" s="83"/>
      <c r="C2778" s="8"/>
      <c r="D2778" s="15"/>
      <c r="E2778" s="16"/>
      <c r="F2778" s="16"/>
      <c r="G2778" s="16"/>
      <c r="H2778" s="16"/>
      <c r="I2778" s="15"/>
      <c r="J2778" s="34"/>
      <c r="K2778" s="2"/>
      <c r="L2778" s="21"/>
      <c r="M2778" s="14"/>
      <c r="N2778" s="14"/>
      <c r="O2778" s="21"/>
      <c r="P2778" s="16"/>
      <c r="Q2778" s="24"/>
      <c r="R2778" s="16"/>
      <c r="S2778" s="4"/>
      <c r="T2778" s="34"/>
      <c r="U2778" s="11"/>
      <c r="V2778" s="11"/>
      <c r="W2778" s="11"/>
      <c r="X2778" s="32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"/>
      <c r="AI2778" s="1"/>
      <c r="AJ2778" s="1"/>
      <c r="AK2778" s="1"/>
      <c r="AL2778" s="1"/>
      <c r="AM2778" s="32"/>
      <c r="AN2778" s="32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42"/>
      <c r="B2779" s="83"/>
      <c r="C2779" s="8"/>
      <c r="D2779" s="15"/>
      <c r="E2779" s="16"/>
      <c r="F2779" s="16"/>
      <c r="G2779" s="16"/>
      <c r="H2779" s="16"/>
      <c r="I2779" s="15"/>
      <c r="J2779" s="34"/>
      <c r="K2779" s="2"/>
      <c r="L2779" s="21"/>
      <c r="M2779" s="14"/>
      <c r="N2779" s="14"/>
      <c r="O2779" s="21"/>
      <c r="P2779" s="16"/>
      <c r="Q2779" s="24"/>
      <c r="R2779" s="16"/>
      <c r="S2779" s="4"/>
      <c r="T2779" s="34"/>
      <c r="U2779" s="11"/>
      <c r="V2779" s="11"/>
      <c r="W2779" s="11"/>
      <c r="X2779" s="32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"/>
      <c r="AI2779" s="1"/>
      <c r="AJ2779" s="1"/>
      <c r="AK2779" s="1"/>
      <c r="AL2779" s="1"/>
      <c r="AM2779" s="32"/>
      <c r="AN2779" s="32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42"/>
      <c r="B2780" s="83"/>
      <c r="C2780" s="8"/>
      <c r="D2780" s="15"/>
      <c r="E2780" s="16"/>
      <c r="F2780" s="16"/>
      <c r="G2780" s="16"/>
      <c r="H2780" s="16"/>
      <c r="I2780" s="15"/>
      <c r="J2780" s="34"/>
      <c r="K2780" s="2"/>
      <c r="L2780" s="21"/>
      <c r="M2780" s="14"/>
      <c r="N2780" s="14"/>
      <c r="O2780" s="21"/>
      <c r="P2780" s="16"/>
      <c r="Q2780" s="24"/>
      <c r="R2780" s="16"/>
      <c r="S2780" s="4"/>
      <c r="T2780" s="34"/>
      <c r="U2780" s="11"/>
      <c r="V2780" s="11"/>
      <c r="W2780" s="11"/>
      <c r="X2780" s="32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"/>
      <c r="AI2780" s="1"/>
      <c r="AJ2780" s="1"/>
      <c r="AK2780" s="1"/>
      <c r="AL2780" s="1"/>
      <c r="AM2780" s="32"/>
      <c r="AN2780" s="32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42"/>
      <c r="B2781" s="83"/>
      <c r="C2781" s="8"/>
      <c r="D2781" s="15"/>
      <c r="E2781" s="16"/>
      <c r="F2781" s="16"/>
      <c r="G2781" s="16"/>
      <c r="H2781" s="16"/>
      <c r="I2781" s="15"/>
      <c r="J2781" s="34"/>
      <c r="K2781" s="2"/>
      <c r="L2781" s="21"/>
      <c r="M2781" s="14"/>
      <c r="N2781" s="14"/>
      <c r="O2781" s="21"/>
      <c r="P2781" s="16"/>
      <c r="Q2781" s="24"/>
      <c r="R2781" s="16"/>
      <c r="S2781" s="4"/>
      <c r="T2781" s="34"/>
      <c r="U2781" s="11"/>
      <c r="V2781" s="11"/>
      <c r="W2781" s="11"/>
      <c r="X2781" s="32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"/>
      <c r="AI2781" s="1"/>
      <c r="AJ2781" s="1"/>
      <c r="AK2781" s="1"/>
      <c r="AL2781" s="1"/>
      <c r="AM2781" s="32"/>
      <c r="AN2781" s="32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42"/>
      <c r="B2782" s="83"/>
      <c r="C2782" s="8"/>
      <c r="D2782" s="15"/>
      <c r="E2782" s="16"/>
      <c r="F2782" s="16"/>
      <c r="G2782" s="16"/>
      <c r="H2782" s="16"/>
      <c r="I2782" s="15"/>
      <c r="J2782" s="34"/>
      <c r="K2782" s="2"/>
      <c r="L2782" s="21"/>
      <c r="M2782" s="14"/>
      <c r="N2782" s="14"/>
      <c r="O2782" s="21"/>
      <c r="P2782" s="16"/>
      <c r="Q2782" s="24"/>
      <c r="R2782" s="16"/>
      <c r="S2782" s="4"/>
      <c r="T2782" s="34"/>
      <c r="U2782" s="11"/>
      <c r="V2782" s="11"/>
      <c r="W2782" s="11"/>
      <c r="X2782" s="32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"/>
      <c r="AI2782" s="1"/>
      <c r="AJ2782" s="1"/>
      <c r="AK2782" s="1"/>
      <c r="AL2782" s="1"/>
      <c r="AM2782" s="32"/>
      <c r="AN2782" s="32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42"/>
      <c r="B2783" s="83"/>
      <c r="C2783" s="8"/>
      <c r="D2783" s="15"/>
      <c r="E2783" s="16"/>
      <c r="F2783" s="16"/>
      <c r="G2783" s="16"/>
      <c r="H2783" s="16"/>
      <c r="I2783" s="15"/>
      <c r="J2783" s="34"/>
      <c r="K2783" s="2"/>
      <c r="L2783" s="21"/>
      <c r="M2783" s="14"/>
      <c r="N2783" s="14"/>
      <c r="O2783" s="21"/>
      <c r="P2783" s="16"/>
      <c r="Q2783" s="24"/>
      <c r="R2783" s="16"/>
      <c r="S2783" s="4"/>
      <c r="T2783" s="34"/>
      <c r="U2783" s="11"/>
      <c r="V2783" s="11"/>
      <c r="W2783" s="11"/>
      <c r="X2783" s="32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"/>
      <c r="AI2783" s="1"/>
      <c r="AJ2783" s="1"/>
      <c r="AK2783" s="1"/>
      <c r="AL2783" s="1"/>
      <c r="AM2783" s="32"/>
      <c r="AN2783" s="32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42"/>
      <c r="B2784" s="83"/>
      <c r="C2784" s="8"/>
      <c r="D2784" s="15"/>
      <c r="E2784" s="16"/>
      <c r="F2784" s="16"/>
      <c r="G2784" s="16"/>
      <c r="H2784" s="16"/>
      <c r="I2784" s="15"/>
      <c r="J2784" s="34"/>
      <c r="K2784" s="2"/>
      <c r="L2784" s="21"/>
      <c r="M2784" s="14"/>
      <c r="N2784" s="14"/>
      <c r="O2784" s="21"/>
      <c r="P2784" s="16"/>
      <c r="Q2784" s="24"/>
      <c r="R2784" s="16"/>
      <c r="S2784" s="4"/>
      <c r="T2784" s="34"/>
      <c r="U2784" s="11"/>
      <c r="V2784" s="11"/>
      <c r="W2784" s="11"/>
      <c r="X2784" s="32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"/>
      <c r="AI2784" s="1"/>
      <c r="AJ2784" s="1"/>
      <c r="AK2784" s="1"/>
      <c r="AL2784" s="1"/>
      <c r="AM2784" s="32"/>
      <c r="AN2784" s="32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42"/>
      <c r="B2785" s="83"/>
      <c r="C2785" s="8"/>
      <c r="D2785" s="15"/>
      <c r="E2785" s="16"/>
      <c r="F2785" s="16"/>
      <c r="G2785" s="16"/>
      <c r="H2785" s="16"/>
      <c r="I2785" s="15"/>
      <c r="J2785" s="34"/>
      <c r="K2785" s="2"/>
      <c r="L2785" s="21"/>
      <c r="M2785" s="14"/>
      <c r="N2785" s="14"/>
      <c r="O2785" s="21"/>
      <c r="P2785" s="16"/>
      <c r="Q2785" s="24"/>
      <c r="R2785" s="16"/>
      <c r="S2785" s="4"/>
      <c r="T2785" s="34"/>
      <c r="U2785" s="11"/>
      <c r="V2785" s="11"/>
      <c r="W2785" s="11"/>
      <c r="X2785" s="32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"/>
      <c r="AI2785" s="1"/>
      <c r="AJ2785" s="1"/>
      <c r="AK2785" s="1"/>
      <c r="AL2785" s="1"/>
      <c r="AM2785" s="32"/>
      <c r="AN2785" s="32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42"/>
      <c r="B2786" s="83"/>
      <c r="C2786" s="8"/>
      <c r="D2786" s="15"/>
      <c r="E2786" s="16"/>
      <c r="F2786" s="16"/>
      <c r="G2786" s="16"/>
      <c r="H2786" s="16"/>
      <c r="I2786" s="15"/>
      <c r="J2786" s="34"/>
      <c r="K2786" s="2"/>
      <c r="L2786" s="21"/>
      <c r="M2786" s="14"/>
      <c r="N2786" s="14"/>
      <c r="O2786" s="21"/>
      <c r="P2786" s="16"/>
      <c r="Q2786" s="24"/>
      <c r="R2786" s="16"/>
      <c r="S2786" s="4"/>
      <c r="T2786" s="34"/>
      <c r="U2786" s="11"/>
      <c r="V2786" s="11"/>
      <c r="W2786" s="11"/>
      <c r="X2786" s="32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"/>
      <c r="AI2786" s="1"/>
      <c r="AJ2786" s="1"/>
      <c r="AK2786" s="1"/>
      <c r="AL2786" s="1"/>
      <c r="AM2786" s="32"/>
      <c r="AN2786" s="32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42"/>
      <c r="B2787" s="83"/>
      <c r="C2787" s="8"/>
      <c r="D2787" s="15"/>
      <c r="E2787" s="16"/>
      <c r="F2787" s="16"/>
      <c r="G2787" s="16"/>
      <c r="H2787" s="16"/>
      <c r="I2787" s="15"/>
      <c r="J2787" s="34"/>
      <c r="K2787" s="2"/>
      <c r="L2787" s="21"/>
      <c r="M2787" s="14"/>
      <c r="N2787" s="14"/>
      <c r="O2787" s="21"/>
      <c r="P2787" s="16"/>
      <c r="Q2787" s="24"/>
      <c r="R2787" s="16"/>
      <c r="S2787" s="4"/>
      <c r="T2787" s="34"/>
      <c r="U2787" s="11"/>
      <c r="V2787" s="11"/>
      <c r="W2787" s="11"/>
      <c r="X2787" s="32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"/>
      <c r="AI2787" s="1"/>
      <c r="AJ2787" s="1"/>
      <c r="AK2787" s="1"/>
      <c r="AL2787" s="1"/>
      <c r="AM2787" s="32"/>
      <c r="AN2787" s="32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42"/>
      <c r="B2788" s="83"/>
      <c r="C2788" s="8"/>
      <c r="D2788" s="15"/>
      <c r="E2788" s="16"/>
      <c r="F2788" s="16"/>
      <c r="G2788" s="16"/>
      <c r="H2788" s="16"/>
      <c r="I2788" s="15"/>
      <c r="J2788" s="34"/>
      <c r="K2788" s="2"/>
      <c r="L2788" s="21"/>
      <c r="M2788" s="14"/>
      <c r="N2788" s="14"/>
      <c r="O2788" s="21"/>
      <c r="P2788" s="16"/>
      <c r="Q2788" s="24"/>
      <c r="R2788" s="16"/>
      <c r="S2788" s="4"/>
      <c r="T2788" s="34"/>
      <c r="U2788" s="11"/>
      <c r="V2788" s="11"/>
      <c r="W2788" s="11"/>
      <c r="X2788" s="32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"/>
      <c r="AI2788" s="1"/>
      <c r="AJ2788" s="1"/>
      <c r="AK2788" s="1"/>
      <c r="AL2788" s="1"/>
      <c r="AM2788" s="32"/>
      <c r="AN2788" s="32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42"/>
      <c r="B2789" s="83"/>
      <c r="C2789" s="8"/>
      <c r="D2789" s="15"/>
      <c r="E2789" s="16"/>
      <c r="F2789" s="16"/>
      <c r="G2789" s="16"/>
      <c r="H2789" s="16"/>
      <c r="I2789" s="15"/>
      <c r="J2789" s="34"/>
      <c r="K2789" s="2"/>
      <c r="L2789" s="21"/>
      <c r="M2789" s="14"/>
      <c r="N2789" s="14"/>
      <c r="O2789" s="21"/>
      <c r="P2789" s="16"/>
      <c r="Q2789" s="24"/>
      <c r="R2789" s="16"/>
      <c r="S2789" s="4"/>
      <c r="T2789" s="34"/>
      <c r="U2789" s="11"/>
      <c r="V2789" s="11"/>
      <c r="W2789" s="11"/>
      <c r="X2789" s="32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"/>
      <c r="AI2789" s="1"/>
      <c r="AJ2789" s="1"/>
      <c r="AK2789" s="1"/>
      <c r="AL2789" s="1"/>
      <c r="AM2789" s="32"/>
      <c r="AN2789" s="32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42"/>
      <c r="B2790" s="83"/>
      <c r="C2790" s="8"/>
      <c r="D2790" s="15"/>
      <c r="E2790" s="16"/>
      <c r="F2790" s="16"/>
      <c r="G2790" s="16"/>
      <c r="H2790" s="16"/>
      <c r="I2790" s="15"/>
      <c r="J2790" s="34"/>
      <c r="K2790" s="2"/>
      <c r="L2790" s="21"/>
      <c r="M2790" s="14"/>
      <c r="N2790" s="14"/>
      <c r="O2790" s="21"/>
      <c r="P2790" s="16"/>
      <c r="Q2790" s="24"/>
      <c r="R2790" s="16"/>
      <c r="S2790" s="4"/>
      <c r="T2790" s="34"/>
      <c r="U2790" s="11"/>
      <c r="V2790" s="11"/>
      <c r="W2790" s="11"/>
      <c r="X2790" s="32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"/>
      <c r="AI2790" s="1"/>
      <c r="AJ2790" s="1"/>
      <c r="AK2790" s="1"/>
      <c r="AL2790" s="1"/>
      <c r="AM2790" s="32"/>
      <c r="AN2790" s="32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42"/>
      <c r="B2791" s="83"/>
      <c r="C2791" s="8"/>
      <c r="D2791" s="15"/>
      <c r="E2791" s="16"/>
      <c r="F2791" s="16"/>
      <c r="G2791" s="16"/>
      <c r="H2791" s="16"/>
      <c r="I2791" s="15"/>
      <c r="J2791" s="34"/>
      <c r="K2791" s="2"/>
      <c r="L2791" s="21"/>
      <c r="M2791" s="14"/>
      <c r="N2791" s="14"/>
      <c r="O2791" s="21"/>
      <c r="P2791" s="16"/>
      <c r="Q2791" s="24"/>
      <c r="R2791" s="16"/>
      <c r="S2791" s="4"/>
      <c r="T2791" s="34"/>
      <c r="U2791" s="11"/>
      <c r="V2791" s="11"/>
      <c r="W2791" s="11"/>
      <c r="X2791" s="32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"/>
      <c r="AI2791" s="1"/>
      <c r="AJ2791" s="1"/>
      <c r="AK2791" s="1"/>
      <c r="AL2791" s="1"/>
      <c r="AM2791" s="32"/>
      <c r="AN2791" s="32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42"/>
      <c r="B2792" s="83"/>
      <c r="C2792" s="8"/>
      <c r="D2792" s="15"/>
      <c r="E2792" s="16"/>
      <c r="F2792" s="16"/>
      <c r="G2792" s="16"/>
      <c r="H2792" s="16"/>
      <c r="I2792" s="15"/>
      <c r="J2792" s="34"/>
      <c r="K2792" s="2"/>
      <c r="L2792" s="21"/>
      <c r="M2792" s="14"/>
      <c r="N2792" s="14"/>
      <c r="O2792" s="21"/>
      <c r="P2792" s="16"/>
      <c r="Q2792" s="24"/>
      <c r="R2792" s="16"/>
      <c r="S2792" s="4"/>
      <c r="T2792" s="34"/>
      <c r="U2792" s="11"/>
      <c r="V2792" s="11"/>
      <c r="W2792" s="11"/>
      <c r="X2792" s="32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"/>
      <c r="AI2792" s="1"/>
      <c r="AJ2792" s="1"/>
      <c r="AK2792" s="1"/>
      <c r="AL2792" s="1"/>
      <c r="AM2792" s="32"/>
      <c r="AN2792" s="32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42"/>
      <c r="B2793" s="83"/>
      <c r="C2793" s="8"/>
      <c r="D2793" s="15"/>
      <c r="E2793" s="16"/>
      <c r="F2793" s="16"/>
      <c r="G2793" s="16"/>
      <c r="H2793" s="16"/>
      <c r="I2793" s="15"/>
      <c r="J2793" s="34"/>
      <c r="K2793" s="2"/>
      <c r="L2793" s="21"/>
      <c r="M2793" s="14"/>
      <c r="N2793" s="14"/>
      <c r="O2793" s="21"/>
      <c r="P2793" s="16"/>
      <c r="Q2793" s="24"/>
      <c r="R2793" s="16"/>
      <c r="S2793" s="4"/>
      <c r="T2793" s="34"/>
      <c r="U2793" s="11"/>
      <c r="V2793" s="11"/>
      <c r="W2793" s="11"/>
      <c r="X2793" s="32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"/>
      <c r="AI2793" s="1"/>
      <c r="AJ2793" s="1"/>
      <c r="AK2793" s="1"/>
      <c r="AL2793" s="1"/>
      <c r="AM2793" s="32"/>
      <c r="AN2793" s="32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42"/>
      <c r="B2794" s="83"/>
      <c r="C2794" s="8"/>
      <c r="D2794" s="15"/>
      <c r="E2794" s="16"/>
      <c r="F2794" s="16"/>
      <c r="G2794" s="16"/>
      <c r="H2794" s="16"/>
      <c r="I2794" s="15"/>
      <c r="J2794" s="34"/>
      <c r="K2794" s="2"/>
      <c r="L2794" s="21"/>
      <c r="M2794" s="14"/>
      <c r="N2794" s="14"/>
      <c r="O2794" s="21"/>
      <c r="P2794" s="16"/>
      <c r="Q2794" s="24"/>
      <c r="R2794" s="16"/>
      <c r="S2794" s="4"/>
      <c r="T2794" s="34"/>
      <c r="U2794" s="11"/>
      <c r="V2794" s="11"/>
      <c r="W2794" s="11"/>
      <c r="X2794" s="32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"/>
      <c r="AI2794" s="1"/>
      <c r="AJ2794" s="1"/>
      <c r="AK2794" s="1"/>
      <c r="AL2794" s="1"/>
      <c r="AM2794" s="32"/>
      <c r="AN2794" s="32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42"/>
      <c r="B2795" s="83"/>
      <c r="C2795" s="8"/>
      <c r="D2795" s="15"/>
      <c r="E2795" s="16"/>
      <c r="F2795" s="16"/>
      <c r="G2795" s="16"/>
      <c r="H2795" s="16"/>
      <c r="I2795" s="15"/>
      <c r="J2795" s="34"/>
      <c r="K2795" s="2"/>
      <c r="L2795" s="21"/>
      <c r="M2795" s="14"/>
      <c r="N2795" s="14"/>
      <c r="O2795" s="21"/>
      <c r="P2795" s="16"/>
      <c r="Q2795" s="24"/>
      <c r="R2795" s="16"/>
      <c r="S2795" s="4"/>
      <c r="T2795" s="34"/>
      <c r="U2795" s="11"/>
      <c r="V2795" s="11"/>
      <c r="W2795" s="11"/>
      <c r="X2795" s="32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"/>
      <c r="AI2795" s="1"/>
      <c r="AJ2795" s="1"/>
      <c r="AK2795" s="1"/>
      <c r="AL2795" s="1"/>
      <c r="AM2795" s="32"/>
      <c r="AN2795" s="32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42"/>
      <c r="B2796" s="83"/>
      <c r="C2796" s="8"/>
      <c r="D2796" s="15"/>
      <c r="E2796" s="16"/>
      <c r="F2796" s="16"/>
      <c r="G2796" s="16"/>
      <c r="H2796" s="16"/>
      <c r="I2796" s="15"/>
      <c r="J2796" s="34"/>
      <c r="K2796" s="2"/>
      <c r="L2796" s="21"/>
      <c r="M2796" s="14"/>
      <c r="N2796" s="14"/>
      <c r="O2796" s="21"/>
      <c r="P2796" s="16"/>
      <c r="Q2796" s="24"/>
      <c r="R2796" s="16"/>
      <c r="S2796" s="4"/>
      <c r="T2796" s="34"/>
      <c r="U2796" s="11"/>
      <c r="V2796" s="11"/>
      <c r="W2796" s="11"/>
      <c r="X2796" s="32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"/>
      <c r="AI2796" s="1"/>
      <c r="AJ2796" s="1"/>
      <c r="AK2796" s="1"/>
      <c r="AL2796" s="1"/>
      <c r="AM2796" s="32"/>
      <c r="AN2796" s="32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42"/>
      <c r="B2797" s="83"/>
      <c r="C2797" s="8"/>
      <c r="D2797" s="15"/>
      <c r="E2797" s="16"/>
      <c r="F2797" s="16"/>
      <c r="G2797" s="16"/>
      <c r="H2797" s="16"/>
      <c r="I2797" s="15"/>
      <c r="J2797" s="34"/>
      <c r="K2797" s="2"/>
      <c r="L2797" s="21"/>
      <c r="M2797" s="14"/>
      <c r="N2797" s="14"/>
      <c r="O2797" s="21"/>
      <c r="P2797" s="16"/>
      <c r="Q2797" s="24"/>
      <c r="R2797" s="16"/>
      <c r="S2797" s="4"/>
      <c r="T2797" s="34"/>
      <c r="U2797" s="11"/>
      <c r="V2797" s="11"/>
      <c r="W2797" s="11"/>
      <c r="X2797" s="32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"/>
      <c r="AI2797" s="1"/>
      <c r="AJ2797" s="1"/>
      <c r="AK2797" s="1"/>
      <c r="AL2797" s="1"/>
      <c r="AM2797" s="32"/>
      <c r="AN2797" s="32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42"/>
      <c r="B2798" s="83"/>
      <c r="C2798" s="8"/>
      <c r="D2798" s="15"/>
      <c r="E2798" s="16"/>
      <c r="F2798" s="16"/>
      <c r="G2798" s="16"/>
      <c r="H2798" s="16"/>
      <c r="I2798" s="15"/>
      <c r="J2798" s="34"/>
      <c r="K2798" s="2"/>
      <c r="L2798" s="21"/>
      <c r="M2798" s="14"/>
      <c r="N2798" s="14"/>
      <c r="O2798" s="21"/>
      <c r="P2798" s="16"/>
      <c r="Q2798" s="24"/>
      <c r="R2798" s="16"/>
      <c r="S2798" s="4"/>
      <c r="T2798" s="34"/>
      <c r="U2798" s="11"/>
      <c r="V2798" s="11"/>
      <c r="W2798" s="11"/>
      <c r="X2798" s="32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"/>
      <c r="AI2798" s="1"/>
      <c r="AJ2798" s="1"/>
      <c r="AK2798" s="1"/>
      <c r="AL2798" s="1"/>
      <c r="AM2798" s="32"/>
      <c r="AN2798" s="32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42"/>
      <c r="B2799" s="83"/>
      <c r="C2799" s="8"/>
      <c r="D2799" s="15"/>
      <c r="E2799" s="16"/>
      <c r="F2799" s="16"/>
      <c r="G2799" s="16"/>
      <c r="H2799" s="16"/>
      <c r="I2799" s="15"/>
      <c r="J2799" s="34"/>
      <c r="K2799" s="2"/>
      <c r="L2799" s="21"/>
      <c r="M2799" s="14"/>
      <c r="N2799" s="14"/>
      <c r="O2799" s="21"/>
      <c r="P2799" s="16"/>
      <c r="Q2799" s="24"/>
      <c r="R2799" s="16"/>
      <c r="S2799" s="4"/>
      <c r="T2799" s="34"/>
      <c r="U2799" s="11"/>
      <c r="V2799" s="11"/>
      <c r="W2799" s="11"/>
      <c r="X2799" s="32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"/>
      <c r="AI2799" s="1"/>
      <c r="AJ2799" s="1"/>
      <c r="AK2799" s="1"/>
      <c r="AL2799" s="1"/>
      <c r="AM2799" s="32"/>
      <c r="AN2799" s="32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42"/>
      <c r="B2800" s="83"/>
      <c r="C2800" s="8"/>
      <c r="D2800" s="15"/>
      <c r="E2800" s="16"/>
      <c r="F2800" s="16"/>
      <c r="G2800" s="16"/>
      <c r="H2800" s="16"/>
      <c r="I2800" s="15"/>
      <c r="J2800" s="34"/>
      <c r="K2800" s="2"/>
      <c r="L2800" s="21"/>
      <c r="M2800" s="14"/>
      <c r="N2800" s="14"/>
      <c r="O2800" s="21"/>
      <c r="P2800" s="16"/>
      <c r="Q2800" s="24"/>
      <c r="R2800" s="16"/>
      <c r="S2800" s="4"/>
      <c r="T2800" s="34"/>
      <c r="U2800" s="11"/>
      <c r="V2800" s="11"/>
      <c r="W2800" s="11"/>
      <c r="X2800" s="32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"/>
      <c r="AI2800" s="1"/>
      <c r="AJ2800" s="1"/>
      <c r="AK2800" s="1"/>
      <c r="AL2800" s="1"/>
      <c r="AM2800" s="32"/>
      <c r="AN2800" s="32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42"/>
      <c r="B2801" s="83"/>
      <c r="C2801" s="8"/>
      <c r="D2801" s="15"/>
      <c r="E2801" s="16"/>
      <c r="F2801" s="16"/>
      <c r="G2801" s="16"/>
      <c r="H2801" s="16"/>
      <c r="I2801" s="15"/>
      <c r="J2801" s="34"/>
      <c r="K2801" s="2"/>
      <c r="L2801" s="21"/>
      <c r="M2801" s="14"/>
      <c r="N2801" s="14"/>
      <c r="O2801" s="21"/>
      <c r="P2801" s="16"/>
      <c r="Q2801" s="24"/>
      <c r="R2801" s="16"/>
      <c r="S2801" s="4"/>
      <c r="T2801" s="34"/>
      <c r="U2801" s="11"/>
      <c r="V2801" s="11"/>
      <c r="W2801" s="11"/>
      <c r="X2801" s="32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"/>
      <c r="AI2801" s="1"/>
      <c r="AJ2801" s="1"/>
      <c r="AK2801" s="1"/>
      <c r="AL2801" s="1"/>
      <c r="AM2801" s="32"/>
      <c r="AN2801" s="32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42"/>
      <c r="B2802" s="83"/>
      <c r="C2802" s="8"/>
      <c r="D2802" s="15"/>
      <c r="E2802" s="16"/>
      <c r="F2802" s="16"/>
      <c r="G2802" s="16"/>
      <c r="H2802" s="16"/>
      <c r="I2802" s="15"/>
      <c r="J2802" s="34"/>
      <c r="K2802" s="2"/>
      <c r="L2802" s="21"/>
      <c r="M2802" s="14"/>
      <c r="N2802" s="14"/>
      <c r="O2802" s="21"/>
      <c r="P2802" s="16"/>
      <c r="Q2802" s="24"/>
      <c r="R2802" s="16"/>
      <c r="S2802" s="4"/>
      <c r="T2802" s="34"/>
      <c r="U2802" s="11"/>
      <c r="V2802" s="11"/>
      <c r="W2802" s="11"/>
      <c r="X2802" s="32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"/>
      <c r="AI2802" s="1"/>
      <c r="AJ2802" s="1"/>
      <c r="AK2802" s="1"/>
      <c r="AL2802" s="1"/>
      <c r="AM2802" s="32"/>
      <c r="AN2802" s="32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42"/>
      <c r="B2803" s="83"/>
      <c r="C2803" s="8"/>
      <c r="D2803" s="15"/>
      <c r="E2803" s="16"/>
      <c r="F2803" s="16"/>
      <c r="G2803" s="16"/>
      <c r="H2803" s="16"/>
      <c r="I2803" s="15"/>
      <c r="J2803" s="34"/>
      <c r="K2803" s="2"/>
      <c r="L2803" s="21"/>
      <c r="M2803" s="14"/>
      <c r="N2803" s="14"/>
      <c r="O2803" s="21"/>
      <c r="P2803" s="16"/>
      <c r="Q2803" s="24"/>
      <c r="R2803" s="16"/>
      <c r="S2803" s="4"/>
      <c r="T2803" s="34"/>
      <c r="U2803" s="11"/>
      <c r="V2803" s="11"/>
      <c r="W2803" s="11"/>
      <c r="X2803" s="32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"/>
      <c r="AI2803" s="1"/>
      <c r="AJ2803" s="1"/>
      <c r="AK2803" s="1"/>
      <c r="AL2803" s="1"/>
      <c r="AM2803" s="32"/>
      <c r="AN2803" s="32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42"/>
      <c r="B2804" s="83"/>
      <c r="C2804" s="8"/>
      <c r="D2804" s="15"/>
      <c r="E2804" s="16"/>
      <c r="F2804" s="16"/>
      <c r="G2804" s="16"/>
      <c r="H2804" s="16"/>
      <c r="I2804" s="15"/>
      <c r="J2804" s="34"/>
      <c r="K2804" s="2"/>
      <c r="L2804" s="21"/>
      <c r="M2804" s="14"/>
      <c r="N2804" s="14"/>
      <c r="O2804" s="21"/>
      <c r="P2804" s="16"/>
      <c r="Q2804" s="24"/>
      <c r="R2804" s="16"/>
      <c r="S2804" s="4"/>
      <c r="T2804" s="34"/>
      <c r="U2804" s="11"/>
      <c r="V2804" s="11"/>
      <c r="W2804" s="11"/>
      <c r="X2804" s="32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"/>
      <c r="AI2804" s="1"/>
      <c r="AJ2804" s="1"/>
      <c r="AK2804" s="1"/>
      <c r="AL2804" s="1"/>
      <c r="AM2804" s="32"/>
      <c r="AN2804" s="32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42"/>
      <c r="B2805" s="83"/>
      <c r="C2805" s="8"/>
      <c r="D2805" s="15"/>
      <c r="E2805" s="16"/>
      <c r="F2805" s="16"/>
      <c r="G2805" s="16"/>
      <c r="H2805" s="16"/>
      <c r="I2805" s="15"/>
      <c r="J2805" s="34"/>
      <c r="K2805" s="2"/>
      <c r="L2805" s="21"/>
      <c r="M2805" s="14"/>
      <c r="N2805" s="14"/>
      <c r="O2805" s="21"/>
      <c r="P2805" s="16"/>
      <c r="Q2805" s="24"/>
      <c r="R2805" s="16"/>
      <c r="S2805" s="4"/>
      <c r="T2805" s="34"/>
      <c r="U2805" s="11"/>
      <c r="V2805" s="11"/>
      <c r="W2805" s="11"/>
      <c r="X2805" s="32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"/>
      <c r="AI2805" s="1"/>
      <c r="AJ2805" s="1"/>
      <c r="AK2805" s="1"/>
      <c r="AL2805" s="1"/>
      <c r="AM2805" s="32"/>
      <c r="AN2805" s="32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42"/>
      <c r="B2806" s="83"/>
      <c r="C2806" s="8"/>
      <c r="D2806" s="15"/>
      <c r="E2806" s="16"/>
      <c r="F2806" s="16"/>
      <c r="G2806" s="16"/>
      <c r="H2806" s="16"/>
      <c r="I2806" s="15"/>
      <c r="J2806" s="34"/>
      <c r="K2806" s="2"/>
      <c r="L2806" s="21"/>
      <c r="M2806" s="14"/>
      <c r="N2806" s="14"/>
      <c r="O2806" s="21"/>
      <c r="P2806" s="16"/>
      <c r="Q2806" s="24"/>
      <c r="R2806" s="16"/>
      <c r="S2806" s="4"/>
      <c r="T2806" s="34"/>
      <c r="U2806" s="11"/>
      <c r="V2806" s="11"/>
      <c r="W2806" s="11"/>
      <c r="X2806" s="32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"/>
      <c r="AI2806" s="1"/>
      <c r="AJ2806" s="1"/>
      <c r="AK2806" s="1"/>
      <c r="AL2806" s="1"/>
      <c r="AM2806" s="32"/>
      <c r="AN2806" s="32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42"/>
      <c r="B2807" s="83"/>
      <c r="C2807" s="8"/>
      <c r="D2807" s="15"/>
      <c r="E2807" s="16"/>
      <c r="F2807" s="16"/>
      <c r="G2807" s="16"/>
      <c r="H2807" s="16"/>
      <c r="I2807" s="15"/>
      <c r="J2807" s="34"/>
      <c r="K2807" s="2"/>
      <c r="L2807" s="21"/>
      <c r="M2807" s="14"/>
      <c r="N2807" s="14"/>
      <c r="O2807" s="21"/>
      <c r="P2807" s="16"/>
      <c r="Q2807" s="24"/>
      <c r="R2807" s="16"/>
      <c r="S2807" s="4"/>
      <c r="T2807" s="34"/>
      <c r="U2807" s="11"/>
      <c r="V2807" s="11"/>
      <c r="W2807" s="11"/>
      <c r="X2807" s="32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"/>
      <c r="AI2807" s="1"/>
      <c r="AJ2807" s="1"/>
      <c r="AK2807" s="1"/>
      <c r="AL2807" s="1"/>
      <c r="AM2807" s="32"/>
      <c r="AN2807" s="32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42"/>
      <c r="B2808" s="83"/>
      <c r="C2808" s="8"/>
      <c r="D2808" s="15"/>
      <c r="E2808" s="16"/>
      <c r="F2808" s="16"/>
      <c r="G2808" s="16"/>
      <c r="H2808" s="16"/>
      <c r="I2808" s="15"/>
      <c r="J2808" s="34"/>
      <c r="K2808" s="2"/>
      <c r="L2808" s="21"/>
      <c r="M2808" s="14"/>
      <c r="N2808" s="14"/>
      <c r="O2808" s="21"/>
      <c r="P2808" s="16"/>
      <c r="Q2808" s="24"/>
      <c r="R2808" s="16"/>
      <c r="S2808" s="4"/>
      <c r="T2808" s="34"/>
      <c r="U2808" s="11"/>
      <c r="V2808" s="11"/>
      <c r="W2808" s="11"/>
      <c r="X2808" s="32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"/>
      <c r="AI2808" s="1"/>
      <c r="AJ2808" s="1"/>
      <c r="AK2808" s="1"/>
      <c r="AL2808" s="1"/>
      <c r="AM2808" s="32"/>
      <c r="AN2808" s="32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42"/>
      <c r="B2809" s="83"/>
      <c r="C2809" s="8"/>
      <c r="D2809" s="15"/>
      <c r="E2809" s="16"/>
      <c r="F2809" s="16"/>
      <c r="G2809" s="16"/>
      <c r="H2809" s="16"/>
      <c r="I2809" s="15"/>
      <c r="J2809" s="34"/>
      <c r="K2809" s="2"/>
      <c r="L2809" s="21"/>
      <c r="M2809" s="14"/>
      <c r="N2809" s="14"/>
      <c r="O2809" s="21"/>
      <c r="P2809" s="16"/>
      <c r="Q2809" s="24"/>
      <c r="R2809" s="16"/>
      <c r="S2809" s="4"/>
      <c r="T2809" s="34"/>
      <c r="U2809" s="11"/>
      <c r="V2809" s="11"/>
      <c r="W2809" s="11"/>
      <c r="X2809" s="32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"/>
      <c r="AI2809" s="1"/>
      <c r="AJ2809" s="1"/>
      <c r="AK2809" s="1"/>
      <c r="AL2809" s="1"/>
      <c r="AM2809" s="32"/>
      <c r="AN2809" s="32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42"/>
      <c r="B2810" s="83"/>
      <c r="C2810" s="8"/>
      <c r="D2810" s="15"/>
      <c r="E2810" s="16"/>
      <c r="F2810" s="16"/>
      <c r="G2810" s="16"/>
      <c r="H2810" s="16"/>
      <c r="I2810" s="15"/>
      <c r="J2810" s="34"/>
      <c r="K2810" s="2"/>
      <c r="L2810" s="21"/>
      <c r="M2810" s="14"/>
      <c r="N2810" s="14"/>
      <c r="O2810" s="21"/>
      <c r="P2810" s="16"/>
      <c r="Q2810" s="24"/>
      <c r="R2810" s="16"/>
      <c r="S2810" s="4"/>
      <c r="T2810" s="34"/>
      <c r="U2810" s="11"/>
      <c r="V2810" s="11"/>
      <c r="W2810" s="11"/>
      <c r="X2810" s="32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"/>
      <c r="AI2810" s="1"/>
      <c r="AJ2810" s="1"/>
      <c r="AK2810" s="1"/>
      <c r="AL2810" s="1"/>
      <c r="AM2810" s="32"/>
      <c r="AN2810" s="32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42"/>
      <c r="B2811" s="83"/>
      <c r="C2811" s="8"/>
      <c r="D2811" s="15"/>
      <c r="E2811" s="16"/>
      <c r="F2811" s="16"/>
      <c r="G2811" s="16"/>
      <c r="H2811" s="16"/>
      <c r="I2811" s="15"/>
      <c r="J2811" s="34"/>
      <c r="K2811" s="2"/>
      <c r="L2811" s="21"/>
      <c r="M2811" s="14"/>
      <c r="N2811" s="14"/>
      <c r="O2811" s="21"/>
      <c r="P2811" s="16"/>
      <c r="Q2811" s="24"/>
      <c r="R2811" s="16"/>
      <c r="S2811" s="4"/>
      <c r="T2811" s="34"/>
      <c r="U2811" s="11"/>
      <c r="V2811" s="11"/>
      <c r="W2811" s="11"/>
      <c r="X2811" s="32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"/>
      <c r="AI2811" s="1"/>
      <c r="AJ2811" s="1"/>
      <c r="AK2811" s="1"/>
      <c r="AL2811" s="1"/>
      <c r="AM2811" s="32"/>
      <c r="AN2811" s="32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42"/>
      <c r="B2812" s="83"/>
      <c r="C2812" s="8"/>
      <c r="D2812" s="15"/>
      <c r="E2812" s="16"/>
      <c r="F2812" s="16"/>
      <c r="G2812" s="16"/>
      <c r="H2812" s="16"/>
      <c r="I2812" s="15"/>
      <c r="J2812" s="34"/>
      <c r="K2812" s="2"/>
      <c r="L2812" s="21"/>
      <c r="M2812" s="14"/>
      <c r="N2812" s="14"/>
      <c r="O2812" s="21"/>
      <c r="P2812" s="16"/>
      <c r="Q2812" s="24"/>
      <c r="R2812" s="16"/>
      <c r="S2812" s="4"/>
      <c r="T2812" s="34"/>
      <c r="U2812" s="11"/>
      <c r="V2812" s="11"/>
      <c r="W2812" s="11"/>
      <c r="X2812" s="32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"/>
      <c r="AI2812" s="1"/>
      <c r="AJ2812" s="1"/>
      <c r="AK2812" s="1"/>
      <c r="AL2812" s="1"/>
      <c r="AM2812" s="32"/>
      <c r="AN2812" s="32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42"/>
      <c r="B2813" s="83"/>
      <c r="C2813" s="8"/>
      <c r="D2813" s="15"/>
      <c r="E2813" s="16"/>
      <c r="F2813" s="16"/>
      <c r="G2813" s="16"/>
      <c r="H2813" s="16"/>
      <c r="I2813" s="15"/>
      <c r="J2813" s="34"/>
      <c r="K2813" s="2"/>
      <c r="L2813" s="21"/>
      <c r="M2813" s="14"/>
      <c r="N2813" s="14"/>
      <c r="O2813" s="21"/>
      <c r="P2813" s="16"/>
      <c r="Q2813" s="24"/>
      <c r="R2813" s="16"/>
      <c r="S2813" s="4"/>
      <c r="T2813" s="34"/>
      <c r="U2813" s="11"/>
      <c r="V2813" s="11"/>
      <c r="W2813" s="11"/>
      <c r="X2813" s="32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"/>
      <c r="AI2813" s="1"/>
      <c r="AJ2813" s="1"/>
      <c r="AK2813" s="1"/>
      <c r="AL2813" s="1"/>
      <c r="AM2813" s="32"/>
      <c r="AN2813" s="32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42"/>
      <c r="B2814" s="83"/>
      <c r="C2814" s="8"/>
      <c r="D2814" s="15"/>
      <c r="E2814" s="16"/>
      <c r="F2814" s="16"/>
      <c r="G2814" s="16"/>
      <c r="H2814" s="16"/>
      <c r="I2814" s="15"/>
      <c r="J2814" s="34"/>
      <c r="K2814" s="2"/>
      <c r="L2814" s="21"/>
      <c r="M2814" s="14"/>
      <c r="N2814" s="14"/>
      <c r="O2814" s="21"/>
      <c r="P2814" s="16"/>
      <c r="Q2814" s="24"/>
      <c r="R2814" s="16"/>
      <c r="S2814" s="4"/>
      <c r="T2814" s="34"/>
      <c r="U2814" s="11"/>
      <c r="V2814" s="11"/>
      <c r="W2814" s="11"/>
      <c r="X2814" s="32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"/>
      <c r="AI2814" s="1"/>
      <c r="AJ2814" s="1"/>
      <c r="AK2814" s="1"/>
      <c r="AL2814" s="1"/>
      <c r="AM2814" s="32"/>
      <c r="AN2814" s="32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42"/>
      <c r="B2815" s="83"/>
      <c r="C2815" s="8"/>
      <c r="D2815" s="15"/>
      <c r="E2815" s="16"/>
      <c r="F2815" s="16"/>
      <c r="G2815" s="16"/>
      <c r="H2815" s="16"/>
      <c r="I2815" s="15"/>
      <c r="J2815" s="34"/>
      <c r="K2815" s="2"/>
      <c r="L2815" s="21"/>
      <c r="M2815" s="14"/>
      <c r="N2815" s="14"/>
      <c r="O2815" s="21"/>
      <c r="P2815" s="16"/>
      <c r="Q2815" s="24"/>
      <c r="R2815" s="16"/>
      <c r="S2815" s="4"/>
      <c r="T2815" s="34"/>
      <c r="U2815" s="11"/>
      <c r="V2815" s="11"/>
      <c r="W2815" s="11"/>
      <c r="X2815" s="32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"/>
      <c r="AI2815" s="1"/>
      <c r="AJ2815" s="1"/>
      <c r="AK2815" s="1"/>
      <c r="AL2815" s="1"/>
      <c r="AM2815" s="32"/>
      <c r="AN2815" s="32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42"/>
      <c r="B2816" s="83"/>
      <c r="C2816" s="8"/>
      <c r="D2816" s="15"/>
      <c r="E2816" s="16"/>
      <c r="F2816" s="16"/>
      <c r="G2816" s="16"/>
      <c r="H2816" s="16"/>
      <c r="I2816" s="15"/>
      <c r="J2816" s="34"/>
      <c r="K2816" s="2"/>
      <c r="L2816" s="21"/>
      <c r="M2816" s="14"/>
      <c r="N2816" s="14"/>
      <c r="O2816" s="21"/>
      <c r="P2816" s="16"/>
      <c r="Q2816" s="24"/>
      <c r="R2816" s="16"/>
      <c r="S2816" s="4"/>
      <c r="T2816" s="34"/>
      <c r="U2816" s="11"/>
      <c r="V2816" s="11"/>
      <c r="W2816" s="11"/>
      <c r="X2816" s="32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"/>
      <c r="AI2816" s="1"/>
      <c r="AJ2816" s="1"/>
      <c r="AK2816" s="1"/>
      <c r="AL2816" s="1"/>
      <c r="AM2816" s="32"/>
      <c r="AN2816" s="32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42"/>
      <c r="B2817" s="83"/>
      <c r="C2817" s="8"/>
      <c r="D2817" s="15"/>
      <c r="E2817" s="16"/>
      <c r="F2817" s="16"/>
      <c r="G2817" s="16"/>
      <c r="H2817" s="16"/>
      <c r="I2817" s="15"/>
      <c r="J2817" s="34"/>
      <c r="K2817" s="2"/>
      <c r="L2817" s="21"/>
      <c r="M2817" s="14"/>
      <c r="N2817" s="14"/>
      <c r="O2817" s="21"/>
      <c r="P2817" s="16"/>
      <c r="Q2817" s="24"/>
      <c r="R2817" s="16"/>
      <c r="S2817" s="4"/>
      <c r="T2817" s="34"/>
      <c r="U2817" s="11"/>
      <c r="V2817" s="11"/>
      <c r="W2817" s="11"/>
      <c r="X2817" s="32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"/>
      <c r="AI2817" s="1"/>
      <c r="AJ2817" s="1"/>
      <c r="AK2817" s="1"/>
      <c r="AL2817" s="1"/>
      <c r="AM2817" s="32"/>
      <c r="AN2817" s="32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42"/>
      <c r="B2818" s="83"/>
      <c r="C2818" s="8"/>
      <c r="D2818" s="15"/>
      <c r="E2818" s="16"/>
      <c r="F2818" s="16"/>
      <c r="G2818" s="16"/>
      <c r="H2818" s="16"/>
      <c r="I2818" s="15"/>
      <c r="J2818" s="34"/>
      <c r="K2818" s="2"/>
      <c r="L2818" s="21"/>
      <c r="M2818" s="14"/>
      <c r="N2818" s="14"/>
      <c r="O2818" s="21"/>
      <c r="P2818" s="16"/>
      <c r="Q2818" s="24"/>
      <c r="R2818" s="16"/>
      <c r="S2818" s="4"/>
      <c r="T2818" s="34"/>
      <c r="U2818" s="11"/>
      <c r="V2818" s="11"/>
      <c r="W2818" s="11"/>
      <c r="X2818" s="32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"/>
      <c r="AI2818" s="1"/>
      <c r="AJ2818" s="1"/>
      <c r="AK2818" s="1"/>
      <c r="AL2818" s="1"/>
      <c r="AM2818" s="32"/>
      <c r="AN2818" s="32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42"/>
      <c r="B2819" s="83"/>
      <c r="C2819" s="8"/>
      <c r="D2819" s="15"/>
      <c r="E2819" s="16"/>
      <c r="F2819" s="16"/>
      <c r="G2819" s="16"/>
      <c r="H2819" s="16"/>
      <c r="I2819" s="15"/>
      <c r="J2819" s="34"/>
      <c r="K2819" s="2"/>
      <c r="L2819" s="21"/>
      <c r="M2819" s="14"/>
      <c r="N2819" s="14"/>
      <c r="O2819" s="21"/>
      <c r="P2819" s="16"/>
      <c r="Q2819" s="24"/>
      <c r="R2819" s="16"/>
      <c r="S2819" s="4"/>
      <c r="T2819" s="34"/>
      <c r="U2819" s="11"/>
      <c r="V2819" s="11"/>
      <c r="W2819" s="11"/>
      <c r="X2819" s="32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"/>
      <c r="AI2819" s="1"/>
      <c r="AJ2819" s="1"/>
      <c r="AK2819" s="1"/>
      <c r="AL2819" s="1"/>
      <c r="AM2819" s="32"/>
      <c r="AN2819" s="32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42"/>
      <c r="B2820" s="83"/>
      <c r="C2820" s="8"/>
      <c r="D2820" s="15"/>
      <c r="E2820" s="16"/>
      <c r="F2820" s="16"/>
      <c r="G2820" s="16"/>
      <c r="H2820" s="16"/>
      <c r="I2820" s="15"/>
      <c r="J2820" s="34"/>
      <c r="K2820" s="2"/>
      <c r="L2820" s="21"/>
      <c r="M2820" s="14"/>
      <c r="N2820" s="14"/>
      <c r="O2820" s="21"/>
      <c r="P2820" s="16"/>
      <c r="Q2820" s="24"/>
      <c r="R2820" s="16"/>
      <c r="S2820" s="4"/>
      <c r="T2820" s="34"/>
      <c r="U2820" s="11"/>
      <c r="V2820" s="11"/>
      <c r="W2820" s="11"/>
      <c r="X2820" s="32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"/>
      <c r="AI2820" s="1"/>
      <c r="AJ2820" s="1"/>
      <c r="AK2820" s="1"/>
      <c r="AL2820" s="1"/>
      <c r="AM2820" s="32"/>
      <c r="AN2820" s="32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42"/>
      <c r="B2821" s="83"/>
      <c r="C2821" s="8"/>
      <c r="D2821" s="15"/>
      <c r="E2821" s="16"/>
      <c r="F2821" s="16"/>
      <c r="G2821" s="16"/>
      <c r="H2821" s="16"/>
      <c r="I2821" s="15"/>
      <c r="J2821" s="34"/>
      <c r="K2821" s="2"/>
      <c r="L2821" s="21"/>
      <c r="M2821" s="14"/>
      <c r="N2821" s="14"/>
      <c r="O2821" s="21"/>
      <c r="P2821" s="16"/>
      <c r="Q2821" s="24"/>
      <c r="R2821" s="16"/>
      <c r="S2821" s="4"/>
      <c r="T2821" s="34"/>
      <c r="U2821" s="11"/>
      <c r="V2821" s="11"/>
      <c r="W2821" s="11"/>
      <c r="X2821" s="32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"/>
      <c r="AI2821" s="1"/>
      <c r="AJ2821" s="1"/>
      <c r="AK2821" s="1"/>
      <c r="AL2821" s="1"/>
      <c r="AM2821" s="32"/>
      <c r="AN2821" s="32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42"/>
      <c r="B2822" s="83"/>
      <c r="C2822" s="8"/>
      <c r="D2822" s="15"/>
      <c r="E2822" s="16"/>
      <c r="F2822" s="16"/>
      <c r="G2822" s="16"/>
      <c r="H2822" s="16"/>
      <c r="I2822" s="15"/>
      <c r="J2822" s="34"/>
      <c r="K2822" s="2"/>
      <c r="L2822" s="21"/>
      <c r="M2822" s="14"/>
      <c r="N2822" s="14"/>
      <c r="O2822" s="21"/>
      <c r="P2822" s="16"/>
      <c r="Q2822" s="24"/>
      <c r="R2822" s="16"/>
      <c r="S2822" s="4"/>
      <c r="T2822" s="34"/>
      <c r="U2822" s="11"/>
      <c r="V2822" s="11"/>
      <c r="W2822" s="11"/>
      <c r="X2822" s="32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"/>
      <c r="AI2822" s="1"/>
      <c r="AJ2822" s="1"/>
      <c r="AK2822" s="1"/>
      <c r="AL2822" s="1"/>
      <c r="AM2822" s="32"/>
      <c r="AN2822" s="32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42"/>
      <c r="B2823" s="83"/>
      <c r="C2823" s="8"/>
      <c r="D2823" s="15"/>
      <c r="E2823" s="16"/>
      <c r="F2823" s="16"/>
      <c r="G2823" s="16"/>
      <c r="H2823" s="16"/>
      <c r="I2823" s="15"/>
      <c r="J2823" s="34"/>
      <c r="K2823" s="2"/>
      <c r="L2823" s="21"/>
      <c r="M2823" s="14"/>
      <c r="N2823" s="14"/>
      <c r="O2823" s="21"/>
      <c r="P2823" s="16"/>
      <c r="Q2823" s="24"/>
      <c r="R2823" s="16"/>
      <c r="S2823" s="4"/>
      <c r="T2823" s="34"/>
      <c r="U2823" s="11"/>
      <c r="V2823" s="11"/>
      <c r="W2823" s="11"/>
      <c r="X2823" s="32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"/>
      <c r="AI2823" s="1"/>
      <c r="AJ2823" s="1"/>
      <c r="AK2823" s="1"/>
      <c r="AL2823" s="1"/>
      <c r="AM2823" s="32"/>
      <c r="AN2823" s="32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42"/>
      <c r="B2824" s="83"/>
      <c r="C2824" s="8"/>
      <c r="D2824" s="15"/>
      <c r="E2824" s="16"/>
      <c r="F2824" s="16"/>
      <c r="G2824" s="16"/>
      <c r="H2824" s="16"/>
      <c r="I2824" s="15"/>
      <c r="J2824" s="34"/>
      <c r="K2824" s="2"/>
      <c r="L2824" s="21"/>
      <c r="M2824" s="14"/>
      <c r="N2824" s="14"/>
      <c r="O2824" s="21"/>
      <c r="P2824" s="16"/>
      <c r="Q2824" s="24"/>
      <c r="R2824" s="16"/>
      <c r="S2824" s="4"/>
      <c r="T2824" s="34"/>
      <c r="U2824" s="11"/>
      <c r="V2824" s="11"/>
      <c r="W2824" s="11"/>
      <c r="X2824" s="32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"/>
      <c r="AI2824" s="1"/>
      <c r="AJ2824" s="1"/>
      <c r="AK2824" s="1"/>
      <c r="AL2824" s="1"/>
      <c r="AM2824" s="32"/>
      <c r="AN2824" s="32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42"/>
      <c r="B2825" s="83"/>
      <c r="C2825" s="8"/>
      <c r="D2825" s="15"/>
      <c r="E2825" s="16"/>
      <c r="F2825" s="16"/>
      <c r="G2825" s="16"/>
      <c r="H2825" s="16"/>
      <c r="I2825" s="15"/>
      <c r="J2825" s="34"/>
      <c r="K2825" s="2"/>
      <c r="L2825" s="21"/>
      <c r="M2825" s="14"/>
      <c r="N2825" s="14"/>
      <c r="O2825" s="21"/>
      <c r="P2825" s="16"/>
      <c r="Q2825" s="24"/>
      <c r="R2825" s="16"/>
      <c r="S2825" s="4"/>
      <c r="T2825" s="34"/>
      <c r="U2825" s="11"/>
      <c r="V2825" s="11"/>
      <c r="W2825" s="11"/>
      <c r="X2825" s="32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"/>
      <c r="AI2825" s="1"/>
      <c r="AJ2825" s="1"/>
      <c r="AK2825" s="1"/>
      <c r="AL2825" s="1"/>
      <c r="AM2825" s="32"/>
      <c r="AN2825" s="32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42"/>
      <c r="B2826" s="83"/>
      <c r="C2826" s="8"/>
      <c r="D2826" s="15"/>
      <c r="E2826" s="16"/>
      <c r="F2826" s="16"/>
      <c r="G2826" s="16"/>
      <c r="H2826" s="16"/>
      <c r="I2826" s="15"/>
      <c r="J2826" s="34"/>
      <c r="K2826" s="2"/>
      <c r="L2826" s="21"/>
      <c r="M2826" s="14"/>
      <c r="N2826" s="14"/>
      <c r="O2826" s="21"/>
      <c r="P2826" s="16"/>
      <c r="Q2826" s="24"/>
      <c r="R2826" s="16"/>
      <c r="S2826" s="4"/>
      <c r="T2826" s="34"/>
      <c r="U2826" s="11"/>
      <c r="V2826" s="11"/>
      <c r="W2826" s="11"/>
      <c r="X2826" s="32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"/>
      <c r="AI2826" s="1"/>
      <c r="AJ2826" s="1"/>
      <c r="AK2826" s="1"/>
      <c r="AL2826" s="1"/>
      <c r="AM2826" s="32"/>
      <c r="AN2826" s="32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42"/>
      <c r="B2827" s="83"/>
      <c r="C2827" s="8"/>
      <c r="D2827" s="15"/>
      <c r="E2827" s="16"/>
      <c r="F2827" s="16"/>
      <c r="G2827" s="16"/>
      <c r="H2827" s="16"/>
      <c r="I2827" s="15"/>
      <c r="J2827" s="34"/>
      <c r="K2827" s="2"/>
      <c r="L2827" s="21"/>
      <c r="M2827" s="14"/>
      <c r="N2827" s="14"/>
      <c r="O2827" s="21"/>
      <c r="P2827" s="16"/>
      <c r="Q2827" s="24"/>
      <c r="R2827" s="16"/>
      <c r="S2827" s="4"/>
      <c r="T2827" s="34"/>
      <c r="U2827" s="11"/>
      <c r="V2827" s="11"/>
      <c r="W2827" s="11"/>
      <c r="X2827" s="32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"/>
      <c r="AI2827" s="1"/>
      <c r="AJ2827" s="1"/>
      <c r="AK2827" s="1"/>
      <c r="AL2827" s="1"/>
      <c r="AM2827" s="32"/>
      <c r="AN2827" s="32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42"/>
      <c r="B2828" s="83"/>
      <c r="C2828" s="8"/>
      <c r="D2828" s="15"/>
      <c r="E2828" s="16"/>
      <c r="F2828" s="16"/>
      <c r="G2828" s="16"/>
      <c r="H2828" s="16"/>
      <c r="I2828" s="15"/>
      <c r="J2828" s="34"/>
      <c r="K2828" s="2"/>
      <c r="L2828" s="21"/>
      <c r="M2828" s="14"/>
      <c r="N2828" s="14"/>
      <c r="O2828" s="21"/>
      <c r="P2828" s="16"/>
      <c r="Q2828" s="24"/>
      <c r="R2828" s="16"/>
      <c r="S2828" s="4"/>
      <c r="T2828" s="34"/>
      <c r="U2828" s="11"/>
      <c r="V2828" s="11"/>
      <c r="W2828" s="11"/>
      <c r="X2828" s="32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"/>
      <c r="AI2828" s="1"/>
      <c r="AJ2828" s="1"/>
      <c r="AK2828" s="1"/>
      <c r="AL2828" s="1"/>
      <c r="AM2828" s="32"/>
      <c r="AN2828" s="32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42"/>
      <c r="B2829" s="83"/>
      <c r="C2829" s="8"/>
      <c r="D2829" s="15"/>
      <c r="E2829" s="16"/>
      <c r="F2829" s="16"/>
      <c r="G2829" s="16"/>
      <c r="H2829" s="16"/>
      <c r="I2829" s="15"/>
      <c r="J2829" s="34"/>
      <c r="K2829" s="2"/>
      <c r="L2829" s="21"/>
      <c r="M2829" s="14"/>
      <c r="N2829" s="14"/>
      <c r="O2829" s="21"/>
      <c r="P2829" s="16"/>
      <c r="Q2829" s="24"/>
      <c r="R2829" s="16"/>
      <c r="S2829" s="4"/>
      <c r="T2829" s="34"/>
      <c r="U2829" s="11"/>
      <c r="V2829" s="11"/>
      <c r="W2829" s="11"/>
      <c r="X2829" s="32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"/>
      <c r="AI2829" s="1"/>
      <c r="AJ2829" s="1"/>
      <c r="AK2829" s="1"/>
      <c r="AL2829" s="1"/>
      <c r="AM2829" s="32"/>
      <c r="AN2829" s="32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42"/>
      <c r="B2830" s="83"/>
      <c r="C2830" s="8"/>
      <c r="D2830" s="15"/>
      <c r="E2830" s="16"/>
      <c r="F2830" s="16"/>
      <c r="G2830" s="16"/>
      <c r="H2830" s="16"/>
      <c r="I2830" s="15"/>
      <c r="J2830" s="34"/>
      <c r="K2830" s="2"/>
      <c r="L2830" s="21"/>
      <c r="M2830" s="14"/>
      <c r="N2830" s="14"/>
      <c r="O2830" s="21"/>
      <c r="P2830" s="16"/>
      <c r="Q2830" s="24"/>
      <c r="R2830" s="16"/>
      <c r="S2830" s="4"/>
      <c r="T2830" s="34"/>
      <c r="U2830" s="11"/>
      <c r="V2830" s="11"/>
      <c r="W2830" s="11"/>
      <c r="X2830" s="32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"/>
      <c r="AI2830" s="1"/>
      <c r="AJ2830" s="1"/>
      <c r="AK2830" s="1"/>
      <c r="AL2830" s="1"/>
      <c r="AM2830" s="32"/>
      <c r="AN2830" s="32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42"/>
      <c r="B2831" s="83"/>
      <c r="C2831" s="8"/>
      <c r="D2831" s="15"/>
      <c r="E2831" s="16"/>
      <c r="F2831" s="16"/>
      <c r="G2831" s="16"/>
      <c r="H2831" s="16"/>
      <c r="I2831" s="15"/>
      <c r="J2831" s="34"/>
      <c r="K2831" s="2"/>
      <c r="L2831" s="21"/>
      <c r="M2831" s="14"/>
      <c r="N2831" s="14"/>
      <c r="O2831" s="21"/>
      <c r="P2831" s="16"/>
      <c r="Q2831" s="24"/>
      <c r="R2831" s="16"/>
      <c r="S2831" s="4"/>
      <c r="T2831" s="34"/>
      <c r="U2831" s="11"/>
      <c r="V2831" s="11"/>
      <c r="W2831" s="11"/>
      <c r="X2831" s="32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"/>
      <c r="AI2831" s="1"/>
      <c r="AJ2831" s="1"/>
      <c r="AK2831" s="1"/>
      <c r="AL2831" s="1"/>
      <c r="AM2831" s="32"/>
      <c r="AN2831" s="32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42"/>
      <c r="B2832" s="83"/>
      <c r="C2832" s="8"/>
      <c r="D2832" s="15"/>
      <c r="E2832" s="16"/>
      <c r="F2832" s="16"/>
      <c r="G2832" s="16"/>
      <c r="H2832" s="16"/>
      <c r="I2832" s="15"/>
      <c r="J2832" s="34"/>
      <c r="K2832" s="2"/>
      <c r="L2832" s="21"/>
      <c r="M2832" s="14"/>
      <c r="N2832" s="14"/>
      <c r="O2832" s="21"/>
      <c r="P2832" s="16"/>
      <c r="Q2832" s="24"/>
      <c r="R2832" s="16"/>
      <c r="S2832" s="4"/>
      <c r="T2832" s="34"/>
      <c r="U2832" s="11"/>
      <c r="V2832" s="11"/>
      <c r="W2832" s="11"/>
      <c r="X2832" s="32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"/>
      <c r="AI2832" s="1"/>
      <c r="AJ2832" s="1"/>
      <c r="AK2832" s="1"/>
      <c r="AL2832" s="1"/>
      <c r="AM2832" s="32"/>
      <c r="AN2832" s="32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42"/>
      <c r="B2833" s="83"/>
      <c r="C2833" s="8"/>
      <c r="D2833" s="15"/>
      <c r="E2833" s="16"/>
      <c r="F2833" s="16"/>
      <c r="G2833" s="16"/>
      <c r="H2833" s="16"/>
      <c r="I2833" s="15"/>
      <c r="J2833" s="34"/>
      <c r="K2833" s="2"/>
      <c r="L2833" s="21"/>
      <c r="M2833" s="14"/>
      <c r="N2833" s="14"/>
      <c r="O2833" s="21"/>
      <c r="P2833" s="16"/>
      <c r="Q2833" s="24"/>
      <c r="R2833" s="16"/>
      <c r="S2833" s="4"/>
      <c r="T2833" s="34"/>
      <c r="U2833" s="11"/>
      <c r="V2833" s="11"/>
      <c r="W2833" s="11"/>
      <c r="X2833" s="32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"/>
      <c r="AI2833" s="1"/>
      <c r="AJ2833" s="1"/>
      <c r="AK2833" s="1"/>
      <c r="AL2833" s="1"/>
      <c r="AM2833" s="32"/>
      <c r="AN2833" s="32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42"/>
      <c r="B2834" s="83"/>
      <c r="C2834" s="8"/>
      <c r="D2834" s="15"/>
      <c r="E2834" s="16"/>
      <c r="F2834" s="16"/>
      <c r="G2834" s="16"/>
      <c r="H2834" s="16"/>
      <c r="I2834" s="15"/>
      <c r="J2834" s="34"/>
      <c r="K2834" s="2"/>
      <c r="L2834" s="21"/>
      <c r="M2834" s="14"/>
      <c r="N2834" s="14"/>
      <c r="O2834" s="21"/>
      <c r="P2834" s="16"/>
      <c r="Q2834" s="24"/>
      <c r="R2834" s="16"/>
      <c r="S2834" s="4"/>
      <c r="T2834" s="34"/>
      <c r="U2834" s="11"/>
      <c r="V2834" s="11"/>
      <c r="W2834" s="11"/>
      <c r="X2834" s="32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"/>
      <c r="AI2834" s="1"/>
      <c r="AJ2834" s="1"/>
      <c r="AK2834" s="1"/>
      <c r="AL2834" s="1"/>
      <c r="AM2834" s="32"/>
      <c r="AN2834" s="32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42"/>
      <c r="B2835" s="83"/>
      <c r="C2835" s="8"/>
      <c r="D2835" s="15"/>
      <c r="E2835" s="16"/>
      <c r="F2835" s="16"/>
      <c r="G2835" s="16"/>
      <c r="H2835" s="16"/>
      <c r="I2835" s="15"/>
      <c r="J2835" s="34"/>
      <c r="K2835" s="2"/>
      <c r="L2835" s="21"/>
      <c r="M2835" s="14"/>
      <c r="N2835" s="14"/>
      <c r="O2835" s="21"/>
      <c r="P2835" s="16"/>
      <c r="Q2835" s="24"/>
      <c r="R2835" s="16"/>
      <c r="S2835" s="4"/>
      <c r="T2835" s="34"/>
      <c r="U2835" s="11"/>
      <c r="V2835" s="11"/>
      <c r="W2835" s="11"/>
      <c r="X2835" s="32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"/>
      <c r="AI2835" s="1"/>
      <c r="AJ2835" s="1"/>
      <c r="AK2835" s="1"/>
      <c r="AL2835" s="1"/>
      <c r="AM2835" s="32"/>
      <c r="AN2835" s="32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42"/>
      <c r="B2836" s="83"/>
      <c r="C2836" s="8"/>
      <c r="D2836" s="15"/>
      <c r="E2836" s="16"/>
      <c r="F2836" s="16"/>
      <c r="G2836" s="16"/>
      <c r="H2836" s="16"/>
      <c r="I2836" s="15"/>
      <c r="J2836" s="34"/>
      <c r="K2836" s="2"/>
      <c r="L2836" s="21"/>
      <c r="M2836" s="14"/>
      <c r="N2836" s="14"/>
      <c r="O2836" s="21"/>
      <c r="P2836" s="16"/>
      <c r="Q2836" s="24"/>
      <c r="R2836" s="16"/>
      <c r="S2836" s="4"/>
      <c r="T2836" s="34"/>
      <c r="U2836" s="11"/>
      <c r="V2836" s="11"/>
      <c r="W2836" s="11"/>
      <c r="X2836" s="32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"/>
      <c r="AI2836" s="1"/>
      <c r="AJ2836" s="1"/>
      <c r="AK2836" s="1"/>
      <c r="AL2836" s="1"/>
      <c r="AM2836" s="32"/>
      <c r="AN2836" s="32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42"/>
      <c r="B2837" s="83"/>
      <c r="C2837" s="8"/>
      <c r="D2837" s="15"/>
      <c r="E2837" s="16"/>
      <c r="F2837" s="16"/>
      <c r="G2837" s="16"/>
      <c r="H2837" s="16"/>
      <c r="I2837" s="15"/>
      <c r="J2837" s="34"/>
      <c r="K2837" s="2"/>
      <c r="L2837" s="21"/>
      <c r="M2837" s="14"/>
      <c r="N2837" s="14"/>
      <c r="O2837" s="21"/>
      <c r="P2837" s="16"/>
      <c r="Q2837" s="24"/>
      <c r="R2837" s="16"/>
      <c r="S2837" s="4"/>
      <c r="T2837" s="34"/>
      <c r="U2837" s="11"/>
      <c r="V2837" s="11"/>
      <c r="W2837" s="11"/>
      <c r="X2837" s="32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"/>
      <c r="AI2837" s="1"/>
      <c r="AJ2837" s="1"/>
      <c r="AK2837" s="1"/>
      <c r="AL2837" s="1"/>
      <c r="AM2837" s="32"/>
      <c r="AN2837" s="32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42"/>
      <c r="B2838" s="83"/>
      <c r="C2838" s="8"/>
      <c r="D2838" s="15"/>
      <c r="E2838" s="16"/>
      <c r="F2838" s="16"/>
      <c r="G2838" s="16"/>
      <c r="H2838" s="16"/>
      <c r="I2838" s="15"/>
      <c r="J2838" s="34"/>
      <c r="K2838" s="2"/>
      <c r="L2838" s="21"/>
      <c r="M2838" s="14"/>
      <c r="N2838" s="14"/>
      <c r="O2838" s="21"/>
      <c r="P2838" s="16"/>
      <c r="Q2838" s="24"/>
      <c r="R2838" s="16"/>
      <c r="S2838" s="4"/>
      <c r="T2838" s="34"/>
      <c r="U2838" s="11"/>
      <c r="V2838" s="11"/>
      <c r="W2838" s="11"/>
      <c r="X2838" s="32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"/>
      <c r="AI2838" s="1"/>
      <c r="AJ2838" s="1"/>
      <c r="AK2838" s="1"/>
      <c r="AL2838" s="1"/>
      <c r="AM2838" s="32"/>
      <c r="AN2838" s="32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42"/>
      <c r="B2839" s="83"/>
      <c r="C2839" s="8"/>
      <c r="D2839" s="15"/>
      <c r="E2839" s="16"/>
      <c r="F2839" s="16"/>
      <c r="G2839" s="16"/>
      <c r="H2839" s="16"/>
      <c r="I2839" s="15"/>
      <c r="J2839" s="34"/>
      <c r="K2839" s="2"/>
      <c r="L2839" s="21"/>
      <c r="M2839" s="14"/>
      <c r="N2839" s="14"/>
      <c r="O2839" s="21"/>
      <c r="P2839" s="16"/>
      <c r="Q2839" s="24"/>
      <c r="R2839" s="16"/>
      <c r="S2839" s="4"/>
      <c r="T2839" s="34"/>
      <c r="U2839" s="11"/>
      <c r="V2839" s="11"/>
      <c r="W2839" s="11"/>
      <c r="X2839" s="32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"/>
      <c r="AI2839" s="1"/>
      <c r="AJ2839" s="1"/>
      <c r="AK2839" s="1"/>
      <c r="AL2839" s="1"/>
      <c r="AM2839" s="32"/>
      <c r="AN2839" s="32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42"/>
      <c r="B2840" s="83"/>
      <c r="C2840" s="8"/>
      <c r="D2840" s="15"/>
      <c r="E2840" s="16"/>
      <c r="F2840" s="16"/>
      <c r="G2840" s="16"/>
      <c r="H2840" s="16"/>
      <c r="I2840" s="15"/>
      <c r="J2840" s="34"/>
      <c r="K2840" s="2"/>
      <c r="L2840" s="21"/>
      <c r="M2840" s="14"/>
      <c r="N2840" s="14"/>
      <c r="O2840" s="21"/>
      <c r="P2840" s="16"/>
      <c r="Q2840" s="24"/>
      <c r="R2840" s="16"/>
      <c r="S2840" s="4"/>
      <c r="T2840" s="34"/>
      <c r="U2840" s="11"/>
      <c r="V2840" s="11"/>
      <c r="W2840" s="11"/>
      <c r="X2840" s="32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"/>
      <c r="AI2840" s="1"/>
      <c r="AJ2840" s="1"/>
      <c r="AK2840" s="1"/>
      <c r="AL2840" s="1"/>
      <c r="AM2840" s="32"/>
      <c r="AN2840" s="32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42"/>
      <c r="B2841" s="83"/>
      <c r="C2841" s="8"/>
      <c r="D2841" s="15"/>
      <c r="E2841" s="16"/>
      <c r="F2841" s="16"/>
      <c r="G2841" s="16"/>
      <c r="H2841" s="16"/>
      <c r="I2841" s="15"/>
      <c r="J2841" s="34"/>
      <c r="K2841" s="2"/>
      <c r="L2841" s="21"/>
      <c r="M2841" s="14"/>
      <c r="N2841" s="14"/>
      <c r="O2841" s="21"/>
      <c r="P2841" s="16"/>
      <c r="Q2841" s="24"/>
      <c r="R2841" s="16"/>
      <c r="S2841" s="4"/>
      <c r="T2841" s="34"/>
      <c r="U2841" s="11"/>
      <c r="V2841" s="11"/>
      <c r="W2841" s="11"/>
      <c r="X2841" s="32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"/>
      <c r="AI2841" s="1"/>
      <c r="AJ2841" s="1"/>
      <c r="AK2841" s="1"/>
      <c r="AL2841" s="1"/>
      <c r="AM2841" s="32"/>
      <c r="AN2841" s="32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42"/>
      <c r="B2842" s="83"/>
      <c r="C2842" s="8"/>
      <c r="D2842" s="15"/>
      <c r="E2842" s="16"/>
      <c r="F2842" s="16"/>
      <c r="G2842" s="16"/>
      <c r="H2842" s="16"/>
      <c r="I2842" s="15"/>
      <c r="J2842" s="34"/>
      <c r="K2842" s="2"/>
      <c r="L2842" s="21"/>
      <c r="M2842" s="14"/>
      <c r="N2842" s="14"/>
      <c r="O2842" s="21"/>
      <c r="P2842" s="16"/>
      <c r="Q2842" s="24"/>
      <c r="R2842" s="16"/>
      <c r="S2842" s="4"/>
      <c r="T2842" s="34"/>
      <c r="U2842" s="11"/>
      <c r="V2842" s="11"/>
      <c r="W2842" s="11"/>
      <c r="X2842" s="32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"/>
      <c r="AI2842" s="1"/>
      <c r="AJ2842" s="1"/>
      <c r="AK2842" s="1"/>
      <c r="AL2842" s="1"/>
      <c r="AM2842" s="32"/>
      <c r="AN2842" s="32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42"/>
      <c r="B2843" s="83"/>
      <c r="C2843" s="8"/>
      <c r="D2843" s="15"/>
      <c r="E2843" s="16"/>
      <c r="F2843" s="16"/>
      <c r="G2843" s="16"/>
      <c r="H2843" s="16"/>
      <c r="I2843" s="15"/>
      <c r="J2843" s="34"/>
      <c r="K2843" s="2"/>
      <c r="L2843" s="21"/>
      <c r="M2843" s="14"/>
      <c r="N2843" s="14"/>
      <c r="O2843" s="21"/>
      <c r="P2843" s="16"/>
      <c r="Q2843" s="24"/>
      <c r="R2843" s="16"/>
      <c r="S2843" s="4"/>
      <c r="T2843" s="34"/>
      <c r="U2843" s="11"/>
      <c r="V2843" s="11"/>
      <c r="W2843" s="11"/>
      <c r="X2843" s="32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"/>
      <c r="AI2843" s="1"/>
      <c r="AJ2843" s="1"/>
      <c r="AK2843" s="1"/>
      <c r="AL2843" s="1"/>
      <c r="AM2843" s="32"/>
      <c r="AN2843" s="32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42"/>
      <c r="B2844" s="83"/>
      <c r="C2844" s="8"/>
      <c r="D2844" s="15"/>
      <c r="E2844" s="16"/>
      <c r="F2844" s="16"/>
      <c r="G2844" s="16"/>
      <c r="H2844" s="16"/>
      <c r="I2844" s="15"/>
      <c r="J2844" s="34"/>
      <c r="K2844" s="2"/>
      <c r="L2844" s="21"/>
      <c r="M2844" s="14"/>
      <c r="N2844" s="14"/>
      <c r="O2844" s="21"/>
      <c r="P2844" s="16"/>
      <c r="Q2844" s="24"/>
      <c r="R2844" s="16"/>
      <c r="S2844" s="4"/>
      <c r="T2844" s="34"/>
      <c r="U2844" s="11"/>
      <c r="V2844" s="11"/>
      <c r="W2844" s="11"/>
      <c r="X2844" s="32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"/>
      <c r="AI2844" s="1"/>
      <c r="AJ2844" s="1"/>
      <c r="AK2844" s="1"/>
      <c r="AL2844" s="1"/>
      <c r="AM2844" s="32"/>
      <c r="AN2844" s="32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42"/>
      <c r="B2845" s="83"/>
      <c r="C2845" s="8"/>
      <c r="D2845" s="15"/>
      <c r="E2845" s="16"/>
      <c r="F2845" s="16"/>
      <c r="G2845" s="16"/>
      <c r="H2845" s="16"/>
      <c r="I2845" s="15"/>
      <c r="J2845" s="34"/>
      <c r="K2845" s="2"/>
      <c r="L2845" s="21"/>
      <c r="M2845" s="14"/>
      <c r="N2845" s="14"/>
      <c r="O2845" s="21"/>
      <c r="P2845" s="16"/>
      <c r="Q2845" s="24"/>
      <c r="R2845" s="16"/>
      <c r="S2845" s="4"/>
      <c r="T2845" s="34"/>
      <c r="U2845" s="11"/>
      <c r="V2845" s="11"/>
      <c r="W2845" s="11"/>
      <c r="X2845" s="32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"/>
      <c r="AI2845" s="1"/>
      <c r="AJ2845" s="1"/>
      <c r="AK2845" s="1"/>
      <c r="AL2845" s="1"/>
      <c r="AM2845" s="32"/>
      <c r="AN2845" s="32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42"/>
      <c r="B2846" s="83"/>
      <c r="C2846" s="8"/>
      <c r="D2846" s="15"/>
      <c r="E2846" s="16"/>
      <c r="F2846" s="16"/>
      <c r="G2846" s="16"/>
      <c r="H2846" s="16"/>
      <c r="I2846" s="15"/>
      <c r="J2846" s="34"/>
      <c r="K2846" s="2"/>
      <c r="L2846" s="21"/>
      <c r="M2846" s="14"/>
      <c r="N2846" s="14"/>
      <c r="O2846" s="21"/>
      <c r="P2846" s="16"/>
      <c r="Q2846" s="24"/>
      <c r="R2846" s="16"/>
      <c r="S2846" s="4"/>
      <c r="T2846" s="34"/>
      <c r="U2846" s="11"/>
      <c r="V2846" s="11"/>
      <c r="W2846" s="11"/>
      <c r="X2846" s="32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"/>
      <c r="AI2846" s="1"/>
      <c r="AJ2846" s="1"/>
      <c r="AK2846" s="1"/>
      <c r="AL2846" s="1"/>
      <c r="AM2846" s="32"/>
      <c r="AN2846" s="32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42"/>
      <c r="B2847" s="83"/>
      <c r="C2847" s="8"/>
      <c r="D2847" s="15"/>
      <c r="E2847" s="16"/>
      <c r="F2847" s="16"/>
      <c r="G2847" s="16"/>
      <c r="H2847" s="16"/>
      <c r="I2847" s="15"/>
      <c r="J2847" s="34"/>
      <c r="K2847" s="2"/>
      <c r="L2847" s="21"/>
      <c r="M2847" s="14"/>
      <c r="N2847" s="14"/>
      <c r="O2847" s="21"/>
      <c r="P2847" s="16"/>
      <c r="Q2847" s="24"/>
      <c r="R2847" s="16"/>
      <c r="S2847" s="4"/>
      <c r="T2847" s="34"/>
      <c r="U2847" s="11"/>
      <c r="V2847" s="11"/>
      <c r="W2847" s="11"/>
      <c r="X2847" s="32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"/>
      <c r="AI2847" s="1"/>
      <c r="AJ2847" s="1"/>
      <c r="AK2847" s="1"/>
      <c r="AL2847" s="1"/>
      <c r="AM2847" s="32"/>
      <c r="AN2847" s="32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42"/>
      <c r="B2848" s="83"/>
      <c r="C2848" s="8"/>
      <c r="D2848" s="15"/>
      <c r="E2848" s="16"/>
      <c r="F2848" s="16"/>
      <c r="G2848" s="16"/>
      <c r="H2848" s="16"/>
      <c r="I2848" s="15"/>
      <c r="J2848" s="34"/>
      <c r="K2848" s="2"/>
      <c r="L2848" s="21"/>
      <c r="M2848" s="14"/>
      <c r="N2848" s="14"/>
      <c r="O2848" s="21"/>
      <c r="P2848" s="16"/>
      <c r="Q2848" s="24"/>
      <c r="R2848" s="16"/>
      <c r="S2848" s="4"/>
      <c r="T2848" s="34"/>
      <c r="U2848" s="11"/>
      <c r="V2848" s="11"/>
      <c r="W2848" s="11"/>
      <c r="X2848" s="32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"/>
      <c r="AI2848" s="1"/>
      <c r="AJ2848" s="1"/>
      <c r="AK2848" s="1"/>
      <c r="AL2848" s="1"/>
      <c r="AM2848" s="32"/>
      <c r="AN2848" s="32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42"/>
      <c r="B2849" s="83"/>
      <c r="C2849" s="8"/>
      <c r="D2849" s="15"/>
      <c r="E2849" s="16"/>
      <c r="F2849" s="16"/>
      <c r="G2849" s="16"/>
      <c r="H2849" s="16"/>
      <c r="I2849" s="15"/>
      <c r="J2849" s="34"/>
      <c r="K2849" s="2"/>
      <c r="L2849" s="21"/>
      <c r="M2849" s="14"/>
      <c r="N2849" s="14"/>
      <c r="O2849" s="21"/>
      <c r="P2849" s="16"/>
      <c r="Q2849" s="24"/>
      <c r="R2849" s="16"/>
      <c r="S2849" s="4"/>
      <c r="T2849" s="34"/>
      <c r="U2849" s="11"/>
      <c r="V2849" s="11"/>
      <c r="W2849" s="11"/>
      <c r="X2849" s="32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"/>
      <c r="AI2849" s="1"/>
      <c r="AJ2849" s="1"/>
      <c r="AK2849" s="1"/>
      <c r="AL2849" s="1"/>
      <c r="AM2849" s="32"/>
      <c r="AN2849" s="32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42"/>
      <c r="B2850" s="83"/>
      <c r="C2850" s="8"/>
      <c r="D2850" s="15"/>
      <c r="E2850" s="16"/>
      <c r="F2850" s="16"/>
      <c r="G2850" s="16"/>
      <c r="H2850" s="16"/>
      <c r="I2850" s="15"/>
      <c r="J2850" s="34"/>
      <c r="K2850" s="2"/>
      <c r="L2850" s="21"/>
      <c r="M2850" s="14"/>
      <c r="N2850" s="14"/>
      <c r="O2850" s="21"/>
      <c r="P2850" s="16"/>
      <c r="Q2850" s="24"/>
      <c r="R2850" s="16"/>
      <c r="S2850" s="4"/>
      <c r="T2850" s="34"/>
      <c r="U2850" s="11"/>
      <c r="V2850" s="11"/>
      <c r="W2850" s="11"/>
      <c r="X2850" s="32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"/>
      <c r="AI2850" s="1"/>
      <c r="AJ2850" s="1"/>
      <c r="AK2850" s="1"/>
      <c r="AL2850" s="1"/>
      <c r="AM2850" s="32"/>
      <c r="AN2850" s="32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42"/>
      <c r="B2851" s="83"/>
      <c r="C2851" s="8"/>
      <c r="D2851" s="15"/>
      <c r="E2851" s="16"/>
      <c r="F2851" s="16"/>
      <c r="G2851" s="16"/>
      <c r="H2851" s="16"/>
      <c r="I2851" s="15"/>
      <c r="J2851" s="34"/>
      <c r="K2851" s="2"/>
      <c r="L2851" s="21"/>
      <c r="M2851" s="14"/>
      <c r="N2851" s="14"/>
      <c r="O2851" s="21"/>
      <c r="P2851" s="16"/>
      <c r="Q2851" s="24"/>
      <c r="R2851" s="16"/>
      <c r="S2851" s="4"/>
      <c r="T2851" s="34"/>
      <c r="U2851" s="11"/>
      <c r="V2851" s="11"/>
      <c r="W2851" s="11"/>
      <c r="X2851" s="32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"/>
      <c r="AI2851" s="1"/>
      <c r="AJ2851" s="1"/>
      <c r="AK2851" s="1"/>
      <c r="AL2851" s="1"/>
      <c r="AM2851" s="32"/>
      <c r="AN2851" s="32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42"/>
      <c r="B2852" s="83"/>
      <c r="C2852" s="8"/>
      <c r="D2852" s="15"/>
      <c r="E2852" s="16"/>
      <c r="F2852" s="16"/>
      <c r="G2852" s="16"/>
      <c r="H2852" s="16"/>
      <c r="I2852" s="15"/>
      <c r="J2852" s="34"/>
      <c r="K2852" s="2"/>
      <c r="L2852" s="21"/>
      <c r="M2852" s="14"/>
      <c r="N2852" s="14"/>
      <c r="O2852" s="21"/>
      <c r="P2852" s="16"/>
      <c r="Q2852" s="24"/>
      <c r="R2852" s="16"/>
      <c r="S2852" s="4"/>
      <c r="T2852" s="34"/>
      <c r="U2852" s="11"/>
      <c r="V2852" s="11"/>
      <c r="W2852" s="11"/>
      <c r="X2852" s="32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"/>
      <c r="AI2852" s="1"/>
      <c r="AJ2852" s="1"/>
      <c r="AK2852" s="1"/>
      <c r="AL2852" s="1"/>
      <c r="AM2852" s="32"/>
      <c r="AN2852" s="32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42"/>
      <c r="B2853" s="83"/>
      <c r="C2853" s="8"/>
      <c r="D2853" s="15"/>
      <c r="E2853" s="16"/>
      <c r="F2853" s="16"/>
      <c r="G2853" s="16"/>
      <c r="H2853" s="16"/>
      <c r="I2853" s="15"/>
      <c r="J2853" s="34"/>
      <c r="K2853" s="2"/>
      <c r="L2853" s="21"/>
      <c r="M2853" s="14"/>
      <c r="N2853" s="14"/>
      <c r="O2853" s="21"/>
      <c r="P2853" s="16"/>
      <c r="Q2853" s="24"/>
      <c r="R2853" s="16"/>
      <c r="S2853" s="4"/>
      <c r="T2853" s="34"/>
      <c r="U2853" s="11"/>
      <c r="V2853" s="11"/>
      <c r="W2853" s="11"/>
      <c r="X2853" s="32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"/>
      <c r="AI2853" s="1"/>
      <c r="AJ2853" s="1"/>
      <c r="AK2853" s="1"/>
      <c r="AL2853" s="1"/>
      <c r="AM2853" s="32"/>
      <c r="AN2853" s="32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42"/>
      <c r="B2854" s="83"/>
      <c r="C2854" s="8"/>
      <c r="D2854" s="15"/>
      <c r="E2854" s="16"/>
      <c r="F2854" s="16"/>
      <c r="G2854" s="16"/>
      <c r="H2854" s="16"/>
      <c r="I2854" s="15"/>
      <c r="J2854" s="34"/>
      <c r="K2854" s="2"/>
      <c r="L2854" s="21"/>
      <c r="M2854" s="14"/>
      <c r="N2854" s="14"/>
      <c r="O2854" s="21"/>
      <c r="P2854" s="16"/>
      <c r="Q2854" s="24"/>
      <c r="R2854" s="16"/>
      <c r="S2854" s="4"/>
      <c r="T2854" s="34"/>
      <c r="U2854" s="11"/>
      <c r="V2854" s="11"/>
      <c r="W2854" s="11"/>
      <c r="X2854" s="32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"/>
      <c r="AI2854" s="1"/>
      <c r="AJ2854" s="1"/>
      <c r="AK2854" s="1"/>
      <c r="AL2854" s="1"/>
      <c r="AM2854" s="32"/>
      <c r="AN2854" s="32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42"/>
      <c r="B2855" s="83"/>
      <c r="C2855" s="8"/>
      <c r="D2855" s="15"/>
      <c r="E2855" s="16"/>
      <c r="F2855" s="16"/>
      <c r="G2855" s="16"/>
      <c r="H2855" s="16"/>
      <c r="I2855" s="15"/>
      <c r="J2855" s="34"/>
      <c r="K2855" s="2"/>
      <c r="L2855" s="21"/>
      <c r="M2855" s="14"/>
      <c r="N2855" s="14"/>
      <c r="O2855" s="21"/>
      <c r="P2855" s="16"/>
      <c r="Q2855" s="24"/>
      <c r="R2855" s="16"/>
      <c r="S2855" s="4"/>
      <c r="T2855" s="34"/>
      <c r="U2855" s="11"/>
      <c r="V2855" s="11"/>
      <c r="W2855" s="11"/>
      <c r="X2855" s="32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"/>
      <c r="AI2855" s="1"/>
      <c r="AJ2855" s="1"/>
      <c r="AK2855" s="1"/>
      <c r="AL2855" s="1"/>
      <c r="AM2855" s="32"/>
      <c r="AN2855" s="32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42"/>
      <c r="B2856" s="83"/>
      <c r="C2856" s="8"/>
      <c r="D2856" s="15"/>
      <c r="E2856" s="16"/>
      <c r="F2856" s="16"/>
      <c r="G2856" s="16"/>
      <c r="H2856" s="16"/>
      <c r="I2856" s="15"/>
      <c r="J2856" s="34"/>
      <c r="K2856" s="2"/>
      <c r="L2856" s="21"/>
      <c r="M2856" s="14"/>
      <c r="N2856" s="14"/>
      <c r="O2856" s="21"/>
      <c r="P2856" s="16"/>
      <c r="Q2856" s="24"/>
      <c r="R2856" s="16"/>
      <c r="S2856" s="4"/>
      <c r="T2856" s="34"/>
      <c r="U2856" s="11"/>
      <c r="V2856" s="11"/>
      <c r="W2856" s="11"/>
      <c r="X2856" s="32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"/>
      <c r="AI2856" s="1"/>
      <c r="AJ2856" s="1"/>
      <c r="AK2856" s="1"/>
      <c r="AL2856" s="1"/>
      <c r="AM2856" s="32"/>
      <c r="AN2856" s="32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42"/>
      <c r="B2857" s="83"/>
      <c r="C2857" s="8"/>
      <c r="D2857" s="15"/>
      <c r="E2857" s="16"/>
      <c r="F2857" s="16"/>
      <c r="G2857" s="16"/>
      <c r="H2857" s="16"/>
      <c r="I2857" s="15"/>
      <c r="J2857" s="34"/>
      <c r="K2857" s="2"/>
      <c r="L2857" s="21"/>
      <c r="M2857" s="14"/>
      <c r="N2857" s="14"/>
      <c r="O2857" s="21"/>
      <c r="P2857" s="16"/>
      <c r="Q2857" s="24"/>
      <c r="R2857" s="16"/>
      <c r="S2857" s="4"/>
      <c r="T2857" s="34"/>
      <c r="U2857" s="11"/>
      <c r="V2857" s="11"/>
      <c r="W2857" s="11"/>
      <c r="X2857" s="32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"/>
      <c r="AI2857" s="1"/>
      <c r="AJ2857" s="1"/>
      <c r="AK2857" s="1"/>
      <c r="AL2857" s="1"/>
      <c r="AM2857" s="32"/>
      <c r="AN2857" s="32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42"/>
      <c r="B2858" s="83"/>
      <c r="C2858" s="8"/>
      <c r="D2858" s="15"/>
      <c r="E2858" s="16"/>
      <c r="F2858" s="16"/>
      <c r="G2858" s="16"/>
      <c r="H2858" s="16"/>
      <c r="I2858" s="15"/>
      <c r="J2858" s="34"/>
      <c r="K2858" s="2"/>
      <c r="L2858" s="21"/>
      <c r="M2858" s="14"/>
      <c r="N2858" s="14"/>
      <c r="O2858" s="21"/>
      <c r="P2858" s="16"/>
      <c r="Q2858" s="24"/>
      <c r="R2858" s="16"/>
      <c r="S2858" s="4"/>
      <c r="T2858" s="34"/>
      <c r="U2858" s="11"/>
      <c r="V2858" s="11"/>
      <c r="W2858" s="11"/>
      <c r="X2858" s="32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"/>
      <c r="AI2858" s="1"/>
      <c r="AJ2858" s="1"/>
      <c r="AK2858" s="1"/>
      <c r="AL2858" s="1"/>
      <c r="AM2858" s="32"/>
      <c r="AN2858" s="32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42"/>
      <c r="B2859" s="83"/>
      <c r="C2859" s="8"/>
      <c r="D2859" s="15"/>
      <c r="E2859" s="16"/>
      <c r="F2859" s="16"/>
      <c r="G2859" s="16"/>
      <c r="H2859" s="16"/>
      <c r="I2859" s="15"/>
      <c r="J2859" s="34"/>
      <c r="K2859" s="2"/>
      <c r="L2859" s="21"/>
      <c r="M2859" s="14"/>
      <c r="N2859" s="14"/>
      <c r="O2859" s="21"/>
      <c r="P2859" s="16"/>
      <c r="Q2859" s="24"/>
      <c r="R2859" s="16"/>
      <c r="S2859" s="4"/>
      <c r="T2859" s="34"/>
      <c r="U2859" s="11"/>
      <c r="V2859" s="11"/>
      <c r="W2859" s="11"/>
      <c r="X2859" s="32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"/>
      <c r="AI2859" s="1"/>
      <c r="AJ2859" s="1"/>
      <c r="AK2859" s="1"/>
      <c r="AL2859" s="1"/>
      <c r="AM2859" s="32"/>
      <c r="AN2859" s="32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42"/>
      <c r="B2860" s="83"/>
      <c r="C2860" s="8"/>
      <c r="D2860" s="15"/>
      <c r="E2860" s="16"/>
      <c r="F2860" s="16"/>
      <c r="G2860" s="16"/>
      <c r="H2860" s="16"/>
      <c r="I2860" s="15"/>
      <c r="J2860" s="34"/>
      <c r="K2860" s="2"/>
      <c r="L2860" s="21"/>
      <c r="M2860" s="14"/>
      <c r="N2860" s="14"/>
      <c r="O2860" s="21"/>
      <c r="P2860" s="16"/>
      <c r="Q2860" s="24"/>
      <c r="R2860" s="16"/>
      <c r="S2860" s="4"/>
      <c r="T2860" s="34"/>
      <c r="U2860" s="11"/>
      <c r="V2860" s="11"/>
      <c r="W2860" s="11"/>
      <c r="X2860" s="32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"/>
      <c r="AI2860" s="1"/>
      <c r="AJ2860" s="1"/>
      <c r="AK2860" s="1"/>
      <c r="AL2860" s="1"/>
      <c r="AM2860" s="32"/>
      <c r="AN2860" s="32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42"/>
      <c r="B2861" s="83"/>
      <c r="C2861" s="8"/>
      <c r="D2861" s="15"/>
      <c r="E2861" s="16"/>
      <c r="F2861" s="16"/>
      <c r="G2861" s="16"/>
      <c r="H2861" s="16"/>
      <c r="I2861" s="15"/>
      <c r="J2861" s="34"/>
      <c r="K2861" s="2"/>
      <c r="L2861" s="21"/>
      <c r="M2861" s="14"/>
      <c r="N2861" s="14"/>
      <c r="O2861" s="21"/>
      <c r="P2861" s="16"/>
      <c r="Q2861" s="24"/>
      <c r="R2861" s="16"/>
      <c r="S2861" s="4"/>
      <c r="T2861" s="34"/>
      <c r="U2861" s="11"/>
      <c r="V2861" s="11"/>
      <c r="W2861" s="11"/>
      <c r="X2861" s="32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"/>
      <c r="AI2861" s="1"/>
      <c r="AJ2861" s="1"/>
      <c r="AK2861" s="1"/>
      <c r="AL2861" s="1"/>
      <c r="AM2861" s="32"/>
      <c r="AN2861" s="32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42"/>
      <c r="B2862" s="83"/>
      <c r="C2862" s="8"/>
      <c r="D2862" s="15"/>
      <c r="E2862" s="16"/>
      <c r="F2862" s="16"/>
      <c r="G2862" s="16"/>
      <c r="H2862" s="16"/>
      <c r="I2862" s="15"/>
      <c r="J2862" s="34"/>
      <c r="K2862" s="2"/>
      <c r="L2862" s="21"/>
      <c r="M2862" s="14"/>
      <c r="N2862" s="14"/>
      <c r="O2862" s="21"/>
      <c r="P2862" s="16"/>
      <c r="Q2862" s="24"/>
      <c r="R2862" s="16"/>
      <c r="S2862" s="4"/>
      <c r="T2862" s="34"/>
      <c r="U2862" s="11"/>
      <c r="V2862" s="11"/>
      <c r="W2862" s="11"/>
      <c r="X2862" s="32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"/>
      <c r="AI2862" s="1"/>
      <c r="AJ2862" s="1"/>
      <c r="AK2862" s="1"/>
      <c r="AL2862" s="1"/>
      <c r="AM2862" s="32"/>
      <c r="AN2862" s="32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42"/>
      <c r="B2863" s="83"/>
      <c r="C2863" s="8"/>
      <c r="D2863" s="15"/>
      <c r="E2863" s="16"/>
      <c r="F2863" s="16"/>
      <c r="G2863" s="16"/>
      <c r="H2863" s="16"/>
      <c r="I2863" s="15"/>
      <c r="J2863" s="34"/>
      <c r="K2863" s="2"/>
      <c r="L2863" s="21"/>
      <c r="M2863" s="14"/>
      <c r="N2863" s="14"/>
      <c r="O2863" s="21"/>
      <c r="P2863" s="16"/>
      <c r="Q2863" s="24"/>
      <c r="R2863" s="16"/>
      <c r="S2863" s="4"/>
      <c r="T2863" s="34"/>
      <c r="U2863" s="11"/>
      <c r="V2863" s="11"/>
      <c r="W2863" s="11"/>
      <c r="X2863" s="32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"/>
      <c r="AI2863" s="1"/>
      <c r="AJ2863" s="1"/>
      <c r="AK2863" s="1"/>
      <c r="AL2863" s="1"/>
      <c r="AM2863" s="32"/>
      <c r="AN2863" s="32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42"/>
      <c r="B2864" s="83"/>
      <c r="C2864" s="8"/>
      <c r="D2864" s="15"/>
      <c r="E2864" s="16"/>
      <c r="F2864" s="16"/>
      <c r="G2864" s="16"/>
      <c r="H2864" s="16"/>
      <c r="I2864" s="15"/>
      <c r="J2864" s="34"/>
      <c r="K2864" s="2"/>
      <c r="L2864" s="21"/>
      <c r="M2864" s="14"/>
      <c r="N2864" s="14"/>
      <c r="O2864" s="21"/>
      <c r="P2864" s="16"/>
      <c r="Q2864" s="24"/>
      <c r="R2864" s="16"/>
      <c r="S2864" s="4"/>
      <c r="T2864" s="34"/>
      <c r="U2864" s="11"/>
      <c r="V2864" s="11"/>
      <c r="W2864" s="11"/>
      <c r="X2864" s="32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"/>
      <c r="AI2864" s="1"/>
      <c r="AJ2864" s="1"/>
      <c r="AK2864" s="1"/>
      <c r="AL2864" s="1"/>
      <c r="AM2864" s="32"/>
      <c r="AN2864" s="32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42"/>
      <c r="B2865" s="83"/>
      <c r="C2865" s="8"/>
      <c r="D2865" s="15"/>
      <c r="E2865" s="16"/>
      <c r="F2865" s="16"/>
      <c r="G2865" s="16"/>
      <c r="H2865" s="16"/>
      <c r="I2865" s="15"/>
      <c r="J2865" s="34"/>
      <c r="K2865" s="2"/>
      <c r="L2865" s="21"/>
      <c r="M2865" s="14"/>
      <c r="N2865" s="14"/>
      <c r="O2865" s="21"/>
      <c r="P2865" s="16"/>
      <c r="Q2865" s="24"/>
      <c r="R2865" s="16"/>
      <c r="S2865" s="4"/>
      <c r="T2865" s="34"/>
      <c r="U2865" s="11"/>
      <c r="V2865" s="11"/>
      <c r="W2865" s="11"/>
      <c r="X2865" s="32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"/>
      <c r="AI2865" s="1"/>
      <c r="AJ2865" s="1"/>
      <c r="AK2865" s="1"/>
      <c r="AL2865" s="1"/>
      <c r="AM2865" s="32"/>
      <c r="AN2865" s="32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42"/>
      <c r="B2866" s="83"/>
      <c r="C2866" s="8"/>
      <c r="D2866" s="15"/>
      <c r="E2866" s="16"/>
      <c r="F2866" s="16"/>
      <c r="G2866" s="16"/>
      <c r="H2866" s="16"/>
      <c r="I2866" s="15"/>
      <c r="J2866" s="34"/>
      <c r="K2866" s="2"/>
      <c r="L2866" s="21"/>
      <c r="M2866" s="14"/>
      <c r="N2866" s="14"/>
      <c r="O2866" s="21"/>
      <c r="P2866" s="16"/>
      <c r="Q2866" s="24"/>
      <c r="R2866" s="16"/>
      <c r="S2866" s="4"/>
      <c r="T2866" s="34"/>
      <c r="U2866" s="11"/>
      <c r="V2866" s="11"/>
      <c r="W2866" s="11"/>
      <c r="X2866" s="32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"/>
      <c r="AI2866" s="1"/>
      <c r="AJ2866" s="1"/>
      <c r="AK2866" s="1"/>
      <c r="AL2866" s="1"/>
      <c r="AM2866" s="32"/>
      <c r="AN2866" s="32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42"/>
      <c r="B2867" s="83"/>
      <c r="C2867" s="8"/>
      <c r="D2867" s="15"/>
      <c r="E2867" s="16"/>
      <c r="F2867" s="16"/>
      <c r="G2867" s="16"/>
      <c r="H2867" s="16"/>
      <c r="I2867" s="15"/>
      <c r="J2867" s="34"/>
      <c r="K2867" s="2"/>
      <c r="L2867" s="21"/>
      <c r="M2867" s="14"/>
      <c r="N2867" s="14"/>
      <c r="O2867" s="21"/>
      <c r="P2867" s="16"/>
      <c r="Q2867" s="24"/>
      <c r="R2867" s="16"/>
      <c r="S2867" s="4"/>
      <c r="T2867" s="34"/>
      <c r="U2867" s="11"/>
      <c r="V2867" s="11"/>
      <c r="W2867" s="11"/>
      <c r="X2867" s="32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"/>
      <c r="AI2867" s="1"/>
      <c r="AJ2867" s="1"/>
      <c r="AK2867" s="1"/>
      <c r="AL2867" s="1"/>
      <c r="AM2867" s="32"/>
      <c r="AN2867" s="32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42"/>
      <c r="B2868" s="83"/>
      <c r="C2868" s="8"/>
      <c r="D2868" s="15"/>
      <c r="E2868" s="16"/>
      <c r="F2868" s="16"/>
      <c r="G2868" s="16"/>
      <c r="H2868" s="16"/>
      <c r="I2868" s="15"/>
      <c r="J2868" s="34"/>
      <c r="K2868" s="2"/>
      <c r="L2868" s="21"/>
      <c r="M2868" s="14"/>
      <c r="N2868" s="14"/>
      <c r="O2868" s="21"/>
      <c r="P2868" s="16"/>
      <c r="Q2868" s="24"/>
      <c r="R2868" s="16"/>
      <c r="S2868" s="4"/>
      <c r="T2868" s="34"/>
      <c r="U2868" s="11"/>
      <c r="V2868" s="11"/>
      <c r="W2868" s="11"/>
      <c r="X2868" s="32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"/>
      <c r="AI2868" s="1"/>
      <c r="AJ2868" s="1"/>
      <c r="AK2868" s="1"/>
      <c r="AL2868" s="1"/>
      <c r="AM2868" s="32"/>
      <c r="AN2868" s="32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42"/>
      <c r="B2869" s="83"/>
      <c r="C2869" s="8"/>
      <c r="D2869" s="15"/>
      <c r="E2869" s="16"/>
      <c r="F2869" s="16"/>
      <c r="G2869" s="16"/>
      <c r="H2869" s="16"/>
      <c r="I2869" s="15"/>
      <c r="J2869" s="34"/>
      <c r="K2869" s="2"/>
      <c r="L2869" s="21"/>
      <c r="M2869" s="14"/>
      <c r="N2869" s="14"/>
      <c r="O2869" s="21"/>
      <c r="P2869" s="16"/>
      <c r="Q2869" s="24"/>
      <c r="R2869" s="16"/>
      <c r="S2869" s="4"/>
      <c r="T2869" s="34"/>
      <c r="U2869" s="11"/>
      <c r="V2869" s="11"/>
      <c r="W2869" s="11"/>
      <c r="X2869" s="32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"/>
      <c r="AI2869" s="1"/>
      <c r="AJ2869" s="1"/>
      <c r="AK2869" s="1"/>
      <c r="AL2869" s="1"/>
      <c r="AM2869" s="32"/>
      <c r="AN2869" s="32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42"/>
      <c r="B2870" s="83"/>
      <c r="C2870" s="8"/>
      <c r="D2870" s="15"/>
      <c r="E2870" s="16"/>
      <c r="F2870" s="16"/>
      <c r="G2870" s="16"/>
      <c r="H2870" s="16"/>
      <c r="I2870" s="15"/>
      <c r="J2870" s="34"/>
      <c r="K2870" s="2"/>
      <c r="L2870" s="21"/>
      <c r="M2870" s="14"/>
      <c r="N2870" s="14"/>
      <c r="O2870" s="21"/>
      <c r="P2870" s="16"/>
      <c r="Q2870" s="24"/>
      <c r="R2870" s="16"/>
      <c r="S2870" s="4"/>
      <c r="T2870" s="34"/>
      <c r="U2870" s="11"/>
      <c r="V2870" s="11"/>
      <c r="W2870" s="11"/>
      <c r="X2870" s="32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"/>
      <c r="AI2870" s="1"/>
      <c r="AJ2870" s="1"/>
      <c r="AK2870" s="1"/>
      <c r="AL2870" s="1"/>
      <c r="AM2870" s="32"/>
      <c r="AN2870" s="32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42"/>
      <c r="B2871" s="83"/>
      <c r="C2871" s="8"/>
      <c r="D2871" s="15"/>
      <c r="E2871" s="16"/>
      <c r="F2871" s="16"/>
      <c r="G2871" s="16"/>
      <c r="H2871" s="16"/>
      <c r="I2871" s="15"/>
      <c r="J2871" s="34"/>
      <c r="K2871" s="2"/>
      <c r="L2871" s="21"/>
      <c r="M2871" s="14"/>
      <c r="N2871" s="14"/>
      <c r="O2871" s="21"/>
      <c r="P2871" s="16"/>
      <c r="Q2871" s="24"/>
      <c r="R2871" s="16"/>
      <c r="S2871" s="4"/>
      <c r="T2871" s="34"/>
      <c r="U2871" s="11"/>
      <c r="V2871" s="11"/>
      <c r="W2871" s="11"/>
      <c r="X2871" s="32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"/>
      <c r="AI2871" s="1"/>
      <c r="AJ2871" s="1"/>
      <c r="AK2871" s="1"/>
      <c r="AL2871" s="1"/>
      <c r="AM2871" s="32"/>
      <c r="AN2871" s="32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42"/>
      <c r="B2872" s="83"/>
      <c r="C2872" s="8"/>
      <c r="D2872" s="15"/>
      <c r="E2872" s="16"/>
      <c r="F2872" s="16"/>
      <c r="G2872" s="16"/>
      <c r="H2872" s="16"/>
      <c r="I2872" s="15"/>
      <c r="J2872" s="34"/>
      <c r="K2872" s="2"/>
      <c r="L2872" s="21"/>
      <c r="M2872" s="14"/>
      <c r="N2872" s="14"/>
      <c r="O2872" s="21"/>
      <c r="P2872" s="16"/>
      <c r="Q2872" s="24"/>
      <c r="R2872" s="16"/>
      <c r="S2872" s="4"/>
      <c r="T2872" s="34"/>
      <c r="U2872" s="11"/>
      <c r="V2872" s="11"/>
      <c r="W2872" s="11"/>
      <c r="X2872" s="32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"/>
      <c r="AI2872" s="1"/>
      <c r="AJ2872" s="1"/>
      <c r="AK2872" s="1"/>
      <c r="AL2872" s="1"/>
      <c r="AM2872" s="32"/>
      <c r="AN2872" s="32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42"/>
      <c r="B2873" s="83"/>
      <c r="C2873" s="8"/>
      <c r="D2873" s="15"/>
      <c r="E2873" s="16"/>
      <c r="F2873" s="16"/>
      <c r="G2873" s="16"/>
      <c r="H2873" s="16"/>
      <c r="I2873" s="15"/>
      <c r="J2873" s="34"/>
      <c r="K2873" s="2"/>
      <c r="L2873" s="21"/>
      <c r="M2873" s="14"/>
      <c r="N2873" s="14"/>
      <c r="O2873" s="21"/>
      <c r="P2873" s="16"/>
      <c r="Q2873" s="24"/>
      <c r="R2873" s="16"/>
      <c r="S2873" s="4"/>
      <c r="T2873" s="34"/>
      <c r="U2873" s="11"/>
      <c r="V2873" s="11"/>
      <c r="W2873" s="11"/>
      <c r="X2873" s="32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"/>
      <c r="AI2873" s="1"/>
      <c r="AJ2873" s="1"/>
      <c r="AK2873" s="1"/>
      <c r="AL2873" s="1"/>
      <c r="AM2873" s="32"/>
      <c r="AN2873" s="32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42"/>
      <c r="B2874" s="83"/>
      <c r="C2874" s="8"/>
      <c r="D2874" s="15"/>
      <c r="E2874" s="16"/>
      <c r="F2874" s="16"/>
      <c r="G2874" s="16"/>
      <c r="H2874" s="16"/>
      <c r="I2874" s="15"/>
      <c r="J2874" s="34"/>
      <c r="K2874" s="2"/>
      <c r="L2874" s="21"/>
      <c r="M2874" s="14"/>
      <c r="N2874" s="14"/>
      <c r="O2874" s="21"/>
      <c r="P2874" s="16"/>
      <c r="Q2874" s="24"/>
      <c r="R2874" s="16"/>
      <c r="S2874" s="4"/>
      <c r="T2874" s="34"/>
      <c r="U2874" s="11"/>
      <c r="V2874" s="11"/>
      <c r="W2874" s="11"/>
      <c r="X2874" s="32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"/>
      <c r="AI2874" s="1"/>
      <c r="AJ2874" s="1"/>
      <c r="AK2874" s="1"/>
      <c r="AL2874" s="1"/>
      <c r="AM2874" s="32"/>
      <c r="AN2874" s="32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42"/>
      <c r="B2875" s="83"/>
      <c r="C2875" s="8"/>
      <c r="D2875" s="15"/>
      <c r="E2875" s="16"/>
      <c r="F2875" s="16"/>
      <c r="G2875" s="16"/>
      <c r="H2875" s="16"/>
      <c r="I2875" s="15"/>
      <c r="J2875" s="34"/>
      <c r="K2875" s="2"/>
      <c r="L2875" s="21"/>
      <c r="M2875" s="14"/>
      <c r="N2875" s="14"/>
      <c r="O2875" s="21"/>
      <c r="P2875" s="16"/>
      <c r="Q2875" s="24"/>
      <c r="R2875" s="16"/>
      <c r="S2875" s="4"/>
      <c r="T2875" s="34"/>
      <c r="U2875" s="11"/>
      <c r="V2875" s="11"/>
      <c r="W2875" s="11"/>
      <c r="X2875" s="32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"/>
      <c r="AI2875" s="1"/>
      <c r="AJ2875" s="1"/>
      <c r="AK2875" s="1"/>
      <c r="AL2875" s="1"/>
      <c r="AM2875" s="32"/>
      <c r="AN2875" s="32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42"/>
      <c r="B2876" s="83"/>
      <c r="C2876" s="8"/>
      <c r="D2876" s="15"/>
      <c r="E2876" s="16"/>
      <c r="F2876" s="16"/>
      <c r="G2876" s="16"/>
      <c r="H2876" s="16"/>
      <c r="I2876" s="15"/>
      <c r="J2876" s="34"/>
      <c r="K2876" s="2"/>
      <c r="L2876" s="21"/>
      <c r="M2876" s="14"/>
      <c r="N2876" s="14"/>
      <c r="O2876" s="21"/>
      <c r="P2876" s="16"/>
      <c r="Q2876" s="24"/>
      <c r="R2876" s="16"/>
      <c r="S2876" s="4"/>
      <c r="T2876" s="34"/>
      <c r="U2876" s="11"/>
      <c r="V2876" s="11"/>
      <c r="W2876" s="11"/>
      <c r="X2876" s="32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"/>
      <c r="AI2876" s="1"/>
      <c r="AJ2876" s="1"/>
      <c r="AK2876" s="1"/>
      <c r="AL2876" s="1"/>
      <c r="AM2876" s="32"/>
      <c r="AN2876" s="32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42"/>
      <c r="B2877" s="83"/>
      <c r="C2877" s="8"/>
      <c r="D2877" s="15"/>
      <c r="E2877" s="16"/>
      <c r="F2877" s="16"/>
      <c r="G2877" s="16"/>
      <c r="H2877" s="16"/>
      <c r="I2877" s="15"/>
      <c r="J2877" s="34"/>
      <c r="K2877" s="2"/>
      <c r="L2877" s="21"/>
      <c r="M2877" s="14"/>
      <c r="N2877" s="14"/>
      <c r="O2877" s="21"/>
      <c r="P2877" s="16"/>
      <c r="Q2877" s="24"/>
      <c r="R2877" s="16"/>
      <c r="S2877" s="4"/>
      <c r="T2877" s="34"/>
      <c r="U2877" s="11"/>
      <c r="V2877" s="11"/>
      <c r="W2877" s="11"/>
      <c r="X2877" s="32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"/>
      <c r="AI2877" s="1"/>
      <c r="AJ2877" s="1"/>
      <c r="AK2877" s="1"/>
      <c r="AL2877" s="1"/>
      <c r="AM2877" s="32"/>
      <c r="AN2877" s="32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42"/>
      <c r="B2878" s="83"/>
      <c r="C2878" s="8"/>
      <c r="D2878" s="15"/>
      <c r="E2878" s="16"/>
      <c r="F2878" s="16"/>
      <c r="G2878" s="16"/>
      <c r="H2878" s="16"/>
      <c r="I2878" s="15"/>
      <c r="J2878" s="34"/>
      <c r="K2878" s="2"/>
      <c r="L2878" s="21"/>
      <c r="M2878" s="14"/>
      <c r="N2878" s="14"/>
      <c r="O2878" s="21"/>
      <c r="P2878" s="16"/>
      <c r="Q2878" s="24"/>
      <c r="R2878" s="16"/>
      <c r="S2878" s="4"/>
      <c r="T2878" s="34"/>
      <c r="U2878" s="11"/>
      <c r="V2878" s="11"/>
      <c r="W2878" s="11"/>
      <c r="X2878" s="32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"/>
      <c r="AI2878" s="1"/>
      <c r="AJ2878" s="1"/>
      <c r="AK2878" s="1"/>
      <c r="AL2878" s="1"/>
      <c r="AM2878" s="32"/>
      <c r="AN2878" s="32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42"/>
      <c r="B2879" s="83"/>
      <c r="C2879" s="8"/>
      <c r="D2879" s="15"/>
      <c r="E2879" s="16"/>
      <c r="F2879" s="16"/>
      <c r="G2879" s="16"/>
      <c r="H2879" s="16"/>
      <c r="I2879" s="15"/>
      <c r="J2879" s="34"/>
      <c r="K2879" s="2"/>
      <c r="L2879" s="21"/>
      <c r="M2879" s="14"/>
      <c r="N2879" s="14"/>
      <c r="O2879" s="21"/>
      <c r="P2879" s="16"/>
      <c r="Q2879" s="24"/>
      <c r="R2879" s="16"/>
      <c r="S2879" s="4"/>
      <c r="T2879" s="34"/>
      <c r="U2879" s="11"/>
      <c r="V2879" s="11"/>
      <c r="W2879" s="11"/>
      <c r="X2879" s="32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"/>
      <c r="AI2879" s="1"/>
      <c r="AJ2879" s="1"/>
      <c r="AK2879" s="1"/>
      <c r="AL2879" s="1"/>
      <c r="AM2879" s="32"/>
      <c r="AN2879" s="32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42"/>
      <c r="B2880" s="83"/>
      <c r="C2880" s="8"/>
      <c r="D2880" s="15"/>
      <c r="E2880" s="16"/>
      <c r="F2880" s="16"/>
      <c r="G2880" s="16"/>
      <c r="H2880" s="16"/>
      <c r="I2880" s="15"/>
      <c r="J2880" s="34"/>
      <c r="K2880" s="2"/>
      <c r="L2880" s="21"/>
      <c r="M2880" s="14"/>
      <c r="N2880" s="14"/>
      <c r="O2880" s="21"/>
      <c r="P2880" s="16"/>
      <c r="Q2880" s="24"/>
      <c r="R2880" s="16"/>
      <c r="S2880" s="4"/>
      <c r="T2880" s="34"/>
      <c r="U2880" s="11"/>
      <c r="V2880" s="11"/>
      <c r="W2880" s="11"/>
      <c r="X2880" s="32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"/>
      <c r="AI2880" s="1"/>
      <c r="AJ2880" s="1"/>
      <c r="AK2880" s="1"/>
      <c r="AL2880" s="1"/>
      <c r="AM2880" s="32"/>
      <c r="AN2880" s="32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42"/>
      <c r="B2881" s="83"/>
      <c r="C2881" s="8"/>
      <c r="D2881" s="15"/>
      <c r="E2881" s="16"/>
      <c r="F2881" s="16"/>
      <c r="G2881" s="16"/>
      <c r="H2881" s="16"/>
      <c r="I2881" s="15"/>
      <c r="J2881" s="34"/>
      <c r="K2881" s="2"/>
      <c r="L2881" s="21"/>
      <c r="M2881" s="14"/>
      <c r="N2881" s="14"/>
      <c r="O2881" s="21"/>
      <c r="P2881" s="16"/>
      <c r="Q2881" s="24"/>
      <c r="R2881" s="16"/>
      <c r="S2881" s="4"/>
      <c r="T2881" s="34"/>
      <c r="U2881" s="11"/>
      <c r="V2881" s="11"/>
      <c r="W2881" s="11"/>
      <c r="X2881" s="32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"/>
      <c r="AI2881" s="1"/>
      <c r="AJ2881" s="1"/>
      <c r="AK2881" s="1"/>
      <c r="AL2881" s="1"/>
      <c r="AM2881" s="32"/>
      <c r="AN2881" s="32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42"/>
      <c r="B2882" s="83"/>
      <c r="C2882" s="8"/>
      <c r="D2882" s="15"/>
      <c r="E2882" s="16"/>
      <c r="F2882" s="16"/>
      <c r="G2882" s="16"/>
      <c r="H2882" s="16"/>
      <c r="I2882" s="15"/>
      <c r="J2882" s="34"/>
      <c r="K2882" s="2"/>
      <c r="L2882" s="21"/>
      <c r="M2882" s="14"/>
      <c r="N2882" s="14"/>
      <c r="O2882" s="21"/>
      <c r="P2882" s="16"/>
      <c r="Q2882" s="24"/>
      <c r="R2882" s="16"/>
      <c r="S2882" s="4"/>
      <c r="T2882" s="34"/>
      <c r="U2882" s="11"/>
      <c r="V2882" s="11"/>
      <c r="W2882" s="11"/>
      <c r="X2882" s="32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"/>
      <c r="AI2882" s="1"/>
      <c r="AJ2882" s="1"/>
      <c r="AK2882" s="1"/>
      <c r="AL2882" s="1"/>
      <c r="AM2882" s="32"/>
      <c r="AN2882" s="32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42"/>
      <c r="B2883" s="83"/>
      <c r="C2883" s="8"/>
      <c r="D2883" s="15"/>
      <c r="E2883" s="16"/>
      <c r="F2883" s="16"/>
      <c r="G2883" s="16"/>
      <c r="H2883" s="16"/>
      <c r="I2883" s="15"/>
      <c r="J2883" s="34"/>
      <c r="K2883" s="2"/>
      <c r="L2883" s="21"/>
      <c r="M2883" s="14"/>
      <c r="N2883" s="14"/>
      <c r="O2883" s="21"/>
      <c r="P2883" s="16"/>
      <c r="Q2883" s="24"/>
      <c r="R2883" s="16"/>
      <c r="S2883" s="4"/>
      <c r="T2883" s="34"/>
      <c r="U2883" s="11"/>
      <c r="V2883" s="11"/>
      <c r="W2883" s="11"/>
      <c r="X2883" s="32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"/>
      <c r="AI2883" s="1"/>
      <c r="AJ2883" s="1"/>
      <c r="AK2883" s="1"/>
      <c r="AL2883" s="1"/>
      <c r="AM2883" s="32"/>
      <c r="AN2883" s="32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42"/>
      <c r="B2884" s="83"/>
      <c r="C2884" s="8"/>
      <c r="D2884" s="15"/>
      <c r="E2884" s="16"/>
      <c r="F2884" s="16"/>
      <c r="G2884" s="16"/>
      <c r="H2884" s="16"/>
      <c r="I2884" s="15"/>
      <c r="J2884" s="34"/>
      <c r="K2884" s="2"/>
      <c r="L2884" s="21"/>
      <c r="M2884" s="14"/>
      <c r="N2884" s="14"/>
      <c r="O2884" s="21"/>
      <c r="P2884" s="16"/>
      <c r="Q2884" s="24"/>
      <c r="R2884" s="16"/>
      <c r="S2884" s="4"/>
      <c r="T2884" s="34"/>
      <c r="U2884" s="11"/>
      <c r="V2884" s="11"/>
      <c r="W2884" s="11"/>
      <c r="X2884" s="32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"/>
      <c r="AI2884" s="1"/>
      <c r="AJ2884" s="1"/>
      <c r="AK2884" s="1"/>
      <c r="AL2884" s="1"/>
      <c r="AM2884" s="32"/>
      <c r="AN2884" s="32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42"/>
      <c r="B2885" s="83"/>
      <c r="C2885" s="8"/>
      <c r="D2885" s="15"/>
      <c r="E2885" s="16"/>
      <c r="F2885" s="16"/>
      <c r="G2885" s="16"/>
      <c r="H2885" s="16"/>
      <c r="I2885" s="15"/>
      <c r="J2885" s="34"/>
      <c r="K2885" s="2"/>
      <c r="L2885" s="21"/>
      <c r="M2885" s="14"/>
      <c r="N2885" s="14"/>
      <c r="O2885" s="21"/>
      <c r="P2885" s="16"/>
      <c r="Q2885" s="24"/>
      <c r="R2885" s="16"/>
      <c r="S2885" s="4"/>
      <c r="T2885" s="34"/>
      <c r="U2885" s="11"/>
      <c r="V2885" s="11"/>
      <c r="W2885" s="11"/>
      <c r="X2885" s="32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"/>
      <c r="AI2885" s="1"/>
      <c r="AJ2885" s="1"/>
      <c r="AK2885" s="1"/>
      <c r="AL2885" s="1"/>
      <c r="AM2885" s="32"/>
      <c r="AN2885" s="32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42"/>
      <c r="B2886" s="83"/>
      <c r="C2886" s="8"/>
      <c r="D2886" s="15"/>
      <c r="E2886" s="16"/>
      <c r="F2886" s="16"/>
      <c r="G2886" s="16"/>
      <c r="H2886" s="16"/>
      <c r="I2886" s="15"/>
      <c r="J2886" s="34"/>
      <c r="K2886" s="2"/>
      <c r="L2886" s="21"/>
      <c r="M2886" s="14"/>
      <c r="N2886" s="14"/>
      <c r="O2886" s="21"/>
      <c r="P2886" s="16"/>
      <c r="Q2886" s="24"/>
      <c r="R2886" s="16"/>
      <c r="S2886" s="4"/>
      <c r="T2886" s="34"/>
      <c r="U2886" s="11"/>
      <c r="V2886" s="11"/>
      <c r="W2886" s="11"/>
      <c r="X2886" s="32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"/>
      <c r="AI2886" s="1"/>
      <c r="AJ2886" s="1"/>
      <c r="AK2886" s="1"/>
      <c r="AL2886" s="1"/>
      <c r="AM2886" s="32"/>
      <c r="AN2886" s="32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42"/>
      <c r="B2887" s="83"/>
      <c r="C2887" s="8"/>
      <c r="D2887" s="15"/>
      <c r="E2887" s="16"/>
      <c r="F2887" s="16"/>
      <c r="G2887" s="16"/>
      <c r="H2887" s="16"/>
      <c r="I2887" s="15"/>
      <c r="J2887" s="34"/>
      <c r="K2887" s="2"/>
      <c r="L2887" s="21"/>
      <c r="M2887" s="14"/>
      <c r="N2887" s="14"/>
      <c r="O2887" s="21"/>
      <c r="P2887" s="16"/>
      <c r="Q2887" s="24"/>
      <c r="R2887" s="16"/>
      <c r="S2887" s="4"/>
      <c r="T2887" s="34"/>
      <c r="U2887" s="11"/>
      <c r="V2887" s="11"/>
      <c r="W2887" s="11"/>
      <c r="X2887" s="32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"/>
      <c r="AI2887" s="1"/>
      <c r="AJ2887" s="1"/>
      <c r="AK2887" s="1"/>
      <c r="AL2887" s="1"/>
      <c r="AM2887" s="32"/>
      <c r="AN2887" s="32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42"/>
      <c r="B2888" s="83"/>
      <c r="C2888" s="8"/>
      <c r="D2888" s="15"/>
      <c r="E2888" s="16"/>
      <c r="F2888" s="16"/>
      <c r="G2888" s="16"/>
      <c r="H2888" s="16"/>
      <c r="I2888" s="15"/>
      <c r="J2888" s="34"/>
      <c r="K2888" s="2"/>
      <c r="L2888" s="21"/>
      <c r="M2888" s="14"/>
      <c r="N2888" s="14"/>
      <c r="O2888" s="21"/>
      <c r="P2888" s="16"/>
      <c r="Q2888" s="24"/>
      <c r="R2888" s="16"/>
      <c r="S2888" s="4"/>
      <c r="T2888" s="34"/>
      <c r="U2888" s="11"/>
      <c r="V2888" s="11"/>
      <c r="W2888" s="11"/>
      <c r="X2888" s="32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"/>
      <c r="AI2888" s="1"/>
      <c r="AJ2888" s="1"/>
      <c r="AK2888" s="1"/>
      <c r="AL2888" s="1"/>
      <c r="AM2888" s="32"/>
      <c r="AN2888" s="32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42"/>
      <c r="B2889" s="83"/>
      <c r="C2889" s="8"/>
      <c r="D2889" s="15"/>
      <c r="E2889" s="16"/>
      <c r="F2889" s="16"/>
      <c r="G2889" s="16"/>
      <c r="H2889" s="16"/>
      <c r="I2889" s="15"/>
      <c r="J2889" s="34"/>
      <c r="K2889" s="2"/>
      <c r="L2889" s="21"/>
      <c r="M2889" s="14"/>
      <c r="N2889" s="14"/>
      <c r="O2889" s="21"/>
      <c r="P2889" s="16"/>
      <c r="Q2889" s="24"/>
      <c r="R2889" s="16"/>
      <c r="S2889" s="4"/>
      <c r="T2889" s="34"/>
      <c r="U2889" s="11"/>
      <c r="V2889" s="11"/>
      <c r="W2889" s="11"/>
      <c r="X2889" s="32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"/>
      <c r="AI2889" s="1"/>
      <c r="AJ2889" s="1"/>
      <c r="AK2889" s="1"/>
      <c r="AL2889" s="1"/>
      <c r="AM2889" s="32"/>
      <c r="AN2889" s="32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42"/>
      <c r="B2890" s="83"/>
      <c r="C2890" s="8"/>
      <c r="D2890" s="15"/>
      <c r="E2890" s="16"/>
      <c r="F2890" s="16"/>
      <c r="G2890" s="16"/>
      <c r="H2890" s="16"/>
      <c r="I2890" s="15"/>
      <c r="J2890" s="34"/>
      <c r="K2890" s="2"/>
      <c r="L2890" s="21"/>
      <c r="M2890" s="14"/>
      <c r="N2890" s="14"/>
      <c r="O2890" s="21"/>
      <c r="P2890" s="16"/>
      <c r="Q2890" s="24"/>
      <c r="R2890" s="16"/>
      <c r="S2890" s="4"/>
      <c r="T2890" s="34"/>
      <c r="U2890" s="11"/>
      <c r="V2890" s="11"/>
      <c r="W2890" s="11"/>
      <c r="X2890" s="32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"/>
      <c r="AI2890" s="1"/>
      <c r="AJ2890" s="1"/>
      <c r="AK2890" s="1"/>
      <c r="AL2890" s="1"/>
      <c r="AM2890" s="32"/>
      <c r="AN2890" s="32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42"/>
      <c r="B2891" s="83"/>
      <c r="C2891" s="8"/>
      <c r="D2891" s="15"/>
      <c r="E2891" s="16"/>
      <c r="F2891" s="16"/>
      <c r="G2891" s="16"/>
      <c r="H2891" s="16"/>
      <c r="I2891" s="15"/>
      <c r="J2891" s="34"/>
      <c r="K2891" s="2"/>
      <c r="L2891" s="21"/>
      <c r="M2891" s="14"/>
      <c r="N2891" s="14"/>
      <c r="O2891" s="21"/>
      <c r="P2891" s="16"/>
      <c r="Q2891" s="24"/>
      <c r="R2891" s="16"/>
      <c r="S2891" s="4"/>
      <c r="T2891" s="34"/>
      <c r="U2891" s="11"/>
      <c r="V2891" s="11"/>
      <c r="W2891" s="11"/>
      <c r="X2891" s="32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"/>
      <c r="AI2891" s="1"/>
      <c r="AJ2891" s="1"/>
      <c r="AK2891" s="1"/>
      <c r="AL2891" s="1"/>
      <c r="AM2891" s="32"/>
      <c r="AN2891" s="32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42"/>
      <c r="B2892" s="83"/>
      <c r="C2892" s="8"/>
      <c r="D2892" s="15"/>
      <c r="E2892" s="16"/>
      <c r="F2892" s="16"/>
      <c r="G2892" s="16"/>
      <c r="H2892" s="16"/>
      <c r="I2892" s="15"/>
      <c r="J2892" s="34"/>
      <c r="K2892" s="2"/>
      <c r="L2892" s="21"/>
      <c r="M2892" s="14"/>
      <c r="N2892" s="14"/>
      <c r="O2892" s="21"/>
      <c r="P2892" s="16"/>
      <c r="Q2892" s="24"/>
      <c r="R2892" s="16"/>
      <c r="S2892" s="4"/>
      <c r="T2892" s="34"/>
      <c r="U2892" s="11"/>
      <c r="V2892" s="11"/>
      <c r="W2892" s="11"/>
      <c r="X2892" s="32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"/>
      <c r="AI2892" s="1"/>
      <c r="AJ2892" s="1"/>
      <c r="AK2892" s="1"/>
      <c r="AL2892" s="1"/>
      <c r="AM2892" s="32"/>
      <c r="AN2892" s="32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42"/>
      <c r="B2893" s="83"/>
      <c r="C2893" s="8"/>
      <c r="D2893" s="15"/>
      <c r="E2893" s="16"/>
      <c r="F2893" s="16"/>
      <c r="G2893" s="16"/>
      <c r="H2893" s="16"/>
      <c r="I2893" s="15"/>
      <c r="J2893" s="34"/>
      <c r="K2893" s="2"/>
      <c r="L2893" s="21"/>
      <c r="M2893" s="14"/>
      <c r="N2893" s="14"/>
      <c r="O2893" s="21"/>
      <c r="P2893" s="16"/>
      <c r="Q2893" s="24"/>
      <c r="R2893" s="16"/>
      <c r="S2893" s="4"/>
      <c r="T2893" s="34"/>
      <c r="U2893" s="11"/>
      <c r="V2893" s="11"/>
      <c r="W2893" s="11"/>
      <c r="X2893" s="32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"/>
      <c r="AI2893" s="1"/>
      <c r="AJ2893" s="1"/>
      <c r="AK2893" s="1"/>
      <c r="AL2893" s="1"/>
      <c r="AM2893" s="32"/>
      <c r="AN2893" s="32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42"/>
      <c r="B2894" s="83"/>
      <c r="C2894" s="8"/>
      <c r="D2894" s="15"/>
      <c r="E2894" s="16"/>
      <c r="F2894" s="16"/>
      <c r="G2894" s="16"/>
      <c r="H2894" s="16"/>
      <c r="I2894" s="15"/>
      <c r="J2894" s="34"/>
      <c r="K2894" s="2"/>
      <c r="L2894" s="21"/>
      <c r="M2894" s="14"/>
      <c r="N2894" s="14"/>
      <c r="O2894" s="21"/>
      <c r="P2894" s="16"/>
      <c r="Q2894" s="24"/>
      <c r="R2894" s="16"/>
      <c r="S2894" s="4"/>
      <c r="T2894" s="34"/>
      <c r="U2894" s="11"/>
      <c r="V2894" s="11"/>
      <c r="W2894" s="11"/>
      <c r="X2894" s="32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"/>
      <c r="AI2894" s="1"/>
      <c r="AJ2894" s="1"/>
      <c r="AK2894" s="1"/>
      <c r="AL2894" s="1"/>
      <c r="AM2894" s="32"/>
      <c r="AN2894" s="32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42"/>
      <c r="B2895" s="83"/>
      <c r="C2895" s="8"/>
      <c r="D2895" s="15"/>
      <c r="E2895" s="16"/>
      <c r="F2895" s="16"/>
      <c r="G2895" s="16"/>
      <c r="H2895" s="16"/>
      <c r="I2895" s="15"/>
      <c r="J2895" s="34"/>
      <c r="K2895" s="2"/>
      <c r="L2895" s="21"/>
      <c r="M2895" s="14"/>
      <c r="N2895" s="14"/>
      <c r="O2895" s="21"/>
      <c r="P2895" s="16"/>
      <c r="Q2895" s="24"/>
      <c r="R2895" s="16"/>
      <c r="S2895" s="4"/>
      <c r="T2895" s="34"/>
      <c r="U2895" s="11"/>
      <c r="V2895" s="11"/>
      <c r="W2895" s="11"/>
      <c r="X2895" s="32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"/>
      <c r="AI2895" s="1"/>
      <c r="AJ2895" s="1"/>
      <c r="AK2895" s="1"/>
      <c r="AL2895" s="1"/>
      <c r="AM2895" s="32"/>
      <c r="AN2895" s="32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42"/>
      <c r="B2896" s="83"/>
      <c r="C2896" s="8"/>
      <c r="D2896" s="15"/>
      <c r="E2896" s="16"/>
      <c r="F2896" s="16"/>
      <c r="G2896" s="16"/>
      <c r="H2896" s="16"/>
      <c r="I2896" s="15"/>
      <c r="J2896" s="34"/>
      <c r="K2896" s="2"/>
      <c r="L2896" s="21"/>
      <c r="M2896" s="14"/>
      <c r="N2896" s="14"/>
      <c r="O2896" s="21"/>
      <c r="P2896" s="16"/>
      <c r="Q2896" s="24"/>
      <c r="R2896" s="16"/>
      <c r="S2896" s="4"/>
      <c r="T2896" s="34"/>
      <c r="U2896" s="11"/>
      <c r="V2896" s="11"/>
      <c r="W2896" s="11"/>
      <c r="X2896" s="32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"/>
      <c r="AI2896" s="1"/>
      <c r="AJ2896" s="1"/>
      <c r="AK2896" s="1"/>
      <c r="AL2896" s="1"/>
      <c r="AM2896" s="32"/>
      <c r="AN2896" s="32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42"/>
      <c r="B2897" s="83"/>
      <c r="C2897" s="8"/>
      <c r="D2897" s="15"/>
      <c r="E2897" s="16"/>
      <c r="F2897" s="16"/>
      <c r="G2897" s="16"/>
      <c r="H2897" s="16"/>
      <c r="I2897" s="15"/>
      <c r="J2897" s="34"/>
      <c r="K2897" s="2"/>
      <c r="L2897" s="21"/>
      <c r="M2897" s="14"/>
      <c r="N2897" s="14"/>
      <c r="O2897" s="21"/>
      <c r="P2897" s="16"/>
      <c r="Q2897" s="24"/>
      <c r="R2897" s="16"/>
      <c r="S2897" s="4"/>
      <c r="T2897" s="34"/>
      <c r="U2897" s="11"/>
      <c r="V2897" s="11"/>
      <c r="W2897" s="11"/>
      <c r="X2897" s="32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"/>
      <c r="AI2897" s="1"/>
      <c r="AJ2897" s="1"/>
      <c r="AK2897" s="1"/>
      <c r="AL2897" s="1"/>
      <c r="AM2897" s="32"/>
      <c r="AN2897" s="32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42"/>
      <c r="B2898" s="83"/>
      <c r="C2898" s="8"/>
      <c r="D2898" s="15"/>
      <c r="E2898" s="16"/>
      <c r="F2898" s="16"/>
      <c r="G2898" s="16"/>
      <c r="H2898" s="16"/>
      <c r="I2898" s="15"/>
      <c r="J2898" s="34"/>
      <c r="K2898" s="2"/>
      <c r="L2898" s="21"/>
      <c r="M2898" s="14"/>
      <c r="N2898" s="14"/>
      <c r="O2898" s="21"/>
      <c r="P2898" s="16"/>
      <c r="Q2898" s="24"/>
      <c r="R2898" s="16"/>
      <c r="S2898" s="4"/>
      <c r="T2898" s="34"/>
      <c r="U2898" s="11"/>
      <c r="V2898" s="11"/>
      <c r="W2898" s="11"/>
      <c r="X2898" s="32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"/>
      <c r="AI2898" s="1"/>
      <c r="AJ2898" s="1"/>
      <c r="AK2898" s="1"/>
      <c r="AL2898" s="1"/>
      <c r="AM2898" s="32"/>
      <c r="AN2898" s="32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42"/>
      <c r="B2899" s="83"/>
      <c r="C2899" s="8"/>
      <c r="D2899" s="15"/>
      <c r="E2899" s="16"/>
      <c r="F2899" s="16"/>
      <c r="G2899" s="16"/>
      <c r="H2899" s="16"/>
      <c r="I2899" s="15"/>
      <c r="J2899" s="34"/>
      <c r="K2899" s="2"/>
      <c r="L2899" s="21"/>
      <c r="M2899" s="14"/>
      <c r="N2899" s="14"/>
      <c r="O2899" s="21"/>
      <c r="P2899" s="16"/>
      <c r="Q2899" s="24"/>
      <c r="R2899" s="16"/>
      <c r="S2899" s="4"/>
      <c r="T2899" s="34"/>
      <c r="U2899" s="11"/>
      <c r="V2899" s="11"/>
      <c r="W2899" s="11"/>
      <c r="X2899" s="32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"/>
      <c r="AI2899" s="1"/>
      <c r="AJ2899" s="1"/>
      <c r="AK2899" s="1"/>
      <c r="AL2899" s="1"/>
      <c r="AM2899" s="32"/>
      <c r="AN2899" s="32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42"/>
      <c r="B2900" s="83"/>
      <c r="C2900" s="8"/>
      <c r="D2900" s="15"/>
      <c r="E2900" s="16"/>
      <c r="F2900" s="16"/>
      <c r="G2900" s="16"/>
      <c r="H2900" s="16"/>
      <c r="I2900" s="15"/>
      <c r="J2900" s="34"/>
      <c r="K2900" s="2"/>
      <c r="L2900" s="21"/>
      <c r="M2900" s="14"/>
      <c r="N2900" s="14"/>
      <c r="O2900" s="21"/>
      <c r="P2900" s="16"/>
      <c r="Q2900" s="24"/>
      <c r="R2900" s="16"/>
      <c r="S2900" s="4"/>
      <c r="T2900" s="34"/>
      <c r="U2900" s="11"/>
      <c r="V2900" s="11"/>
      <c r="W2900" s="11"/>
      <c r="X2900" s="32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"/>
      <c r="AI2900" s="1"/>
      <c r="AJ2900" s="1"/>
      <c r="AK2900" s="1"/>
      <c r="AL2900" s="1"/>
      <c r="AM2900" s="32"/>
      <c r="AN2900" s="32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42"/>
      <c r="B2901" s="83"/>
      <c r="C2901" s="8"/>
      <c r="D2901" s="15"/>
      <c r="E2901" s="16"/>
      <c r="F2901" s="16"/>
      <c r="G2901" s="16"/>
      <c r="H2901" s="16"/>
      <c r="I2901" s="15"/>
      <c r="J2901" s="34"/>
      <c r="K2901" s="2"/>
      <c r="L2901" s="21"/>
      <c r="M2901" s="14"/>
      <c r="N2901" s="14"/>
      <c r="O2901" s="21"/>
      <c r="P2901" s="16"/>
      <c r="Q2901" s="24"/>
      <c r="R2901" s="16"/>
      <c r="S2901" s="4"/>
      <c r="T2901" s="34"/>
      <c r="U2901" s="11"/>
      <c r="V2901" s="11"/>
      <c r="W2901" s="11"/>
      <c r="X2901" s="32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"/>
      <c r="AI2901" s="1"/>
      <c r="AJ2901" s="1"/>
      <c r="AK2901" s="1"/>
      <c r="AL2901" s="1"/>
      <c r="AM2901" s="32"/>
      <c r="AN2901" s="32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42"/>
      <c r="B2902" s="83"/>
      <c r="C2902" s="8"/>
      <c r="D2902" s="15"/>
      <c r="E2902" s="16"/>
      <c r="F2902" s="16"/>
      <c r="G2902" s="16"/>
      <c r="H2902" s="16"/>
      <c r="I2902" s="15"/>
      <c r="J2902" s="34"/>
      <c r="K2902" s="2"/>
      <c r="L2902" s="21"/>
      <c r="M2902" s="14"/>
      <c r="N2902" s="14"/>
      <c r="O2902" s="21"/>
      <c r="P2902" s="16"/>
      <c r="Q2902" s="24"/>
      <c r="R2902" s="16"/>
      <c r="S2902" s="4"/>
      <c r="T2902" s="34"/>
      <c r="U2902" s="11"/>
      <c r="V2902" s="11"/>
      <c r="W2902" s="11"/>
      <c r="X2902" s="32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"/>
      <c r="AI2902" s="1"/>
      <c r="AJ2902" s="1"/>
      <c r="AK2902" s="1"/>
      <c r="AL2902" s="1"/>
      <c r="AM2902" s="32"/>
      <c r="AN2902" s="32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42"/>
      <c r="B2903" s="83"/>
      <c r="C2903" s="8"/>
      <c r="D2903" s="15"/>
      <c r="E2903" s="16"/>
      <c r="F2903" s="16"/>
      <c r="G2903" s="16"/>
      <c r="H2903" s="16"/>
      <c r="I2903" s="15"/>
      <c r="J2903" s="34"/>
      <c r="K2903" s="2"/>
      <c r="L2903" s="21"/>
      <c r="M2903" s="14"/>
      <c r="N2903" s="14"/>
      <c r="O2903" s="21"/>
      <c r="P2903" s="16"/>
      <c r="Q2903" s="24"/>
      <c r="R2903" s="16"/>
      <c r="S2903" s="4"/>
      <c r="T2903" s="34"/>
      <c r="U2903" s="11"/>
      <c r="V2903" s="11"/>
      <c r="W2903" s="11"/>
      <c r="X2903" s="32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"/>
      <c r="AI2903" s="1"/>
      <c r="AJ2903" s="1"/>
      <c r="AK2903" s="1"/>
      <c r="AL2903" s="1"/>
      <c r="AM2903" s="32"/>
      <c r="AN2903" s="32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42"/>
      <c r="B2904" s="83"/>
      <c r="C2904" s="8"/>
      <c r="D2904" s="15"/>
      <c r="E2904" s="16"/>
      <c r="F2904" s="16"/>
      <c r="G2904" s="16"/>
      <c r="H2904" s="16"/>
      <c r="I2904" s="15"/>
      <c r="J2904" s="34"/>
      <c r="K2904" s="2"/>
      <c r="L2904" s="21"/>
      <c r="M2904" s="14"/>
      <c r="N2904" s="14"/>
      <c r="O2904" s="21"/>
      <c r="P2904" s="16"/>
      <c r="Q2904" s="24"/>
      <c r="R2904" s="16"/>
      <c r="S2904" s="4"/>
      <c r="T2904" s="34"/>
      <c r="U2904" s="11"/>
      <c r="V2904" s="11"/>
      <c r="W2904" s="11"/>
      <c r="X2904" s="32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"/>
      <c r="AI2904" s="1"/>
      <c r="AJ2904" s="1"/>
      <c r="AK2904" s="1"/>
      <c r="AL2904" s="1"/>
      <c r="AM2904" s="32"/>
      <c r="AN2904" s="32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42"/>
      <c r="B2905" s="83"/>
      <c r="C2905" s="8"/>
      <c r="D2905" s="15"/>
      <c r="E2905" s="16"/>
      <c r="F2905" s="16"/>
      <c r="G2905" s="16"/>
      <c r="H2905" s="16"/>
      <c r="I2905" s="15"/>
      <c r="J2905" s="34"/>
      <c r="K2905" s="2"/>
      <c r="L2905" s="21"/>
      <c r="M2905" s="14"/>
      <c r="N2905" s="14"/>
      <c r="O2905" s="21"/>
      <c r="P2905" s="16"/>
      <c r="Q2905" s="24"/>
      <c r="R2905" s="16"/>
      <c r="S2905" s="4"/>
      <c r="T2905" s="34"/>
      <c r="U2905" s="11"/>
      <c r="V2905" s="11"/>
      <c r="W2905" s="11"/>
      <c r="X2905" s="32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"/>
      <c r="AI2905" s="1"/>
      <c r="AJ2905" s="1"/>
      <c r="AK2905" s="1"/>
      <c r="AL2905" s="1"/>
      <c r="AM2905" s="32"/>
      <c r="AN2905" s="32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42"/>
      <c r="B2906" s="83"/>
      <c r="C2906" s="8"/>
      <c r="D2906" s="15"/>
      <c r="E2906" s="16"/>
      <c r="F2906" s="16"/>
      <c r="G2906" s="16"/>
      <c r="H2906" s="16"/>
      <c r="I2906" s="15"/>
      <c r="J2906" s="34"/>
      <c r="K2906" s="2"/>
      <c r="L2906" s="21"/>
      <c r="M2906" s="14"/>
      <c r="N2906" s="14"/>
      <c r="O2906" s="21"/>
      <c r="P2906" s="16"/>
      <c r="Q2906" s="24"/>
      <c r="R2906" s="16"/>
      <c r="S2906" s="4"/>
      <c r="T2906" s="34"/>
      <c r="U2906" s="11"/>
      <c r="V2906" s="11"/>
      <c r="W2906" s="11"/>
      <c r="X2906" s="32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"/>
      <c r="AI2906" s="1"/>
      <c r="AJ2906" s="1"/>
      <c r="AK2906" s="1"/>
      <c r="AL2906" s="1"/>
      <c r="AM2906" s="32"/>
      <c r="AN2906" s="32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42"/>
      <c r="B2907" s="83"/>
      <c r="C2907" s="8"/>
      <c r="D2907" s="15"/>
      <c r="E2907" s="16"/>
      <c r="F2907" s="16"/>
      <c r="G2907" s="16"/>
      <c r="H2907" s="16"/>
      <c r="I2907" s="15"/>
      <c r="J2907" s="34"/>
      <c r="K2907" s="2"/>
      <c r="L2907" s="21"/>
      <c r="M2907" s="14"/>
      <c r="N2907" s="14"/>
      <c r="O2907" s="21"/>
      <c r="P2907" s="16"/>
      <c r="Q2907" s="24"/>
      <c r="R2907" s="16"/>
      <c r="S2907" s="4"/>
      <c r="T2907" s="34"/>
      <c r="U2907" s="11"/>
      <c r="V2907" s="11"/>
      <c r="W2907" s="11"/>
      <c r="X2907" s="32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"/>
      <c r="AI2907" s="1"/>
      <c r="AJ2907" s="1"/>
      <c r="AK2907" s="1"/>
      <c r="AL2907" s="1"/>
      <c r="AM2907" s="32"/>
      <c r="AN2907" s="32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42"/>
      <c r="B2908" s="83"/>
      <c r="C2908" s="8"/>
      <c r="D2908" s="15"/>
      <c r="E2908" s="16"/>
      <c r="F2908" s="16"/>
      <c r="G2908" s="16"/>
      <c r="H2908" s="16"/>
      <c r="I2908" s="15"/>
      <c r="J2908" s="34"/>
      <c r="K2908" s="2"/>
      <c r="L2908" s="21"/>
      <c r="M2908" s="14"/>
      <c r="N2908" s="14"/>
      <c r="O2908" s="21"/>
      <c r="P2908" s="16"/>
      <c r="Q2908" s="24"/>
      <c r="R2908" s="16"/>
      <c r="S2908" s="4"/>
      <c r="T2908" s="34"/>
      <c r="U2908" s="11"/>
      <c r="V2908" s="11"/>
      <c r="W2908" s="11"/>
      <c r="X2908" s="32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"/>
      <c r="AI2908" s="1"/>
      <c r="AJ2908" s="1"/>
      <c r="AK2908" s="1"/>
      <c r="AL2908" s="1"/>
      <c r="AM2908" s="32"/>
      <c r="AN2908" s="32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42"/>
      <c r="B2909" s="83"/>
      <c r="C2909" s="8"/>
      <c r="D2909" s="15"/>
      <c r="E2909" s="16"/>
      <c r="F2909" s="16"/>
      <c r="G2909" s="16"/>
      <c r="H2909" s="16"/>
      <c r="I2909" s="15"/>
      <c r="J2909" s="34"/>
      <c r="K2909" s="2"/>
      <c r="L2909" s="21"/>
      <c r="M2909" s="14"/>
      <c r="N2909" s="14"/>
      <c r="O2909" s="21"/>
      <c r="P2909" s="16"/>
      <c r="Q2909" s="24"/>
      <c r="R2909" s="16"/>
      <c r="S2909" s="4"/>
      <c r="T2909" s="34"/>
      <c r="U2909" s="11"/>
      <c r="V2909" s="11"/>
      <c r="W2909" s="11"/>
      <c r="X2909" s="32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"/>
      <c r="AI2909" s="1"/>
      <c r="AJ2909" s="1"/>
      <c r="AK2909" s="1"/>
      <c r="AL2909" s="1"/>
      <c r="AM2909" s="32"/>
      <c r="AN2909" s="32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42"/>
      <c r="B2910" s="83"/>
      <c r="C2910" s="8"/>
      <c r="D2910" s="15"/>
      <c r="E2910" s="16"/>
      <c r="F2910" s="16"/>
      <c r="G2910" s="16"/>
      <c r="H2910" s="16"/>
      <c r="I2910" s="15"/>
      <c r="J2910" s="34"/>
      <c r="K2910" s="2"/>
      <c r="L2910" s="21"/>
      <c r="M2910" s="14"/>
      <c r="N2910" s="14"/>
      <c r="O2910" s="21"/>
      <c r="P2910" s="16"/>
      <c r="Q2910" s="24"/>
      <c r="R2910" s="16"/>
      <c r="S2910" s="4"/>
      <c r="T2910" s="34"/>
      <c r="U2910" s="11"/>
      <c r="V2910" s="11"/>
      <c r="W2910" s="11"/>
      <c r="X2910" s="32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"/>
      <c r="AI2910" s="1"/>
      <c r="AJ2910" s="1"/>
      <c r="AK2910" s="1"/>
      <c r="AL2910" s="1"/>
      <c r="AM2910" s="32"/>
      <c r="AN2910" s="32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42"/>
      <c r="B2911" s="83"/>
      <c r="C2911" s="8"/>
      <c r="D2911" s="15"/>
      <c r="E2911" s="16"/>
      <c r="F2911" s="16"/>
      <c r="G2911" s="16"/>
      <c r="H2911" s="16"/>
      <c r="I2911" s="15"/>
      <c r="J2911" s="34"/>
      <c r="K2911" s="2"/>
      <c r="L2911" s="21"/>
      <c r="M2911" s="14"/>
      <c r="N2911" s="14"/>
      <c r="O2911" s="21"/>
      <c r="P2911" s="16"/>
      <c r="Q2911" s="24"/>
      <c r="R2911" s="16"/>
      <c r="S2911" s="4"/>
      <c r="T2911" s="34"/>
      <c r="U2911" s="11"/>
      <c r="V2911" s="11"/>
      <c r="W2911" s="11"/>
      <c r="X2911" s="32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"/>
      <c r="AI2911" s="1"/>
      <c r="AJ2911" s="1"/>
      <c r="AK2911" s="1"/>
      <c r="AL2911" s="1"/>
      <c r="AM2911" s="32"/>
      <c r="AN2911" s="32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42"/>
      <c r="B2912" s="83"/>
      <c r="C2912" s="8"/>
      <c r="D2912" s="15"/>
      <c r="E2912" s="16"/>
      <c r="F2912" s="16"/>
      <c r="G2912" s="16"/>
      <c r="H2912" s="16"/>
      <c r="I2912" s="15"/>
      <c r="J2912" s="34"/>
      <c r="K2912" s="2"/>
      <c r="L2912" s="21"/>
      <c r="M2912" s="14"/>
      <c r="N2912" s="14"/>
      <c r="O2912" s="21"/>
      <c r="P2912" s="16"/>
      <c r="Q2912" s="24"/>
      <c r="R2912" s="16"/>
      <c r="S2912" s="4"/>
      <c r="T2912" s="34"/>
      <c r="U2912" s="11"/>
      <c r="V2912" s="11"/>
      <c r="W2912" s="11"/>
      <c r="X2912" s="32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"/>
      <c r="AI2912" s="1"/>
      <c r="AJ2912" s="1"/>
      <c r="AK2912" s="1"/>
      <c r="AL2912" s="1"/>
      <c r="AM2912" s="32"/>
      <c r="AN2912" s="32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42"/>
      <c r="B2913" s="83"/>
      <c r="C2913" s="8"/>
      <c r="D2913" s="15"/>
      <c r="E2913" s="16"/>
      <c r="F2913" s="16"/>
      <c r="G2913" s="16"/>
      <c r="H2913" s="16"/>
      <c r="I2913" s="15"/>
      <c r="J2913" s="34"/>
      <c r="K2913" s="2"/>
      <c r="L2913" s="21"/>
      <c r="M2913" s="14"/>
      <c r="N2913" s="14"/>
      <c r="O2913" s="21"/>
      <c r="P2913" s="16"/>
      <c r="Q2913" s="24"/>
      <c r="R2913" s="16"/>
      <c r="S2913" s="4"/>
      <c r="T2913" s="34"/>
      <c r="U2913" s="11"/>
      <c r="V2913" s="11"/>
      <c r="W2913" s="11"/>
      <c r="X2913" s="32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"/>
      <c r="AI2913" s="1"/>
      <c r="AJ2913" s="1"/>
      <c r="AK2913" s="1"/>
      <c r="AL2913" s="1"/>
      <c r="AM2913" s="32"/>
      <c r="AN2913" s="32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42"/>
      <c r="B2914" s="83"/>
      <c r="C2914" s="8"/>
      <c r="D2914" s="15"/>
      <c r="E2914" s="16"/>
      <c r="F2914" s="16"/>
      <c r="G2914" s="16"/>
      <c r="H2914" s="16"/>
      <c r="I2914" s="15"/>
      <c r="J2914" s="34"/>
      <c r="K2914" s="2"/>
      <c r="L2914" s="21"/>
      <c r="M2914" s="14"/>
      <c r="N2914" s="14"/>
      <c r="O2914" s="21"/>
      <c r="P2914" s="16"/>
      <c r="Q2914" s="24"/>
      <c r="R2914" s="16"/>
      <c r="S2914" s="4"/>
      <c r="T2914" s="34"/>
      <c r="U2914" s="11"/>
      <c r="V2914" s="11"/>
      <c r="W2914" s="11"/>
      <c r="X2914" s="32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"/>
      <c r="AI2914" s="1"/>
      <c r="AJ2914" s="1"/>
      <c r="AK2914" s="1"/>
      <c r="AL2914" s="1"/>
      <c r="AM2914" s="32"/>
      <c r="AN2914" s="32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42"/>
      <c r="B2915" s="83"/>
      <c r="C2915" s="8"/>
      <c r="D2915" s="15"/>
      <c r="E2915" s="16"/>
      <c r="F2915" s="16"/>
      <c r="G2915" s="16"/>
      <c r="H2915" s="16"/>
      <c r="I2915" s="15"/>
      <c r="J2915" s="34"/>
      <c r="K2915" s="2"/>
      <c r="L2915" s="21"/>
      <c r="M2915" s="14"/>
      <c r="N2915" s="14"/>
      <c r="O2915" s="21"/>
      <c r="P2915" s="16"/>
      <c r="Q2915" s="24"/>
      <c r="R2915" s="16"/>
      <c r="S2915" s="4"/>
      <c r="T2915" s="34"/>
      <c r="U2915" s="11"/>
      <c r="V2915" s="11"/>
      <c r="W2915" s="11"/>
      <c r="X2915" s="32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"/>
      <c r="AI2915" s="1"/>
      <c r="AJ2915" s="1"/>
      <c r="AK2915" s="1"/>
      <c r="AL2915" s="1"/>
      <c r="AM2915" s="32"/>
      <c r="AN2915" s="32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42"/>
      <c r="B2916" s="83"/>
      <c r="C2916" s="8"/>
      <c r="D2916" s="15"/>
      <c r="E2916" s="16"/>
      <c r="F2916" s="16"/>
      <c r="G2916" s="16"/>
      <c r="H2916" s="16"/>
      <c r="I2916" s="15"/>
      <c r="J2916" s="34"/>
      <c r="K2916" s="2"/>
      <c r="L2916" s="21"/>
      <c r="M2916" s="14"/>
      <c r="N2916" s="14"/>
      <c r="O2916" s="21"/>
      <c r="P2916" s="16"/>
      <c r="Q2916" s="24"/>
      <c r="R2916" s="16"/>
      <c r="S2916" s="4"/>
      <c r="T2916" s="34"/>
      <c r="U2916" s="11"/>
      <c r="V2916" s="11"/>
      <c r="W2916" s="11"/>
      <c r="X2916" s="32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"/>
      <c r="AI2916" s="1"/>
      <c r="AJ2916" s="1"/>
      <c r="AK2916" s="1"/>
      <c r="AL2916" s="1"/>
      <c r="AM2916" s="32"/>
      <c r="AN2916" s="32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42"/>
      <c r="B2917" s="83"/>
      <c r="C2917" s="8"/>
      <c r="D2917" s="15"/>
      <c r="E2917" s="16"/>
      <c r="F2917" s="16"/>
      <c r="G2917" s="16"/>
      <c r="H2917" s="16"/>
      <c r="I2917" s="15"/>
      <c r="J2917" s="34"/>
      <c r="K2917" s="2"/>
      <c r="L2917" s="21"/>
      <c r="M2917" s="14"/>
      <c r="N2917" s="14"/>
      <c r="O2917" s="21"/>
      <c r="P2917" s="16"/>
      <c r="Q2917" s="24"/>
      <c r="R2917" s="16"/>
      <c r="S2917" s="4"/>
      <c r="T2917" s="34"/>
      <c r="U2917" s="11"/>
      <c r="V2917" s="11"/>
      <c r="W2917" s="11"/>
      <c r="X2917" s="32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"/>
      <c r="AI2917" s="1"/>
      <c r="AJ2917" s="1"/>
      <c r="AK2917" s="1"/>
      <c r="AL2917" s="1"/>
      <c r="AM2917" s="32"/>
      <c r="AN2917" s="32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42"/>
      <c r="B2918" s="83"/>
      <c r="C2918" s="8"/>
      <c r="D2918" s="15"/>
      <c r="E2918" s="16"/>
      <c r="F2918" s="16"/>
      <c r="G2918" s="16"/>
      <c r="H2918" s="16"/>
      <c r="I2918" s="15"/>
      <c r="J2918" s="34"/>
      <c r="K2918" s="2"/>
      <c r="L2918" s="21"/>
      <c r="M2918" s="14"/>
      <c r="N2918" s="14"/>
      <c r="O2918" s="21"/>
      <c r="P2918" s="16"/>
      <c r="Q2918" s="24"/>
      <c r="R2918" s="16"/>
      <c r="S2918" s="4"/>
      <c r="T2918" s="34"/>
      <c r="U2918" s="11"/>
      <c r="V2918" s="11"/>
      <c r="W2918" s="11"/>
      <c r="X2918" s="32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"/>
      <c r="AI2918" s="1"/>
      <c r="AJ2918" s="1"/>
      <c r="AK2918" s="1"/>
      <c r="AL2918" s="1"/>
      <c r="AM2918" s="32"/>
      <c r="AN2918" s="32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42"/>
      <c r="B2919" s="83"/>
      <c r="C2919" s="8"/>
      <c r="D2919" s="15"/>
      <c r="E2919" s="16"/>
      <c r="F2919" s="16"/>
      <c r="G2919" s="16"/>
      <c r="H2919" s="16"/>
      <c r="I2919" s="15"/>
      <c r="J2919" s="34"/>
      <c r="K2919" s="2"/>
      <c r="L2919" s="21"/>
      <c r="M2919" s="14"/>
      <c r="N2919" s="14"/>
      <c r="O2919" s="21"/>
      <c r="P2919" s="16"/>
      <c r="Q2919" s="24"/>
      <c r="R2919" s="16"/>
      <c r="S2919" s="4"/>
      <c r="T2919" s="34"/>
      <c r="U2919" s="11"/>
      <c r="V2919" s="11"/>
      <c r="W2919" s="11"/>
      <c r="X2919" s="32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"/>
      <c r="AI2919" s="1"/>
      <c r="AJ2919" s="1"/>
      <c r="AK2919" s="1"/>
      <c r="AL2919" s="1"/>
      <c r="AM2919" s="32"/>
      <c r="AN2919" s="32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42"/>
      <c r="B2920" s="83"/>
      <c r="C2920" s="8"/>
      <c r="D2920" s="15"/>
      <c r="E2920" s="16"/>
      <c r="F2920" s="16"/>
      <c r="G2920" s="16"/>
      <c r="H2920" s="16"/>
      <c r="I2920" s="15"/>
      <c r="J2920" s="34"/>
      <c r="K2920" s="2"/>
      <c r="L2920" s="21"/>
      <c r="M2920" s="14"/>
      <c r="N2920" s="14"/>
      <c r="O2920" s="21"/>
      <c r="P2920" s="16"/>
      <c r="Q2920" s="24"/>
      <c r="R2920" s="16"/>
      <c r="S2920" s="4"/>
      <c r="T2920" s="34"/>
      <c r="U2920" s="11"/>
      <c r="V2920" s="11"/>
      <c r="W2920" s="11"/>
      <c r="X2920" s="32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"/>
      <c r="AI2920" s="1"/>
      <c r="AJ2920" s="1"/>
      <c r="AK2920" s="1"/>
      <c r="AL2920" s="1"/>
      <c r="AM2920" s="32"/>
      <c r="AN2920" s="32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42"/>
      <c r="B2921" s="83"/>
      <c r="C2921" s="8"/>
      <c r="D2921" s="15"/>
      <c r="E2921" s="16"/>
      <c r="F2921" s="16"/>
      <c r="G2921" s="16"/>
      <c r="H2921" s="16"/>
      <c r="I2921" s="15"/>
      <c r="J2921" s="34"/>
      <c r="K2921" s="2"/>
      <c r="L2921" s="21"/>
      <c r="M2921" s="14"/>
      <c r="N2921" s="14"/>
      <c r="O2921" s="21"/>
      <c r="P2921" s="16"/>
      <c r="Q2921" s="24"/>
      <c r="R2921" s="16"/>
      <c r="S2921" s="4"/>
      <c r="T2921" s="34"/>
      <c r="U2921" s="11"/>
      <c r="V2921" s="11"/>
      <c r="W2921" s="11"/>
      <c r="X2921" s="32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"/>
      <c r="AI2921" s="1"/>
      <c r="AJ2921" s="1"/>
      <c r="AK2921" s="1"/>
      <c r="AL2921" s="1"/>
      <c r="AM2921" s="32"/>
      <c r="AN2921" s="32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42"/>
      <c r="B2922" s="83"/>
      <c r="C2922" s="8"/>
      <c r="D2922" s="15"/>
      <c r="E2922" s="16"/>
      <c r="F2922" s="16"/>
      <c r="G2922" s="16"/>
      <c r="H2922" s="16"/>
      <c r="I2922" s="15"/>
      <c r="J2922" s="34"/>
      <c r="K2922" s="2"/>
      <c r="L2922" s="21"/>
      <c r="M2922" s="14"/>
      <c r="N2922" s="14"/>
      <c r="O2922" s="21"/>
      <c r="P2922" s="16"/>
      <c r="Q2922" s="24"/>
      <c r="R2922" s="16"/>
      <c r="S2922" s="4"/>
      <c r="T2922" s="34"/>
      <c r="U2922" s="11"/>
      <c r="V2922" s="11"/>
      <c r="W2922" s="11"/>
      <c r="X2922" s="32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"/>
      <c r="AI2922" s="1"/>
      <c r="AJ2922" s="1"/>
      <c r="AK2922" s="1"/>
      <c r="AL2922" s="1"/>
      <c r="AM2922" s="32"/>
      <c r="AN2922" s="32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42"/>
      <c r="B2923" s="83"/>
      <c r="C2923" s="8"/>
      <c r="D2923" s="15"/>
      <c r="E2923" s="16"/>
      <c r="F2923" s="16"/>
      <c r="G2923" s="16"/>
      <c r="H2923" s="16"/>
      <c r="I2923" s="15"/>
      <c r="J2923" s="34"/>
      <c r="K2923" s="2"/>
      <c r="L2923" s="21"/>
      <c r="M2923" s="14"/>
      <c r="N2923" s="14"/>
      <c r="O2923" s="21"/>
      <c r="P2923" s="16"/>
      <c r="Q2923" s="24"/>
      <c r="R2923" s="16"/>
      <c r="S2923" s="4"/>
      <c r="T2923" s="34"/>
      <c r="U2923" s="11"/>
      <c r="V2923" s="11"/>
      <c r="W2923" s="11"/>
      <c r="X2923" s="32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"/>
      <c r="AI2923" s="1"/>
      <c r="AJ2923" s="1"/>
      <c r="AK2923" s="1"/>
      <c r="AL2923" s="1"/>
      <c r="AM2923" s="32"/>
      <c r="AN2923" s="32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42"/>
      <c r="B2924" s="83"/>
      <c r="C2924" s="8"/>
      <c r="D2924" s="15"/>
      <c r="E2924" s="16"/>
      <c r="F2924" s="16"/>
      <c r="G2924" s="16"/>
      <c r="H2924" s="16"/>
      <c r="I2924" s="15"/>
      <c r="J2924" s="34"/>
      <c r="K2924" s="2"/>
      <c r="L2924" s="21"/>
      <c r="M2924" s="14"/>
      <c r="N2924" s="14"/>
      <c r="O2924" s="21"/>
      <c r="P2924" s="16"/>
      <c r="Q2924" s="24"/>
      <c r="R2924" s="16"/>
      <c r="S2924" s="4"/>
      <c r="T2924" s="34"/>
      <c r="U2924" s="11"/>
      <c r="V2924" s="11"/>
      <c r="W2924" s="11"/>
      <c r="X2924" s="32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"/>
      <c r="AI2924" s="1"/>
      <c r="AJ2924" s="1"/>
      <c r="AK2924" s="1"/>
      <c r="AL2924" s="1"/>
      <c r="AM2924" s="32"/>
      <c r="AN2924" s="32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42"/>
      <c r="B2925" s="83"/>
      <c r="C2925" s="8"/>
      <c r="D2925" s="15"/>
      <c r="E2925" s="16"/>
      <c r="F2925" s="16"/>
      <c r="G2925" s="16"/>
      <c r="H2925" s="16"/>
      <c r="I2925" s="15"/>
      <c r="J2925" s="34"/>
      <c r="K2925" s="2"/>
      <c r="L2925" s="21"/>
      <c r="M2925" s="14"/>
      <c r="N2925" s="14"/>
      <c r="O2925" s="21"/>
      <c r="P2925" s="16"/>
      <c r="Q2925" s="24"/>
      <c r="R2925" s="16"/>
      <c r="S2925" s="4"/>
      <c r="T2925" s="34"/>
      <c r="U2925" s="11"/>
      <c r="V2925" s="11"/>
      <c r="W2925" s="11"/>
      <c r="X2925" s="32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"/>
      <c r="AI2925" s="1"/>
      <c r="AJ2925" s="1"/>
      <c r="AK2925" s="1"/>
      <c r="AL2925" s="1"/>
      <c r="AM2925" s="32"/>
      <c r="AN2925" s="32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42"/>
      <c r="B2926" s="83"/>
      <c r="C2926" s="8"/>
      <c r="D2926" s="15"/>
      <c r="E2926" s="16"/>
      <c r="F2926" s="16"/>
      <c r="G2926" s="16"/>
      <c r="H2926" s="16"/>
      <c r="I2926" s="15"/>
      <c r="J2926" s="34"/>
      <c r="K2926" s="2"/>
      <c r="L2926" s="21"/>
      <c r="M2926" s="14"/>
      <c r="N2926" s="14"/>
      <c r="O2926" s="21"/>
      <c r="P2926" s="16"/>
      <c r="Q2926" s="24"/>
      <c r="R2926" s="16"/>
      <c r="S2926" s="4"/>
      <c r="T2926" s="34"/>
      <c r="U2926" s="11"/>
      <c r="V2926" s="11"/>
      <c r="W2926" s="11"/>
      <c r="X2926" s="32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"/>
      <c r="AI2926" s="1"/>
      <c r="AJ2926" s="1"/>
      <c r="AK2926" s="1"/>
      <c r="AL2926" s="1"/>
      <c r="AM2926" s="32"/>
      <c r="AN2926" s="32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42"/>
      <c r="B2927" s="83"/>
      <c r="C2927" s="8"/>
      <c r="D2927" s="15"/>
      <c r="E2927" s="16"/>
      <c r="F2927" s="16"/>
      <c r="G2927" s="16"/>
      <c r="H2927" s="16"/>
      <c r="I2927" s="15"/>
      <c r="J2927" s="34"/>
      <c r="K2927" s="2"/>
      <c r="L2927" s="21"/>
      <c r="M2927" s="14"/>
      <c r="N2927" s="14"/>
      <c r="O2927" s="21"/>
      <c r="P2927" s="16"/>
      <c r="Q2927" s="24"/>
      <c r="R2927" s="16"/>
      <c r="S2927" s="4"/>
      <c r="T2927" s="34"/>
      <c r="U2927" s="11"/>
      <c r="V2927" s="11"/>
      <c r="W2927" s="11"/>
      <c r="X2927" s="32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"/>
      <c r="AI2927" s="1"/>
      <c r="AJ2927" s="1"/>
      <c r="AK2927" s="1"/>
      <c r="AL2927" s="1"/>
      <c r="AM2927" s="32"/>
      <c r="AN2927" s="32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42"/>
      <c r="B2928" s="83"/>
      <c r="C2928" s="8"/>
      <c r="D2928" s="15"/>
      <c r="E2928" s="16"/>
      <c r="F2928" s="16"/>
      <c r="G2928" s="16"/>
      <c r="H2928" s="16"/>
      <c r="I2928" s="15"/>
      <c r="J2928" s="34"/>
      <c r="K2928" s="2"/>
      <c r="L2928" s="21"/>
      <c r="M2928" s="14"/>
      <c r="N2928" s="14"/>
      <c r="O2928" s="21"/>
      <c r="P2928" s="16"/>
      <c r="Q2928" s="24"/>
      <c r="R2928" s="16"/>
      <c r="S2928" s="4"/>
      <c r="T2928" s="34"/>
      <c r="U2928" s="11"/>
      <c r="V2928" s="11"/>
      <c r="W2928" s="11"/>
      <c r="X2928" s="32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"/>
      <c r="AI2928" s="1"/>
      <c r="AJ2928" s="1"/>
      <c r="AK2928" s="1"/>
      <c r="AL2928" s="1"/>
      <c r="AM2928" s="32"/>
      <c r="AN2928" s="32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42"/>
      <c r="B2929" s="83"/>
      <c r="C2929" s="8"/>
      <c r="D2929" s="15"/>
      <c r="E2929" s="16"/>
      <c r="F2929" s="16"/>
      <c r="G2929" s="16"/>
      <c r="H2929" s="16"/>
      <c r="I2929" s="15"/>
      <c r="J2929" s="34"/>
      <c r="K2929" s="2"/>
      <c r="L2929" s="21"/>
      <c r="M2929" s="14"/>
      <c r="N2929" s="14"/>
      <c r="O2929" s="21"/>
      <c r="P2929" s="16"/>
      <c r="Q2929" s="24"/>
      <c r="R2929" s="16"/>
      <c r="S2929" s="4"/>
      <c r="T2929" s="34"/>
      <c r="U2929" s="11"/>
      <c r="V2929" s="11"/>
      <c r="W2929" s="11"/>
      <c r="X2929" s="32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"/>
      <c r="AI2929" s="1"/>
      <c r="AJ2929" s="1"/>
      <c r="AK2929" s="1"/>
      <c r="AL2929" s="1"/>
      <c r="AM2929" s="32"/>
      <c r="AN2929" s="32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42"/>
      <c r="B2930" s="83"/>
      <c r="C2930" s="8"/>
      <c r="D2930" s="15"/>
      <c r="E2930" s="16"/>
      <c r="F2930" s="16"/>
      <c r="G2930" s="16"/>
      <c r="H2930" s="16"/>
      <c r="I2930" s="15"/>
      <c r="J2930" s="34"/>
      <c r="K2930" s="2"/>
      <c r="L2930" s="21"/>
      <c r="M2930" s="14"/>
      <c r="N2930" s="14"/>
      <c r="O2930" s="21"/>
      <c r="P2930" s="16"/>
      <c r="Q2930" s="24"/>
      <c r="R2930" s="16"/>
      <c r="S2930" s="4"/>
      <c r="T2930" s="34"/>
      <c r="U2930" s="11"/>
      <c r="V2930" s="11"/>
      <c r="W2930" s="11"/>
      <c r="X2930" s="32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"/>
      <c r="AI2930" s="1"/>
      <c r="AJ2930" s="1"/>
      <c r="AK2930" s="1"/>
      <c r="AL2930" s="1"/>
      <c r="AM2930" s="32"/>
      <c r="AN2930" s="32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42"/>
      <c r="B2931" s="83"/>
      <c r="C2931" s="8"/>
      <c r="D2931" s="15"/>
      <c r="E2931" s="16"/>
      <c r="F2931" s="16"/>
      <c r="G2931" s="16"/>
      <c r="H2931" s="16"/>
      <c r="I2931" s="15"/>
      <c r="J2931" s="34"/>
      <c r="K2931" s="2"/>
      <c r="L2931" s="21"/>
      <c r="M2931" s="14"/>
      <c r="N2931" s="14"/>
      <c r="O2931" s="21"/>
      <c r="P2931" s="16"/>
      <c r="Q2931" s="24"/>
      <c r="R2931" s="16"/>
      <c r="S2931" s="4"/>
      <c r="T2931" s="34"/>
      <c r="U2931" s="11"/>
      <c r="V2931" s="11"/>
      <c r="W2931" s="11"/>
      <c r="X2931" s="32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"/>
      <c r="AI2931" s="1"/>
      <c r="AJ2931" s="1"/>
      <c r="AK2931" s="1"/>
      <c r="AL2931" s="1"/>
      <c r="AM2931" s="32"/>
      <c r="AN2931" s="32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42"/>
      <c r="B2932" s="83"/>
      <c r="C2932" s="8"/>
      <c r="D2932" s="15"/>
      <c r="E2932" s="16"/>
      <c r="F2932" s="16"/>
      <c r="G2932" s="16"/>
      <c r="H2932" s="16"/>
      <c r="I2932" s="15"/>
      <c r="J2932" s="34"/>
      <c r="K2932" s="2"/>
      <c r="L2932" s="21"/>
      <c r="M2932" s="14"/>
      <c r="N2932" s="14"/>
      <c r="O2932" s="21"/>
      <c r="P2932" s="16"/>
      <c r="Q2932" s="24"/>
      <c r="R2932" s="16"/>
      <c r="S2932" s="4"/>
      <c r="T2932" s="34"/>
      <c r="U2932" s="11"/>
      <c r="V2932" s="11"/>
      <c r="W2932" s="11"/>
      <c r="X2932" s="32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"/>
      <c r="AI2932" s="1"/>
      <c r="AJ2932" s="1"/>
      <c r="AK2932" s="1"/>
      <c r="AL2932" s="1"/>
      <c r="AM2932" s="32"/>
      <c r="AN2932" s="32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42"/>
      <c r="B2933" s="83"/>
      <c r="C2933" s="8"/>
      <c r="D2933" s="15"/>
      <c r="E2933" s="16"/>
      <c r="F2933" s="16"/>
      <c r="G2933" s="16"/>
      <c r="H2933" s="16"/>
      <c r="I2933" s="15"/>
      <c r="J2933" s="34"/>
      <c r="K2933" s="2"/>
      <c r="L2933" s="21"/>
      <c r="M2933" s="14"/>
      <c r="N2933" s="14"/>
      <c r="O2933" s="21"/>
      <c r="P2933" s="16"/>
      <c r="Q2933" s="24"/>
      <c r="R2933" s="16"/>
      <c r="S2933" s="4"/>
      <c r="T2933" s="34"/>
      <c r="U2933" s="11"/>
      <c r="V2933" s="11"/>
      <c r="W2933" s="11"/>
      <c r="X2933" s="32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"/>
      <c r="AI2933" s="1"/>
      <c r="AJ2933" s="1"/>
      <c r="AK2933" s="1"/>
      <c r="AL2933" s="1"/>
      <c r="AM2933" s="32"/>
      <c r="AN2933" s="32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42"/>
      <c r="B2934" s="83"/>
      <c r="C2934" s="8"/>
      <c r="D2934" s="15"/>
      <c r="E2934" s="16"/>
      <c r="F2934" s="16"/>
      <c r="G2934" s="16"/>
      <c r="H2934" s="16"/>
      <c r="I2934" s="15"/>
      <c r="J2934" s="34"/>
      <c r="K2934" s="2"/>
      <c r="L2934" s="21"/>
      <c r="M2934" s="14"/>
      <c r="N2934" s="14"/>
      <c r="O2934" s="21"/>
      <c r="P2934" s="16"/>
      <c r="Q2934" s="24"/>
      <c r="R2934" s="16"/>
      <c r="S2934" s="4"/>
      <c r="T2934" s="34"/>
      <c r="U2934" s="30"/>
      <c r="V2934" s="30"/>
      <c r="W2934" s="30"/>
      <c r="X2934" s="36"/>
      <c r="Y2934" s="25"/>
      <c r="Z2934" s="28"/>
      <c r="AA2934" s="30"/>
      <c r="AB2934" s="25"/>
      <c r="AC2934" s="25"/>
      <c r="AD2934" s="25"/>
      <c r="AE2934" s="30"/>
      <c r="AF2934" s="26"/>
      <c r="AG2934" s="30"/>
      <c r="AH2934" s="28"/>
      <c r="AI2934" s="28"/>
      <c r="AJ2934" s="28"/>
      <c r="AK2934" s="28"/>
      <c r="AL2934" s="28"/>
      <c r="AM2934" s="36"/>
      <c r="AN2934" s="36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  <c r="EK2934" s="28"/>
      <c r="EL2934" s="28"/>
      <c r="EM2934" s="28"/>
      <c r="EN2934" s="28"/>
      <c r="EO2934" s="28"/>
    </row>
    <row r="2935" spans="1:145" x14ac:dyDescent="0.15">
      <c r="A2935" s="42"/>
      <c r="B2935" s="19"/>
      <c r="C2935" s="8"/>
      <c r="D2935" s="15"/>
      <c r="E2935" s="16"/>
      <c r="F2935" s="16"/>
      <c r="G2935" s="16"/>
      <c r="H2935" s="16"/>
      <c r="I2935" s="15"/>
      <c r="J2935" s="5"/>
      <c r="K2935" s="2"/>
      <c r="L2935" s="21"/>
      <c r="M2935" s="14"/>
      <c r="N2935" s="14"/>
      <c r="O2935" s="21"/>
      <c r="P2935" s="16"/>
      <c r="Q2935" s="24"/>
      <c r="R2935" s="16"/>
      <c r="S2935" s="4"/>
      <c r="T2935" s="5"/>
      <c r="U2935" s="11"/>
      <c r="V2935" s="11"/>
      <c r="W2935" s="11"/>
      <c r="X2935" s="32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"/>
      <c r="AI2935" s="1"/>
      <c r="AJ2935" s="1"/>
      <c r="AK2935" s="1"/>
      <c r="AL2935" s="1"/>
      <c r="AM2935" s="32"/>
      <c r="AN2935" s="32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42"/>
      <c r="B2936" s="19"/>
      <c r="C2936" s="8"/>
      <c r="D2936" s="15"/>
      <c r="E2936" s="16"/>
      <c r="F2936" s="16"/>
      <c r="G2936" s="16"/>
      <c r="H2936" s="16"/>
      <c r="I2936" s="15"/>
      <c r="J2936" s="5"/>
      <c r="K2936" s="2"/>
      <c r="L2936" s="21"/>
      <c r="M2936" s="14"/>
      <c r="N2936" s="14"/>
      <c r="O2936" s="21"/>
      <c r="P2936" s="16"/>
      <c r="Q2936" s="24"/>
      <c r="R2936" s="16"/>
      <c r="S2936" s="4"/>
      <c r="T2936" s="5"/>
      <c r="U2936" s="30"/>
      <c r="V2936" s="30"/>
      <c r="W2936" s="30"/>
      <c r="X2936" s="36"/>
      <c r="Y2936" s="25"/>
      <c r="Z2936" s="28"/>
      <c r="AA2936" s="30"/>
      <c r="AB2936" s="25"/>
      <c r="AC2936" s="25"/>
      <c r="AD2936" s="25"/>
      <c r="AE2936" s="30"/>
      <c r="AF2936" s="26"/>
      <c r="AG2936" s="30"/>
      <c r="AH2936" s="28"/>
      <c r="AI2936" s="28"/>
      <c r="AJ2936" s="28"/>
      <c r="AK2936" s="28"/>
      <c r="AL2936" s="28"/>
      <c r="AM2936" s="36"/>
      <c r="AN2936" s="36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  <c r="EK2936" s="28"/>
      <c r="EL2936" s="28"/>
      <c r="EM2936" s="28"/>
      <c r="EN2936" s="28"/>
      <c r="EO2936" s="28"/>
    </row>
    <row r="2937" spans="1:145" x14ac:dyDescent="0.15">
      <c r="A2937" s="42"/>
      <c r="B2937" s="19"/>
      <c r="C2937" s="8"/>
      <c r="D2937" s="15"/>
      <c r="E2937" s="16"/>
      <c r="F2937" s="16"/>
      <c r="G2937" s="16"/>
      <c r="H2937" s="16"/>
      <c r="I2937" s="15"/>
      <c r="J2937" s="5"/>
      <c r="K2937" s="2"/>
      <c r="L2937" s="21"/>
      <c r="M2937" s="14"/>
      <c r="N2937" s="14"/>
      <c r="O2937" s="21"/>
      <c r="P2937" s="16"/>
      <c r="Q2937" s="24"/>
      <c r="R2937" s="16"/>
      <c r="S2937" s="4"/>
      <c r="T2937" s="5"/>
      <c r="U2937" s="11"/>
      <c r="V2937" s="11"/>
      <c r="W2937" s="11"/>
      <c r="X2937" s="32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"/>
      <c r="AI2937" s="1"/>
      <c r="AJ2937" s="1"/>
      <c r="AK2937" s="1"/>
      <c r="AL2937" s="1"/>
      <c r="AM2937" s="32"/>
      <c r="AN2937" s="32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42"/>
      <c r="B2938" s="19"/>
      <c r="C2938" s="8"/>
      <c r="D2938" s="15"/>
      <c r="E2938" s="16"/>
      <c r="F2938" s="16"/>
      <c r="G2938" s="16"/>
      <c r="H2938" s="16"/>
      <c r="I2938" s="15"/>
      <c r="J2938" s="5"/>
      <c r="K2938" s="2"/>
      <c r="L2938" s="21"/>
      <c r="M2938" s="14"/>
      <c r="N2938" s="14"/>
      <c r="O2938" s="21"/>
      <c r="P2938" s="16"/>
      <c r="Q2938" s="24"/>
      <c r="R2938" s="16"/>
      <c r="S2938" s="4"/>
      <c r="T2938" s="5"/>
      <c r="U2938" s="11"/>
      <c r="V2938" s="11"/>
      <c r="W2938" s="11"/>
      <c r="X2938" s="32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"/>
      <c r="AI2938" s="1"/>
      <c r="AJ2938" s="1"/>
      <c r="AK2938" s="1"/>
      <c r="AL2938" s="1"/>
      <c r="AM2938" s="32"/>
      <c r="AN2938" s="32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42"/>
      <c r="B2939" s="19"/>
      <c r="C2939" s="8"/>
      <c r="D2939" s="15"/>
      <c r="E2939" s="16"/>
      <c r="F2939" s="16"/>
      <c r="G2939" s="16"/>
      <c r="H2939" s="16"/>
      <c r="I2939" s="15"/>
      <c r="J2939" s="5"/>
      <c r="K2939" s="2"/>
      <c r="L2939" s="21"/>
      <c r="M2939" s="14"/>
      <c r="N2939" s="14"/>
      <c r="O2939" s="21"/>
      <c r="P2939" s="16"/>
      <c r="Q2939" s="24"/>
      <c r="R2939" s="16"/>
      <c r="S2939" s="4"/>
      <c r="T2939" s="5"/>
      <c r="U2939" s="11"/>
      <c r="V2939" s="11"/>
      <c r="W2939" s="11"/>
      <c r="X2939" s="32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"/>
      <c r="AI2939" s="1"/>
      <c r="AJ2939" s="1"/>
      <c r="AK2939" s="1"/>
      <c r="AL2939" s="1"/>
      <c r="AM2939" s="32"/>
      <c r="AN2939" s="32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42"/>
      <c r="B2940" s="19"/>
      <c r="C2940" s="8"/>
      <c r="D2940" s="15"/>
      <c r="E2940" s="16"/>
      <c r="F2940" s="16"/>
      <c r="G2940" s="16"/>
      <c r="H2940" s="16"/>
      <c r="I2940" s="15"/>
      <c r="J2940" s="5"/>
      <c r="K2940" s="2"/>
      <c r="L2940" s="21"/>
      <c r="M2940" s="14"/>
      <c r="N2940" s="14"/>
      <c r="O2940" s="21"/>
      <c r="P2940" s="16"/>
      <c r="Q2940" s="24"/>
      <c r="R2940" s="16"/>
      <c r="S2940" s="4"/>
      <c r="T2940" s="5"/>
      <c r="U2940" s="11"/>
      <c r="V2940" s="11"/>
      <c r="W2940" s="11"/>
      <c r="X2940" s="32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"/>
      <c r="AI2940" s="1"/>
      <c r="AJ2940" s="1"/>
      <c r="AK2940" s="1"/>
      <c r="AL2940" s="1"/>
      <c r="AM2940" s="32"/>
      <c r="AN2940" s="32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42"/>
      <c r="B2941" s="19"/>
      <c r="C2941" s="8"/>
      <c r="D2941" s="15"/>
      <c r="E2941" s="16"/>
      <c r="F2941" s="16"/>
      <c r="G2941" s="16"/>
      <c r="H2941" s="16"/>
      <c r="I2941" s="15"/>
      <c r="J2941" s="5"/>
      <c r="K2941" s="2"/>
      <c r="L2941" s="21"/>
      <c r="M2941" s="14"/>
      <c r="N2941" s="14"/>
      <c r="O2941" s="21"/>
      <c r="P2941" s="16"/>
      <c r="Q2941" s="24"/>
      <c r="R2941" s="16"/>
      <c r="S2941" s="4"/>
      <c r="T2941" s="5"/>
      <c r="U2941" s="11"/>
      <c r="V2941" s="11"/>
      <c r="W2941" s="11"/>
      <c r="X2941" s="32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"/>
      <c r="AI2941" s="1"/>
      <c r="AJ2941" s="1"/>
      <c r="AK2941" s="1"/>
      <c r="AL2941" s="1"/>
      <c r="AM2941" s="32"/>
      <c r="AN2941" s="32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42"/>
      <c r="B2942" s="19"/>
      <c r="C2942" s="8"/>
      <c r="D2942" s="15"/>
      <c r="E2942" s="16"/>
      <c r="F2942" s="16"/>
      <c r="G2942" s="16"/>
      <c r="H2942" s="16"/>
      <c r="I2942" s="15"/>
      <c r="J2942" s="5"/>
      <c r="K2942" s="2"/>
      <c r="L2942" s="21"/>
      <c r="M2942" s="14"/>
      <c r="N2942" s="14"/>
      <c r="O2942" s="21"/>
      <c r="P2942" s="16"/>
      <c r="Q2942" s="24"/>
      <c r="R2942" s="16"/>
      <c r="S2942" s="4"/>
      <c r="T2942" s="5"/>
      <c r="U2942" s="11"/>
      <c r="V2942" s="11"/>
      <c r="W2942" s="11"/>
      <c r="X2942" s="32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"/>
      <c r="AI2942" s="1"/>
      <c r="AJ2942" s="1"/>
      <c r="AK2942" s="1"/>
      <c r="AL2942" s="1"/>
      <c r="AM2942" s="32"/>
      <c r="AN2942" s="32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42"/>
      <c r="B2943" s="19"/>
      <c r="C2943" s="8"/>
      <c r="D2943" s="15"/>
      <c r="E2943" s="16"/>
      <c r="F2943" s="16"/>
      <c r="G2943" s="16"/>
      <c r="H2943" s="16"/>
      <c r="I2943" s="15"/>
      <c r="J2943" s="5"/>
      <c r="K2943" s="2"/>
      <c r="L2943" s="21"/>
      <c r="M2943" s="14"/>
      <c r="N2943" s="14"/>
      <c r="O2943" s="21"/>
      <c r="P2943" s="16"/>
      <c r="Q2943" s="24"/>
      <c r="R2943" s="16"/>
      <c r="S2943" s="4"/>
      <c r="T2943" s="5"/>
      <c r="U2943" s="11"/>
      <c r="V2943" s="11"/>
      <c r="W2943" s="11"/>
      <c r="X2943" s="32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"/>
      <c r="AI2943" s="1"/>
      <c r="AJ2943" s="1"/>
      <c r="AK2943" s="1"/>
      <c r="AL2943" s="1"/>
      <c r="AM2943" s="32"/>
      <c r="AN2943" s="32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42"/>
      <c r="B2944" s="19"/>
      <c r="C2944" s="8"/>
      <c r="D2944" s="15"/>
      <c r="E2944" s="16"/>
      <c r="F2944" s="16"/>
      <c r="G2944" s="16"/>
      <c r="H2944" s="16"/>
      <c r="I2944" s="15"/>
      <c r="J2944" s="5"/>
      <c r="K2944" s="2"/>
      <c r="L2944" s="21"/>
      <c r="M2944" s="14"/>
      <c r="N2944" s="14"/>
      <c r="O2944" s="21"/>
      <c r="P2944" s="16"/>
      <c r="Q2944" s="24"/>
      <c r="R2944" s="16"/>
      <c r="S2944" s="4"/>
      <c r="T2944" s="5"/>
      <c r="U2944" s="11"/>
      <c r="V2944" s="11"/>
      <c r="W2944" s="11"/>
      <c r="X2944" s="32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"/>
      <c r="AI2944" s="1"/>
      <c r="AJ2944" s="1"/>
      <c r="AK2944" s="1"/>
      <c r="AL2944" s="1"/>
      <c r="AM2944" s="32"/>
      <c r="AN2944" s="32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42"/>
      <c r="B2945" s="19"/>
      <c r="C2945" s="8"/>
      <c r="D2945" s="15"/>
      <c r="E2945" s="16"/>
      <c r="F2945" s="16"/>
      <c r="G2945" s="16"/>
      <c r="H2945" s="16"/>
      <c r="I2945" s="15"/>
      <c r="J2945" s="5"/>
      <c r="K2945" s="2"/>
      <c r="L2945" s="21"/>
      <c r="M2945" s="14"/>
      <c r="N2945" s="14"/>
      <c r="O2945" s="21"/>
      <c r="P2945" s="16"/>
      <c r="Q2945" s="24"/>
      <c r="R2945" s="16"/>
      <c r="S2945" s="4"/>
      <c r="T2945" s="5"/>
      <c r="U2945" s="11"/>
      <c r="V2945" s="11"/>
      <c r="W2945" s="11"/>
      <c r="X2945" s="32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"/>
      <c r="AI2945" s="1"/>
      <c r="AJ2945" s="1"/>
      <c r="AK2945" s="1"/>
      <c r="AL2945" s="1"/>
      <c r="AM2945" s="32"/>
      <c r="AN2945" s="32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42"/>
      <c r="B2946" s="19"/>
      <c r="C2946" s="8"/>
      <c r="D2946" s="15"/>
      <c r="E2946" s="16"/>
      <c r="F2946" s="16"/>
      <c r="G2946" s="16"/>
      <c r="H2946" s="16"/>
      <c r="I2946" s="15"/>
      <c r="J2946" s="5"/>
      <c r="K2946" s="2"/>
      <c r="L2946" s="21"/>
      <c r="M2946" s="14"/>
      <c r="N2946" s="14"/>
      <c r="O2946" s="21"/>
      <c r="P2946" s="16"/>
      <c r="Q2946" s="24"/>
      <c r="R2946" s="16"/>
      <c r="S2946" s="4"/>
      <c r="T2946" s="5"/>
      <c r="U2946" s="11"/>
      <c r="V2946" s="11"/>
      <c r="W2946" s="11"/>
      <c r="X2946" s="32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"/>
      <c r="AI2946" s="1"/>
      <c r="AJ2946" s="1"/>
      <c r="AK2946" s="1"/>
      <c r="AL2946" s="1"/>
      <c r="AM2946" s="32"/>
      <c r="AN2946" s="32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42"/>
      <c r="B2947" s="19"/>
      <c r="C2947" s="8"/>
      <c r="D2947" s="15"/>
      <c r="E2947" s="16"/>
      <c r="F2947" s="16"/>
      <c r="G2947" s="16"/>
      <c r="H2947" s="16"/>
      <c r="I2947" s="15"/>
      <c r="J2947" s="5"/>
      <c r="K2947" s="2"/>
      <c r="L2947" s="21"/>
      <c r="M2947" s="14"/>
      <c r="N2947" s="14"/>
      <c r="O2947" s="21"/>
      <c r="P2947" s="16"/>
      <c r="Q2947" s="24"/>
      <c r="R2947" s="16"/>
      <c r="S2947" s="4"/>
      <c r="T2947" s="5"/>
      <c r="U2947" s="11"/>
      <c r="V2947" s="11"/>
      <c r="W2947" s="11"/>
      <c r="X2947" s="32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"/>
      <c r="AI2947" s="1"/>
      <c r="AJ2947" s="1"/>
      <c r="AK2947" s="1"/>
      <c r="AL2947" s="1"/>
      <c r="AM2947" s="32"/>
      <c r="AN2947" s="32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42"/>
      <c r="B2948" s="19"/>
      <c r="C2948" s="8"/>
      <c r="D2948" s="15"/>
      <c r="E2948" s="16"/>
      <c r="F2948" s="16"/>
      <c r="G2948" s="16"/>
      <c r="H2948" s="16"/>
      <c r="I2948" s="15"/>
      <c r="J2948" s="5"/>
      <c r="K2948" s="2"/>
      <c r="L2948" s="21"/>
      <c r="M2948" s="14"/>
      <c r="N2948" s="14"/>
      <c r="O2948" s="21"/>
      <c r="P2948" s="16"/>
      <c r="Q2948" s="24"/>
      <c r="R2948" s="16"/>
      <c r="S2948" s="4"/>
      <c r="T2948" s="5"/>
      <c r="U2948" s="11"/>
      <c r="V2948" s="11"/>
      <c r="W2948" s="11"/>
      <c r="X2948" s="32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"/>
      <c r="AI2948" s="1"/>
      <c r="AJ2948" s="1"/>
      <c r="AK2948" s="1"/>
      <c r="AL2948" s="1"/>
      <c r="AM2948" s="32"/>
      <c r="AN2948" s="32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42"/>
      <c r="B2949" s="19"/>
      <c r="C2949" s="8"/>
      <c r="D2949" s="15"/>
      <c r="E2949" s="16"/>
      <c r="F2949" s="16"/>
      <c r="G2949" s="16"/>
      <c r="H2949" s="16"/>
      <c r="I2949" s="15"/>
      <c r="J2949" s="5"/>
      <c r="K2949" s="2"/>
      <c r="L2949" s="21"/>
      <c r="M2949" s="14"/>
      <c r="N2949" s="14"/>
      <c r="O2949" s="21"/>
      <c r="P2949" s="16"/>
      <c r="Q2949" s="24"/>
      <c r="R2949" s="16"/>
      <c r="S2949" s="4"/>
      <c r="T2949" s="5"/>
      <c r="U2949" s="11"/>
      <c r="V2949" s="11"/>
      <c r="W2949" s="11"/>
      <c r="X2949" s="32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"/>
      <c r="AI2949" s="1"/>
      <c r="AJ2949" s="1"/>
      <c r="AK2949" s="1"/>
      <c r="AL2949" s="1"/>
      <c r="AM2949" s="32"/>
      <c r="AN2949" s="32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42"/>
      <c r="B2950" s="19"/>
      <c r="C2950" s="8"/>
      <c r="D2950" s="15"/>
      <c r="E2950" s="16"/>
      <c r="F2950" s="16"/>
      <c r="G2950" s="16"/>
      <c r="H2950" s="16"/>
      <c r="I2950" s="15"/>
      <c r="J2950" s="5"/>
      <c r="K2950" s="2"/>
      <c r="L2950" s="21"/>
      <c r="M2950" s="14"/>
      <c r="N2950" s="14"/>
      <c r="O2950" s="21"/>
      <c r="P2950" s="16"/>
      <c r="Q2950" s="24"/>
      <c r="R2950" s="16"/>
      <c r="S2950" s="4"/>
      <c r="T2950" s="5"/>
      <c r="U2950" s="11"/>
      <c r="V2950" s="11"/>
      <c r="W2950" s="11"/>
      <c r="X2950" s="32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"/>
      <c r="AI2950" s="1"/>
      <c r="AJ2950" s="1"/>
      <c r="AK2950" s="1"/>
      <c r="AL2950" s="1"/>
      <c r="AM2950" s="32"/>
      <c r="AN2950" s="32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42"/>
      <c r="B2951" s="19"/>
      <c r="C2951" s="8"/>
      <c r="D2951" s="15"/>
      <c r="E2951" s="16"/>
      <c r="F2951" s="16"/>
      <c r="G2951" s="16"/>
      <c r="H2951" s="16"/>
      <c r="I2951" s="15"/>
      <c r="J2951" s="5"/>
      <c r="K2951" s="2"/>
      <c r="L2951" s="21"/>
      <c r="M2951" s="14"/>
      <c r="N2951" s="14"/>
      <c r="O2951" s="21"/>
      <c r="P2951" s="16"/>
      <c r="Q2951" s="24"/>
      <c r="R2951" s="16"/>
      <c r="S2951" s="4"/>
      <c r="T2951" s="5"/>
      <c r="U2951" s="11"/>
      <c r="V2951" s="11"/>
      <c r="W2951" s="11"/>
      <c r="X2951" s="32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"/>
      <c r="AI2951" s="1"/>
      <c r="AJ2951" s="1"/>
      <c r="AK2951" s="1"/>
      <c r="AL2951" s="1"/>
      <c r="AM2951" s="32"/>
      <c r="AN2951" s="32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42"/>
      <c r="B2952" s="19"/>
      <c r="C2952" s="8"/>
      <c r="D2952" s="15"/>
      <c r="E2952" s="16"/>
      <c r="F2952" s="16"/>
      <c r="G2952" s="16"/>
      <c r="H2952" s="16"/>
      <c r="I2952" s="15"/>
      <c r="J2952" s="5"/>
      <c r="K2952" s="2"/>
      <c r="L2952" s="21"/>
      <c r="M2952" s="14"/>
      <c r="N2952" s="14"/>
      <c r="O2952" s="21"/>
      <c r="P2952" s="16"/>
      <c r="Q2952" s="24"/>
      <c r="R2952" s="16"/>
      <c r="S2952" s="4"/>
      <c r="T2952" s="5"/>
      <c r="U2952" s="11"/>
      <c r="V2952" s="11"/>
      <c r="W2952" s="11"/>
      <c r="X2952" s="32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"/>
      <c r="AI2952" s="1"/>
      <c r="AJ2952" s="1"/>
      <c r="AK2952" s="1"/>
      <c r="AL2952" s="1"/>
      <c r="AM2952" s="32"/>
      <c r="AN2952" s="32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42"/>
      <c r="B2953" s="19"/>
      <c r="C2953" s="8"/>
      <c r="D2953" s="15"/>
      <c r="E2953" s="16"/>
      <c r="F2953" s="16"/>
      <c r="G2953" s="16"/>
      <c r="H2953" s="16"/>
      <c r="I2953" s="15"/>
      <c r="J2953" s="5"/>
      <c r="K2953" s="2"/>
      <c r="L2953" s="21"/>
      <c r="M2953" s="14"/>
      <c r="N2953" s="14"/>
      <c r="O2953" s="21"/>
      <c r="P2953" s="16"/>
      <c r="Q2953" s="24"/>
      <c r="R2953" s="16"/>
      <c r="S2953" s="4"/>
      <c r="T2953" s="5"/>
      <c r="U2953" s="11"/>
      <c r="V2953" s="11"/>
      <c r="W2953" s="11"/>
      <c r="X2953" s="32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"/>
      <c r="AI2953" s="1"/>
      <c r="AJ2953" s="1"/>
      <c r="AK2953" s="1"/>
      <c r="AL2953" s="1"/>
      <c r="AM2953" s="32"/>
      <c r="AN2953" s="32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42"/>
      <c r="B2954" s="19"/>
      <c r="C2954" s="8"/>
      <c r="D2954" s="15"/>
      <c r="E2954" s="16"/>
      <c r="F2954" s="16"/>
      <c r="G2954" s="16"/>
      <c r="H2954" s="16"/>
      <c r="I2954" s="15"/>
      <c r="J2954" s="5"/>
      <c r="K2954" s="2"/>
      <c r="L2954" s="21"/>
      <c r="M2954" s="14"/>
      <c r="N2954" s="14"/>
      <c r="O2954" s="21"/>
      <c r="P2954" s="16"/>
      <c r="Q2954" s="24"/>
      <c r="R2954" s="16"/>
      <c r="S2954" s="4"/>
      <c r="T2954" s="5"/>
      <c r="U2954" s="11"/>
      <c r="V2954" s="11"/>
      <c r="W2954" s="11"/>
      <c r="X2954" s="32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"/>
      <c r="AI2954" s="1"/>
      <c r="AJ2954" s="1"/>
      <c r="AK2954" s="1"/>
      <c r="AL2954" s="1"/>
      <c r="AM2954" s="32"/>
      <c r="AN2954" s="32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42"/>
      <c r="B2955" s="19"/>
      <c r="C2955" s="8"/>
      <c r="D2955" s="15"/>
      <c r="E2955" s="16"/>
      <c r="F2955" s="16"/>
      <c r="G2955" s="16"/>
      <c r="H2955" s="16"/>
      <c r="I2955" s="15"/>
      <c r="J2955" s="5"/>
      <c r="K2955" s="2"/>
      <c r="L2955" s="21"/>
      <c r="M2955" s="14"/>
      <c r="N2955" s="14"/>
      <c r="O2955" s="21"/>
      <c r="P2955" s="16"/>
      <c r="Q2955" s="24"/>
      <c r="R2955" s="16"/>
      <c r="S2955" s="4"/>
      <c r="T2955" s="5"/>
      <c r="U2955" s="11"/>
      <c r="V2955" s="11"/>
      <c r="W2955" s="11"/>
      <c r="X2955" s="32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"/>
      <c r="AI2955" s="1"/>
      <c r="AJ2955" s="1"/>
      <c r="AK2955" s="1"/>
      <c r="AL2955" s="1"/>
      <c r="AM2955" s="32"/>
      <c r="AN2955" s="32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42"/>
      <c r="B2956" s="19"/>
      <c r="C2956" s="8"/>
      <c r="D2956" s="15"/>
      <c r="E2956" s="16"/>
      <c r="F2956" s="16"/>
      <c r="G2956" s="16"/>
      <c r="H2956" s="16"/>
      <c r="I2956" s="15"/>
      <c r="J2956" s="5"/>
      <c r="K2956" s="2"/>
      <c r="L2956" s="21"/>
      <c r="M2956" s="14"/>
      <c r="N2956" s="14"/>
      <c r="O2956" s="21"/>
      <c r="P2956" s="16"/>
      <c r="Q2956" s="24"/>
      <c r="R2956" s="16"/>
      <c r="S2956" s="4"/>
      <c r="T2956" s="5"/>
      <c r="U2956" s="11"/>
      <c r="V2956" s="11"/>
      <c r="W2956" s="11"/>
      <c r="X2956" s="32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"/>
      <c r="AI2956" s="1"/>
      <c r="AJ2956" s="1"/>
      <c r="AK2956" s="1"/>
      <c r="AL2956" s="1"/>
      <c r="AM2956" s="32"/>
      <c r="AN2956" s="32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42"/>
      <c r="B2957" s="19"/>
      <c r="C2957" s="8"/>
      <c r="D2957" s="15"/>
      <c r="E2957" s="16"/>
      <c r="F2957" s="16"/>
      <c r="G2957" s="16"/>
      <c r="H2957" s="16"/>
      <c r="I2957" s="15"/>
      <c r="J2957" s="5"/>
      <c r="K2957" s="2"/>
      <c r="L2957" s="21"/>
      <c r="M2957" s="14"/>
      <c r="N2957" s="14"/>
      <c r="O2957" s="21"/>
      <c r="P2957" s="16"/>
      <c r="Q2957" s="24"/>
      <c r="R2957" s="16"/>
      <c r="S2957" s="4"/>
      <c r="T2957" s="5"/>
      <c r="U2957" s="11"/>
      <c r="V2957" s="11"/>
      <c r="W2957" s="11"/>
      <c r="X2957" s="32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"/>
      <c r="AI2957" s="1"/>
      <c r="AJ2957" s="1"/>
      <c r="AK2957" s="1"/>
      <c r="AL2957" s="1"/>
      <c r="AM2957" s="32"/>
      <c r="AN2957" s="32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42"/>
      <c r="B2958" s="19"/>
      <c r="C2958" s="8"/>
      <c r="D2958" s="15"/>
      <c r="E2958" s="16"/>
      <c r="F2958" s="16"/>
      <c r="G2958" s="16"/>
      <c r="H2958" s="16"/>
      <c r="I2958" s="15"/>
      <c r="J2958" s="5"/>
      <c r="K2958" s="2"/>
      <c r="L2958" s="21"/>
      <c r="M2958" s="14"/>
      <c r="N2958" s="14"/>
      <c r="O2958" s="21"/>
      <c r="P2958" s="16"/>
      <c r="Q2958" s="24"/>
      <c r="R2958" s="16"/>
      <c r="S2958" s="4"/>
      <c r="T2958" s="5"/>
      <c r="U2958" s="11"/>
      <c r="V2958" s="11"/>
      <c r="W2958" s="11"/>
      <c r="X2958" s="32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"/>
      <c r="AI2958" s="1"/>
      <c r="AJ2958" s="1"/>
      <c r="AK2958" s="1"/>
      <c r="AL2958" s="1"/>
      <c r="AM2958" s="32"/>
      <c r="AN2958" s="32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42"/>
      <c r="B2959" s="19"/>
      <c r="C2959" s="8"/>
      <c r="D2959" s="15"/>
      <c r="E2959" s="16"/>
      <c r="F2959" s="16"/>
      <c r="G2959" s="16"/>
      <c r="H2959" s="16"/>
      <c r="I2959" s="15"/>
      <c r="J2959" s="5"/>
      <c r="K2959" s="2"/>
      <c r="L2959" s="21"/>
      <c r="M2959" s="14"/>
      <c r="N2959" s="14"/>
      <c r="O2959" s="21"/>
      <c r="P2959" s="16"/>
      <c r="Q2959" s="24"/>
      <c r="R2959" s="16"/>
      <c r="S2959" s="4"/>
      <c r="T2959" s="5"/>
      <c r="U2959" s="11"/>
      <c r="V2959" s="11"/>
      <c r="W2959" s="11"/>
      <c r="X2959" s="32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"/>
      <c r="AI2959" s="1"/>
      <c r="AJ2959" s="1"/>
      <c r="AK2959" s="1"/>
      <c r="AL2959" s="1"/>
      <c r="AM2959" s="32"/>
      <c r="AN2959" s="32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42"/>
      <c r="B2960" s="19"/>
      <c r="C2960" s="8"/>
      <c r="D2960" s="15"/>
      <c r="E2960" s="16"/>
      <c r="F2960" s="16"/>
      <c r="G2960" s="16"/>
      <c r="H2960" s="16"/>
      <c r="I2960" s="15"/>
      <c r="J2960" s="5"/>
      <c r="K2960" s="2"/>
      <c r="L2960" s="21"/>
      <c r="M2960" s="14"/>
      <c r="N2960" s="14"/>
      <c r="O2960" s="21"/>
      <c r="P2960" s="16"/>
      <c r="Q2960" s="24"/>
      <c r="R2960" s="16"/>
      <c r="S2960" s="4"/>
      <c r="T2960" s="5"/>
      <c r="U2960" s="11"/>
      <c r="V2960" s="11"/>
      <c r="W2960" s="11"/>
      <c r="X2960" s="32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"/>
      <c r="AI2960" s="1"/>
      <c r="AJ2960" s="1"/>
      <c r="AK2960" s="1"/>
      <c r="AL2960" s="1"/>
      <c r="AM2960" s="32"/>
      <c r="AN2960" s="32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42"/>
      <c r="B2961" s="19"/>
      <c r="C2961" s="8"/>
      <c r="D2961" s="15"/>
      <c r="E2961" s="16"/>
      <c r="F2961" s="16"/>
      <c r="G2961" s="16"/>
      <c r="H2961" s="16"/>
      <c r="I2961" s="15"/>
      <c r="J2961" s="5"/>
      <c r="K2961" s="2"/>
      <c r="L2961" s="21"/>
      <c r="M2961" s="14"/>
      <c r="N2961" s="14"/>
      <c r="O2961" s="21"/>
      <c r="P2961" s="16"/>
      <c r="Q2961" s="24"/>
      <c r="R2961" s="16"/>
      <c r="S2961" s="4"/>
      <c r="T2961" s="5"/>
      <c r="U2961" s="11"/>
      <c r="V2961" s="11"/>
      <c r="W2961" s="11"/>
      <c r="X2961" s="32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"/>
      <c r="AI2961" s="1"/>
      <c r="AJ2961" s="1"/>
      <c r="AK2961" s="1"/>
      <c r="AL2961" s="1"/>
      <c r="AM2961" s="32"/>
      <c r="AN2961" s="32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42"/>
      <c r="B2962" s="19"/>
      <c r="C2962" s="8"/>
      <c r="D2962" s="15"/>
      <c r="E2962" s="16"/>
      <c r="F2962" s="16"/>
      <c r="G2962" s="16"/>
      <c r="H2962" s="16"/>
      <c r="I2962" s="15"/>
      <c r="J2962" s="5"/>
      <c r="K2962" s="2"/>
      <c r="L2962" s="21"/>
      <c r="M2962" s="14"/>
      <c r="N2962" s="14"/>
      <c r="O2962" s="21"/>
      <c r="P2962" s="16"/>
      <c r="Q2962" s="24"/>
      <c r="R2962" s="16"/>
      <c r="S2962" s="4"/>
      <c r="T2962" s="5"/>
      <c r="U2962" s="11"/>
      <c r="V2962" s="11"/>
      <c r="W2962" s="11"/>
      <c r="X2962" s="32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"/>
      <c r="AI2962" s="1"/>
      <c r="AJ2962" s="1"/>
      <c r="AK2962" s="1"/>
      <c r="AL2962" s="1"/>
      <c r="AM2962" s="32"/>
      <c r="AN2962" s="32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42"/>
      <c r="B2963" s="19"/>
      <c r="C2963" s="8"/>
      <c r="D2963" s="15"/>
      <c r="E2963" s="16"/>
      <c r="F2963" s="16"/>
      <c r="G2963" s="16"/>
      <c r="H2963" s="16"/>
      <c r="I2963" s="15"/>
      <c r="J2963" s="5"/>
      <c r="K2963" s="2"/>
      <c r="L2963" s="21"/>
      <c r="M2963" s="14"/>
      <c r="N2963" s="14"/>
      <c r="O2963" s="21"/>
      <c r="P2963" s="16"/>
      <c r="Q2963" s="24"/>
      <c r="R2963" s="16"/>
      <c r="S2963" s="4"/>
      <c r="T2963" s="5"/>
      <c r="U2963" s="11"/>
      <c r="V2963" s="11"/>
      <c r="W2963" s="11"/>
      <c r="X2963" s="32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"/>
      <c r="AI2963" s="1"/>
      <c r="AJ2963" s="1"/>
      <c r="AK2963" s="1"/>
      <c r="AL2963" s="1"/>
      <c r="AM2963" s="32"/>
      <c r="AN2963" s="32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42"/>
      <c r="B2964" s="19"/>
      <c r="C2964" s="8"/>
      <c r="D2964" s="15"/>
      <c r="E2964" s="16"/>
      <c r="F2964" s="16"/>
      <c r="G2964" s="16"/>
      <c r="H2964" s="16"/>
      <c r="I2964" s="15"/>
      <c r="J2964" s="5"/>
      <c r="K2964" s="2"/>
      <c r="L2964" s="21"/>
      <c r="M2964" s="14"/>
      <c r="N2964" s="14"/>
      <c r="O2964" s="21"/>
      <c r="P2964" s="16"/>
      <c r="Q2964" s="24"/>
      <c r="R2964" s="16"/>
      <c r="S2964" s="4"/>
      <c r="T2964" s="5"/>
      <c r="U2964" s="11"/>
      <c r="V2964" s="11"/>
      <c r="W2964" s="11"/>
      <c r="X2964" s="32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"/>
      <c r="AI2964" s="1"/>
      <c r="AJ2964" s="1"/>
      <c r="AK2964" s="1"/>
      <c r="AL2964" s="1"/>
      <c r="AM2964" s="32"/>
      <c r="AN2964" s="32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42"/>
      <c r="B2965" s="19"/>
      <c r="C2965" s="8"/>
      <c r="D2965" s="15"/>
      <c r="E2965" s="16"/>
      <c r="F2965" s="16"/>
      <c r="G2965" s="16"/>
      <c r="H2965" s="16"/>
      <c r="I2965" s="15"/>
      <c r="J2965" s="5"/>
      <c r="K2965" s="2"/>
      <c r="L2965" s="21"/>
      <c r="M2965" s="14"/>
      <c r="N2965" s="14"/>
      <c r="O2965" s="21"/>
      <c r="P2965" s="16"/>
      <c r="Q2965" s="24"/>
      <c r="R2965" s="16"/>
      <c r="S2965" s="4"/>
      <c r="T2965" s="5"/>
      <c r="U2965" s="11"/>
      <c r="V2965" s="11"/>
      <c r="W2965" s="11"/>
      <c r="X2965" s="32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"/>
      <c r="AI2965" s="1"/>
      <c r="AJ2965" s="1"/>
      <c r="AK2965" s="1"/>
      <c r="AL2965" s="1"/>
      <c r="AM2965" s="32"/>
      <c r="AN2965" s="32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42"/>
      <c r="B2966" s="19"/>
      <c r="C2966" s="8"/>
      <c r="D2966" s="15"/>
      <c r="E2966" s="16"/>
      <c r="F2966" s="16"/>
      <c r="G2966" s="16"/>
      <c r="H2966" s="16"/>
      <c r="I2966" s="15"/>
      <c r="J2966" s="5"/>
      <c r="K2966" s="2"/>
      <c r="L2966" s="21"/>
      <c r="M2966" s="14"/>
      <c r="N2966" s="14"/>
      <c r="O2966" s="21"/>
      <c r="P2966" s="16"/>
      <c r="Q2966" s="24"/>
      <c r="R2966" s="16"/>
      <c r="S2966" s="4"/>
      <c r="T2966" s="5"/>
      <c r="U2966" s="11"/>
      <c r="V2966" s="11"/>
      <c r="W2966" s="11"/>
      <c r="X2966" s="32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"/>
      <c r="AI2966" s="1"/>
      <c r="AJ2966" s="1"/>
      <c r="AK2966" s="1"/>
      <c r="AL2966" s="1"/>
      <c r="AM2966" s="32"/>
      <c r="AN2966" s="32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42"/>
      <c r="B2967" s="19"/>
      <c r="C2967" s="8"/>
      <c r="D2967" s="15"/>
      <c r="E2967" s="16"/>
      <c r="F2967" s="16"/>
      <c r="G2967" s="16"/>
      <c r="H2967" s="16"/>
      <c r="I2967" s="15"/>
      <c r="J2967" s="5"/>
      <c r="K2967" s="2"/>
      <c r="L2967" s="21"/>
      <c r="M2967" s="14"/>
      <c r="N2967" s="14"/>
      <c r="O2967" s="21"/>
      <c r="P2967" s="16"/>
      <c r="Q2967" s="24"/>
      <c r="R2967" s="16"/>
      <c r="S2967" s="4"/>
      <c r="T2967" s="5"/>
      <c r="U2967" s="11"/>
      <c r="V2967" s="11"/>
      <c r="W2967" s="11"/>
      <c r="X2967" s="32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"/>
      <c r="AI2967" s="1"/>
      <c r="AJ2967" s="1"/>
      <c r="AK2967" s="1"/>
      <c r="AL2967" s="1"/>
      <c r="AM2967" s="32"/>
      <c r="AN2967" s="32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42"/>
      <c r="B2968" s="19"/>
      <c r="C2968" s="8"/>
      <c r="D2968" s="15"/>
      <c r="E2968" s="16"/>
      <c r="F2968" s="16"/>
      <c r="G2968" s="16"/>
      <c r="H2968" s="16"/>
      <c r="I2968" s="15"/>
      <c r="J2968" s="5"/>
      <c r="K2968" s="2"/>
      <c r="L2968" s="21"/>
      <c r="M2968" s="14"/>
      <c r="N2968" s="14"/>
      <c r="O2968" s="21"/>
      <c r="P2968" s="16"/>
      <c r="Q2968" s="24"/>
      <c r="R2968" s="16"/>
      <c r="S2968" s="4"/>
      <c r="T2968" s="5"/>
      <c r="U2968" s="11"/>
      <c r="V2968" s="11"/>
      <c r="W2968" s="11"/>
      <c r="X2968" s="32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"/>
      <c r="AI2968" s="1"/>
      <c r="AJ2968" s="1"/>
      <c r="AK2968" s="1"/>
      <c r="AL2968" s="1"/>
      <c r="AM2968" s="32"/>
      <c r="AN2968" s="32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42"/>
      <c r="B2969" s="19"/>
      <c r="C2969" s="8"/>
      <c r="D2969" s="15"/>
      <c r="E2969" s="16"/>
      <c r="F2969" s="16"/>
      <c r="G2969" s="16"/>
      <c r="H2969" s="16"/>
      <c r="I2969" s="15"/>
      <c r="J2969" s="5"/>
      <c r="K2969" s="2"/>
      <c r="L2969" s="21"/>
      <c r="M2969" s="14"/>
      <c r="N2969" s="14"/>
      <c r="O2969" s="21"/>
      <c r="P2969" s="16"/>
      <c r="Q2969" s="24"/>
      <c r="R2969" s="16"/>
      <c r="S2969" s="4"/>
      <c r="T2969" s="5"/>
      <c r="U2969" s="11"/>
      <c r="V2969" s="11"/>
      <c r="W2969" s="11"/>
      <c r="X2969" s="32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"/>
      <c r="AI2969" s="1"/>
      <c r="AJ2969" s="1"/>
      <c r="AK2969" s="1"/>
      <c r="AL2969" s="1"/>
      <c r="AM2969" s="32"/>
      <c r="AN2969" s="32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42"/>
      <c r="B2970" s="19"/>
      <c r="C2970" s="8"/>
      <c r="D2970" s="15"/>
      <c r="E2970" s="16"/>
      <c r="F2970" s="16"/>
      <c r="G2970" s="16"/>
      <c r="H2970" s="16"/>
      <c r="I2970" s="15"/>
      <c r="J2970" s="5"/>
      <c r="K2970" s="2"/>
      <c r="L2970" s="21"/>
      <c r="M2970" s="14"/>
      <c r="N2970" s="14"/>
      <c r="O2970" s="21"/>
      <c r="P2970" s="16"/>
      <c r="Q2970" s="24"/>
      <c r="R2970" s="16"/>
      <c r="S2970" s="4"/>
      <c r="T2970" s="5"/>
      <c r="U2970" s="11"/>
      <c r="V2970" s="11"/>
      <c r="W2970" s="11"/>
      <c r="X2970" s="32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"/>
      <c r="AI2970" s="1"/>
      <c r="AJ2970" s="1"/>
      <c r="AK2970" s="1"/>
      <c r="AL2970" s="1"/>
      <c r="AM2970" s="32"/>
      <c r="AN2970" s="32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42"/>
      <c r="B2971" s="19"/>
      <c r="C2971" s="8"/>
      <c r="D2971" s="15"/>
      <c r="E2971" s="16"/>
      <c r="F2971" s="16"/>
      <c r="G2971" s="16"/>
      <c r="H2971" s="16"/>
      <c r="I2971" s="15"/>
      <c r="J2971" s="5"/>
      <c r="K2971" s="2"/>
      <c r="L2971" s="21"/>
      <c r="M2971" s="14"/>
      <c r="N2971" s="14"/>
      <c r="O2971" s="21"/>
      <c r="P2971" s="16"/>
      <c r="Q2971" s="24"/>
      <c r="R2971" s="16"/>
      <c r="S2971" s="4"/>
      <c r="T2971" s="5"/>
      <c r="U2971" s="11"/>
      <c r="V2971" s="11"/>
      <c r="W2971" s="11"/>
      <c r="X2971" s="32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"/>
      <c r="AI2971" s="1"/>
      <c r="AJ2971" s="1"/>
      <c r="AK2971" s="1"/>
      <c r="AL2971" s="1"/>
      <c r="AM2971" s="32"/>
      <c r="AN2971" s="32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42"/>
      <c r="B2972" s="19"/>
      <c r="C2972" s="8"/>
      <c r="D2972" s="15"/>
      <c r="E2972" s="16"/>
      <c r="F2972" s="16"/>
      <c r="G2972" s="16"/>
      <c r="H2972" s="16"/>
      <c r="I2972" s="15"/>
      <c r="J2972" s="5"/>
      <c r="K2972" s="2"/>
      <c r="L2972" s="21"/>
      <c r="M2972" s="14"/>
      <c r="N2972" s="14"/>
      <c r="O2972" s="21"/>
      <c r="P2972" s="16"/>
      <c r="Q2972" s="24"/>
      <c r="R2972" s="16"/>
      <c r="S2972" s="4"/>
      <c r="T2972" s="5"/>
      <c r="U2972" s="11"/>
      <c r="V2972" s="11"/>
      <c r="W2972" s="11"/>
      <c r="X2972" s="32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"/>
      <c r="AI2972" s="1"/>
      <c r="AJ2972" s="1"/>
      <c r="AK2972" s="1"/>
      <c r="AL2972" s="1"/>
      <c r="AM2972" s="32"/>
      <c r="AN2972" s="32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42"/>
      <c r="B2973" s="19"/>
      <c r="C2973" s="8"/>
      <c r="D2973" s="15"/>
      <c r="E2973" s="16"/>
      <c r="F2973" s="16"/>
      <c r="G2973" s="16"/>
      <c r="H2973" s="16"/>
      <c r="I2973" s="15"/>
      <c r="J2973" s="5"/>
      <c r="K2973" s="2"/>
      <c r="L2973" s="21"/>
      <c r="M2973" s="14"/>
      <c r="N2973" s="14"/>
      <c r="O2973" s="21"/>
      <c r="P2973" s="16"/>
      <c r="Q2973" s="24"/>
      <c r="R2973" s="16"/>
      <c r="S2973" s="4"/>
      <c r="T2973" s="5"/>
      <c r="U2973" s="11"/>
      <c r="V2973" s="11"/>
      <c r="W2973" s="11"/>
      <c r="X2973" s="32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"/>
      <c r="AI2973" s="1"/>
      <c r="AJ2973" s="1"/>
      <c r="AK2973" s="1"/>
      <c r="AL2973" s="1"/>
      <c r="AM2973" s="32"/>
      <c r="AN2973" s="32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42"/>
      <c r="B2974" s="19"/>
      <c r="C2974" s="8"/>
      <c r="D2974" s="15"/>
      <c r="E2974" s="16"/>
      <c r="F2974" s="16"/>
      <c r="G2974" s="16"/>
      <c r="H2974" s="16"/>
      <c r="I2974" s="15"/>
      <c r="J2974" s="5"/>
      <c r="K2974" s="2"/>
      <c r="L2974" s="21"/>
      <c r="M2974" s="14"/>
      <c r="N2974" s="14"/>
      <c r="O2974" s="21"/>
      <c r="P2974" s="16"/>
      <c r="Q2974" s="24"/>
      <c r="R2974" s="16"/>
      <c r="S2974" s="4"/>
      <c r="T2974" s="5"/>
      <c r="U2974" s="11"/>
      <c r="V2974" s="11"/>
      <c r="W2974" s="11"/>
      <c r="X2974" s="32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"/>
      <c r="AI2974" s="1"/>
      <c r="AJ2974" s="1"/>
      <c r="AK2974" s="1"/>
      <c r="AL2974" s="1"/>
      <c r="AM2974" s="32"/>
      <c r="AN2974" s="32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42"/>
      <c r="B2975" s="19"/>
      <c r="C2975" s="8"/>
      <c r="D2975" s="15"/>
      <c r="E2975" s="16"/>
      <c r="F2975" s="16"/>
      <c r="G2975" s="16"/>
      <c r="H2975" s="16"/>
      <c r="I2975" s="15"/>
      <c r="J2975" s="5"/>
      <c r="K2975" s="2"/>
      <c r="L2975" s="21"/>
      <c r="M2975" s="14"/>
      <c r="N2975" s="14"/>
      <c r="O2975" s="21"/>
      <c r="P2975" s="16"/>
      <c r="Q2975" s="24"/>
      <c r="R2975" s="16"/>
      <c r="S2975" s="4"/>
      <c r="T2975" s="5"/>
      <c r="U2975" s="11"/>
      <c r="V2975" s="11"/>
      <c r="W2975" s="11"/>
      <c r="X2975" s="32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"/>
      <c r="AI2975" s="1"/>
      <c r="AJ2975" s="1"/>
      <c r="AK2975" s="1"/>
      <c r="AL2975" s="1"/>
      <c r="AM2975" s="32"/>
      <c r="AN2975" s="32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42"/>
      <c r="B2976" s="19"/>
      <c r="C2976" s="8"/>
      <c r="D2976" s="15"/>
      <c r="E2976" s="16"/>
      <c r="F2976" s="16"/>
      <c r="G2976" s="16"/>
      <c r="H2976" s="16"/>
      <c r="I2976" s="15"/>
      <c r="J2976" s="5"/>
      <c r="K2976" s="2"/>
      <c r="L2976" s="21"/>
      <c r="M2976" s="14"/>
      <c r="N2976" s="14"/>
      <c r="O2976" s="21"/>
      <c r="P2976" s="16"/>
      <c r="Q2976" s="24"/>
      <c r="R2976" s="16"/>
      <c r="S2976" s="4"/>
      <c r="T2976" s="5"/>
      <c r="U2976" s="11"/>
      <c r="V2976" s="11"/>
      <c r="W2976" s="11"/>
      <c r="X2976" s="32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"/>
      <c r="AI2976" s="1"/>
      <c r="AJ2976" s="1"/>
      <c r="AK2976" s="1"/>
      <c r="AL2976" s="1"/>
      <c r="AM2976" s="32"/>
      <c r="AN2976" s="32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42"/>
      <c r="B2977" s="19"/>
      <c r="C2977" s="8"/>
      <c r="D2977" s="15"/>
      <c r="E2977" s="16"/>
      <c r="F2977" s="16"/>
      <c r="G2977" s="16"/>
      <c r="H2977" s="16"/>
      <c r="I2977" s="15"/>
      <c r="J2977" s="5"/>
      <c r="K2977" s="2"/>
      <c r="L2977" s="21"/>
      <c r="M2977" s="14"/>
      <c r="N2977" s="14"/>
      <c r="O2977" s="21"/>
      <c r="P2977" s="16"/>
      <c r="Q2977" s="24"/>
      <c r="R2977" s="16"/>
      <c r="S2977" s="4"/>
      <c r="T2977" s="5"/>
      <c r="U2977" s="11"/>
      <c r="V2977" s="11"/>
      <c r="W2977" s="11"/>
      <c r="X2977" s="32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"/>
      <c r="AI2977" s="1"/>
      <c r="AJ2977" s="1"/>
      <c r="AK2977" s="1"/>
      <c r="AL2977" s="1"/>
      <c r="AM2977" s="32"/>
      <c r="AN2977" s="32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42"/>
      <c r="B2978" s="19"/>
      <c r="C2978" s="8"/>
      <c r="D2978" s="15"/>
      <c r="E2978" s="16"/>
      <c r="F2978" s="16"/>
      <c r="G2978" s="16"/>
      <c r="H2978" s="16"/>
      <c r="I2978" s="15"/>
      <c r="J2978" s="5"/>
      <c r="K2978" s="2"/>
      <c r="L2978" s="21"/>
      <c r="M2978" s="14"/>
      <c r="N2978" s="14"/>
      <c r="O2978" s="21"/>
      <c r="P2978" s="16"/>
      <c r="Q2978" s="24"/>
      <c r="R2978" s="16"/>
      <c r="S2978" s="4"/>
      <c r="T2978" s="5"/>
      <c r="U2978" s="11"/>
      <c r="V2978" s="11"/>
      <c r="W2978" s="11"/>
      <c r="X2978" s="32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"/>
      <c r="AI2978" s="1"/>
      <c r="AJ2978" s="1"/>
      <c r="AK2978" s="1"/>
      <c r="AL2978" s="1"/>
      <c r="AM2978" s="32"/>
      <c r="AN2978" s="32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42"/>
      <c r="B2979" s="19"/>
      <c r="C2979" s="8"/>
      <c r="D2979" s="15"/>
      <c r="E2979" s="16"/>
      <c r="F2979" s="16"/>
      <c r="G2979" s="16"/>
      <c r="H2979" s="16"/>
      <c r="I2979" s="15"/>
      <c r="J2979" s="5"/>
      <c r="K2979" s="2"/>
      <c r="L2979" s="21"/>
      <c r="M2979" s="14"/>
      <c r="N2979" s="14"/>
      <c r="O2979" s="21"/>
      <c r="P2979" s="16"/>
      <c r="Q2979" s="24"/>
      <c r="R2979" s="16"/>
      <c r="S2979" s="4"/>
      <c r="T2979" s="5"/>
      <c r="U2979" s="11"/>
      <c r="V2979" s="11"/>
      <c r="W2979" s="11"/>
      <c r="X2979" s="32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"/>
      <c r="AI2979" s="1"/>
      <c r="AJ2979" s="1"/>
      <c r="AK2979" s="1"/>
      <c r="AL2979" s="1"/>
      <c r="AM2979" s="32"/>
      <c r="AN2979" s="32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42"/>
      <c r="B2980" s="19"/>
      <c r="C2980" s="8"/>
      <c r="D2980" s="15"/>
      <c r="E2980" s="16"/>
      <c r="F2980" s="16"/>
      <c r="G2980" s="16"/>
      <c r="H2980" s="16"/>
      <c r="I2980" s="15"/>
      <c r="J2980" s="5"/>
      <c r="K2980" s="2"/>
      <c r="L2980" s="21"/>
      <c r="M2980" s="14"/>
      <c r="N2980" s="14"/>
      <c r="O2980" s="21"/>
      <c r="P2980" s="16"/>
      <c r="Q2980" s="24"/>
      <c r="R2980" s="16"/>
      <c r="S2980" s="4"/>
      <c r="T2980" s="5"/>
      <c r="U2980" s="11"/>
      <c r="V2980" s="11"/>
      <c r="W2980" s="11"/>
      <c r="X2980" s="32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"/>
      <c r="AI2980" s="1"/>
      <c r="AJ2980" s="1"/>
      <c r="AK2980" s="1"/>
      <c r="AL2980" s="1"/>
      <c r="AM2980" s="32"/>
      <c r="AN2980" s="32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42"/>
      <c r="B2981" s="19"/>
      <c r="C2981" s="8"/>
      <c r="D2981" s="15"/>
      <c r="E2981" s="16"/>
      <c r="F2981" s="16"/>
      <c r="G2981" s="16"/>
      <c r="H2981" s="16"/>
      <c r="I2981" s="15"/>
      <c r="J2981" s="5"/>
      <c r="K2981" s="2"/>
      <c r="L2981" s="21"/>
      <c r="M2981" s="14"/>
      <c r="N2981" s="14"/>
      <c r="O2981" s="21"/>
      <c r="P2981" s="16"/>
      <c r="Q2981" s="24"/>
      <c r="R2981" s="16"/>
      <c r="S2981" s="4"/>
      <c r="T2981" s="5"/>
      <c r="U2981" s="11"/>
      <c r="V2981" s="11"/>
      <c r="W2981" s="11"/>
      <c r="X2981" s="32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"/>
      <c r="AI2981" s="1"/>
      <c r="AJ2981" s="1"/>
      <c r="AK2981" s="1"/>
      <c r="AL2981" s="1"/>
      <c r="AM2981" s="32"/>
      <c r="AN2981" s="32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42"/>
      <c r="B2982" s="19"/>
      <c r="C2982" s="8"/>
      <c r="D2982" s="15"/>
      <c r="E2982" s="16"/>
      <c r="F2982" s="16"/>
      <c r="G2982" s="16"/>
      <c r="H2982" s="16"/>
      <c r="I2982" s="15"/>
      <c r="J2982" s="5"/>
      <c r="K2982" s="2"/>
      <c r="L2982" s="21"/>
      <c r="M2982" s="14"/>
      <c r="N2982" s="14"/>
      <c r="O2982" s="21"/>
      <c r="P2982" s="16"/>
      <c r="Q2982" s="24"/>
      <c r="R2982" s="16"/>
      <c r="S2982" s="4"/>
      <c r="T2982" s="5"/>
      <c r="U2982" s="11"/>
      <c r="V2982" s="11"/>
      <c r="W2982" s="11"/>
      <c r="X2982" s="32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"/>
      <c r="AI2982" s="1"/>
      <c r="AJ2982" s="1"/>
      <c r="AK2982" s="1"/>
      <c r="AL2982" s="1"/>
      <c r="AM2982" s="32"/>
      <c r="AN2982" s="32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42"/>
      <c r="B2983" s="19"/>
      <c r="C2983" s="8"/>
      <c r="D2983" s="15"/>
      <c r="E2983" s="16"/>
      <c r="F2983" s="16"/>
      <c r="G2983" s="16"/>
      <c r="H2983" s="16"/>
      <c r="I2983" s="15"/>
      <c r="J2983" s="5"/>
      <c r="K2983" s="2"/>
      <c r="L2983" s="21"/>
      <c r="M2983" s="14"/>
      <c r="N2983" s="14"/>
      <c r="O2983" s="21"/>
      <c r="P2983" s="16"/>
      <c r="Q2983" s="24"/>
      <c r="R2983" s="16"/>
      <c r="S2983" s="4"/>
      <c r="T2983" s="5"/>
      <c r="U2983" s="11"/>
      <c r="V2983" s="11"/>
      <c r="W2983" s="11"/>
      <c r="X2983" s="32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"/>
      <c r="AI2983" s="1"/>
      <c r="AJ2983" s="1"/>
      <c r="AK2983" s="1"/>
      <c r="AL2983" s="1"/>
      <c r="AM2983" s="32"/>
      <c r="AN2983" s="32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42"/>
      <c r="B2984" s="19"/>
      <c r="C2984" s="8"/>
      <c r="D2984" s="15"/>
      <c r="E2984" s="16"/>
      <c r="F2984" s="16"/>
      <c r="G2984" s="16"/>
      <c r="H2984" s="16"/>
      <c r="I2984" s="15"/>
      <c r="J2984" s="5"/>
      <c r="K2984" s="2"/>
      <c r="L2984" s="21"/>
      <c r="M2984" s="14"/>
      <c r="N2984" s="14"/>
      <c r="O2984" s="21"/>
      <c r="P2984" s="16"/>
      <c r="Q2984" s="24"/>
      <c r="R2984" s="16"/>
      <c r="S2984" s="4"/>
      <c r="T2984" s="5"/>
      <c r="U2984" s="11"/>
      <c r="V2984" s="11"/>
      <c r="W2984" s="11"/>
      <c r="X2984" s="32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"/>
      <c r="AI2984" s="1"/>
      <c r="AJ2984" s="1"/>
      <c r="AK2984" s="1"/>
      <c r="AL2984" s="1"/>
      <c r="AM2984" s="32"/>
      <c r="AN2984" s="32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42"/>
      <c r="B2985" s="19"/>
      <c r="C2985" s="8"/>
      <c r="D2985" s="15"/>
      <c r="E2985" s="16"/>
      <c r="F2985" s="16"/>
      <c r="G2985" s="16"/>
      <c r="H2985" s="16"/>
      <c r="I2985" s="15"/>
      <c r="J2985" s="5"/>
      <c r="K2985" s="2"/>
      <c r="L2985" s="21"/>
      <c r="M2985" s="14"/>
      <c r="N2985" s="14"/>
      <c r="O2985" s="21"/>
      <c r="P2985" s="16"/>
      <c r="Q2985" s="24"/>
      <c r="R2985" s="16"/>
      <c r="S2985" s="4"/>
      <c r="T2985" s="5"/>
      <c r="U2985" s="11"/>
      <c r="V2985" s="11"/>
      <c r="W2985" s="11"/>
      <c r="X2985" s="32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"/>
      <c r="AI2985" s="1"/>
      <c r="AJ2985" s="1"/>
      <c r="AK2985" s="1"/>
      <c r="AL2985" s="1"/>
      <c r="AM2985" s="32"/>
      <c r="AN2985" s="32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42"/>
      <c r="B2986" s="19"/>
      <c r="C2986" s="8"/>
      <c r="D2986" s="15"/>
      <c r="E2986" s="16"/>
      <c r="F2986" s="16"/>
      <c r="G2986" s="16"/>
      <c r="H2986" s="16"/>
      <c r="I2986" s="15"/>
      <c r="J2986" s="5"/>
      <c r="K2986" s="2"/>
      <c r="L2986" s="21"/>
      <c r="M2986" s="14"/>
      <c r="N2986" s="14"/>
      <c r="O2986" s="21"/>
      <c r="P2986" s="16"/>
      <c r="Q2986" s="24"/>
      <c r="R2986" s="16"/>
      <c r="S2986" s="4"/>
      <c r="T2986" s="5"/>
      <c r="U2986" s="11"/>
      <c r="V2986" s="11"/>
      <c r="W2986" s="11"/>
      <c r="X2986" s="32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"/>
      <c r="AI2986" s="1"/>
      <c r="AJ2986" s="1"/>
      <c r="AK2986" s="1"/>
      <c r="AL2986" s="1"/>
      <c r="AM2986" s="32"/>
      <c r="AN2986" s="32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42"/>
      <c r="B2987" s="19"/>
      <c r="C2987" s="8"/>
      <c r="D2987" s="15"/>
      <c r="E2987" s="16"/>
      <c r="F2987" s="16"/>
      <c r="G2987" s="16"/>
      <c r="H2987" s="16"/>
      <c r="I2987" s="15"/>
      <c r="J2987" s="5"/>
      <c r="K2987" s="2"/>
      <c r="L2987" s="21"/>
      <c r="M2987" s="14"/>
      <c r="N2987" s="14"/>
      <c r="O2987" s="21"/>
      <c r="P2987" s="16"/>
      <c r="Q2987" s="24"/>
      <c r="R2987" s="16"/>
      <c r="S2987" s="4"/>
      <c r="T2987" s="5"/>
      <c r="U2987" s="11"/>
      <c r="V2987" s="11"/>
      <c r="W2987" s="11"/>
      <c r="X2987" s="32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"/>
      <c r="AI2987" s="1"/>
      <c r="AJ2987" s="1"/>
      <c r="AK2987" s="1"/>
      <c r="AL2987" s="1"/>
      <c r="AM2987" s="32"/>
      <c r="AN2987" s="32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42"/>
      <c r="B2988" s="19"/>
      <c r="C2988" s="8"/>
      <c r="D2988" s="15"/>
      <c r="E2988" s="16"/>
      <c r="F2988" s="16"/>
      <c r="G2988" s="16"/>
      <c r="H2988" s="16"/>
      <c r="I2988" s="15"/>
      <c r="J2988" s="5"/>
      <c r="K2988" s="2"/>
      <c r="L2988" s="21"/>
      <c r="M2988" s="14"/>
      <c r="N2988" s="14"/>
      <c r="O2988" s="21"/>
      <c r="P2988" s="16"/>
      <c r="Q2988" s="24"/>
      <c r="R2988" s="16"/>
      <c r="S2988" s="4"/>
      <c r="T2988" s="5"/>
      <c r="U2988" s="11"/>
      <c r="V2988" s="11"/>
      <c r="W2988" s="11"/>
      <c r="X2988" s="32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"/>
      <c r="AI2988" s="1"/>
      <c r="AJ2988" s="1"/>
      <c r="AK2988" s="1"/>
      <c r="AL2988" s="1"/>
      <c r="AM2988" s="32"/>
      <c r="AN2988" s="32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42"/>
      <c r="B2989" s="19"/>
      <c r="C2989" s="8"/>
      <c r="D2989" s="15"/>
      <c r="E2989" s="16"/>
      <c r="F2989" s="16"/>
      <c r="G2989" s="16"/>
      <c r="H2989" s="16"/>
      <c r="I2989" s="15"/>
      <c r="J2989" s="5"/>
      <c r="K2989" s="2"/>
      <c r="L2989" s="21"/>
      <c r="M2989" s="14"/>
      <c r="N2989" s="14"/>
      <c r="O2989" s="21"/>
      <c r="P2989" s="16"/>
      <c r="Q2989" s="24"/>
      <c r="R2989" s="16"/>
      <c r="S2989" s="4"/>
      <c r="T2989" s="5"/>
      <c r="U2989" s="11"/>
      <c r="V2989" s="11"/>
      <c r="W2989" s="11"/>
      <c r="X2989" s="32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"/>
      <c r="AI2989" s="1"/>
      <c r="AJ2989" s="1"/>
      <c r="AK2989" s="1"/>
      <c r="AL2989" s="1"/>
      <c r="AM2989" s="32"/>
      <c r="AN2989" s="32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42"/>
      <c r="B2990" s="19"/>
      <c r="C2990" s="8"/>
      <c r="D2990" s="15"/>
      <c r="E2990" s="16"/>
      <c r="F2990" s="16"/>
      <c r="G2990" s="16"/>
      <c r="H2990" s="16"/>
      <c r="I2990" s="15"/>
      <c r="J2990" s="5"/>
      <c r="K2990" s="2"/>
      <c r="L2990" s="21"/>
      <c r="M2990" s="14"/>
      <c r="N2990" s="14"/>
      <c r="O2990" s="21"/>
      <c r="P2990" s="16"/>
      <c r="Q2990" s="24"/>
      <c r="R2990" s="16"/>
      <c r="S2990" s="4"/>
      <c r="T2990" s="5"/>
      <c r="U2990" s="11"/>
      <c r="V2990" s="11"/>
      <c r="W2990" s="11"/>
      <c r="X2990" s="32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"/>
      <c r="AI2990" s="1"/>
      <c r="AJ2990" s="1"/>
      <c r="AK2990" s="1"/>
      <c r="AL2990" s="1"/>
      <c r="AM2990" s="32"/>
      <c r="AN2990" s="32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42"/>
      <c r="B2991" s="19"/>
      <c r="C2991" s="8"/>
      <c r="D2991" s="15"/>
      <c r="E2991" s="16"/>
      <c r="F2991" s="16"/>
      <c r="G2991" s="16"/>
      <c r="H2991" s="16"/>
      <c r="I2991" s="15"/>
      <c r="J2991" s="5"/>
      <c r="K2991" s="2"/>
      <c r="L2991" s="21"/>
      <c r="M2991" s="14"/>
      <c r="N2991" s="14"/>
      <c r="O2991" s="21"/>
      <c r="P2991" s="16"/>
      <c r="Q2991" s="24"/>
      <c r="R2991" s="16"/>
      <c r="S2991" s="4"/>
      <c r="T2991" s="5"/>
      <c r="U2991" s="11"/>
      <c r="V2991" s="11"/>
      <c r="W2991" s="11"/>
      <c r="X2991" s="32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"/>
      <c r="AI2991" s="1"/>
      <c r="AJ2991" s="1"/>
      <c r="AK2991" s="1"/>
      <c r="AL2991" s="1"/>
      <c r="AM2991" s="32"/>
      <c r="AN2991" s="32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42"/>
      <c r="B2992" s="19"/>
      <c r="C2992" s="8"/>
      <c r="D2992" s="15"/>
      <c r="E2992" s="16"/>
      <c r="F2992" s="16"/>
      <c r="G2992" s="16"/>
      <c r="H2992" s="16"/>
      <c r="I2992" s="15"/>
      <c r="J2992" s="5"/>
      <c r="K2992" s="2"/>
      <c r="L2992" s="21"/>
      <c r="M2992" s="14"/>
      <c r="N2992" s="14"/>
      <c r="O2992" s="21"/>
      <c r="P2992" s="16"/>
      <c r="Q2992" s="24"/>
      <c r="R2992" s="16"/>
      <c r="S2992" s="4"/>
      <c r="T2992" s="5"/>
      <c r="U2992" s="11"/>
      <c r="V2992" s="11"/>
      <c r="W2992" s="11"/>
      <c r="X2992" s="32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"/>
      <c r="AI2992" s="1"/>
      <c r="AJ2992" s="1"/>
      <c r="AK2992" s="1"/>
      <c r="AL2992" s="1"/>
      <c r="AM2992" s="32"/>
      <c r="AN2992" s="32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42"/>
      <c r="B2993" s="19"/>
      <c r="C2993" s="8"/>
      <c r="D2993" s="15"/>
      <c r="E2993" s="16"/>
      <c r="F2993" s="16"/>
      <c r="G2993" s="16"/>
      <c r="H2993" s="16"/>
      <c r="I2993" s="15"/>
      <c r="J2993" s="5"/>
      <c r="K2993" s="2"/>
      <c r="L2993" s="21"/>
      <c r="M2993" s="14"/>
      <c r="N2993" s="14"/>
      <c r="O2993" s="21"/>
      <c r="P2993" s="16"/>
      <c r="Q2993" s="24"/>
      <c r="R2993" s="16"/>
      <c r="S2993" s="4"/>
      <c r="T2993" s="5"/>
      <c r="U2993" s="11"/>
      <c r="V2993" s="11"/>
      <c r="W2993" s="11"/>
      <c r="X2993" s="32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"/>
      <c r="AI2993" s="1"/>
      <c r="AJ2993" s="1"/>
      <c r="AK2993" s="1"/>
      <c r="AL2993" s="1"/>
      <c r="AM2993" s="32"/>
      <c r="AN2993" s="32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42"/>
      <c r="B2994" s="19"/>
      <c r="C2994" s="8"/>
      <c r="D2994" s="15"/>
      <c r="E2994" s="16"/>
      <c r="F2994" s="16"/>
      <c r="G2994" s="16"/>
      <c r="H2994" s="16"/>
      <c r="I2994" s="15"/>
      <c r="J2994" s="5"/>
      <c r="K2994" s="2"/>
      <c r="L2994" s="21"/>
      <c r="M2994" s="14"/>
      <c r="N2994" s="14"/>
      <c r="O2994" s="21"/>
      <c r="P2994" s="16"/>
      <c r="Q2994" s="24"/>
      <c r="R2994" s="16"/>
      <c r="S2994" s="4"/>
      <c r="T2994" s="5"/>
      <c r="U2994" s="11"/>
      <c r="V2994" s="11"/>
      <c r="W2994" s="11"/>
      <c r="X2994" s="32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"/>
      <c r="AI2994" s="1"/>
      <c r="AJ2994" s="1"/>
      <c r="AK2994" s="1"/>
      <c r="AL2994" s="1"/>
      <c r="AM2994" s="32"/>
      <c r="AN2994" s="32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42"/>
      <c r="B2995" s="19"/>
      <c r="C2995" s="8"/>
      <c r="D2995" s="15"/>
      <c r="E2995" s="16"/>
      <c r="F2995" s="16"/>
      <c r="G2995" s="16"/>
      <c r="H2995" s="16"/>
      <c r="I2995" s="15"/>
      <c r="J2995" s="5"/>
      <c r="K2995" s="2"/>
      <c r="L2995" s="21"/>
      <c r="M2995" s="14"/>
      <c r="N2995" s="14"/>
      <c r="O2995" s="21"/>
      <c r="P2995" s="16"/>
      <c r="Q2995" s="24"/>
      <c r="R2995" s="16"/>
      <c r="S2995" s="4"/>
      <c r="T2995" s="5"/>
      <c r="U2995" s="11"/>
      <c r="V2995" s="11"/>
      <c r="W2995" s="11"/>
      <c r="X2995" s="32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"/>
      <c r="AI2995" s="1"/>
      <c r="AJ2995" s="1"/>
      <c r="AK2995" s="1"/>
      <c r="AL2995" s="1"/>
      <c r="AM2995" s="32"/>
      <c r="AN2995" s="32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42"/>
      <c r="B2996" s="19"/>
      <c r="C2996" s="8"/>
      <c r="D2996" s="15"/>
      <c r="E2996" s="16"/>
      <c r="F2996" s="16"/>
      <c r="G2996" s="16"/>
      <c r="H2996" s="16"/>
      <c r="I2996" s="15"/>
      <c r="J2996" s="5"/>
      <c r="K2996" s="2"/>
      <c r="L2996" s="21"/>
      <c r="M2996" s="14"/>
      <c r="N2996" s="14"/>
      <c r="O2996" s="21"/>
      <c r="P2996" s="16"/>
      <c r="Q2996" s="24"/>
      <c r="R2996" s="16"/>
      <c r="S2996" s="4"/>
      <c r="T2996" s="5"/>
      <c r="U2996" s="11"/>
      <c r="V2996" s="11"/>
      <c r="W2996" s="11"/>
      <c r="X2996" s="32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"/>
      <c r="AI2996" s="1"/>
      <c r="AJ2996" s="1"/>
      <c r="AK2996" s="1"/>
      <c r="AL2996" s="1"/>
      <c r="AM2996" s="32"/>
      <c r="AN2996" s="32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42"/>
      <c r="B2997" s="19"/>
      <c r="C2997" s="8"/>
      <c r="D2997" s="15"/>
      <c r="E2997" s="16"/>
      <c r="F2997" s="16"/>
      <c r="G2997" s="16"/>
      <c r="H2997" s="16"/>
      <c r="I2997" s="15"/>
      <c r="J2997" s="5"/>
      <c r="K2997" s="2"/>
      <c r="L2997" s="21"/>
      <c r="M2997" s="14"/>
      <c r="N2997" s="14"/>
      <c r="O2997" s="21"/>
      <c r="P2997" s="16"/>
      <c r="Q2997" s="24"/>
      <c r="R2997" s="16"/>
      <c r="S2997" s="4"/>
      <c r="T2997" s="5"/>
      <c r="U2997" s="11"/>
      <c r="V2997" s="11"/>
      <c r="W2997" s="11"/>
      <c r="X2997" s="32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"/>
      <c r="AI2997" s="1"/>
      <c r="AJ2997" s="1"/>
      <c r="AK2997" s="1"/>
      <c r="AL2997" s="1"/>
      <c r="AM2997" s="32"/>
      <c r="AN2997" s="32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42"/>
      <c r="B2998" s="19"/>
      <c r="C2998" s="8"/>
      <c r="D2998" s="15"/>
      <c r="E2998" s="16"/>
      <c r="F2998" s="16"/>
      <c r="G2998" s="16"/>
      <c r="H2998" s="16"/>
      <c r="I2998" s="15"/>
      <c r="J2998" s="5"/>
      <c r="K2998" s="2"/>
      <c r="L2998" s="21"/>
      <c r="M2998" s="14"/>
      <c r="N2998" s="14"/>
      <c r="O2998" s="21"/>
      <c r="P2998" s="16"/>
      <c r="Q2998" s="24"/>
      <c r="R2998" s="16"/>
      <c r="S2998" s="4"/>
      <c r="T2998" s="5"/>
      <c r="U2998" s="11"/>
      <c r="V2998" s="11"/>
      <c r="W2998" s="11"/>
      <c r="X2998" s="32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"/>
      <c r="AI2998" s="1"/>
      <c r="AJ2998" s="1"/>
      <c r="AK2998" s="1"/>
      <c r="AL2998" s="1"/>
      <c r="AM2998" s="32"/>
      <c r="AN2998" s="32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42"/>
      <c r="B2999" s="19"/>
      <c r="C2999" s="8"/>
      <c r="D2999" s="15"/>
      <c r="E2999" s="16"/>
      <c r="F2999" s="16"/>
      <c r="G2999" s="16"/>
      <c r="H2999" s="16"/>
      <c r="I2999" s="15"/>
      <c r="J2999" s="5"/>
      <c r="K2999" s="2"/>
      <c r="L2999" s="21"/>
      <c r="M2999" s="14"/>
      <c r="N2999" s="14"/>
      <c r="O2999" s="21"/>
      <c r="P2999" s="16"/>
      <c r="Q2999" s="24"/>
      <c r="R2999" s="16"/>
      <c r="S2999" s="4"/>
      <c r="T2999" s="5"/>
      <c r="U2999" s="11"/>
      <c r="V2999" s="11"/>
      <c r="W2999" s="11"/>
      <c r="X2999" s="32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"/>
      <c r="AI2999" s="1"/>
      <c r="AJ2999" s="1"/>
      <c r="AK2999" s="1"/>
      <c r="AL2999" s="1"/>
      <c r="AM2999" s="32"/>
      <c r="AN2999" s="32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42"/>
      <c r="B3000" s="19"/>
      <c r="C3000" s="8"/>
      <c r="D3000" s="15"/>
      <c r="E3000" s="16"/>
      <c r="F3000" s="16"/>
      <c r="G3000" s="16"/>
      <c r="H3000" s="16"/>
      <c r="I3000" s="15"/>
      <c r="J3000" s="5"/>
      <c r="K3000" s="2"/>
      <c r="L3000" s="21"/>
      <c r="M3000" s="14"/>
      <c r="N3000" s="14"/>
      <c r="O3000" s="21"/>
      <c r="P3000" s="16"/>
      <c r="Q3000" s="24"/>
      <c r="R3000" s="16"/>
      <c r="S3000" s="4"/>
      <c r="T3000" s="5"/>
      <c r="U3000" s="11"/>
      <c r="V3000" s="11"/>
      <c r="W3000" s="11"/>
      <c r="X3000" s="32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"/>
      <c r="AI3000" s="1"/>
      <c r="AJ3000" s="1"/>
      <c r="AK3000" s="1"/>
      <c r="AL3000" s="1"/>
      <c r="AM3000" s="32"/>
      <c r="AN3000" s="32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42"/>
      <c r="B3001" s="19"/>
      <c r="C3001" s="8"/>
      <c r="D3001" s="15"/>
      <c r="E3001" s="16"/>
      <c r="F3001" s="16"/>
      <c r="G3001" s="16"/>
      <c r="H3001" s="16"/>
      <c r="I3001" s="15"/>
      <c r="J3001" s="5"/>
      <c r="K3001" s="2"/>
      <c r="L3001" s="21"/>
      <c r="M3001" s="14"/>
      <c r="N3001" s="14"/>
      <c r="O3001" s="21"/>
      <c r="P3001" s="16"/>
      <c r="Q3001" s="24"/>
      <c r="R3001" s="16"/>
      <c r="S3001" s="4"/>
      <c r="T3001" s="5"/>
      <c r="U3001" s="11"/>
      <c r="V3001" s="11"/>
      <c r="W3001" s="11"/>
      <c r="X3001" s="32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"/>
      <c r="AI3001" s="1"/>
      <c r="AJ3001" s="1"/>
      <c r="AK3001" s="1"/>
      <c r="AL3001" s="1"/>
      <c r="AM3001" s="32"/>
      <c r="AN3001" s="32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42"/>
      <c r="B3002" s="19"/>
      <c r="C3002" s="8"/>
      <c r="D3002" s="15"/>
      <c r="E3002" s="16"/>
      <c r="F3002" s="16"/>
      <c r="G3002" s="16"/>
      <c r="H3002" s="16"/>
      <c r="I3002" s="15"/>
      <c r="J3002" s="5"/>
      <c r="K3002" s="2"/>
      <c r="L3002" s="21"/>
      <c r="M3002" s="14"/>
      <c r="N3002" s="14"/>
      <c r="O3002" s="21"/>
      <c r="P3002" s="16"/>
      <c r="Q3002" s="24"/>
      <c r="R3002" s="16"/>
      <c r="S3002" s="4"/>
      <c r="T3002" s="5"/>
      <c r="U3002" s="11"/>
      <c r="V3002" s="11"/>
      <c r="W3002" s="11"/>
      <c r="X3002" s="32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"/>
      <c r="AI3002" s="1"/>
      <c r="AJ3002" s="1"/>
      <c r="AK3002" s="1"/>
      <c r="AL3002" s="1"/>
      <c r="AM3002" s="32"/>
      <c r="AN3002" s="32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42"/>
      <c r="B3003" s="19"/>
      <c r="C3003" s="8"/>
      <c r="D3003" s="15"/>
      <c r="E3003" s="16"/>
      <c r="F3003" s="16"/>
      <c r="G3003" s="16"/>
      <c r="H3003" s="16"/>
      <c r="I3003" s="15"/>
      <c r="J3003" s="5"/>
      <c r="K3003" s="2"/>
      <c r="L3003" s="21"/>
      <c r="M3003" s="14"/>
      <c r="N3003" s="14"/>
      <c r="O3003" s="21"/>
      <c r="P3003" s="16"/>
      <c r="Q3003" s="24"/>
      <c r="R3003" s="16"/>
      <c r="S3003" s="4"/>
      <c r="T3003" s="5"/>
      <c r="U3003" s="11"/>
      <c r="V3003" s="11"/>
      <c r="W3003" s="11"/>
      <c r="X3003" s="32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"/>
      <c r="AI3003" s="1"/>
      <c r="AJ3003" s="1"/>
      <c r="AK3003" s="1"/>
      <c r="AL3003" s="1"/>
      <c r="AM3003" s="32"/>
      <c r="AN3003" s="32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42"/>
      <c r="B3004" s="19"/>
      <c r="C3004" s="8"/>
      <c r="D3004" s="15"/>
      <c r="E3004" s="16"/>
      <c r="F3004" s="16"/>
      <c r="G3004" s="16"/>
      <c r="H3004" s="16"/>
      <c r="I3004" s="15"/>
      <c r="J3004" s="5"/>
      <c r="K3004" s="2"/>
      <c r="L3004" s="21"/>
      <c r="M3004" s="14"/>
      <c r="N3004" s="14"/>
      <c r="O3004" s="21"/>
      <c r="P3004" s="16"/>
      <c r="Q3004" s="24"/>
      <c r="R3004" s="16"/>
      <c r="S3004" s="4"/>
      <c r="T3004" s="5"/>
      <c r="U3004" s="11"/>
      <c r="V3004" s="11"/>
      <c r="W3004" s="11"/>
      <c r="X3004" s="32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"/>
      <c r="AI3004" s="1"/>
      <c r="AJ3004" s="1"/>
      <c r="AK3004" s="1"/>
      <c r="AL3004" s="1"/>
      <c r="AM3004" s="32"/>
      <c r="AN3004" s="32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42"/>
      <c r="B3005" s="19"/>
      <c r="C3005" s="8"/>
      <c r="D3005" s="15"/>
      <c r="E3005" s="16"/>
      <c r="F3005" s="16"/>
      <c r="G3005" s="16"/>
      <c r="H3005" s="16"/>
      <c r="I3005" s="15"/>
      <c r="J3005" s="5"/>
      <c r="K3005" s="2"/>
      <c r="L3005" s="21"/>
      <c r="M3005" s="14"/>
      <c r="N3005" s="14"/>
      <c r="O3005" s="21"/>
      <c r="P3005" s="16"/>
      <c r="Q3005" s="24"/>
      <c r="R3005" s="16"/>
      <c r="S3005" s="4"/>
      <c r="T3005" s="5"/>
      <c r="U3005" s="11"/>
      <c r="V3005" s="11"/>
      <c r="W3005" s="11"/>
      <c r="X3005" s="32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"/>
      <c r="AI3005" s="1"/>
      <c r="AJ3005" s="1"/>
      <c r="AK3005" s="1"/>
      <c r="AL3005" s="1"/>
      <c r="AM3005" s="32"/>
      <c r="AN3005" s="32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42"/>
      <c r="B3006" s="19"/>
      <c r="C3006" s="8"/>
      <c r="D3006" s="15"/>
      <c r="E3006" s="16"/>
      <c r="F3006" s="16"/>
      <c r="G3006" s="16"/>
      <c r="H3006" s="16"/>
      <c r="I3006" s="15"/>
      <c r="J3006" s="5"/>
      <c r="K3006" s="2"/>
      <c r="L3006" s="21"/>
      <c r="M3006" s="14"/>
      <c r="N3006" s="14"/>
      <c r="O3006" s="21"/>
      <c r="P3006" s="16"/>
      <c r="Q3006" s="24"/>
      <c r="R3006" s="16"/>
      <c r="S3006" s="4"/>
      <c r="T3006" s="5"/>
      <c r="U3006" s="11"/>
      <c r="V3006" s="11"/>
      <c r="W3006" s="11"/>
      <c r="X3006" s="32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"/>
      <c r="AI3006" s="1"/>
      <c r="AJ3006" s="1"/>
      <c r="AK3006" s="1"/>
      <c r="AL3006" s="1"/>
      <c r="AM3006" s="32"/>
      <c r="AN3006" s="32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42"/>
      <c r="B3007" s="19"/>
      <c r="C3007" s="8"/>
      <c r="D3007" s="15"/>
      <c r="E3007" s="16"/>
      <c r="F3007" s="16"/>
      <c r="G3007" s="16"/>
      <c r="H3007" s="16"/>
      <c r="I3007" s="15"/>
      <c r="J3007" s="5"/>
      <c r="K3007" s="2"/>
      <c r="L3007" s="21"/>
      <c r="M3007" s="14"/>
      <c r="N3007" s="14"/>
      <c r="O3007" s="21"/>
      <c r="P3007" s="16"/>
      <c r="Q3007" s="24"/>
      <c r="R3007" s="16"/>
      <c r="S3007" s="4"/>
      <c r="T3007" s="5"/>
      <c r="U3007" s="11"/>
      <c r="V3007" s="11"/>
      <c r="W3007" s="11"/>
      <c r="X3007" s="32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"/>
      <c r="AI3007" s="1"/>
      <c r="AJ3007" s="1"/>
      <c r="AK3007" s="1"/>
      <c r="AL3007" s="1"/>
      <c r="AM3007" s="32"/>
      <c r="AN3007" s="32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42"/>
      <c r="B3008" s="19"/>
      <c r="C3008" s="8"/>
      <c r="D3008" s="15"/>
      <c r="E3008" s="16"/>
      <c r="F3008" s="16"/>
      <c r="G3008" s="16"/>
      <c r="H3008" s="16"/>
      <c r="I3008" s="15"/>
      <c r="J3008" s="5"/>
      <c r="K3008" s="2"/>
      <c r="L3008" s="21"/>
      <c r="M3008" s="14"/>
      <c r="N3008" s="14"/>
      <c r="O3008" s="21"/>
      <c r="P3008" s="16"/>
      <c r="Q3008" s="24"/>
      <c r="R3008" s="16"/>
      <c r="S3008" s="4"/>
      <c r="T3008" s="5"/>
      <c r="U3008" s="11"/>
      <c r="V3008" s="11"/>
      <c r="W3008" s="11"/>
      <c r="X3008" s="32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"/>
      <c r="AI3008" s="1"/>
      <c r="AJ3008" s="1"/>
      <c r="AK3008" s="1"/>
      <c r="AL3008" s="1"/>
      <c r="AM3008" s="32"/>
      <c r="AN3008" s="32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42"/>
      <c r="B3009" s="19"/>
      <c r="C3009" s="8"/>
      <c r="D3009" s="15"/>
      <c r="E3009" s="16"/>
      <c r="F3009" s="16"/>
      <c r="G3009" s="16"/>
      <c r="H3009" s="16"/>
      <c r="I3009" s="15"/>
      <c r="J3009" s="5"/>
      <c r="K3009" s="2"/>
      <c r="L3009" s="21"/>
      <c r="M3009" s="14"/>
      <c r="N3009" s="14"/>
      <c r="O3009" s="21"/>
      <c r="P3009" s="16"/>
      <c r="Q3009" s="24"/>
      <c r="R3009" s="16"/>
      <c r="S3009" s="4"/>
      <c r="T3009" s="5"/>
      <c r="U3009" s="11"/>
      <c r="V3009" s="11"/>
      <c r="W3009" s="11"/>
      <c r="X3009" s="32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"/>
      <c r="AI3009" s="1"/>
      <c r="AJ3009" s="1"/>
      <c r="AK3009" s="1"/>
      <c r="AL3009" s="1"/>
      <c r="AM3009" s="32"/>
      <c r="AN3009" s="32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42"/>
      <c r="B3010" s="19"/>
      <c r="C3010" s="8"/>
      <c r="D3010" s="15"/>
      <c r="E3010" s="16"/>
      <c r="F3010" s="16"/>
      <c r="G3010" s="16"/>
      <c r="H3010" s="16"/>
      <c r="I3010" s="15"/>
      <c r="J3010" s="5"/>
      <c r="K3010" s="2"/>
      <c r="L3010" s="21"/>
      <c r="M3010" s="14"/>
      <c r="N3010" s="14"/>
      <c r="O3010" s="21"/>
      <c r="P3010" s="16"/>
      <c r="Q3010" s="24"/>
      <c r="R3010" s="16"/>
      <c r="S3010" s="4"/>
      <c r="T3010" s="5"/>
      <c r="U3010" s="11"/>
      <c r="V3010" s="11"/>
      <c r="W3010" s="11"/>
      <c r="X3010" s="32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"/>
      <c r="AI3010" s="1"/>
      <c r="AJ3010" s="1"/>
      <c r="AK3010" s="1"/>
      <c r="AL3010" s="1"/>
      <c r="AM3010" s="32"/>
      <c r="AN3010" s="32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42"/>
      <c r="B3011" s="19"/>
      <c r="C3011" s="8"/>
      <c r="D3011" s="15"/>
      <c r="E3011" s="16"/>
      <c r="F3011" s="16"/>
      <c r="G3011" s="16"/>
      <c r="H3011" s="16"/>
      <c r="I3011" s="15"/>
      <c r="J3011" s="5"/>
      <c r="K3011" s="2"/>
      <c r="L3011" s="21"/>
      <c r="M3011" s="14"/>
      <c r="N3011" s="14"/>
      <c r="O3011" s="21"/>
      <c r="P3011" s="16"/>
      <c r="Q3011" s="24"/>
      <c r="R3011" s="16"/>
      <c r="S3011" s="4"/>
      <c r="T3011" s="5"/>
      <c r="U3011" s="11"/>
      <c r="V3011" s="11"/>
      <c r="W3011" s="11"/>
      <c r="X3011" s="32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"/>
      <c r="AI3011" s="1"/>
      <c r="AJ3011" s="1"/>
      <c r="AK3011" s="1"/>
      <c r="AL3011" s="1"/>
      <c r="AM3011" s="32"/>
      <c r="AN3011" s="32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42"/>
      <c r="B3012" s="19"/>
      <c r="C3012" s="8"/>
      <c r="D3012" s="15"/>
      <c r="E3012" s="16"/>
      <c r="F3012" s="16"/>
      <c r="G3012" s="16"/>
      <c r="H3012" s="16"/>
      <c r="I3012" s="15"/>
      <c r="J3012" s="5"/>
      <c r="K3012" s="2"/>
      <c r="L3012" s="21"/>
      <c r="M3012" s="14"/>
      <c r="N3012" s="14"/>
      <c r="O3012" s="21"/>
      <c r="P3012" s="16"/>
      <c r="Q3012" s="24"/>
      <c r="R3012" s="16"/>
      <c r="S3012" s="4"/>
      <c r="T3012" s="5"/>
      <c r="U3012" s="11"/>
      <c r="V3012" s="11"/>
      <c r="W3012" s="11"/>
      <c r="X3012" s="32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"/>
      <c r="AI3012" s="1"/>
      <c r="AJ3012" s="1"/>
      <c r="AK3012" s="1"/>
      <c r="AL3012" s="1"/>
      <c r="AM3012" s="32"/>
      <c r="AN3012" s="32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42"/>
      <c r="B3013" s="19"/>
      <c r="C3013" s="8"/>
      <c r="D3013" s="15"/>
      <c r="E3013" s="16"/>
      <c r="F3013" s="16"/>
      <c r="G3013" s="16"/>
      <c r="H3013" s="16"/>
      <c r="I3013" s="15"/>
      <c r="J3013" s="5"/>
      <c r="K3013" s="2"/>
      <c r="L3013" s="21"/>
      <c r="M3013" s="14"/>
      <c r="N3013" s="14"/>
      <c r="O3013" s="21"/>
      <c r="P3013" s="16"/>
      <c r="Q3013" s="24"/>
      <c r="R3013" s="16"/>
      <c r="S3013" s="4"/>
      <c r="T3013" s="5"/>
      <c r="U3013" s="11"/>
      <c r="V3013" s="11"/>
      <c r="W3013" s="11"/>
      <c r="X3013" s="32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"/>
      <c r="AI3013" s="1"/>
      <c r="AJ3013" s="1"/>
      <c r="AK3013" s="1"/>
      <c r="AL3013" s="1"/>
      <c r="AM3013" s="32"/>
      <c r="AN3013" s="32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42"/>
      <c r="B3014" s="19"/>
      <c r="C3014" s="8"/>
      <c r="D3014" s="15"/>
      <c r="E3014" s="16"/>
      <c r="F3014" s="16"/>
      <c r="G3014" s="16"/>
      <c r="H3014" s="16"/>
      <c r="I3014" s="15"/>
      <c r="J3014" s="5"/>
      <c r="K3014" s="2"/>
      <c r="L3014" s="21"/>
      <c r="M3014" s="14"/>
      <c r="N3014" s="14"/>
      <c r="O3014" s="21"/>
      <c r="P3014" s="16"/>
      <c r="Q3014" s="24"/>
      <c r="R3014" s="16"/>
      <c r="S3014" s="4"/>
      <c r="T3014" s="5"/>
      <c r="U3014" s="11"/>
      <c r="V3014" s="11"/>
      <c r="W3014" s="11"/>
      <c r="X3014" s="32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"/>
      <c r="AI3014" s="1"/>
      <c r="AJ3014" s="1"/>
      <c r="AK3014" s="1"/>
      <c r="AL3014" s="1"/>
      <c r="AM3014" s="32"/>
      <c r="AN3014" s="32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42"/>
      <c r="B3015" s="19"/>
      <c r="C3015" s="8"/>
      <c r="D3015" s="15"/>
      <c r="E3015" s="16"/>
      <c r="F3015" s="16"/>
      <c r="G3015" s="16"/>
      <c r="H3015" s="16"/>
      <c r="I3015" s="15"/>
      <c r="J3015" s="5"/>
      <c r="K3015" s="2"/>
      <c r="L3015" s="21"/>
      <c r="M3015" s="14"/>
      <c r="N3015" s="14"/>
      <c r="O3015" s="21"/>
      <c r="P3015" s="16"/>
      <c r="Q3015" s="24"/>
      <c r="R3015" s="16"/>
      <c r="S3015" s="4"/>
      <c r="T3015" s="5"/>
      <c r="U3015" s="11"/>
      <c r="V3015" s="11"/>
      <c r="W3015" s="11"/>
      <c r="X3015" s="32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"/>
      <c r="AI3015" s="1"/>
      <c r="AJ3015" s="1"/>
      <c r="AK3015" s="1"/>
      <c r="AL3015" s="1"/>
      <c r="AM3015" s="32"/>
      <c r="AN3015" s="32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42"/>
      <c r="B3016" s="19"/>
      <c r="C3016" s="8"/>
      <c r="D3016" s="15"/>
      <c r="E3016" s="16"/>
      <c r="F3016" s="16"/>
      <c r="G3016" s="16"/>
      <c r="H3016" s="16"/>
      <c r="I3016" s="15"/>
      <c r="J3016" s="5"/>
      <c r="K3016" s="2"/>
      <c r="L3016" s="21"/>
      <c r="M3016" s="14"/>
      <c r="N3016" s="14"/>
      <c r="O3016" s="21"/>
      <c r="P3016" s="16"/>
      <c r="Q3016" s="24"/>
      <c r="R3016" s="16"/>
      <c r="S3016" s="4"/>
      <c r="T3016" s="5"/>
      <c r="U3016" s="11"/>
      <c r="V3016" s="11"/>
      <c r="W3016" s="11"/>
      <c r="X3016" s="32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"/>
      <c r="AI3016" s="1"/>
      <c r="AJ3016" s="1"/>
      <c r="AK3016" s="1"/>
      <c r="AL3016" s="1"/>
      <c r="AM3016" s="32"/>
      <c r="AN3016" s="32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42"/>
      <c r="B3017" s="19"/>
      <c r="C3017" s="8"/>
      <c r="D3017" s="15"/>
      <c r="E3017" s="16"/>
      <c r="F3017" s="16"/>
      <c r="G3017" s="16"/>
      <c r="H3017" s="16"/>
      <c r="I3017" s="15"/>
      <c r="J3017" s="5"/>
      <c r="K3017" s="2"/>
      <c r="L3017" s="21"/>
      <c r="M3017" s="14"/>
      <c r="N3017" s="14"/>
      <c r="O3017" s="21"/>
      <c r="P3017" s="16"/>
      <c r="Q3017" s="24"/>
      <c r="R3017" s="16"/>
      <c r="S3017" s="4"/>
      <c r="T3017" s="5"/>
      <c r="U3017" s="11"/>
      <c r="V3017" s="11"/>
      <c r="W3017" s="11"/>
      <c r="X3017" s="32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"/>
      <c r="AI3017" s="1"/>
      <c r="AJ3017" s="1"/>
      <c r="AK3017" s="1"/>
      <c r="AL3017" s="1"/>
      <c r="AM3017" s="32"/>
      <c r="AN3017" s="32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42"/>
      <c r="B3018" s="19"/>
      <c r="C3018" s="8"/>
      <c r="D3018" s="15"/>
      <c r="E3018" s="16"/>
      <c r="F3018" s="16"/>
      <c r="G3018" s="16"/>
      <c r="H3018" s="16"/>
      <c r="I3018" s="15"/>
      <c r="J3018" s="5"/>
      <c r="K3018" s="2"/>
      <c r="L3018" s="21"/>
      <c r="M3018" s="14"/>
      <c r="N3018" s="14"/>
      <c r="O3018" s="21"/>
      <c r="P3018" s="16"/>
      <c r="Q3018" s="24"/>
      <c r="R3018" s="16"/>
      <c r="S3018" s="4"/>
      <c r="T3018" s="5"/>
      <c r="U3018" s="11"/>
      <c r="V3018" s="11"/>
      <c r="W3018" s="11"/>
      <c r="X3018" s="32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"/>
      <c r="AI3018" s="1"/>
      <c r="AJ3018" s="1"/>
      <c r="AK3018" s="1"/>
      <c r="AL3018" s="1"/>
      <c r="AM3018" s="32"/>
      <c r="AN3018" s="32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42"/>
      <c r="B3019" s="19"/>
      <c r="C3019" s="8"/>
      <c r="D3019" s="15"/>
      <c r="E3019" s="16"/>
      <c r="F3019" s="16"/>
      <c r="G3019" s="16"/>
      <c r="H3019" s="16"/>
      <c r="I3019" s="15"/>
      <c r="J3019" s="5"/>
      <c r="K3019" s="2"/>
      <c r="L3019" s="21"/>
      <c r="M3019" s="14"/>
      <c r="N3019" s="14"/>
      <c r="O3019" s="21"/>
      <c r="P3019" s="16"/>
      <c r="Q3019" s="24"/>
      <c r="R3019" s="16"/>
      <c r="S3019" s="4"/>
      <c r="T3019" s="5"/>
      <c r="U3019" s="11"/>
      <c r="V3019" s="11"/>
      <c r="W3019" s="11"/>
      <c r="X3019" s="32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"/>
      <c r="AI3019" s="1"/>
      <c r="AJ3019" s="1"/>
      <c r="AK3019" s="1"/>
      <c r="AL3019" s="1"/>
      <c r="AM3019" s="32"/>
      <c r="AN3019" s="32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42"/>
      <c r="B3020" s="19"/>
      <c r="C3020" s="8"/>
      <c r="D3020" s="15"/>
      <c r="E3020" s="16"/>
      <c r="F3020" s="16"/>
      <c r="G3020" s="16"/>
      <c r="H3020" s="16"/>
      <c r="I3020" s="15"/>
      <c r="J3020" s="5"/>
      <c r="K3020" s="2"/>
      <c r="L3020" s="21"/>
      <c r="M3020" s="14"/>
      <c r="N3020" s="14"/>
      <c r="O3020" s="21"/>
      <c r="P3020" s="16"/>
      <c r="Q3020" s="24"/>
      <c r="R3020" s="16"/>
      <c r="S3020" s="4"/>
      <c r="T3020" s="5"/>
      <c r="U3020" s="11"/>
      <c r="V3020" s="11"/>
      <c r="W3020" s="11"/>
      <c r="X3020" s="32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"/>
      <c r="AI3020" s="1"/>
      <c r="AJ3020" s="1"/>
      <c r="AK3020" s="1"/>
      <c r="AL3020" s="1"/>
      <c r="AM3020" s="32"/>
      <c r="AN3020" s="32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42"/>
      <c r="B3021" s="19"/>
      <c r="C3021" s="8"/>
      <c r="D3021" s="15"/>
      <c r="E3021" s="16"/>
      <c r="F3021" s="16"/>
      <c r="G3021" s="16"/>
      <c r="H3021" s="16"/>
      <c r="I3021" s="15"/>
      <c r="J3021" s="5"/>
      <c r="K3021" s="2"/>
      <c r="L3021" s="21"/>
      <c r="M3021" s="14"/>
      <c r="N3021" s="14"/>
      <c r="O3021" s="21"/>
      <c r="P3021" s="16"/>
      <c r="Q3021" s="24"/>
      <c r="R3021" s="16"/>
      <c r="S3021" s="4"/>
      <c r="T3021" s="5"/>
      <c r="U3021" s="11"/>
      <c r="V3021" s="11"/>
      <c r="W3021" s="11"/>
      <c r="X3021" s="32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"/>
      <c r="AI3021" s="1"/>
      <c r="AJ3021" s="1"/>
      <c r="AK3021" s="1"/>
      <c r="AL3021" s="1"/>
      <c r="AM3021" s="32"/>
      <c r="AN3021" s="32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42"/>
      <c r="B3022" s="19"/>
      <c r="C3022" s="8"/>
      <c r="D3022" s="15"/>
      <c r="E3022" s="16"/>
      <c r="F3022" s="16"/>
      <c r="G3022" s="16"/>
      <c r="H3022" s="16"/>
      <c r="I3022" s="15"/>
      <c r="J3022" s="5"/>
      <c r="K3022" s="2"/>
      <c r="L3022" s="21"/>
      <c r="M3022" s="14"/>
      <c r="N3022" s="14"/>
      <c r="O3022" s="21"/>
      <c r="P3022" s="16"/>
      <c r="Q3022" s="24"/>
      <c r="R3022" s="16"/>
      <c r="S3022" s="4"/>
      <c r="T3022" s="5"/>
      <c r="U3022" s="11"/>
      <c r="V3022" s="11"/>
      <c r="W3022" s="11"/>
      <c r="X3022" s="32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"/>
      <c r="AI3022" s="1"/>
      <c r="AJ3022" s="1"/>
      <c r="AK3022" s="1"/>
      <c r="AL3022" s="1"/>
      <c r="AM3022" s="32"/>
      <c r="AN3022" s="32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42"/>
      <c r="B3023" s="19"/>
      <c r="C3023" s="8"/>
      <c r="D3023" s="15"/>
      <c r="E3023" s="16"/>
      <c r="F3023" s="16"/>
      <c r="G3023" s="16"/>
      <c r="H3023" s="16"/>
      <c r="I3023" s="15"/>
      <c r="J3023" s="5"/>
      <c r="K3023" s="2"/>
      <c r="L3023" s="21"/>
      <c r="M3023" s="14"/>
      <c r="N3023" s="14"/>
      <c r="O3023" s="21"/>
      <c r="P3023" s="16"/>
      <c r="Q3023" s="24"/>
      <c r="R3023" s="16"/>
      <c r="S3023" s="4"/>
      <c r="T3023" s="5"/>
      <c r="U3023" s="11"/>
      <c r="V3023" s="11"/>
      <c r="W3023" s="11"/>
      <c r="X3023" s="32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"/>
      <c r="AI3023" s="1"/>
      <c r="AJ3023" s="1"/>
      <c r="AK3023" s="1"/>
      <c r="AL3023" s="1"/>
      <c r="AM3023" s="32"/>
      <c r="AN3023" s="32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42"/>
      <c r="B3024" s="19"/>
      <c r="C3024" s="8"/>
      <c r="D3024" s="15"/>
      <c r="E3024" s="16"/>
      <c r="F3024" s="16"/>
      <c r="G3024" s="16"/>
      <c r="H3024" s="16"/>
      <c r="I3024" s="15"/>
      <c r="J3024" s="5"/>
      <c r="K3024" s="2"/>
      <c r="L3024" s="21"/>
      <c r="M3024" s="14"/>
      <c r="N3024" s="14"/>
      <c r="O3024" s="21"/>
      <c r="P3024" s="16"/>
      <c r="Q3024" s="24"/>
      <c r="R3024" s="16"/>
      <c r="S3024" s="4"/>
      <c r="T3024" s="5"/>
      <c r="U3024" s="11"/>
      <c r="V3024" s="11"/>
      <c r="W3024" s="11"/>
      <c r="X3024" s="32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"/>
      <c r="AI3024" s="1"/>
      <c r="AJ3024" s="1"/>
      <c r="AK3024" s="1"/>
      <c r="AL3024" s="1"/>
      <c r="AM3024" s="32"/>
      <c r="AN3024" s="32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42"/>
      <c r="B3025" s="19"/>
      <c r="C3025" s="8"/>
      <c r="D3025" s="15"/>
      <c r="E3025" s="16"/>
      <c r="F3025" s="16"/>
      <c r="G3025" s="16"/>
      <c r="H3025" s="16"/>
      <c r="I3025" s="15"/>
      <c r="J3025" s="5"/>
      <c r="K3025" s="2"/>
      <c r="L3025" s="21"/>
      <c r="M3025" s="14"/>
      <c r="N3025" s="14"/>
      <c r="O3025" s="21"/>
      <c r="P3025" s="16"/>
      <c r="Q3025" s="24"/>
      <c r="R3025" s="16"/>
      <c r="S3025" s="4"/>
      <c r="T3025" s="5"/>
      <c r="U3025" s="11"/>
      <c r="V3025" s="11"/>
      <c r="W3025" s="11"/>
      <c r="X3025" s="32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"/>
      <c r="AI3025" s="1"/>
      <c r="AJ3025" s="1"/>
      <c r="AK3025" s="1"/>
      <c r="AL3025" s="1"/>
      <c r="AM3025" s="32"/>
      <c r="AN3025" s="32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42"/>
      <c r="B3026" s="19"/>
      <c r="C3026" s="8"/>
      <c r="D3026" s="15"/>
      <c r="E3026" s="16"/>
      <c r="F3026" s="16"/>
      <c r="G3026" s="16"/>
      <c r="H3026" s="16"/>
      <c r="I3026" s="15"/>
      <c r="J3026" s="5"/>
      <c r="K3026" s="2"/>
      <c r="L3026" s="21"/>
      <c r="M3026" s="14"/>
      <c r="N3026" s="14"/>
      <c r="O3026" s="21"/>
      <c r="P3026" s="16"/>
      <c r="Q3026" s="24"/>
      <c r="R3026" s="16"/>
      <c r="S3026" s="4"/>
      <c r="T3026" s="5"/>
      <c r="U3026" s="11"/>
      <c r="V3026" s="11"/>
      <c r="W3026" s="11"/>
      <c r="X3026" s="32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"/>
      <c r="AI3026" s="1"/>
      <c r="AJ3026" s="1"/>
      <c r="AK3026" s="1"/>
      <c r="AL3026" s="1"/>
      <c r="AM3026" s="32"/>
      <c r="AN3026" s="32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42"/>
      <c r="B3027" s="19"/>
      <c r="C3027" s="8"/>
      <c r="D3027" s="15"/>
      <c r="E3027" s="16"/>
      <c r="F3027" s="16"/>
      <c r="G3027" s="16"/>
      <c r="H3027" s="16"/>
      <c r="I3027" s="15"/>
      <c r="J3027" s="5"/>
      <c r="K3027" s="2"/>
      <c r="L3027" s="21"/>
      <c r="M3027" s="14"/>
      <c r="N3027" s="14"/>
      <c r="O3027" s="21"/>
      <c r="P3027" s="16"/>
      <c r="Q3027" s="24"/>
      <c r="R3027" s="16"/>
      <c r="S3027" s="4"/>
      <c r="T3027" s="5"/>
      <c r="U3027" s="11"/>
      <c r="V3027" s="11"/>
      <c r="W3027" s="11"/>
      <c r="X3027" s="32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"/>
      <c r="AI3027" s="1"/>
      <c r="AJ3027" s="1"/>
      <c r="AK3027" s="1"/>
      <c r="AL3027" s="1"/>
      <c r="AM3027" s="32"/>
      <c r="AN3027" s="32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42"/>
      <c r="B3028" s="19"/>
      <c r="C3028" s="8"/>
      <c r="D3028" s="15"/>
      <c r="E3028" s="16"/>
      <c r="F3028" s="16"/>
      <c r="G3028" s="16"/>
      <c r="H3028" s="16"/>
      <c r="I3028" s="15"/>
      <c r="J3028" s="5"/>
      <c r="K3028" s="2"/>
      <c r="L3028" s="21"/>
      <c r="M3028" s="14"/>
      <c r="N3028" s="14"/>
      <c r="O3028" s="21"/>
      <c r="P3028" s="16"/>
      <c r="Q3028" s="24"/>
      <c r="R3028" s="16"/>
      <c r="S3028" s="4"/>
      <c r="T3028" s="5"/>
      <c r="U3028" s="11"/>
      <c r="V3028" s="11"/>
      <c r="W3028" s="11"/>
      <c r="X3028" s="32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"/>
      <c r="AI3028" s="1"/>
      <c r="AJ3028" s="1"/>
      <c r="AK3028" s="1"/>
      <c r="AL3028" s="1"/>
      <c r="AM3028" s="32"/>
      <c r="AN3028" s="32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42"/>
      <c r="B3029" s="19"/>
      <c r="C3029" s="8"/>
      <c r="D3029" s="15"/>
      <c r="E3029" s="16"/>
      <c r="F3029" s="16"/>
      <c r="G3029" s="16"/>
      <c r="H3029" s="16"/>
      <c r="I3029" s="15"/>
      <c r="J3029" s="5"/>
      <c r="K3029" s="2"/>
      <c r="L3029" s="21"/>
      <c r="M3029" s="14"/>
      <c r="N3029" s="14"/>
      <c r="O3029" s="21"/>
      <c r="P3029" s="16"/>
      <c r="Q3029" s="24"/>
      <c r="R3029" s="16"/>
      <c r="S3029" s="4"/>
      <c r="T3029" s="5"/>
      <c r="U3029" s="11"/>
      <c r="V3029" s="11"/>
      <c r="W3029" s="11"/>
      <c r="X3029" s="32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"/>
      <c r="AI3029" s="1"/>
      <c r="AJ3029" s="1"/>
      <c r="AK3029" s="1"/>
      <c r="AL3029" s="1"/>
      <c r="AM3029" s="32"/>
      <c r="AN3029" s="32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42"/>
      <c r="B3030" s="19"/>
      <c r="C3030" s="8"/>
      <c r="D3030" s="15"/>
      <c r="E3030" s="16"/>
      <c r="F3030" s="16"/>
      <c r="G3030" s="16"/>
      <c r="H3030" s="16"/>
      <c r="I3030" s="15"/>
      <c r="J3030" s="5"/>
      <c r="K3030" s="2"/>
      <c r="L3030" s="21"/>
      <c r="M3030" s="14"/>
      <c r="N3030" s="14"/>
      <c r="O3030" s="21"/>
      <c r="P3030" s="16"/>
      <c r="Q3030" s="24"/>
      <c r="R3030" s="16"/>
      <c r="S3030" s="4"/>
      <c r="T3030" s="5"/>
      <c r="U3030" s="11"/>
      <c r="V3030" s="11"/>
      <c r="W3030" s="11"/>
      <c r="X3030" s="32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"/>
      <c r="AI3030" s="1"/>
      <c r="AJ3030" s="1"/>
      <c r="AK3030" s="1"/>
      <c r="AL3030" s="1"/>
      <c r="AM3030" s="32"/>
      <c r="AN3030" s="32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42"/>
      <c r="B3031" s="19"/>
      <c r="C3031" s="8"/>
      <c r="D3031" s="15"/>
      <c r="E3031" s="16"/>
      <c r="F3031" s="16"/>
      <c r="G3031" s="16"/>
      <c r="H3031" s="16"/>
      <c r="I3031" s="15"/>
      <c r="J3031" s="5"/>
      <c r="K3031" s="2"/>
      <c r="L3031" s="21"/>
      <c r="M3031" s="14"/>
      <c r="N3031" s="14"/>
      <c r="O3031" s="21"/>
      <c r="P3031" s="16"/>
      <c r="Q3031" s="24"/>
      <c r="R3031" s="16"/>
      <c r="S3031" s="4"/>
      <c r="T3031" s="5"/>
      <c r="U3031" s="11"/>
      <c r="V3031" s="11"/>
      <c r="W3031" s="11"/>
      <c r="X3031" s="32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"/>
      <c r="AI3031" s="1"/>
      <c r="AJ3031" s="1"/>
      <c r="AK3031" s="1"/>
      <c r="AL3031" s="1"/>
      <c r="AM3031" s="32"/>
      <c r="AN3031" s="32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42"/>
      <c r="B3032" s="19"/>
      <c r="C3032" s="8"/>
      <c r="D3032" s="15"/>
      <c r="E3032" s="16"/>
      <c r="F3032" s="16"/>
      <c r="G3032" s="16"/>
      <c r="H3032" s="16"/>
      <c r="I3032" s="15"/>
      <c r="J3032" s="5"/>
      <c r="K3032" s="2"/>
      <c r="L3032" s="21"/>
      <c r="M3032" s="14"/>
      <c r="N3032" s="14"/>
      <c r="O3032" s="21"/>
      <c r="P3032" s="16"/>
      <c r="Q3032" s="24"/>
      <c r="R3032" s="16"/>
      <c r="S3032" s="4"/>
      <c r="T3032" s="5"/>
      <c r="U3032" s="11"/>
      <c r="V3032" s="11"/>
      <c r="W3032" s="11"/>
      <c r="X3032" s="32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"/>
      <c r="AI3032" s="1"/>
      <c r="AJ3032" s="1"/>
      <c r="AK3032" s="1"/>
      <c r="AL3032" s="1"/>
      <c r="AM3032" s="32"/>
      <c r="AN3032" s="32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42"/>
      <c r="B3033" s="19"/>
      <c r="C3033" s="8"/>
      <c r="D3033" s="15"/>
      <c r="E3033" s="16"/>
      <c r="F3033" s="16"/>
      <c r="G3033" s="16"/>
      <c r="H3033" s="16"/>
      <c r="I3033" s="15"/>
      <c r="J3033" s="5"/>
      <c r="K3033" s="2"/>
      <c r="L3033" s="21"/>
      <c r="M3033" s="14"/>
      <c r="N3033" s="14"/>
      <c r="O3033" s="21"/>
      <c r="P3033" s="16"/>
      <c r="Q3033" s="24"/>
      <c r="R3033" s="16"/>
      <c r="S3033" s="4"/>
      <c r="T3033" s="5"/>
      <c r="U3033" s="11"/>
      <c r="V3033" s="11"/>
      <c r="W3033" s="11"/>
      <c r="X3033" s="32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"/>
      <c r="AI3033" s="1"/>
      <c r="AJ3033" s="1"/>
      <c r="AK3033" s="1"/>
      <c r="AL3033" s="1"/>
      <c r="AM3033" s="32"/>
      <c r="AN3033" s="32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42"/>
      <c r="B3034" s="19"/>
      <c r="C3034" s="8"/>
      <c r="D3034" s="15"/>
      <c r="E3034" s="16"/>
      <c r="F3034" s="16"/>
      <c r="G3034" s="16"/>
      <c r="H3034" s="16"/>
      <c r="I3034" s="15"/>
      <c r="J3034" s="5"/>
      <c r="K3034" s="2"/>
      <c r="L3034" s="21"/>
      <c r="M3034" s="14"/>
      <c r="N3034" s="14"/>
      <c r="O3034" s="21"/>
      <c r="P3034" s="16"/>
      <c r="Q3034" s="24"/>
      <c r="R3034" s="16"/>
      <c r="S3034" s="4"/>
      <c r="T3034" s="5"/>
      <c r="U3034" s="11"/>
      <c r="V3034" s="11"/>
      <c r="W3034" s="11"/>
      <c r="X3034" s="32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"/>
      <c r="AI3034" s="1"/>
      <c r="AJ3034" s="1"/>
      <c r="AK3034" s="1"/>
      <c r="AL3034" s="1"/>
      <c r="AM3034" s="32"/>
      <c r="AN3034" s="32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42"/>
      <c r="B3035" s="19"/>
      <c r="C3035" s="8"/>
      <c r="D3035" s="15"/>
      <c r="E3035" s="16"/>
      <c r="F3035" s="16"/>
      <c r="G3035" s="16"/>
      <c r="H3035" s="16"/>
      <c r="I3035" s="15"/>
      <c r="J3035" s="5"/>
      <c r="K3035" s="2"/>
      <c r="L3035" s="21"/>
      <c r="M3035" s="14"/>
      <c r="N3035" s="14"/>
      <c r="O3035" s="21"/>
      <c r="P3035" s="16"/>
      <c r="Q3035" s="24"/>
      <c r="R3035" s="16"/>
      <c r="S3035" s="4"/>
      <c r="T3035" s="5"/>
      <c r="U3035" s="11"/>
      <c r="V3035" s="11"/>
      <c r="W3035" s="11"/>
      <c r="X3035" s="32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"/>
      <c r="AI3035" s="1"/>
      <c r="AJ3035" s="1"/>
      <c r="AK3035" s="1"/>
      <c r="AL3035" s="1"/>
      <c r="AM3035" s="32"/>
      <c r="AN3035" s="32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42"/>
      <c r="B3036" s="19"/>
      <c r="C3036" s="8"/>
      <c r="D3036" s="15"/>
      <c r="E3036" s="16"/>
      <c r="F3036" s="16"/>
      <c r="G3036" s="16"/>
      <c r="H3036" s="16"/>
      <c r="I3036" s="15"/>
      <c r="J3036" s="5"/>
      <c r="K3036" s="2"/>
      <c r="L3036" s="21"/>
      <c r="M3036" s="14"/>
      <c r="N3036" s="14"/>
      <c r="O3036" s="21"/>
      <c r="P3036" s="16"/>
      <c r="Q3036" s="24"/>
      <c r="R3036" s="16"/>
      <c r="S3036" s="4"/>
      <c r="T3036" s="5"/>
      <c r="U3036" s="11"/>
      <c r="V3036" s="11"/>
      <c r="W3036" s="11"/>
      <c r="X3036" s="32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"/>
      <c r="AI3036" s="1"/>
      <c r="AJ3036" s="1"/>
      <c r="AK3036" s="1"/>
      <c r="AL3036" s="1"/>
      <c r="AM3036" s="32"/>
      <c r="AN3036" s="32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42"/>
      <c r="B3037" s="19"/>
      <c r="C3037" s="8"/>
      <c r="D3037" s="15"/>
      <c r="E3037" s="16"/>
      <c r="F3037" s="16"/>
      <c r="G3037" s="16"/>
      <c r="H3037" s="16"/>
      <c r="I3037" s="15"/>
      <c r="J3037" s="5"/>
      <c r="K3037" s="2"/>
      <c r="L3037" s="21"/>
      <c r="M3037" s="14"/>
      <c r="N3037" s="14"/>
      <c r="O3037" s="21"/>
      <c r="P3037" s="16"/>
      <c r="Q3037" s="24"/>
      <c r="R3037" s="16"/>
      <c r="S3037" s="4"/>
      <c r="T3037" s="5"/>
      <c r="U3037" s="11"/>
      <c r="V3037" s="11"/>
      <c r="W3037" s="11"/>
      <c r="X3037" s="32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"/>
      <c r="AI3037" s="1"/>
      <c r="AJ3037" s="1"/>
      <c r="AK3037" s="1"/>
      <c r="AL3037" s="1"/>
      <c r="AM3037" s="32"/>
      <c r="AN3037" s="32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42"/>
      <c r="B3038" s="19"/>
      <c r="C3038" s="8"/>
      <c r="D3038" s="15"/>
      <c r="E3038" s="16"/>
      <c r="F3038" s="16"/>
      <c r="G3038" s="16"/>
      <c r="H3038" s="16"/>
      <c r="I3038" s="15"/>
      <c r="J3038" s="5"/>
      <c r="K3038" s="2"/>
      <c r="L3038" s="21"/>
      <c r="M3038" s="14"/>
      <c r="N3038" s="14"/>
      <c r="O3038" s="21"/>
      <c r="P3038" s="16"/>
      <c r="Q3038" s="24"/>
      <c r="R3038" s="16"/>
      <c r="S3038" s="4"/>
      <c r="T3038" s="5"/>
      <c r="U3038" s="11"/>
      <c r="V3038" s="11"/>
      <c r="W3038" s="11"/>
      <c r="X3038" s="32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"/>
      <c r="AI3038" s="1"/>
      <c r="AJ3038" s="1"/>
      <c r="AK3038" s="1"/>
      <c r="AL3038" s="1"/>
      <c r="AM3038" s="32"/>
      <c r="AN3038" s="32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42"/>
      <c r="B3039" s="19"/>
      <c r="C3039" s="8"/>
      <c r="D3039" s="15"/>
      <c r="E3039" s="16"/>
      <c r="F3039" s="16"/>
      <c r="G3039" s="16"/>
      <c r="H3039" s="16"/>
      <c r="I3039" s="15"/>
      <c r="J3039" s="5"/>
      <c r="K3039" s="2"/>
      <c r="L3039" s="21"/>
      <c r="M3039" s="14"/>
      <c r="N3039" s="14"/>
      <c r="O3039" s="21"/>
      <c r="P3039" s="16"/>
      <c r="Q3039" s="24"/>
      <c r="R3039" s="16"/>
      <c r="S3039" s="4"/>
      <c r="T3039" s="5"/>
      <c r="U3039" s="11"/>
      <c r="V3039" s="11"/>
      <c r="W3039" s="11"/>
      <c r="X3039" s="32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"/>
      <c r="AI3039" s="1"/>
      <c r="AJ3039" s="1"/>
      <c r="AK3039" s="1"/>
      <c r="AL3039" s="1"/>
      <c r="AM3039" s="32"/>
      <c r="AN3039" s="32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42"/>
      <c r="B3040" s="19"/>
      <c r="C3040" s="8"/>
      <c r="D3040" s="15"/>
      <c r="E3040" s="16"/>
      <c r="F3040" s="16"/>
      <c r="G3040" s="16"/>
      <c r="H3040" s="16"/>
      <c r="I3040" s="15"/>
      <c r="J3040" s="5"/>
      <c r="K3040" s="2"/>
      <c r="L3040" s="21"/>
      <c r="M3040" s="14"/>
      <c r="N3040" s="14"/>
      <c r="O3040" s="21"/>
      <c r="P3040" s="16"/>
      <c r="Q3040" s="24"/>
      <c r="R3040" s="16"/>
      <c r="S3040" s="4"/>
      <c r="T3040" s="5"/>
      <c r="U3040" s="11"/>
      <c r="V3040" s="11"/>
      <c r="W3040" s="11"/>
      <c r="X3040" s="32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"/>
      <c r="AI3040" s="1"/>
      <c r="AJ3040" s="1"/>
      <c r="AK3040" s="1"/>
      <c r="AL3040" s="1"/>
      <c r="AM3040" s="32"/>
      <c r="AN3040" s="32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42"/>
      <c r="B3041" s="19"/>
      <c r="C3041" s="8"/>
      <c r="D3041" s="15"/>
      <c r="E3041" s="16"/>
      <c r="F3041" s="16"/>
      <c r="G3041" s="16"/>
      <c r="H3041" s="16"/>
      <c r="I3041" s="15"/>
      <c r="J3041" s="5"/>
      <c r="K3041" s="2"/>
      <c r="L3041" s="21"/>
      <c r="M3041" s="14"/>
      <c r="N3041" s="14"/>
      <c r="O3041" s="21"/>
      <c r="P3041" s="16"/>
      <c r="Q3041" s="24"/>
      <c r="R3041" s="16"/>
      <c r="S3041" s="4"/>
      <c r="T3041" s="5"/>
      <c r="U3041" s="11"/>
      <c r="V3041" s="11"/>
      <c r="W3041" s="11"/>
      <c r="X3041" s="32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"/>
      <c r="AI3041" s="1"/>
      <c r="AJ3041" s="1"/>
      <c r="AK3041" s="1"/>
      <c r="AL3041" s="1"/>
      <c r="AM3041" s="32"/>
      <c r="AN3041" s="32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42"/>
      <c r="B3042" s="19"/>
      <c r="C3042" s="8"/>
      <c r="D3042" s="15"/>
      <c r="E3042" s="16"/>
      <c r="F3042" s="16"/>
      <c r="G3042" s="16"/>
      <c r="H3042" s="16"/>
      <c r="I3042" s="15"/>
      <c r="J3042" s="5"/>
      <c r="K3042" s="2"/>
      <c r="L3042" s="21"/>
      <c r="M3042" s="14"/>
      <c r="N3042" s="14"/>
      <c r="O3042" s="21"/>
      <c r="P3042" s="16"/>
      <c r="Q3042" s="24"/>
      <c r="R3042" s="16"/>
      <c r="S3042" s="4"/>
      <c r="T3042" s="5"/>
      <c r="U3042" s="11"/>
      <c r="V3042" s="11"/>
      <c r="W3042" s="11"/>
      <c r="X3042" s="32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"/>
      <c r="AI3042" s="1"/>
      <c r="AJ3042" s="1"/>
      <c r="AK3042" s="1"/>
      <c r="AL3042" s="1"/>
      <c r="AM3042" s="32"/>
      <c r="AN3042" s="32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42"/>
      <c r="B3043" s="19"/>
      <c r="C3043" s="8"/>
      <c r="D3043" s="15"/>
      <c r="E3043" s="16"/>
      <c r="F3043" s="16"/>
      <c r="G3043" s="16"/>
      <c r="H3043" s="16"/>
      <c r="I3043" s="15"/>
      <c r="J3043" s="5"/>
      <c r="K3043" s="2"/>
      <c r="L3043" s="21"/>
      <c r="M3043" s="14"/>
      <c r="N3043" s="14"/>
      <c r="O3043" s="21"/>
      <c r="P3043" s="16"/>
      <c r="Q3043" s="24"/>
      <c r="R3043" s="16"/>
      <c r="S3043" s="4"/>
      <c r="T3043" s="5"/>
      <c r="U3043" s="11"/>
      <c r="V3043" s="11"/>
      <c r="W3043" s="11"/>
      <c r="X3043" s="32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"/>
      <c r="AI3043" s="1"/>
      <c r="AJ3043" s="1"/>
      <c r="AK3043" s="1"/>
      <c r="AL3043" s="1"/>
      <c r="AM3043" s="32"/>
      <c r="AN3043" s="32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42"/>
      <c r="B3044" s="19"/>
      <c r="C3044" s="8"/>
      <c r="D3044" s="15"/>
      <c r="E3044" s="16"/>
      <c r="F3044" s="16"/>
      <c r="G3044" s="16"/>
      <c r="H3044" s="16"/>
      <c r="I3044" s="15"/>
      <c r="J3044" s="5"/>
      <c r="K3044" s="2"/>
      <c r="L3044" s="21"/>
      <c r="M3044" s="14"/>
      <c r="N3044" s="14"/>
      <c r="O3044" s="21"/>
      <c r="P3044" s="16"/>
      <c r="Q3044" s="24"/>
      <c r="R3044" s="16"/>
      <c r="S3044" s="4"/>
      <c r="T3044" s="5"/>
      <c r="U3044" s="11"/>
      <c r="V3044" s="11"/>
      <c r="W3044" s="11"/>
      <c r="X3044" s="32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"/>
      <c r="AI3044" s="1"/>
      <c r="AJ3044" s="1"/>
      <c r="AK3044" s="1"/>
      <c r="AL3044" s="1"/>
      <c r="AM3044" s="32"/>
      <c r="AN3044" s="32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42"/>
      <c r="B3045" s="19"/>
      <c r="C3045" s="8"/>
      <c r="D3045" s="15"/>
      <c r="E3045" s="16"/>
      <c r="F3045" s="16"/>
      <c r="G3045" s="16"/>
      <c r="H3045" s="16"/>
      <c r="I3045" s="15"/>
      <c r="J3045" s="5"/>
      <c r="K3045" s="2"/>
      <c r="L3045" s="21"/>
      <c r="M3045" s="14"/>
      <c r="N3045" s="14"/>
      <c r="O3045" s="21"/>
      <c r="P3045" s="16"/>
      <c r="Q3045" s="24"/>
      <c r="R3045" s="16"/>
      <c r="S3045" s="4"/>
      <c r="T3045" s="5"/>
      <c r="U3045" s="11"/>
      <c r="V3045" s="11"/>
      <c r="W3045" s="11"/>
      <c r="X3045" s="32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"/>
      <c r="AI3045" s="1"/>
      <c r="AJ3045" s="1"/>
      <c r="AK3045" s="1"/>
      <c r="AL3045" s="1"/>
      <c r="AM3045" s="32"/>
      <c r="AN3045" s="32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42"/>
      <c r="B3046" s="19"/>
      <c r="C3046" s="8"/>
      <c r="D3046" s="15"/>
      <c r="E3046" s="16"/>
      <c r="F3046" s="16"/>
      <c r="G3046" s="16"/>
      <c r="H3046" s="16"/>
      <c r="I3046" s="15"/>
      <c r="J3046" s="5"/>
      <c r="K3046" s="2"/>
      <c r="L3046" s="21"/>
      <c r="M3046" s="14"/>
      <c r="N3046" s="14"/>
      <c r="O3046" s="21"/>
      <c r="P3046" s="16"/>
      <c r="Q3046" s="24"/>
      <c r="R3046" s="16"/>
      <c r="S3046" s="4"/>
      <c r="T3046" s="5"/>
      <c r="U3046" s="11"/>
      <c r="V3046" s="11"/>
      <c r="W3046" s="11"/>
      <c r="X3046" s="32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"/>
      <c r="AI3046" s="1"/>
      <c r="AJ3046" s="1"/>
      <c r="AK3046" s="1"/>
      <c r="AL3046" s="1"/>
      <c r="AM3046" s="32"/>
      <c r="AN3046" s="32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42"/>
      <c r="B3047" s="19"/>
      <c r="C3047" s="8"/>
      <c r="D3047" s="15"/>
      <c r="E3047" s="16"/>
      <c r="F3047" s="16"/>
      <c r="G3047" s="16"/>
      <c r="H3047" s="16"/>
      <c r="I3047" s="15"/>
      <c r="J3047" s="5"/>
      <c r="K3047" s="2"/>
      <c r="L3047" s="21"/>
      <c r="M3047" s="14"/>
      <c r="N3047" s="14"/>
      <c r="O3047" s="21"/>
      <c r="P3047" s="16"/>
      <c r="Q3047" s="24"/>
      <c r="R3047" s="16"/>
      <c r="S3047" s="4"/>
      <c r="T3047" s="5"/>
      <c r="U3047" s="11"/>
      <c r="V3047" s="11"/>
      <c r="W3047" s="11"/>
      <c r="X3047" s="32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"/>
      <c r="AI3047" s="1"/>
      <c r="AJ3047" s="1"/>
      <c r="AK3047" s="1"/>
      <c r="AL3047" s="1"/>
      <c r="AM3047" s="32"/>
      <c r="AN3047" s="32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42"/>
      <c r="B3048" s="19"/>
      <c r="C3048" s="8"/>
      <c r="D3048" s="15"/>
      <c r="E3048" s="16"/>
      <c r="F3048" s="16"/>
      <c r="G3048" s="16"/>
      <c r="H3048" s="16"/>
      <c r="I3048" s="15"/>
      <c r="J3048" s="5"/>
      <c r="K3048" s="2"/>
      <c r="L3048" s="21"/>
      <c r="M3048" s="14"/>
      <c r="N3048" s="14"/>
      <c r="O3048" s="21"/>
      <c r="P3048" s="16"/>
      <c r="Q3048" s="24"/>
      <c r="R3048" s="16"/>
      <c r="S3048" s="4"/>
      <c r="T3048" s="5"/>
      <c r="U3048" s="11"/>
      <c r="V3048" s="11"/>
      <c r="W3048" s="11"/>
      <c r="X3048" s="32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"/>
      <c r="AI3048" s="1"/>
      <c r="AJ3048" s="1"/>
      <c r="AK3048" s="1"/>
      <c r="AL3048" s="1"/>
      <c r="AM3048" s="32"/>
      <c r="AN3048" s="32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42"/>
      <c r="B3049" s="19"/>
      <c r="C3049" s="8"/>
      <c r="D3049" s="15"/>
      <c r="E3049" s="16"/>
      <c r="F3049" s="16"/>
      <c r="G3049" s="16"/>
      <c r="H3049" s="16"/>
      <c r="I3049" s="15"/>
      <c r="J3049" s="5"/>
      <c r="K3049" s="2"/>
      <c r="L3049" s="21"/>
      <c r="M3049" s="14"/>
      <c r="N3049" s="14"/>
      <c r="O3049" s="21"/>
      <c r="P3049" s="16"/>
      <c r="Q3049" s="24"/>
      <c r="R3049" s="16"/>
      <c r="S3049" s="4"/>
      <c r="T3049" s="5"/>
      <c r="U3049" s="11"/>
      <c r="V3049" s="11"/>
      <c r="W3049" s="11"/>
      <c r="X3049" s="32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"/>
      <c r="AI3049" s="1"/>
      <c r="AJ3049" s="1"/>
      <c r="AK3049" s="1"/>
      <c r="AL3049" s="1"/>
      <c r="AM3049" s="32"/>
      <c r="AN3049" s="32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42"/>
      <c r="B3050" s="19"/>
      <c r="C3050" s="8"/>
      <c r="D3050" s="15"/>
      <c r="E3050" s="16"/>
      <c r="F3050" s="16"/>
      <c r="G3050" s="16"/>
      <c r="H3050" s="16"/>
      <c r="I3050" s="15"/>
      <c r="J3050" s="5"/>
      <c r="K3050" s="2"/>
      <c r="L3050" s="21"/>
      <c r="M3050" s="14"/>
      <c r="N3050" s="14"/>
      <c r="O3050" s="21"/>
      <c r="P3050" s="16"/>
      <c r="Q3050" s="24"/>
      <c r="R3050" s="16"/>
      <c r="S3050" s="4"/>
      <c r="T3050" s="5"/>
      <c r="U3050" s="11"/>
      <c r="V3050" s="11"/>
      <c r="W3050" s="11"/>
      <c r="X3050" s="32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"/>
      <c r="AI3050" s="1"/>
      <c r="AJ3050" s="1"/>
      <c r="AK3050" s="1"/>
      <c r="AL3050" s="1"/>
      <c r="AM3050" s="32"/>
      <c r="AN3050" s="32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42"/>
      <c r="B3051" s="19"/>
      <c r="C3051" s="8"/>
      <c r="D3051" s="15"/>
      <c r="E3051" s="16"/>
      <c r="F3051" s="16"/>
      <c r="G3051" s="16"/>
      <c r="H3051" s="16"/>
      <c r="I3051" s="15"/>
      <c r="J3051" s="5"/>
      <c r="K3051" s="2"/>
      <c r="L3051" s="21"/>
      <c r="M3051" s="14"/>
      <c r="N3051" s="14"/>
      <c r="O3051" s="21"/>
      <c r="P3051" s="16"/>
      <c r="Q3051" s="24"/>
      <c r="R3051" s="16"/>
      <c r="S3051" s="4"/>
      <c r="T3051" s="5"/>
      <c r="U3051" s="11"/>
      <c r="V3051" s="11"/>
      <c r="W3051" s="11"/>
      <c r="X3051" s="32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"/>
      <c r="AI3051" s="1"/>
      <c r="AJ3051" s="1"/>
      <c r="AK3051" s="1"/>
      <c r="AL3051" s="1"/>
      <c r="AM3051" s="32"/>
      <c r="AN3051" s="32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42"/>
      <c r="B3052" s="19"/>
      <c r="C3052" s="8"/>
      <c r="D3052" s="15"/>
      <c r="E3052" s="16"/>
      <c r="F3052" s="16"/>
      <c r="G3052" s="16"/>
      <c r="H3052" s="16"/>
      <c r="I3052" s="15"/>
      <c r="J3052" s="5"/>
      <c r="K3052" s="2"/>
      <c r="L3052" s="21"/>
      <c r="M3052" s="14"/>
      <c r="N3052" s="14"/>
      <c r="O3052" s="21"/>
      <c r="P3052" s="16"/>
      <c r="Q3052" s="24"/>
      <c r="R3052" s="16"/>
      <c r="S3052" s="4"/>
      <c r="T3052" s="5"/>
      <c r="U3052" s="11"/>
      <c r="V3052" s="11"/>
      <c r="W3052" s="11"/>
      <c r="X3052" s="32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"/>
      <c r="AI3052" s="1"/>
      <c r="AJ3052" s="1"/>
      <c r="AK3052" s="1"/>
      <c r="AL3052" s="1"/>
      <c r="AM3052" s="32"/>
      <c r="AN3052" s="32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42"/>
      <c r="B3053" s="19"/>
      <c r="C3053" s="8"/>
      <c r="D3053" s="15"/>
      <c r="E3053" s="16"/>
      <c r="F3053" s="16"/>
      <c r="G3053" s="16"/>
      <c r="H3053" s="16"/>
      <c r="I3053" s="15"/>
      <c r="J3053" s="5"/>
      <c r="K3053" s="2"/>
      <c r="L3053" s="21"/>
      <c r="M3053" s="14"/>
      <c r="N3053" s="14"/>
      <c r="O3053" s="21"/>
      <c r="P3053" s="16"/>
      <c r="Q3053" s="24"/>
      <c r="R3053" s="16"/>
      <c r="S3053" s="4"/>
      <c r="T3053" s="5"/>
      <c r="U3053" s="11"/>
      <c r="V3053" s="11"/>
      <c r="W3053" s="11"/>
      <c r="X3053" s="32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"/>
      <c r="AI3053" s="1"/>
      <c r="AJ3053" s="1"/>
      <c r="AK3053" s="1"/>
      <c r="AL3053" s="1"/>
      <c r="AM3053" s="32"/>
      <c r="AN3053" s="32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42"/>
      <c r="B3054" s="19"/>
      <c r="C3054" s="8"/>
      <c r="D3054" s="15"/>
      <c r="E3054" s="16"/>
      <c r="F3054" s="16"/>
      <c r="G3054" s="16"/>
      <c r="H3054" s="16"/>
      <c r="I3054" s="15"/>
      <c r="J3054" s="5"/>
      <c r="K3054" s="2"/>
      <c r="L3054" s="21"/>
      <c r="M3054" s="14"/>
      <c r="N3054" s="14"/>
      <c r="O3054" s="21"/>
      <c r="P3054" s="16"/>
      <c r="Q3054" s="24"/>
      <c r="R3054" s="16"/>
      <c r="S3054" s="4"/>
      <c r="T3054" s="5"/>
      <c r="U3054" s="11"/>
      <c r="V3054" s="11"/>
      <c r="W3054" s="11"/>
      <c r="X3054" s="32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"/>
      <c r="AI3054" s="1"/>
      <c r="AJ3054" s="1"/>
      <c r="AK3054" s="1"/>
      <c r="AL3054" s="1"/>
      <c r="AM3054" s="32"/>
      <c r="AN3054" s="32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42"/>
      <c r="B3055" s="19"/>
      <c r="C3055" s="8"/>
      <c r="D3055" s="15"/>
      <c r="E3055" s="16"/>
      <c r="F3055" s="16"/>
      <c r="G3055" s="16"/>
      <c r="H3055" s="16"/>
      <c r="I3055" s="15"/>
      <c r="J3055" s="5"/>
      <c r="K3055" s="2"/>
      <c r="L3055" s="21"/>
      <c r="M3055" s="14"/>
      <c r="N3055" s="14"/>
      <c r="O3055" s="21"/>
      <c r="P3055" s="16"/>
      <c r="Q3055" s="24"/>
      <c r="R3055" s="16"/>
      <c r="S3055" s="4"/>
      <c r="T3055" s="5"/>
      <c r="U3055" s="11"/>
      <c r="V3055" s="11"/>
      <c r="W3055" s="11"/>
      <c r="X3055" s="32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"/>
      <c r="AI3055" s="1"/>
      <c r="AJ3055" s="1"/>
      <c r="AK3055" s="1"/>
      <c r="AL3055" s="1"/>
      <c r="AM3055" s="32"/>
      <c r="AN3055" s="32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42"/>
      <c r="B3056" s="19"/>
      <c r="C3056" s="8"/>
      <c r="D3056" s="15"/>
      <c r="E3056" s="16"/>
      <c r="F3056" s="16"/>
      <c r="G3056" s="16"/>
      <c r="H3056" s="16"/>
      <c r="I3056" s="15"/>
      <c r="J3056" s="5"/>
      <c r="K3056" s="2"/>
      <c r="L3056" s="21"/>
      <c r="M3056" s="14"/>
      <c r="N3056" s="14"/>
      <c r="O3056" s="21"/>
      <c r="P3056" s="16"/>
      <c r="Q3056" s="24"/>
      <c r="R3056" s="16"/>
      <c r="S3056" s="4"/>
      <c r="T3056" s="5"/>
      <c r="U3056" s="11"/>
      <c r="V3056" s="11"/>
      <c r="W3056" s="11"/>
      <c r="X3056" s="32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"/>
      <c r="AI3056" s="1"/>
      <c r="AJ3056" s="1"/>
      <c r="AK3056" s="1"/>
      <c r="AL3056" s="1"/>
      <c r="AM3056" s="32"/>
      <c r="AN3056" s="32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42"/>
      <c r="B3057" s="19"/>
      <c r="C3057" s="8"/>
      <c r="D3057" s="15"/>
      <c r="E3057" s="16"/>
      <c r="F3057" s="16"/>
      <c r="G3057" s="16"/>
      <c r="H3057" s="16"/>
      <c r="I3057" s="15"/>
      <c r="J3057" s="5"/>
      <c r="K3057" s="2"/>
      <c r="L3057" s="21"/>
      <c r="M3057" s="14"/>
      <c r="N3057" s="14"/>
      <c r="O3057" s="21"/>
      <c r="P3057" s="16"/>
      <c r="Q3057" s="24"/>
      <c r="R3057" s="16"/>
      <c r="S3057" s="4"/>
      <c r="T3057" s="5"/>
      <c r="U3057" s="11"/>
      <c r="V3057" s="11"/>
      <c r="W3057" s="11"/>
      <c r="X3057" s="32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"/>
      <c r="AI3057" s="1"/>
      <c r="AJ3057" s="1"/>
      <c r="AK3057" s="1"/>
      <c r="AL3057" s="1"/>
      <c r="AM3057" s="32"/>
      <c r="AN3057" s="32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42"/>
      <c r="B3058" s="19"/>
      <c r="C3058" s="8"/>
      <c r="D3058" s="15"/>
      <c r="E3058" s="16"/>
      <c r="F3058" s="16"/>
      <c r="G3058" s="16"/>
      <c r="H3058" s="16"/>
      <c r="I3058" s="15"/>
      <c r="J3058" s="5"/>
      <c r="K3058" s="2"/>
      <c r="L3058" s="21"/>
      <c r="M3058" s="14"/>
      <c r="N3058" s="14"/>
      <c r="O3058" s="21"/>
      <c r="P3058" s="16"/>
      <c r="Q3058" s="24"/>
      <c r="R3058" s="16"/>
      <c r="S3058" s="4"/>
      <c r="T3058" s="5"/>
      <c r="U3058" s="11"/>
      <c r="V3058" s="11"/>
      <c r="W3058" s="11"/>
      <c r="X3058" s="32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"/>
      <c r="AI3058" s="1"/>
      <c r="AJ3058" s="1"/>
      <c r="AK3058" s="1"/>
      <c r="AL3058" s="1"/>
      <c r="AM3058" s="32"/>
      <c r="AN3058" s="32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42"/>
      <c r="B3059" s="19"/>
      <c r="C3059" s="8"/>
      <c r="D3059" s="15"/>
      <c r="E3059" s="16"/>
      <c r="F3059" s="16"/>
      <c r="G3059" s="16"/>
      <c r="H3059" s="16"/>
      <c r="I3059" s="15"/>
      <c r="J3059" s="5"/>
      <c r="K3059" s="2"/>
      <c r="L3059" s="21"/>
      <c r="M3059" s="14"/>
      <c r="N3059" s="14"/>
      <c r="O3059" s="21"/>
      <c r="P3059" s="16"/>
      <c r="Q3059" s="24"/>
      <c r="R3059" s="16"/>
      <c r="S3059" s="4"/>
      <c r="T3059" s="5"/>
      <c r="U3059" s="11"/>
      <c r="V3059" s="11"/>
      <c r="W3059" s="11"/>
      <c r="X3059" s="32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"/>
      <c r="AI3059" s="1"/>
      <c r="AJ3059" s="1"/>
      <c r="AK3059" s="1"/>
      <c r="AL3059" s="1"/>
      <c r="AM3059" s="32"/>
      <c r="AN3059" s="32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42"/>
      <c r="B3060" s="19"/>
      <c r="C3060" s="8"/>
      <c r="D3060" s="15"/>
      <c r="E3060" s="16"/>
      <c r="F3060" s="16"/>
      <c r="G3060" s="16"/>
      <c r="H3060" s="16"/>
      <c r="I3060" s="15"/>
      <c r="J3060" s="5"/>
      <c r="K3060" s="2"/>
      <c r="L3060" s="21"/>
      <c r="M3060" s="14"/>
      <c r="N3060" s="14"/>
      <c r="O3060" s="21"/>
      <c r="P3060" s="16"/>
      <c r="Q3060" s="24"/>
      <c r="R3060" s="16"/>
      <c r="S3060" s="4"/>
      <c r="T3060" s="5"/>
      <c r="U3060" s="11"/>
      <c r="V3060" s="11"/>
      <c r="W3060" s="11"/>
      <c r="X3060" s="32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"/>
      <c r="AI3060" s="1"/>
      <c r="AJ3060" s="1"/>
      <c r="AK3060" s="1"/>
      <c r="AL3060" s="1"/>
      <c r="AM3060" s="32"/>
      <c r="AN3060" s="32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42"/>
      <c r="B3061" s="19"/>
      <c r="C3061" s="8"/>
      <c r="D3061" s="15"/>
      <c r="E3061" s="16"/>
      <c r="F3061" s="16"/>
      <c r="G3061" s="16"/>
      <c r="H3061" s="16"/>
      <c r="I3061" s="15"/>
      <c r="J3061" s="5"/>
      <c r="K3061" s="2"/>
      <c r="L3061" s="21"/>
      <c r="M3061" s="14"/>
      <c r="N3061" s="14"/>
      <c r="O3061" s="21"/>
      <c r="P3061" s="16"/>
      <c r="Q3061" s="24"/>
      <c r="R3061" s="16"/>
      <c r="S3061" s="4"/>
      <c r="T3061" s="5"/>
      <c r="U3061" s="11"/>
      <c r="V3061" s="11"/>
      <c r="W3061" s="11"/>
      <c r="X3061" s="32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"/>
      <c r="AI3061" s="1"/>
      <c r="AJ3061" s="1"/>
      <c r="AK3061" s="1"/>
      <c r="AL3061" s="1"/>
      <c r="AM3061" s="32"/>
      <c r="AN3061" s="32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42"/>
      <c r="B3062" s="19"/>
      <c r="C3062" s="8"/>
      <c r="D3062" s="15"/>
      <c r="E3062" s="16"/>
      <c r="F3062" s="16"/>
      <c r="G3062" s="16"/>
      <c r="H3062" s="16"/>
      <c r="I3062" s="15"/>
      <c r="J3062" s="5"/>
      <c r="K3062" s="2"/>
      <c r="L3062" s="21"/>
      <c r="M3062" s="14"/>
      <c r="N3062" s="14"/>
      <c r="O3062" s="21"/>
      <c r="P3062" s="16"/>
      <c r="Q3062" s="24"/>
      <c r="R3062" s="16"/>
      <c r="S3062" s="4"/>
      <c r="T3062" s="5"/>
      <c r="U3062" s="11"/>
      <c r="V3062" s="11"/>
      <c r="W3062" s="11"/>
      <c r="X3062" s="32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"/>
      <c r="AI3062" s="1"/>
      <c r="AJ3062" s="1"/>
      <c r="AK3062" s="1"/>
      <c r="AL3062" s="1"/>
      <c r="AM3062" s="32"/>
      <c r="AN3062" s="32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42"/>
      <c r="B3063" s="19"/>
      <c r="C3063" s="8"/>
      <c r="D3063" s="15"/>
      <c r="E3063" s="16"/>
      <c r="F3063" s="16"/>
      <c r="G3063" s="16"/>
      <c r="H3063" s="16"/>
      <c r="I3063" s="15"/>
      <c r="J3063" s="5"/>
      <c r="K3063" s="2"/>
      <c r="L3063" s="21"/>
      <c r="M3063" s="14"/>
      <c r="N3063" s="14"/>
      <c r="O3063" s="21"/>
      <c r="P3063" s="16"/>
      <c r="Q3063" s="24"/>
      <c r="R3063" s="16"/>
      <c r="S3063" s="4"/>
      <c r="T3063" s="5"/>
      <c r="U3063" s="11"/>
      <c r="V3063" s="11"/>
      <c r="W3063" s="11"/>
      <c r="X3063" s="32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"/>
      <c r="AI3063" s="1"/>
      <c r="AJ3063" s="1"/>
      <c r="AK3063" s="1"/>
      <c r="AL3063" s="1"/>
      <c r="AM3063" s="32"/>
      <c r="AN3063" s="32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42"/>
      <c r="B3064" s="19"/>
      <c r="C3064" s="8"/>
      <c r="D3064" s="15"/>
      <c r="E3064" s="16"/>
      <c r="F3064" s="16"/>
      <c r="G3064" s="16"/>
      <c r="H3064" s="16"/>
      <c r="I3064" s="15"/>
      <c r="J3064" s="5"/>
      <c r="K3064" s="2"/>
      <c r="L3064" s="21"/>
      <c r="M3064" s="14"/>
      <c r="N3064" s="14"/>
      <c r="O3064" s="21"/>
      <c r="P3064" s="16"/>
      <c r="Q3064" s="24"/>
      <c r="R3064" s="16"/>
      <c r="S3064" s="4"/>
      <c r="T3064" s="5"/>
      <c r="U3064" s="11"/>
      <c r="V3064" s="11"/>
      <c r="W3064" s="11"/>
      <c r="X3064" s="32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"/>
      <c r="AI3064" s="1"/>
      <c r="AJ3064" s="1"/>
      <c r="AK3064" s="1"/>
      <c r="AL3064" s="1"/>
      <c r="AM3064" s="32"/>
      <c r="AN3064" s="32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42"/>
      <c r="B3065" s="19"/>
      <c r="C3065" s="8"/>
      <c r="D3065" s="15"/>
      <c r="E3065" s="16"/>
      <c r="F3065" s="16"/>
      <c r="G3065" s="16"/>
      <c r="H3065" s="16"/>
      <c r="I3065" s="15"/>
      <c r="J3065" s="5"/>
      <c r="K3065" s="2"/>
      <c r="L3065" s="21"/>
      <c r="M3065" s="14"/>
      <c r="N3065" s="14"/>
      <c r="O3065" s="21"/>
      <c r="P3065" s="16"/>
      <c r="Q3065" s="24"/>
      <c r="R3065" s="16"/>
      <c r="S3065" s="4"/>
      <c r="T3065" s="5"/>
      <c r="U3065" s="11"/>
      <c r="V3065" s="11"/>
      <c r="W3065" s="11"/>
      <c r="X3065" s="32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"/>
      <c r="AI3065" s="1"/>
      <c r="AJ3065" s="1"/>
      <c r="AK3065" s="1"/>
      <c r="AL3065" s="1"/>
      <c r="AM3065" s="32"/>
      <c r="AN3065" s="32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42"/>
      <c r="B3066" s="19"/>
      <c r="C3066" s="8"/>
      <c r="D3066" s="15"/>
      <c r="E3066" s="16"/>
      <c r="F3066" s="16"/>
      <c r="G3066" s="16"/>
      <c r="H3066" s="16"/>
      <c r="I3066" s="15"/>
      <c r="J3066" s="5"/>
      <c r="K3066" s="2"/>
      <c r="L3066" s="21"/>
      <c r="M3066" s="14"/>
      <c r="N3066" s="14"/>
      <c r="O3066" s="21"/>
      <c r="P3066" s="16"/>
      <c r="Q3066" s="24"/>
      <c r="R3066" s="16"/>
      <c r="S3066" s="4"/>
      <c r="T3066" s="5"/>
      <c r="U3066" s="11"/>
      <c r="V3066" s="11"/>
      <c r="W3066" s="11"/>
      <c r="X3066" s="32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"/>
      <c r="AI3066" s="1"/>
      <c r="AJ3066" s="1"/>
      <c r="AK3066" s="1"/>
      <c r="AL3066" s="1"/>
      <c r="AM3066" s="32"/>
      <c r="AN3066" s="32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42"/>
      <c r="B3067" s="19"/>
      <c r="C3067" s="8"/>
      <c r="D3067" s="15"/>
      <c r="E3067" s="16"/>
      <c r="F3067" s="16"/>
      <c r="G3067" s="16"/>
      <c r="H3067" s="16"/>
      <c r="I3067" s="15"/>
      <c r="J3067" s="5"/>
      <c r="K3067" s="2"/>
      <c r="L3067" s="21"/>
      <c r="M3067" s="14"/>
      <c r="N3067" s="14"/>
      <c r="O3067" s="21"/>
      <c r="P3067" s="16"/>
      <c r="Q3067" s="24"/>
      <c r="R3067" s="16"/>
      <c r="S3067" s="4"/>
      <c r="T3067" s="5"/>
      <c r="U3067" s="11"/>
      <c r="V3067" s="11"/>
      <c r="W3067" s="11"/>
      <c r="X3067" s="32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"/>
      <c r="AI3067" s="1"/>
      <c r="AJ3067" s="1"/>
      <c r="AK3067" s="1"/>
      <c r="AL3067" s="1"/>
      <c r="AM3067" s="32"/>
      <c r="AN3067" s="32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42"/>
      <c r="B3068" s="19"/>
      <c r="C3068" s="8"/>
      <c r="D3068" s="15"/>
      <c r="E3068" s="16"/>
      <c r="F3068" s="16"/>
      <c r="G3068" s="16"/>
      <c r="H3068" s="16"/>
      <c r="I3068" s="15"/>
      <c r="J3068" s="5"/>
      <c r="K3068" s="2"/>
      <c r="L3068" s="21"/>
      <c r="M3068" s="14"/>
      <c r="N3068" s="14"/>
      <c r="O3068" s="21"/>
      <c r="P3068" s="16"/>
      <c r="Q3068" s="24"/>
      <c r="R3068" s="16"/>
      <c r="S3068" s="4"/>
      <c r="T3068" s="5"/>
      <c r="U3068" s="11"/>
      <c r="V3068" s="11"/>
      <c r="W3068" s="11"/>
      <c r="X3068" s="32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"/>
      <c r="AI3068" s="1"/>
      <c r="AJ3068" s="1"/>
      <c r="AK3068" s="1"/>
      <c r="AL3068" s="1"/>
      <c r="AM3068" s="32"/>
      <c r="AN3068" s="32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42"/>
      <c r="B3069" s="19"/>
      <c r="C3069" s="8"/>
      <c r="D3069" s="15"/>
      <c r="E3069" s="16"/>
      <c r="F3069" s="16"/>
      <c r="G3069" s="16"/>
      <c r="H3069" s="16"/>
      <c r="I3069" s="15"/>
      <c r="J3069" s="5"/>
      <c r="K3069" s="2"/>
      <c r="L3069" s="21"/>
      <c r="M3069" s="14"/>
      <c r="N3069" s="14"/>
      <c r="O3069" s="21"/>
      <c r="P3069" s="16"/>
      <c r="Q3069" s="24"/>
      <c r="R3069" s="16"/>
      <c r="S3069" s="4"/>
      <c r="T3069" s="5"/>
      <c r="U3069" s="11"/>
      <c r="V3069" s="11"/>
      <c r="W3069" s="11"/>
      <c r="X3069" s="32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"/>
      <c r="AI3069" s="1"/>
      <c r="AJ3069" s="1"/>
      <c r="AK3069" s="1"/>
      <c r="AL3069" s="1"/>
      <c r="AM3069" s="32"/>
      <c r="AN3069" s="32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42"/>
      <c r="B3070" s="19"/>
      <c r="C3070" s="8"/>
      <c r="D3070" s="15"/>
      <c r="E3070" s="16"/>
      <c r="F3070" s="16"/>
      <c r="G3070" s="16"/>
      <c r="H3070" s="16"/>
      <c r="I3070" s="15"/>
      <c r="J3070" s="5"/>
      <c r="K3070" s="2"/>
      <c r="L3070" s="21"/>
      <c r="M3070" s="14"/>
      <c r="N3070" s="14"/>
      <c r="O3070" s="21"/>
      <c r="P3070" s="16"/>
      <c r="Q3070" s="24"/>
      <c r="R3070" s="16"/>
      <c r="S3070" s="4"/>
      <c r="T3070" s="5"/>
      <c r="U3070" s="11"/>
      <c r="V3070" s="11"/>
      <c r="W3070" s="11"/>
      <c r="X3070" s="32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"/>
      <c r="AI3070" s="1"/>
      <c r="AJ3070" s="1"/>
      <c r="AK3070" s="1"/>
      <c r="AL3070" s="1"/>
      <c r="AM3070" s="32"/>
      <c r="AN3070" s="32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42"/>
      <c r="B3071" s="19"/>
      <c r="C3071" s="8"/>
      <c r="D3071" s="15"/>
      <c r="E3071" s="16"/>
      <c r="F3071" s="16"/>
      <c r="G3071" s="16"/>
      <c r="H3071" s="16"/>
      <c r="I3071" s="15"/>
      <c r="J3071" s="5"/>
      <c r="K3071" s="2"/>
      <c r="L3071" s="21"/>
      <c r="M3071" s="14"/>
      <c r="N3071" s="14"/>
      <c r="O3071" s="21"/>
      <c r="P3071" s="16"/>
      <c r="Q3071" s="24"/>
      <c r="R3071" s="16"/>
      <c r="S3071" s="4"/>
      <c r="T3071" s="5"/>
      <c r="U3071" s="11"/>
      <c r="V3071" s="11"/>
      <c r="W3071" s="11"/>
      <c r="X3071" s="32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"/>
      <c r="AI3071" s="1"/>
      <c r="AJ3071" s="1"/>
      <c r="AK3071" s="1"/>
      <c r="AL3071" s="1"/>
      <c r="AM3071" s="32"/>
      <c r="AN3071" s="32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42"/>
      <c r="B3072" s="19"/>
      <c r="C3072" s="8"/>
      <c r="D3072" s="15"/>
      <c r="E3072" s="16"/>
      <c r="F3072" s="16"/>
      <c r="G3072" s="16"/>
      <c r="H3072" s="16"/>
      <c r="I3072" s="15"/>
      <c r="J3072" s="5"/>
      <c r="K3072" s="2"/>
      <c r="L3072" s="21"/>
      <c r="M3072" s="14"/>
      <c r="N3072" s="14"/>
      <c r="O3072" s="21"/>
      <c r="P3072" s="16"/>
      <c r="Q3072" s="24"/>
      <c r="R3072" s="16"/>
      <c r="S3072" s="4"/>
      <c r="T3072" s="5"/>
      <c r="U3072" s="11"/>
      <c r="V3072" s="11"/>
      <c r="W3072" s="11"/>
      <c r="X3072" s="32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"/>
      <c r="AI3072" s="1"/>
      <c r="AJ3072" s="1"/>
      <c r="AK3072" s="1"/>
      <c r="AL3072" s="1"/>
      <c r="AM3072" s="32"/>
      <c r="AN3072" s="32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42"/>
      <c r="B3073" s="19"/>
      <c r="C3073" s="8"/>
      <c r="D3073" s="15"/>
      <c r="E3073" s="16"/>
      <c r="F3073" s="16"/>
      <c r="G3073" s="16"/>
      <c r="H3073" s="16"/>
      <c r="I3073" s="15"/>
      <c r="J3073" s="5"/>
      <c r="K3073" s="2"/>
      <c r="L3073" s="21"/>
      <c r="M3073" s="14"/>
      <c r="N3073" s="14"/>
      <c r="O3073" s="21"/>
      <c r="P3073" s="16"/>
      <c r="Q3073" s="24"/>
      <c r="R3073" s="16"/>
      <c r="S3073" s="4"/>
      <c r="T3073" s="5"/>
      <c r="U3073" s="11"/>
      <c r="V3073" s="11"/>
      <c r="W3073" s="11"/>
      <c r="X3073" s="32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"/>
      <c r="AI3073" s="1"/>
      <c r="AJ3073" s="1"/>
      <c r="AK3073" s="1"/>
      <c r="AL3073" s="1"/>
      <c r="AM3073" s="32"/>
      <c r="AN3073" s="32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42"/>
      <c r="B3074" s="19"/>
      <c r="C3074" s="8"/>
      <c r="D3074" s="15"/>
      <c r="E3074" s="16"/>
      <c r="F3074" s="16"/>
      <c r="G3074" s="16"/>
      <c r="H3074" s="16"/>
      <c r="I3074" s="15"/>
      <c r="J3074" s="5"/>
      <c r="K3074" s="2"/>
      <c r="L3074" s="21"/>
      <c r="M3074" s="14"/>
      <c r="N3074" s="14"/>
      <c r="O3074" s="21"/>
      <c r="P3074" s="16"/>
      <c r="Q3074" s="24"/>
      <c r="R3074" s="16"/>
      <c r="S3074" s="4"/>
      <c r="T3074" s="5"/>
      <c r="U3074" s="11"/>
      <c r="V3074" s="11"/>
      <c r="W3074" s="11"/>
      <c r="X3074" s="32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"/>
      <c r="AI3074" s="1"/>
      <c r="AJ3074" s="1"/>
      <c r="AK3074" s="1"/>
      <c r="AL3074" s="1"/>
      <c r="AM3074" s="32"/>
      <c r="AN3074" s="32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42"/>
      <c r="B3075" s="19"/>
      <c r="C3075" s="8"/>
      <c r="D3075" s="15"/>
      <c r="E3075" s="16"/>
      <c r="F3075" s="16"/>
      <c r="G3075" s="16"/>
      <c r="H3075" s="16"/>
      <c r="I3075" s="15"/>
      <c r="J3075" s="5"/>
      <c r="K3075" s="2"/>
      <c r="L3075" s="21"/>
      <c r="M3075" s="14"/>
      <c r="N3075" s="14"/>
      <c r="O3075" s="21"/>
      <c r="P3075" s="16"/>
      <c r="Q3075" s="24"/>
      <c r="R3075" s="16"/>
      <c r="S3075" s="4"/>
      <c r="T3075" s="5"/>
      <c r="U3075" s="11"/>
      <c r="V3075" s="11"/>
      <c r="W3075" s="11"/>
      <c r="X3075" s="32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"/>
      <c r="AI3075" s="1"/>
      <c r="AJ3075" s="1"/>
      <c r="AK3075" s="1"/>
      <c r="AL3075" s="1"/>
      <c r="AM3075" s="32"/>
      <c r="AN3075" s="32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42"/>
      <c r="B3076" s="19"/>
      <c r="C3076" s="8"/>
      <c r="D3076" s="15"/>
      <c r="E3076" s="16"/>
      <c r="F3076" s="16"/>
      <c r="G3076" s="16"/>
      <c r="H3076" s="16"/>
      <c r="I3076" s="15"/>
      <c r="J3076" s="5"/>
      <c r="K3076" s="2"/>
      <c r="L3076" s="21"/>
      <c r="M3076" s="14"/>
      <c r="N3076" s="14"/>
      <c r="O3076" s="21"/>
      <c r="P3076" s="16"/>
      <c r="Q3076" s="24"/>
      <c r="R3076" s="16"/>
      <c r="S3076" s="4"/>
      <c r="T3076" s="5"/>
      <c r="U3076" s="11"/>
      <c r="V3076" s="11"/>
      <c r="W3076" s="11"/>
      <c r="X3076" s="32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"/>
      <c r="AI3076" s="1"/>
      <c r="AJ3076" s="1"/>
      <c r="AK3076" s="1"/>
      <c r="AL3076" s="1"/>
      <c r="AM3076" s="32"/>
      <c r="AN3076" s="32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42"/>
      <c r="B3077" s="19"/>
      <c r="C3077" s="8"/>
      <c r="D3077" s="15"/>
      <c r="E3077" s="16"/>
      <c r="F3077" s="16"/>
      <c r="G3077" s="16"/>
      <c r="H3077" s="16"/>
      <c r="I3077" s="15"/>
      <c r="J3077" s="5"/>
      <c r="K3077" s="2"/>
      <c r="L3077" s="21"/>
      <c r="M3077" s="14"/>
      <c r="N3077" s="14"/>
      <c r="O3077" s="21"/>
      <c r="P3077" s="16"/>
      <c r="Q3077" s="24"/>
      <c r="R3077" s="16"/>
      <c r="S3077" s="4"/>
      <c r="T3077" s="5"/>
      <c r="U3077" s="11"/>
      <c r="V3077" s="11"/>
      <c r="W3077" s="11"/>
      <c r="X3077" s="32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"/>
      <c r="AI3077" s="1"/>
      <c r="AJ3077" s="1"/>
      <c r="AK3077" s="1"/>
      <c r="AL3077" s="1"/>
      <c r="AM3077" s="32"/>
      <c r="AN3077" s="32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42"/>
      <c r="B3078" s="19"/>
      <c r="C3078" s="8"/>
      <c r="D3078" s="15"/>
      <c r="E3078" s="16"/>
      <c r="F3078" s="16"/>
      <c r="G3078" s="16"/>
      <c r="H3078" s="16"/>
      <c r="I3078" s="15"/>
      <c r="J3078" s="5"/>
      <c r="K3078" s="2"/>
      <c r="L3078" s="21"/>
      <c r="M3078" s="14"/>
      <c r="N3078" s="14"/>
      <c r="O3078" s="21"/>
      <c r="P3078" s="16"/>
      <c r="Q3078" s="24"/>
      <c r="R3078" s="16"/>
      <c r="S3078" s="4"/>
      <c r="T3078" s="5"/>
      <c r="U3078" s="11"/>
      <c r="V3078" s="11"/>
      <c r="W3078" s="11"/>
      <c r="X3078" s="32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"/>
      <c r="AI3078" s="1"/>
      <c r="AJ3078" s="1"/>
      <c r="AK3078" s="1"/>
      <c r="AL3078" s="1"/>
      <c r="AM3078" s="32"/>
      <c r="AN3078" s="32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42"/>
      <c r="B3079" s="19"/>
      <c r="C3079" s="8"/>
      <c r="D3079" s="15"/>
      <c r="E3079" s="16"/>
      <c r="F3079" s="16"/>
      <c r="G3079" s="16"/>
      <c r="H3079" s="16"/>
      <c r="I3079" s="15"/>
      <c r="J3079" s="5"/>
      <c r="K3079" s="2"/>
      <c r="L3079" s="21"/>
      <c r="M3079" s="14"/>
      <c r="N3079" s="14"/>
      <c r="O3079" s="21"/>
      <c r="P3079" s="16"/>
      <c r="Q3079" s="24"/>
      <c r="R3079" s="16"/>
      <c r="S3079" s="4"/>
      <c r="T3079" s="5"/>
      <c r="U3079" s="11"/>
      <c r="V3079" s="11"/>
      <c r="W3079" s="11"/>
      <c r="X3079" s="32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"/>
      <c r="AI3079" s="1"/>
      <c r="AJ3079" s="1"/>
      <c r="AK3079" s="1"/>
      <c r="AL3079" s="1"/>
      <c r="AM3079" s="32"/>
      <c r="AN3079" s="32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42"/>
      <c r="B3080" s="19"/>
      <c r="C3080" s="8"/>
      <c r="D3080" s="15"/>
      <c r="E3080" s="16"/>
      <c r="F3080" s="16"/>
      <c r="G3080" s="16"/>
      <c r="H3080" s="16"/>
      <c r="I3080" s="15"/>
      <c r="J3080" s="5"/>
      <c r="K3080" s="2"/>
      <c r="L3080" s="21"/>
      <c r="M3080" s="14"/>
      <c r="N3080" s="14"/>
      <c r="O3080" s="21"/>
      <c r="P3080" s="16"/>
      <c r="Q3080" s="24"/>
      <c r="R3080" s="16"/>
      <c r="S3080" s="4"/>
      <c r="T3080" s="5"/>
      <c r="U3080" s="11"/>
      <c r="V3080" s="11"/>
      <c r="W3080" s="11"/>
      <c r="X3080" s="32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"/>
      <c r="AI3080" s="1"/>
      <c r="AJ3080" s="1"/>
      <c r="AK3080" s="1"/>
      <c r="AL3080" s="1"/>
      <c r="AM3080" s="32"/>
      <c r="AN3080" s="32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42"/>
      <c r="B3081" s="19"/>
      <c r="C3081" s="8"/>
      <c r="D3081" s="15"/>
      <c r="E3081" s="16"/>
      <c r="F3081" s="16"/>
      <c r="G3081" s="16"/>
      <c r="H3081" s="16"/>
      <c r="I3081" s="15"/>
      <c r="J3081" s="5"/>
      <c r="K3081" s="2"/>
      <c r="L3081" s="21"/>
      <c r="M3081" s="14"/>
      <c r="N3081" s="14"/>
      <c r="O3081" s="21"/>
      <c r="P3081" s="16"/>
      <c r="Q3081" s="24"/>
      <c r="R3081" s="16"/>
      <c r="S3081" s="4"/>
      <c r="T3081" s="5"/>
      <c r="U3081" s="11"/>
      <c r="V3081" s="11"/>
      <c r="W3081" s="11"/>
      <c r="X3081" s="32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"/>
      <c r="AI3081" s="1"/>
      <c r="AJ3081" s="1"/>
      <c r="AK3081" s="1"/>
      <c r="AL3081" s="1"/>
      <c r="AM3081" s="32"/>
      <c r="AN3081" s="32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42"/>
      <c r="B3082" s="19"/>
      <c r="C3082" s="8"/>
      <c r="D3082" s="15"/>
      <c r="E3082" s="16"/>
      <c r="F3082" s="16"/>
      <c r="G3082" s="16"/>
      <c r="H3082" s="16"/>
      <c r="I3082" s="15"/>
      <c r="J3082" s="5"/>
      <c r="K3082" s="2"/>
      <c r="L3082" s="21"/>
      <c r="M3082" s="14"/>
      <c r="N3082" s="14"/>
      <c r="O3082" s="21"/>
      <c r="P3082" s="16"/>
      <c r="Q3082" s="24"/>
      <c r="R3082" s="16"/>
      <c r="S3082" s="4"/>
      <c r="T3082" s="5"/>
      <c r="U3082" s="11"/>
      <c r="V3082" s="11"/>
      <c r="W3082" s="11"/>
      <c r="X3082" s="32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"/>
      <c r="AI3082" s="1"/>
      <c r="AJ3082" s="1"/>
      <c r="AK3082" s="1"/>
      <c r="AL3082" s="1"/>
      <c r="AM3082" s="32"/>
      <c r="AN3082" s="32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42"/>
      <c r="B3083" s="19"/>
      <c r="C3083" s="8"/>
      <c r="D3083" s="15"/>
      <c r="E3083" s="16"/>
      <c r="F3083" s="16"/>
      <c r="G3083" s="16"/>
      <c r="H3083" s="16"/>
      <c r="I3083" s="15"/>
      <c r="J3083" s="5"/>
      <c r="K3083" s="2"/>
      <c r="L3083" s="21"/>
      <c r="M3083" s="14"/>
      <c r="N3083" s="14"/>
      <c r="O3083" s="21"/>
      <c r="P3083" s="16"/>
      <c r="Q3083" s="24"/>
      <c r="R3083" s="16"/>
      <c r="S3083" s="4"/>
      <c r="T3083" s="5"/>
      <c r="U3083" s="11"/>
      <c r="V3083" s="11"/>
      <c r="W3083" s="11"/>
      <c r="X3083" s="32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"/>
      <c r="AI3083" s="1"/>
      <c r="AJ3083" s="1"/>
      <c r="AK3083" s="1"/>
      <c r="AL3083" s="1"/>
      <c r="AM3083" s="32"/>
      <c r="AN3083" s="32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42"/>
      <c r="B3084" s="19"/>
      <c r="C3084" s="8"/>
      <c r="D3084" s="15"/>
      <c r="E3084" s="16"/>
      <c r="F3084" s="16"/>
      <c r="G3084" s="16"/>
      <c r="H3084" s="16"/>
      <c r="I3084" s="15"/>
      <c r="J3084" s="5"/>
      <c r="K3084" s="2"/>
      <c r="L3084" s="21"/>
      <c r="M3084" s="14"/>
      <c r="N3084" s="14"/>
      <c r="O3084" s="21"/>
      <c r="P3084" s="16"/>
      <c r="Q3084" s="24"/>
      <c r="R3084" s="16"/>
      <c r="S3084" s="4"/>
      <c r="T3084" s="5"/>
      <c r="U3084" s="11"/>
      <c r="V3084" s="11"/>
      <c r="W3084" s="11"/>
      <c r="X3084" s="32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"/>
      <c r="AI3084" s="1"/>
      <c r="AJ3084" s="1"/>
      <c r="AK3084" s="1"/>
      <c r="AL3084" s="1"/>
      <c r="AM3084" s="32"/>
      <c r="AN3084" s="32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42"/>
      <c r="B3085" s="19"/>
      <c r="C3085" s="8"/>
      <c r="D3085" s="15"/>
      <c r="E3085" s="16"/>
      <c r="F3085" s="16"/>
      <c r="G3085" s="16"/>
      <c r="H3085" s="16"/>
      <c r="I3085" s="15"/>
      <c r="J3085" s="5"/>
      <c r="K3085" s="2"/>
      <c r="L3085" s="21"/>
      <c r="M3085" s="14"/>
      <c r="N3085" s="14"/>
      <c r="O3085" s="21"/>
      <c r="P3085" s="16"/>
      <c r="Q3085" s="24"/>
      <c r="R3085" s="16"/>
      <c r="S3085" s="4"/>
      <c r="T3085" s="5"/>
      <c r="U3085" s="11"/>
      <c r="V3085" s="11"/>
      <c r="W3085" s="11"/>
      <c r="X3085" s="32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"/>
      <c r="AI3085" s="1"/>
      <c r="AJ3085" s="1"/>
      <c r="AK3085" s="1"/>
      <c r="AL3085" s="1"/>
      <c r="AM3085" s="32"/>
      <c r="AN3085" s="32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42"/>
      <c r="B3086" s="19"/>
      <c r="C3086" s="8"/>
      <c r="D3086" s="15"/>
      <c r="E3086" s="16"/>
      <c r="F3086" s="16"/>
      <c r="G3086" s="16"/>
      <c r="H3086" s="16"/>
      <c r="I3086" s="15"/>
      <c r="J3086" s="5"/>
      <c r="K3086" s="2"/>
      <c r="L3086" s="21"/>
      <c r="M3086" s="14"/>
      <c r="N3086" s="14"/>
      <c r="O3086" s="21"/>
      <c r="P3086" s="16"/>
      <c r="Q3086" s="24"/>
      <c r="R3086" s="16"/>
      <c r="S3086" s="4"/>
      <c r="T3086" s="5"/>
      <c r="U3086" s="11"/>
      <c r="V3086" s="11"/>
      <c r="W3086" s="11"/>
      <c r="X3086" s="32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"/>
      <c r="AI3086" s="1"/>
      <c r="AJ3086" s="1"/>
      <c r="AK3086" s="1"/>
      <c r="AL3086" s="1"/>
      <c r="AM3086" s="32"/>
      <c r="AN3086" s="32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42"/>
      <c r="B3087" s="19"/>
      <c r="C3087" s="8"/>
      <c r="D3087" s="15"/>
      <c r="E3087" s="16"/>
      <c r="F3087" s="16"/>
      <c r="G3087" s="16"/>
      <c r="H3087" s="16"/>
      <c r="I3087" s="15"/>
      <c r="J3087" s="5"/>
      <c r="K3087" s="2"/>
      <c r="L3087" s="21"/>
      <c r="M3087" s="14"/>
      <c r="N3087" s="14"/>
      <c r="O3087" s="21"/>
      <c r="P3087" s="16"/>
      <c r="Q3087" s="24"/>
      <c r="R3087" s="16"/>
      <c r="S3087" s="4"/>
      <c r="T3087" s="5"/>
      <c r="U3087" s="11"/>
      <c r="V3087" s="11"/>
      <c r="W3087" s="11"/>
      <c r="X3087" s="32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"/>
      <c r="AI3087" s="1"/>
      <c r="AJ3087" s="1"/>
      <c r="AK3087" s="1"/>
      <c r="AL3087" s="1"/>
      <c r="AM3087" s="32"/>
      <c r="AN3087" s="32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42"/>
      <c r="B3088" s="19"/>
      <c r="C3088" s="8"/>
      <c r="D3088" s="15"/>
      <c r="E3088" s="16"/>
      <c r="F3088" s="16"/>
      <c r="G3088" s="16"/>
      <c r="H3088" s="16"/>
      <c r="I3088" s="15"/>
      <c r="J3088" s="5"/>
      <c r="K3088" s="2"/>
      <c r="L3088" s="21"/>
      <c r="M3088" s="14"/>
      <c r="N3088" s="14"/>
      <c r="O3088" s="21"/>
      <c r="P3088" s="16"/>
      <c r="Q3088" s="24"/>
      <c r="R3088" s="16"/>
      <c r="S3088" s="4"/>
      <c r="T3088" s="5"/>
      <c r="U3088" s="11"/>
      <c r="V3088" s="11"/>
      <c r="W3088" s="11"/>
      <c r="X3088" s="32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"/>
      <c r="AI3088" s="1"/>
      <c r="AJ3088" s="1"/>
      <c r="AK3088" s="1"/>
      <c r="AL3088" s="1"/>
      <c r="AM3088" s="32"/>
      <c r="AN3088" s="32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42"/>
      <c r="B3089" s="19"/>
      <c r="C3089" s="8"/>
      <c r="D3089" s="15"/>
      <c r="E3089" s="16"/>
      <c r="F3089" s="16"/>
      <c r="G3089" s="16"/>
      <c r="H3089" s="16"/>
      <c r="I3089" s="15"/>
      <c r="J3089" s="5"/>
      <c r="K3089" s="2"/>
      <c r="L3089" s="21"/>
      <c r="M3089" s="14"/>
      <c r="N3089" s="14"/>
      <c r="O3089" s="21"/>
      <c r="P3089" s="16"/>
      <c r="Q3089" s="24"/>
      <c r="R3089" s="16"/>
      <c r="S3089" s="4"/>
      <c r="T3089" s="5"/>
      <c r="U3089" s="11"/>
      <c r="V3089" s="11"/>
      <c r="W3089" s="11"/>
      <c r="X3089" s="32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"/>
      <c r="AI3089" s="1"/>
      <c r="AJ3089" s="1"/>
      <c r="AK3089" s="1"/>
      <c r="AL3089" s="1"/>
      <c r="AM3089" s="32"/>
      <c r="AN3089" s="32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42"/>
      <c r="B3090" s="19"/>
      <c r="C3090" s="8"/>
      <c r="D3090" s="15"/>
      <c r="E3090" s="16"/>
      <c r="F3090" s="16"/>
      <c r="G3090" s="16"/>
      <c r="H3090" s="16"/>
      <c r="I3090" s="15"/>
      <c r="J3090" s="5"/>
      <c r="K3090" s="2"/>
      <c r="L3090" s="21"/>
      <c r="M3090" s="14"/>
      <c r="N3090" s="14"/>
      <c r="O3090" s="21"/>
      <c r="P3090" s="16"/>
      <c r="Q3090" s="24"/>
      <c r="R3090" s="16"/>
      <c r="S3090" s="4"/>
      <c r="T3090" s="5"/>
      <c r="U3090" s="11"/>
      <c r="V3090" s="11"/>
      <c r="W3090" s="11"/>
      <c r="X3090" s="32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"/>
      <c r="AI3090" s="1"/>
      <c r="AJ3090" s="1"/>
      <c r="AK3090" s="1"/>
      <c r="AL3090" s="1"/>
      <c r="AM3090" s="32"/>
      <c r="AN3090" s="32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42"/>
      <c r="B3091" s="19"/>
      <c r="C3091" s="8"/>
      <c r="D3091" s="15"/>
      <c r="E3091" s="16"/>
      <c r="F3091" s="16"/>
      <c r="G3091" s="16"/>
      <c r="H3091" s="16"/>
      <c r="I3091" s="15"/>
      <c r="J3091" s="5"/>
      <c r="K3091" s="2"/>
      <c r="L3091" s="21"/>
      <c r="M3091" s="14"/>
      <c r="N3091" s="14"/>
      <c r="O3091" s="21"/>
      <c r="P3091" s="16"/>
      <c r="Q3091" s="24"/>
      <c r="R3091" s="16"/>
      <c r="S3091" s="4"/>
      <c r="T3091" s="5"/>
      <c r="U3091" s="11"/>
      <c r="V3091" s="11"/>
      <c r="W3091" s="11"/>
      <c r="X3091" s="32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"/>
      <c r="AI3091" s="1"/>
      <c r="AJ3091" s="1"/>
      <c r="AK3091" s="1"/>
      <c r="AL3091" s="1"/>
      <c r="AM3091" s="32"/>
      <c r="AN3091" s="32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42"/>
      <c r="B3092" s="19"/>
      <c r="C3092" s="8"/>
      <c r="D3092" s="15"/>
      <c r="E3092" s="16"/>
      <c r="F3092" s="16"/>
      <c r="G3092" s="16"/>
      <c r="H3092" s="16"/>
      <c r="I3092" s="15"/>
      <c r="J3092" s="5"/>
      <c r="K3092" s="2"/>
      <c r="L3092" s="21"/>
      <c r="M3092" s="14"/>
      <c r="N3092" s="14"/>
      <c r="O3092" s="21"/>
      <c r="P3092" s="16"/>
      <c r="Q3092" s="24"/>
      <c r="R3092" s="16"/>
      <c r="S3092" s="4"/>
      <c r="T3092" s="5"/>
      <c r="U3092" s="11"/>
      <c r="V3092" s="11"/>
      <c r="W3092" s="11"/>
      <c r="X3092" s="32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"/>
      <c r="AI3092" s="1"/>
      <c r="AJ3092" s="1"/>
      <c r="AK3092" s="1"/>
      <c r="AL3092" s="1"/>
      <c r="AM3092" s="32"/>
      <c r="AN3092" s="32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42"/>
      <c r="B3093" s="19"/>
      <c r="C3093" s="8"/>
      <c r="D3093" s="15"/>
      <c r="E3093" s="16"/>
      <c r="F3093" s="16"/>
      <c r="G3093" s="16"/>
      <c r="H3093" s="16"/>
      <c r="I3093" s="15"/>
      <c r="J3093" s="5"/>
      <c r="K3093" s="2"/>
      <c r="L3093" s="21"/>
      <c r="M3093" s="14"/>
      <c r="N3093" s="14"/>
      <c r="O3093" s="21"/>
      <c r="P3093" s="16"/>
      <c r="Q3093" s="24"/>
      <c r="R3093" s="16"/>
      <c r="S3093" s="4"/>
      <c r="T3093" s="5"/>
      <c r="U3093" s="11"/>
      <c r="V3093" s="11"/>
      <c r="W3093" s="11"/>
      <c r="X3093" s="32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"/>
      <c r="AI3093" s="1"/>
      <c r="AJ3093" s="1"/>
      <c r="AK3093" s="1"/>
      <c r="AL3093" s="1"/>
      <c r="AM3093" s="32"/>
      <c r="AN3093" s="32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42"/>
      <c r="B3094" s="19"/>
      <c r="C3094" s="8"/>
      <c r="D3094" s="15"/>
      <c r="E3094" s="16"/>
      <c r="F3094" s="16"/>
      <c r="G3094" s="16"/>
      <c r="H3094" s="16"/>
      <c r="I3094" s="15"/>
      <c r="J3094" s="5"/>
      <c r="K3094" s="2"/>
      <c r="L3094" s="21"/>
      <c r="M3094" s="14"/>
      <c r="N3094" s="14"/>
      <c r="O3094" s="21"/>
      <c r="P3094" s="16"/>
      <c r="Q3094" s="24"/>
      <c r="R3094" s="16"/>
      <c r="S3094" s="4"/>
      <c r="T3094" s="5"/>
      <c r="U3094" s="11"/>
      <c r="V3094" s="11"/>
      <c r="W3094" s="11"/>
      <c r="X3094" s="32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"/>
      <c r="AI3094" s="1"/>
      <c r="AJ3094" s="1"/>
      <c r="AK3094" s="1"/>
      <c r="AL3094" s="1"/>
      <c r="AM3094" s="32"/>
      <c r="AN3094" s="32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42"/>
      <c r="B3095" s="19"/>
      <c r="C3095" s="8"/>
      <c r="D3095" s="15"/>
      <c r="E3095" s="16"/>
      <c r="F3095" s="16"/>
      <c r="G3095" s="16"/>
      <c r="H3095" s="16"/>
      <c r="I3095" s="15"/>
      <c r="J3095" s="5"/>
      <c r="K3095" s="2"/>
      <c r="L3095" s="21"/>
      <c r="M3095" s="14"/>
      <c r="N3095" s="14"/>
      <c r="O3095" s="21"/>
      <c r="P3095" s="16"/>
      <c r="Q3095" s="24"/>
      <c r="R3095" s="16"/>
      <c r="S3095" s="4"/>
      <c r="T3095" s="5"/>
      <c r="U3095" s="11"/>
      <c r="V3095" s="11"/>
      <c r="W3095" s="11"/>
      <c r="X3095" s="32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"/>
      <c r="AI3095" s="1"/>
      <c r="AJ3095" s="1"/>
      <c r="AK3095" s="1"/>
      <c r="AL3095" s="1"/>
      <c r="AM3095" s="32"/>
      <c r="AN3095" s="32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42"/>
      <c r="B3096" s="19"/>
      <c r="C3096" s="8"/>
      <c r="D3096" s="15"/>
      <c r="E3096" s="16"/>
      <c r="F3096" s="16"/>
      <c r="G3096" s="16"/>
      <c r="H3096" s="16"/>
      <c r="I3096" s="15"/>
      <c r="J3096" s="5"/>
      <c r="K3096" s="2"/>
      <c r="L3096" s="21"/>
      <c r="M3096" s="14"/>
      <c r="N3096" s="14"/>
      <c r="O3096" s="21"/>
      <c r="P3096" s="16"/>
      <c r="Q3096" s="24"/>
      <c r="R3096" s="16"/>
      <c r="S3096" s="4"/>
      <c r="T3096" s="5"/>
      <c r="U3096" s="11"/>
      <c r="V3096" s="11"/>
      <c r="W3096" s="11"/>
      <c r="X3096" s="32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"/>
      <c r="AI3096" s="1"/>
      <c r="AJ3096" s="1"/>
      <c r="AK3096" s="1"/>
      <c r="AL3096" s="1"/>
      <c r="AM3096" s="32"/>
      <c r="AN3096" s="32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42"/>
      <c r="B3097" s="19"/>
      <c r="C3097" s="8"/>
      <c r="D3097" s="15"/>
      <c r="E3097" s="16"/>
      <c r="F3097" s="16"/>
      <c r="G3097" s="16"/>
      <c r="H3097" s="16"/>
      <c r="I3097" s="15"/>
      <c r="J3097" s="5"/>
      <c r="K3097" s="2"/>
      <c r="L3097" s="21"/>
      <c r="M3097" s="14"/>
      <c r="N3097" s="14"/>
      <c r="O3097" s="21"/>
      <c r="P3097" s="16"/>
      <c r="Q3097" s="24"/>
      <c r="R3097" s="16"/>
      <c r="S3097" s="4"/>
      <c r="T3097" s="5"/>
      <c r="U3097" s="11"/>
      <c r="V3097" s="11"/>
      <c r="W3097" s="11"/>
      <c r="X3097" s="32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"/>
      <c r="AI3097" s="1"/>
      <c r="AJ3097" s="1"/>
      <c r="AK3097" s="1"/>
      <c r="AL3097" s="1"/>
      <c r="AM3097" s="32"/>
      <c r="AN3097" s="32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42"/>
      <c r="B3098" s="19"/>
      <c r="C3098" s="8"/>
      <c r="D3098" s="15"/>
      <c r="E3098" s="16"/>
      <c r="F3098" s="16"/>
      <c r="G3098" s="16"/>
      <c r="H3098" s="16"/>
      <c r="I3098" s="15"/>
      <c r="J3098" s="5"/>
      <c r="K3098" s="2"/>
      <c r="L3098" s="21"/>
      <c r="M3098" s="14"/>
      <c r="N3098" s="14"/>
      <c r="O3098" s="21"/>
      <c r="P3098" s="16"/>
      <c r="Q3098" s="24"/>
      <c r="R3098" s="16"/>
      <c r="S3098" s="4"/>
      <c r="T3098" s="5"/>
      <c r="U3098" s="11"/>
      <c r="V3098" s="11"/>
      <c r="W3098" s="11"/>
      <c r="X3098" s="32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"/>
      <c r="AI3098" s="1"/>
      <c r="AJ3098" s="1"/>
      <c r="AK3098" s="1"/>
      <c r="AL3098" s="1"/>
      <c r="AM3098" s="32"/>
      <c r="AN3098" s="32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42"/>
      <c r="B3099" s="19"/>
      <c r="C3099" s="8"/>
      <c r="D3099" s="15"/>
      <c r="E3099" s="16"/>
      <c r="F3099" s="16"/>
      <c r="G3099" s="16"/>
      <c r="H3099" s="16"/>
      <c r="I3099" s="15"/>
      <c r="J3099" s="5"/>
      <c r="K3099" s="2"/>
      <c r="L3099" s="21"/>
      <c r="M3099" s="14"/>
      <c r="N3099" s="14"/>
      <c r="O3099" s="21"/>
      <c r="P3099" s="16"/>
      <c r="Q3099" s="24"/>
      <c r="R3099" s="16"/>
      <c r="S3099" s="4"/>
      <c r="T3099" s="5"/>
      <c r="U3099" s="11"/>
      <c r="V3099" s="11"/>
      <c r="W3099" s="11"/>
      <c r="X3099" s="32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"/>
      <c r="AI3099" s="1"/>
      <c r="AJ3099" s="1"/>
      <c r="AK3099" s="1"/>
      <c r="AL3099" s="1"/>
      <c r="AM3099" s="32"/>
      <c r="AN3099" s="32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42"/>
      <c r="B3100" s="19"/>
      <c r="C3100" s="8"/>
      <c r="D3100" s="15"/>
      <c r="E3100" s="16"/>
      <c r="F3100" s="16"/>
      <c r="G3100" s="16"/>
      <c r="H3100" s="16"/>
      <c r="I3100" s="15"/>
      <c r="J3100" s="5"/>
      <c r="K3100" s="2"/>
      <c r="L3100" s="21"/>
      <c r="M3100" s="14"/>
      <c r="N3100" s="14"/>
      <c r="O3100" s="21"/>
      <c r="P3100" s="16"/>
      <c r="Q3100" s="24"/>
      <c r="R3100" s="16"/>
      <c r="S3100" s="4"/>
      <c r="T3100" s="5"/>
      <c r="U3100" s="11"/>
      <c r="V3100" s="11"/>
      <c r="W3100" s="11"/>
      <c r="X3100" s="32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"/>
      <c r="AI3100" s="1"/>
      <c r="AJ3100" s="1"/>
      <c r="AK3100" s="1"/>
      <c r="AL3100" s="1"/>
      <c r="AM3100" s="32"/>
      <c r="AN3100" s="32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42"/>
      <c r="B3101" s="19"/>
      <c r="C3101" s="8"/>
      <c r="D3101" s="15"/>
      <c r="E3101" s="16"/>
      <c r="F3101" s="16"/>
      <c r="G3101" s="16"/>
      <c r="H3101" s="16"/>
      <c r="I3101" s="15"/>
      <c r="J3101" s="5"/>
      <c r="K3101" s="2"/>
      <c r="L3101" s="21"/>
      <c r="M3101" s="14"/>
      <c r="N3101" s="14"/>
      <c r="O3101" s="21"/>
      <c r="P3101" s="16"/>
      <c r="Q3101" s="24"/>
      <c r="R3101" s="16"/>
      <c r="S3101" s="4"/>
      <c r="T3101" s="5"/>
      <c r="U3101" s="11"/>
      <c r="V3101" s="11"/>
      <c r="W3101" s="11"/>
      <c r="X3101" s="32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"/>
      <c r="AI3101" s="1"/>
      <c r="AJ3101" s="1"/>
      <c r="AK3101" s="1"/>
      <c r="AL3101" s="1"/>
      <c r="AM3101" s="32"/>
      <c r="AN3101" s="32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42"/>
      <c r="B3102" s="19"/>
      <c r="C3102" s="8"/>
      <c r="D3102" s="15"/>
      <c r="E3102" s="16"/>
      <c r="F3102" s="16"/>
      <c r="G3102" s="16"/>
      <c r="H3102" s="16"/>
      <c r="I3102" s="15"/>
      <c r="J3102" s="5"/>
      <c r="K3102" s="2"/>
      <c r="L3102" s="21"/>
      <c r="M3102" s="14"/>
      <c r="N3102" s="14"/>
      <c r="O3102" s="21"/>
      <c r="P3102" s="16"/>
      <c r="Q3102" s="24"/>
      <c r="R3102" s="16"/>
      <c r="S3102" s="4"/>
      <c r="T3102" s="5"/>
      <c r="U3102" s="11"/>
      <c r="V3102" s="11"/>
      <c r="W3102" s="11"/>
      <c r="X3102" s="32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"/>
      <c r="AI3102" s="1"/>
      <c r="AJ3102" s="1"/>
      <c r="AK3102" s="1"/>
      <c r="AL3102" s="1"/>
      <c r="AM3102" s="32"/>
      <c r="AN3102" s="32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42"/>
      <c r="B3103" s="19"/>
      <c r="C3103" s="8"/>
      <c r="D3103" s="15"/>
      <c r="E3103" s="16"/>
      <c r="F3103" s="16"/>
      <c r="G3103" s="16"/>
      <c r="H3103" s="16"/>
      <c r="I3103" s="15"/>
      <c r="J3103" s="5"/>
      <c r="K3103" s="2"/>
      <c r="L3103" s="21"/>
      <c r="M3103" s="14"/>
      <c r="N3103" s="14"/>
      <c r="O3103" s="21"/>
      <c r="P3103" s="16"/>
      <c r="Q3103" s="24"/>
      <c r="R3103" s="16"/>
      <c r="S3103" s="4"/>
      <c r="T3103" s="5"/>
      <c r="U3103" s="11"/>
      <c r="V3103" s="11"/>
      <c r="W3103" s="11"/>
      <c r="X3103" s="32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"/>
      <c r="AI3103" s="1"/>
      <c r="AJ3103" s="1"/>
      <c r="AK3103" s="1"/>
      <c r="AL3103" s="1"/>
      <c r="AM3103" s="32"/>
      <c r="AN3103" s="32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42"/>
      <c r="B3104" s="19"/>
      <c r="C3104" s="8"/>
      <c r="D3104" s="15"/>
      <c r="E3104" s="16"/>
      <c r="F3104" s="16"/>
      <c r="G3104" s="16"/>
      <c r="H3104" s="16"/>
      <c r="I3104" s="15"/>
      <c r="J3104" s="5"/>
      <c r="K3104" s="2"/>
      <c r="L3104" s="21"/>
      <c r="M3104" s="14"/>
      <c r="N3104" s="14"/>
      <c r="O3104" s="21"/>
      <c r="P3104" s="16"/>
      <c r="Q3104" s="24"/>
      <c r="R3104" s="16"/>
      <c r="S3104" s="4"/>
      <c r="T3104" s="5"/>
      <c r="U3104" s="11"/>
      <c r="V3104" s="11"/>
      <c r="W3104" s="11"/>
      <c r="X3104" s="32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"/>
      <c r="AI3104" s="1"/>
      <c r="AJ3104" s="1"/>
      <c r="AK3104" s="1"/>
      <c r="AL3104" s="1"/>
      <c r="AM3104" s="32"/>
      <c r="AN3104" s="32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42"/>
      <c r="B3105" s="19"/>
      <c r="C3105" s="8"/>
      <c r="D3105" s="15"/>
      <c r="E3105" s="16"/>
      <c r="F3105" s="16"/>
      <c r="G3105" s="16"/>
      <c r="H3105" s="16"/>
      <c r="I3105" s="15"/>
      <c r="J3105" s="5"/>
      <c r="K3105" s="2"/>
      <c r="L3105" s="21"/>
      <c r="M3105" s="14"/>
      <c r="N3105" s="14"/>
      <c r="O3105" s="21"/>
      <c r="P3105" s="16"/>
      <c r="Q3105" s="24"/>
      <c r="R3105" s="16"/>
      <c r="S3105" s="4"/>
      <c r="T3105" s="5"/>
      <c r="U3105" s="11"/>
      <c r="V3105" s="11"/>
      <c r="W3105" s="11"/>
      <c r="X3105" s="32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"/>
      <c r="AI3105" s="1"/>
      <c r="AJ3105" s="1"/>
      <c r="AK3105" s="1"/>
      <c r="AL3105" s="1"/>
      <c r="AM3105" s="32"/>
      <c r="AN3105" s="32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42"/>
      <c r="B3106" s="19"/>
      <c r="C3106" s="8"/>
      <c r="D3106" s="15"/>
      <c r="E3106" s="16"/>
      <c r="F3106" s="16"/>
      <c r="G3106" s="16"/>
      <c r="H3106" s="16"/>
      <c r="I3106" s="15"/>
      <c r="J3106" s="5"/>
      <c r="K3106" s="2"/>
      <c r="L3106" s="21"/>
      <c r="M3106" s="14"/>
      <c r="N3106" s="14"/>
      <c r="O3106" s="21"/>
      <c r="P3106" s="16"/>
      <c r="Q3106" s="24"/>
      <c r="R3106" s="16"/>
      <c r="S3106" s="4"/>
      <c r="T3106" s="5"/>
      <c r="U3106" s="11"/>
      <c r="V3106" s="11"/>
      <c r="W3106" s="11"/>
      <c r="X3106" s="32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"/>
      <c r="AI3106" s="1"/>
      <c r="AJ3106" s="1"/>
      <c r="AK3106" s="1"/>
      <c r="AL3106" s="1"/>
      <c r="AM3106" s="32"/>
      <c r="AN3106" s="32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42"/>
      <c r="B3107" s="19"/>
      <c r="C3107" s="8"/>
      <c r="D3107" s="15"/>
      <c r="E3107" s="16"/>
      <c r="F3107" s="16"/>
      <c r="G3107" s="16"/>
      <c r="H3107" s="16"/>
      <c r="I3107" s="15"/>
      <c r="J3107" s="5"/>
      <c r="K3107" s="2"/>
      <c r="L3107" s="21"/>
      <c r="M3107" s="14"/>
      <c r="N3107" s="14"/>
      <c r="O3107" s="21"/>
      <c r="P3107" s="16"/>
      <c r="Q3107" s="24"/>
      <c r="R3107" s="16"/>
      <c r="S3107" s="4"/>
      <c r="T3107" s="5"/>
      <c r="U3107" s="11"/>
      <c r="V3107" s="11"/>
      <c r="W3107" s="11"/>
      <c r="X3107" s="32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"/>
      <c r="AI3107" s="1"/>
      <c r="AJ3107" s="1"/>
      <c r="AK3107" s="1"/>
      <c r="AL3107" s="1"/>
      <c r="AM3107" s="32"/>
      <c r="AN3107" s="32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42"/>
      <c r="B3108" s="19"/>
      <c r="C3108" s="8"/>
      <c r="D3108" s="15"/>
      <c r="E3108" s="16"/>
      <c r="F3108" s="16"/>
      <c r="G3108" s="16"/>
      <c r="H3108" s="16"/>
      <c r="I3108" s="15"/>
      <c r="J3108" s="5"/>
      <c r="K3108" s="2"/>
      <c r="L3108" s="21"/>
      <c r="M3108" s="14"/>
      <c r="N3108" s="14"/>
      <c r="O3108" s="21"/>
      <c r="P3108" s="16"/>
      <c r="Q3108" s="24"/>
      <c r="R3108" s="16"/>
      <c r="S3108" s="4"/>
      <c r="T3108" s="5"/>
      <c r="U3108" s="11"/>
      <c r="V3108" s="11"/>
      <c r="W3108" s="11"/>
      <c r="X3108" s="32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"/>
      <c r="AI3108" s="1"/>
      <c r="AJ3108" s="1"/>
      <c r="AK3108" s="1"/>
      <c r="AL3108" s="1"/>
      <c r="AM3108" s="32"/>
      <c r="AN3108" s="32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42"/>
      <c r="B3109" s="19"/>
      <c r="C3109" s="8"/>
      <c r="D3109" s="15"/>
      <c r="E3109" s="16"/>
      <c r="F3109" s="16"/>
      <c r="G3109" s="16"/>
      <c r="H3109" s="16"/>
      <c r="I3109" s="15"/>
      <c r="J3109" s="5"/>
      <c r="K3109" s="2"/>
      <c r="L3109" s="21"/>
      <c r="M3109" s="14"/>
      <c r="N3109" s="14"/>
      <c r="O3109" s="21"/>
      <c r="P3109" s="16"/>
      <c r="Q3109" s="24"/>
      <c r="R3109" s="16"/>
      <c r="S3109" s="4"/>
      <c r="T3109" s="5"/>
      <c r="U3109" s="11"/>
      <c r="V3109" s="11"/>
      <c r="W3109" s="11"/>
      <c r="X3109" s="32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"/>
      <c r="AI3109" s="1"/>
      <c r="AJ3109" s="1"/>
      <c r="AK3109" s="1"/>
      <c r="AL3109" s="1"/>
      <c r="AM3109" s="32"/>
      <c r="AN3109" s="32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42"/>
      <c r="B3110" s="19"/>
      <c r="C3110" s="8"/>
      <c r="D3110" s="15"/>
      <c r="E3110" s="16"/>
      <c r="F3110" s="16"/>
      <c r="G3110" s="16"/>
      <c r="H3110" s="16"/>
      <c r="I3110" s="15"/>
      <c r="J3110" s="5"/>
      <c r="K3110" s="2"/>
      <c r="L3110" s="21"/>
      <c r="M3110" s="14"/>
      <c r="N3110" s="14"/>
      <c r="O3110" s="21"/>
      <c r="P3110" s="16"/>
      <c r="Q3110" s="24"/>
      <c r="R3110" s="16"/>
      <c r="S3110" s="4"/>
      <c r="T3110" s="5"/>
      <c r="U3110" s="11"/>
      <c r="V3110" s="11"/>
      <c r="W3110" s="11"/>
      <c r="X3110" s="32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"/>
      <c r="AI3110" s="1"/>
      <c r="AJ3110" s="1"/>
      <c r="AK3110" s="1"/>
      <c r="AL3110" s="1"/>
      <c r="AM3110" s="32"/>
      <c r="AN3110" s="32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42"/>
      <c r="B3111" s="19"/>
      <c r="C3111" s="8"/>
      <c r="D3111" s="15"/>
      <c r="E3111" s="16"/>
      <c r="F3111" s="16"/>
      <c r="G3111" s="16"/>
      <c r="H3111" s="16"/>
      <c r="I3111" s="15"/>
      <c r="J3111" s="5"/>
      <c r="K3111" s="2"/>
      <c r="L3111" s="21"/>
      <c r="M3111" s="14"/>
      <c r="N3111" s="14"/>
      <c r="O3111" s="21"/>
      <c r="P3111" s="16"/>
      <c r="Q3111" s="24"/>
      <c r="R3111" s="16"/>
      <c r="S3111" s="4"/>
      <c r="T3111" s="5"/>
      <c r="U3111" s="11"/>
      <c r="V3111" s="11"/>
      <c r="W3111" s="11"/>
      <c r="X3111" s="32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"/>
      <c r="AI3111" s="1"/>
      <c r="AJ3111" s="1"/>
      <c r="AK3111" s="1"/>
      <c r="AL3111" s="1"/>
      <c r="AM3111" s="32"/>
      <c r="AN3111" s="32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42"/>
      <c r="B3112" s="19"/>
      <c r="C3112" s="8"/>
      <c r="D3112" s="15"/>
      <c r="E3112" s="16"/>
      <c r="F3112" s="16"/>
      <c r="G3112" s="16"/>
      <c r="H3112" s="16"/>
      <c r="I3112" s="15"/>
      <c r="J3112" s="5"/>
      <c r="K3112" s="2"/>
      <c r="L3112" s="21"/>
      <c r="M3112" s="14"/>
      <c r="N3112" s="14"/>
      <c r="O3112" s="21"/>
      <c r="P3112" s="16"/>
      <c r="Q3112" s="24"/>
      <c r="R3112" s="16"/>
      <c r="S3112" s="4"/>
      <c r="T3112" s="5"/>
      <c r="U3112" s="11"/>
      <c r="V3112" s="11"/>
      <c r="W3112" s="11"/>
      <c r="X3112" s="32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"/>
      <c r="AI3112" s="1"/>
      <c r="AJ3112" s="1"/>
      <c r="AK3112" s="1"/>
      <c r="AL3112" s="1"/>
      <c r="AM3112" s="32"/>
      <c r="AN3112" s="32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42"/>
      <c r="B3113" s="19"/>
      <c r="C3113" s="8"/>
      <c r="D3113" s="15"/>
      <c r="E3113" s="16"/>
      <c r="F3113" s="16"/>
      <c r="G3113" s="16"/>
      <c r="H3113" s="16"/>
      <c r="I3113" s="15"/>
      <c r="J3113" s="5"/>
      <c r="K3113" s="2"/>
      <c r="L3113" s="21"/>
      <c r="M3113" s="14"/>
      <c r="N3113" s="14"/>
      <c r="O3113" s="21"/>
      <c r="P3113" s="16"/>
      <c r="Q3113" s="24"/>
      <c r="R3113" s="16"/>
      <c r="S3113" s="4"/>
      <c r="T3113" s="5"/>
      <c r="U3113" s="11"/>
      <c r="V3113" s="11"/>
      <c r="W3113" s="11"/>
      <c r="X3113" s="32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"/>
      <c r="AI3113" s="1"/>
      <c r="AJ3113" s="1"/>
      <c r="AK3113" s="1"/>
      <c r="AL3113" s="1"/>
      <c r="AM3113" s="32"/>
      <c r="AN3113" s="32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42"/>
      <c r="B3114" s="19"/>
      <c r="C3114" s="8"/>
      <c r="D3114" s="15"/>
      <c r="E3114" s="16"/>
      <c r="F3114" s="16"/>
      <c r="G3114" s="16"/>
      <c r="H3114" s="16"/>
      <c r="I3114" s="15"/>
      <c r="J3114" s="5"/>
      <c r="K3114" s="2"/>
      <c r="L3114" s="21"/>
      <c r="M3114" s="14"/>
      <c r="N3114" s="14"/>
      <c r="O3114" s="21"/>
      <c r="P3114" s="16"/>
      <c r="Q3114" s="24"/>
      <c r="R3114" s="16"/>
      <c r="S3114" s="4"/>
      <c r="T3114" s="5"/>
      <c r="U3114" s="11"/>
      <c r="V3114" s="11"/>
      <c r="W3114" s="11"/>
      <c r="X3114" s="32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"/>
      <c r="AI3114" s="1"/>
      <c r="AJ3114" s="1"/>
      <c r="AK3114" s="1"/>
      <c r="AL3114" s="1"/>
      <c r="AM3114" s="32"/>
      <c r="AN3114" s="32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42"/>
      <c r="B3115" s="19"/>
      <c r="C3115" s="8"/>
      <c r="D3115" s="15"/>
      <c r="E3115" s="16"/>
      <c r="F3115" s="16"/>
      <c r="G3115" s="16"/>
      <c r="H3115" s="16"/>
      <c r="I3115" s="15"/>
      <c r="J3115" s="5"/>
      <c r="K3115" s="2"/>
      <c r="L3115" s="21"/>
      <c r="M3115" s="14"/>
      <c r="N3115" s="14"/>
      <c r="O3115" s="21"/>
      <c r="P3115" s="16"/>
      <c r="Q3115" s="24"/>
      <c r="R3115" s="16"/>
      <c r="S3115" s="4"/>
      <c r="T3115" s="5"/>
      <c r="U3115" s="11"/>
      <c r="V3115" s="11"/>
      <c r="W3115" s="11"/>
      <c r="X3115" s="32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"/>
      <c r="AI3115" s="1"/>
      <c r="AJ3115" s="1"/>
      <c r="AK3115" s="1"/>
      <c r="AL3115" s="1"/>
      <c r="AM3115" s="32"/>
      <c r="AN3115" s="32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42"/>
      <c r="B3116" s="19"/>
      <c r="C3116" s="8"/>
      <c r="D3116" s="15"/>
      <c r="E3116" s="16"/>
      <c r="F3116" s="16"/>
      <c r="G3116" s="16"/>
      <c r="H3116" s="16"/>
      <c r="I3116" s="15"/>
      <c r="J3116" s="5"/>
      <c r="K3116" s="2"/>
      <c r="L3116" s="21"/>
      <c r="M3116" s="14"/>
      <c r="N3116" s="14"/>
      <c r="O3116" s="21"/>
      <c r="P3116" s="16"/>
      <c r="Q3116" s="24"/>
      <c r="R3116" s="16"/>
      <c r="S3116" s="4"/>
      <c r="T3116" s="5"/>
      <c r="U3116" s="30"/>
      <c r="V3116" s="30"/>
      <c r="W3116" s="30"/>
      <c r="X3116" s="36"/>
      <c r="Y3116" s="25"/>
      <c r="Z3116" s="28"/>
      <c r="AA3116" s="30"/>
      <c r="AB3116" s="25"/>
      <c r="AC3116" s="25"/>
      <c r="AD3116" s="25"/>
      <c r="AE3116" s="30"/>
      <c r="AF3116" s="26"/>
      <c r="AG3116" s="30"/>
      <c r="AH3116" s="28"/>
      <c r="AI3116" s="28"/>
      <c r="AJ3116" s="28"/>
      <c r="AK3116" s="28"/>
      <c r="AL3116" s="28"/>
      <c r="AM3116" s="36"/>
      <c r="AN3116" s="36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  <c r="EK3116" s="28"/>
      <c r="EL3116" s="28"/>
      <c r="EM3116" s="28"/>
      <c r="EN3116" s="28"/>
      <c r="EO3116" s="28"/>
    </row>
    <row r="3117" spans="1:145" x14ac:dyDescent="0.15">
      <c r="A3117" s="42"/>
      <c r="B3117" s="19"/>
      <c r="C3117" s="8"/>
      <c r="D3117" s="15"/>
      <c r="E3117" s="16"/>
      <c r="F3117" s="16"/>
      <c r="G3117" s="16"/>
      <c r="H3117" s="16"/>
      <c r="I3117" s="15"/>
      <c r="J3117" s="5"/>
      <c r="K3117" s="2"/>
      <c r="L3117" s="21"/>
      <c r="M3117" s="14"/>
      <c r="N3117" s="14"/>
      <c r="O3117" s="21"/>
      <c r="P3117" s="16"/>
      <c r="Q3117" s="24"/>
      <c r="R3117" s="16"/>
      <c r="S3117" s="4"/>
      <c r="T3117" s="5"/>
      <c r="U3117" s="11"/>
      <c r="V3117" s="11"/>
      <c r="W3117" s="11"/>
      <c r="X3117" s="32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"/>
      <c r="AI3117" s="1"/>
      <c r="AJ3117" s="1"/>
      <c r="AK3117" s="1"/>
      <c r="AL3117" s="1"/>
      <c r="AM3117" s="32"/>
      <c r="AN3117" s="32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42"/>
      <c r="B3118" s="19"/>
      <c r="C3118" s="8"/>
      <c r="D3118" s="15"/>
      <c r="E3118" s="16"/>
      <c r="F3118" s="16"/>
      <c r="G3118" s="16"/>
      <c r="H3118" s="16"/>
      <c r="I3118" s="15"/>
      <c r="J3118" s="5"/>
      <c r="K3118" s="2"/>
      <c r="L3118" s="21"/>
      <c r="M3118" s="14"/>
      <c r="N3118" s="14"/>
      <c r="O3118" s="21"/>
      <c r="P3118" s="16"/>
      <c r="Q3118" s="24"/>
      <c r="R3118" s="16"/>
      <c r="S3118" s="4"/>
      <c r="T3118" s="5"/>
      <c r="U3118" s="30"/>
      <c r="V3118" s="30"/>
      <c r="W3118" s="30"/>
      <c r="X3118" s="36"/>
      <c r="Y3118" s="25"/>
      <c r="Z3118" s="28"/>
      <c r="AA3118" s="30"/>
      <c r="AB3118" s="25"/>
      <c r="AC3118" s="25"/>
      <c r="AD3118" s="25"/>
      <c r="AE3118" s="30"/>
      <c r="AF3118" s="26"/>
      <c r="AG3118" s="30"/>
      <c r="AH3118" s="28"/>
      <c r="AI3118" s="28"/>
      <c r="AJ3118" s="28"/>
      <c r="AK3118" s="28"/>
      <c r="AL3118" s="28"/>
      <c r="AM3118" s="36"/>
      <c r="AN3118" s="36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  <c r="EK3118" s="28"/>
      <c r="EL3118" s="28"/>
      <c r="EM3118" s="28"/>
      <c r="EN3118" s="28"/>
      <c r="EO3118" s="28"/>
    </row>
    <row r="3119" spans="1:145" x14ac:dyDescent="0.15">
      <c r="A3119" s="42"/>
      <c r="B3119" s="19"/>
      <c r="C3119" s="8"/>
      <c r="D3119" s="15"/>
      <c r="E3119" s="16"/>
      <c r="F3119" s="16"/>
      <c r="G3119" s="16"/>
      <c r="H3119" s="16"/>
      <c r="I3119" s="15"/>
      <c r="J3119" s="5"/>
      <c r="K3119" s="2"/>
      <c r="L3119" s="21"/>
      <c r="M3119" s="14"/>
      <c r="N3119" s="14"/>
      <c r="O3119" s="21"/>
      <c r="P3119" s="16"/>
      <c r="Q3119" s="24"/>
      <c r="R3119" s="16"/>
      <c r="S3119" s="4"/>
      <c r="T3119" s="5"/>
      <c r="U3119" s="11"/>
      <c r="V3119" s="11"/>
      <c r="W3119" s="11"/>
      <c r="X3119" s="32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"/>
      <c r="AI3119" s="1"/>
      <c r="AJ3119" s="1"/>
      <c r="AK3119" s="1"/>
      <c r="AL3119" s="1"/>
      <c r="AM3119" s="32"/>
      <c r="AN3119" s="32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42"/>
      <c r="B3120" s="19"/>
      <c r="C3120" s="8"/>
      <c r="D3120" s="15"/>
      <c r="E3120" s="16"/>
      <c r="F3120" s="16"/>
      <c r="G3120" s="16"/>
      <c r="H3120" s="16"/>
      <c r="I3120" s="15"/>
      <c r="J3120" s="5"/>
      <c r="K3120" s="2"/>
      <c r="L3120" s="21"/>
      <c r="M3120" s="14"/>
      <c r="N3120" s="14"/>
      <c r="O3120" s="21"/>
      <c r="P3120" s="16"/>
      <c r="Q3120" s="24"/>
      <c r="R3120" s="16"/>
      <c r="S3120" s="4"/>
      <c r="T3120" s="5"/>
      <c r="U3120" s="11"/>
      <c r="V3120" s="11"/>
      <c r="W3120" s="11"/>
      <c r="X3120" s="32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"/>
      <c r="AI3120" s="1"/>
      <c r="AJ3120" s="1"/>
      <c r="AK3120" s="1"/>
      <c r="AL3120" s="1"/>
      <c r="AM3120" s="32"/>
      <c r="AN3120" s="32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42"/>
      <c r="B3121" s="19"/>
      <c r="C3121" s="8"/>
      <c r="D3121" s="15"/>
      <c r="E3121" s="16"/>
      <c r="F3121" s="16"/>
      <c r="G3121" s="16"/>
      <c r="H3121" s="16"/>
      <c r="I3121" s="15"/>
      <c r="J3121" s="5"/>
      <c r="K3121" s="2"/>
      <c r="L3121" s="21"/>
      <c r="M3121" s="14"/>
      <c r="N3121" s="14"/>
      <c r="O3121" s="21"/>
      <c r="P3121" s="16"/>
      <c r="Q3121" s="24"/>
      <c r="R3121" s="16"/>
      <c r="S3121" s="4"/>
      <c r="T3121" s="5"/>
      <c r="U3121" s="11"/>
      <c r="V3121" s="11"/>
      <c r="W3121" s="11"/>
      <c r="X3121" s="32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"/>
      <c r="AI3121" s="1"/>
      <c r="AJ3121" s="1"/>
      <c r="AK3121" s="1"/>
      <c r="AL3121" s="1"/>
      <c r="AM3121" s="32"/>
      <c r="AN3121" s="32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42"/>
      <c r="B3122" s="19"/>
      <c r="C3122" s="8"/>
      <c r="D3122" s="15"/>
      <c r="E3122" s="16"/>
      <c r="F3122" s="16"/>
      <c r="G3122" s="16"/>
      <c r="H3122" s="16"/>
      <c r="I3122" s="15"/>
      <c r="J3122" s="5"/>
      <c r="K3122" s="2"/>
      <c r="L3122" s="21"/>
      <c r="M3122" s="14"/>
      <c r="N3122" s="14"/>
      <c r="O3122" s="21"/>
      <c r="P3122" s="16"/>
      <c r="Q3122" s="24"/>
      <c r="R3122" s="16"/>
      <c r="S3122" s="4"/>
      <c r="T3122" s="5"/>
      <c r="U3122" s="11"/>
      <c r="V3122" s="11"/>
      <c r="W3122" s="11"/>
      <c r="X3122" s="32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"/>
      <c r="AI3122" s="1"/>
      <c r="AJ3122" s="1"/>
      <c r="AK3122" s="1"/>
      <c r="AL3122" s="1"/>
      <c r="AM3122" s="32"/>
      <c r="AN3122" s="32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42"/>
      <c r="B3123" s="19"/>
      <c r="C3123" s="8"/>
      <c r="D3123" s="15"/>
      <c r="E3123" s="16"/>
      <c r="F3123" s="16"/>
      <c r="G3123" s="16"/>
      <c r="H3123" s="16"/>
      <c r="I3123" s="15"/>
      <c r="J3123" s="5"/>
      <c r="K3123" s="2"/>
      <c r="L3123" s="21"/>
      <c r="M3123" s="14"/>
      <c r="N3123" s="14"/>
      <c r="O3123" s="21"/>
      <c r="P3123" s="16"/>
      <c r="Q3123" s="24"/>
      <c r="R3123" s="16"/>
      <c r="S3123" s="4"/>
      <c r="T3123" s="5"/>
      <c r="U3123" s="11"/>
      <c r="V3123" s="11"/>
      <c r="W3123" s="11"/>
      <c r="X3123" s="32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"/>
      <c r="AI3123" s="1"/>
      <c r="AJ3123" s="1"/>
      <c r="AK3123" s="1"/>
      <c r="AL3123" s="1"/>
      <c r="AM3123" s="32"/>
      <c r="AN3123" s="32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42"/>
      <c r="B3124" s="19"/>
      <c r="C3124" s="8"/>
      <c r="D3124" s="15"/>
      <c r="E3124" s="16"/>
      <c r="F3124" s="16"/>
      <c r="G3124" s="16"/>
      <c r="H3124" s="16"/>
      <c r="I3124" s="15"/>
      <c r="J3124" s="5"/>
      <c r="K3124" s="2"/>
      <c r="L3124" s="21"/>
      <c r="M3124" s="14"/>
      <c r="N3124" s="14"/>
      <c r="O3124" s="21"/>
      <c r="P3124" s="16"/>
      <c r="Q3124" s="24"/>
      <c r="R3124" s="16"/>
      <c r="S3124" s="4"/>
      <c r="T3124" s="5"/>
      <c r="U3124" s="11"/>
      <c r="V3124" s="11"/>
      <c r="W3124" s="11"/>
      <c r="X3124" s="32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"/>
      <c r="AI3124" s="1"/>
      <c r="AJ3124" s="1"/>
      <c r="AK3124" s="1"/>
      <c r="AL3124" s="1"/>
      <c r="AM3124" s="32"/>
      <c r="AN3124" s="32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42"/>
      <c r="B3125" s="19"/>
      <c r="C3125" s="8"/>
      <c r="D3125" s="15"/>
      <c r="E3125" s="16"/>
      <c r="F3125" s="16"/>
      <c r="G3125" s="16"/>
      <c r="H3125" s="16"/>
      <c r="I3125" s="15"/>
      <c r="J3125" s="5"/>
      <c r="K3125" s="2"/>
      <c r="L3125" s="21"/>
      <c r="M3125" s="14"/>
      <c r="N3125" s="14"/>
      <c r="O3125" s="21"/>
      <c r="P3125" s="16"/>
      <c r="Q3125" s="24"/>
      <c r="R3125" s="16"/>
      <c r="S3125" s="4"/>
      <c r="T3125" s="5"/>
      <c r="U3125" s="11"/>
      <c r="V3125" s="11"/>
      <c r="W3125" s="11"/>
      <c r="X3125" s="32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"/>
      <c r="AI3125" s="1"/>
      <c r="AJ3125" s="1"/>
      <c r="AK3125" s="1"/>
      <c r="AL3125" s="1"/>
      <c r="AM3125" s="32"/>
      <c r="AN3125" s="32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42"/>
      <c r="B3126" s="19"/>
      <c r="C3126" s="8"/>
      <c r="D3126" s="15"/>
      <c r="E3126" s="16"/>
      <c r="F3126" s="16"/>
      <c r="G3126" s="16"/>
      <c r="H3126" s="16"/>
      <c r="I3126" s="15"/>
      <c r="J3126" s="5"/>
      <c r="K3126" s="2"/>
      <c r="L3126" s="21"/>
      <c r="M3126" s="14"/>
      <c r="N3126" s="14"/>
      <c r="O3126" s="21"/>
      <c r="P3126" s="16"/>
      <c r="Q3126" s="24"/>
      <c r="R3126" s="16"/>
      <c r="S3126" s="4"/>
      <c r="T3126" s="5"/>
      <c r="U3126" s="11"/>
      <c r="V3126" s="11"/>
      <c r="W3126" s="11"/>
      <c r="X3126" s="32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"/>
      <c r="AI3126" s="1"/>
      <c r="AJ3126" s="1"/>
      <c r="AK3126" s="1"/>
      <c r="AL3126" s="1"/>
      <c r="AM3126" s="32"/>
      <c r="AN3126" s="32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42"/>
      <c r="B3127" s="19"/>
      <c r="C3127" s="8"/>
      <c r="D3127" s="15"/>
      <c r="E3127" s="16"/>
      <c r="F3127" s="16"/>
      <c r="G3127" s="16"/>
      <c r="H3127" s="16"/>
      <c r="I3127" s="15"/>
      <c r="J3127" s="5"/>
      <c r="K3127" s="2"/>
      <c r="L3127" s="21"/>
      <c r="M3127" s="14"/>
      <c r="N3127" s="14"/>
      <c r="O3127" s="21"/>
      <c r="P3127" s="16"/>
      <c r="Q3127" s="24"/>
      <c r="R3127" s="16"/>
      <c r="S3127" s="4"/>
      <c r="T3127" s="5"/>
      <c r="U3127" s="11"/>
      <c r="V3127" s="11"/>
      <c r="W3127" s="11"/>
      <c r="X3127" s="32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"/>
      <c r="AI3127" s="1"/>
      <c r="AJ3127" s="1"/>
      <c r="AK3127" s="1"/>
      <c r="AL3127" s="1"/>
      <c r="AM3127" s="32"/>
      <c r="AN3127" s="32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42"/>
      <c r="B3128" s="19"/>
      <c r="C3128" s="8"/>
      <c r="D3128" s="15"/>
      <c r="E3128" s="16"/>
      <c r="F3128" s="16"/>
      <c r="G3128" s="16"/>
      <c r="H3128" s="16"/>
      <c r="I3128" s="15"/>
      <c r="J3128" s="5"/>
      <c r="K3128" s="2"/>
      <c r="L3128" s="21"/>
      <c r="M3128" s="14"/>
      <c r="N3128" s="14"/>
      <c r="O3128" s="21"/>
      <c r="P3128" s="16"/>
      <c r="Q3128" s="24"/>
      <c r="R3128" s="16"/>
      <c r="S3128" s="4"/>
      <c r="T3128" s="5"/>
      <c r="U3128" s="11"/>
      <c r="V3128" s="11"/>
      <c r="W3128" s="11"/>
      <c r="X3128" s="32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"/>
      <c r="AI3128" s="1"/>
      <c r="AJ3128" s="1"/>
      <c r="AK3128" s="1"/>
      <c r="AL3128" s="1"/>
      <c r="AM3128" s="32"/>
      <c r="AN3128" s="32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42"/>
      <c r="B3129" s="19"/>
      <c r="C3129" s="8"/>
      <c r="D3129" s="15"/>
      <c r="E3129" s="16"/>
      <c r="F3129" s="16"/>
      <c r="G3129" s="16"/>
      <c r="H3129" s="16"/>
      <c r="I3129" s="15"/>
      <c r="J3129" s="5"/>
      <c r="K3129" s="2"/>
      <c r="L3129" s="21"/>
      <c r="M3129" s="14"/>
      <c r="N3129" s="14"/>
      <c r="O3129" s="21"/>
      <c r="P3129" s="16"/>
      <c r="Q3129" s="24"/>
      <c r="R3129" s="16"/>
      <c r="S3129" s="4"/>
      <c r="T3129" s="5"/>
      <c r="U3129" s="11"/>
      <c r="V3129" s="11"/>
      <c r="W3129" s="11"/>
      <c r="X3129" s="32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"/>
      <c r="AI3129" s="1"/>
      <c r="AJ3129" s="1"/>
      <c r="AK3129" s="1"/>
      <c r="AL3129" s="1"/>
      <c r="AM3129" s="32"/>
      <c r="AN3129" s="32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42"/>
      <c r="B3130" s="19"/>
      <c r="C3130" s="8"/>
      <c r="D3130" s="15"/>
      <c r="E3130" s="16"/>
      <c r="F3130" s="16"/>
      <c r="G3130" s="16"/>
      <c r="H3130" s="16"/>
      <c r="I3130" s="15"/>
      <c r="J3130" s="5"/>
      <c r="K3130" s="2"/>
      <c r="L3130" s="21"/>
      <c r="M3130" s="14"/>
      <c r="N3130" s="14"/>
      <c r="O3130" s="21"/>
      <c r="P3130" s="16"/>
      <c r="Q3130" s="24"/>
      <c r="R3130" s="16"/>
      <c r="S3130" s="4"/>
      <c r="T3130" s="5"/>
      <c r="U3130" s="11"/>
      <c r="V3130" s="11"/>
      <c r="W3130" s="11"/>
      <c r="X3130" s="32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"/>
      <c r="AI3130" s="1"/>
      <c r="AJ3130" s="1"/>
      <c r="AK3130" s="1"/>
      <c r="AL3130" s="1"/>
      <c r="AM3130" s="32"/>
      <c r="AN3130" s="32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42"/>
      <c r="B3131" s="19"/>
      <c r="C3131" s="8"/>
      <c r="D3131" s="15"/>
      <c r="E3131" s="16"/>
      <c r="F3131" s="16"/>
      <c r="G3131" s="16"/>
      <c r="H3131" s="16"/>
      <c r="I3131" s="15"/>
      <c r="J3131" s="5"/>
      <c r="K3131" s="2"/>
      <c r="L3131" s="21"/>
      <c r="M3131" s="14"/>
      <c r="N3131" s="14"/>
      <c r="O3131" s="21"/>
      <c r="P3131" s="16"/>
      <c r="Q3131" s="24"/>
      <c r="R3131" s="16"/>
      <c r="S3131" s="4"/>
      <c r="T3131" s="5"/>
      <c r="U3131" s="11"/>
      <c r="V3131" s="11"/>
      <c r="W3131" s="11"/>
      <c r="X3131" s="32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"/>
      <c r="AI3131" s="1"/>
      <c r="AJ3131" s="1"/>
      <c r="AK3131" s="1"/>
      <c r="AL3131" s="1"/>
      <c r="AM3131" s="32"/>
      <c r="AN3131" s="32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42"/>
      <c r="B3132" s="19"/>
      <c r="C3132" s="8"/>
      <c r="D3132" s="15"/>
      <c r="E3132" s="16"/>
      <c r="F3132" s="16"/>
      <c r="G3132" s="16"/>
      <c r="H3132" s="16"/>
      <c r="I3132" s="15"/>
      <c r="J3132" s="5"/>
      <c r="K3132" s="2"/>
      <c r="L3132" s="21"/>
      <c r="M3132" s="14"/>
      <c r="N3132" s="14"/>
      <c r="O3132" s="21"/>
      <c r="P3132" s="16"/>
      <c r="Q3132" s="24"/>
      <c r="R3132" s="16"/>
      <c r="S3132" s="4"/>
      <c r="T3132" s="5"/>
      <c r="U3132" s="11"/>
      <c r="V3132" s="11"/>
      <c r="W3132" s="11"/>
      <c r="X3132" s="32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"/>
      <c r="AI3132" s="1"/>
      <c r="AJ3132" s="1"/>
      <c r="AK3132" s="1"/>
      <c r="AL3132" s="1"/>
      <c r="AM3132" s="32"/>
      <c r="AN3132" s="32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42"/>
      <c r="B3133" s="19"/>
      <c r="C3133" s="8"/>
      <c r="D3133" s="15"/>
      <c r="E3133" s="16"/>
      <c r="F3133" s="16"/>
      <c r="G3133" s="16"/>
      <c r="H3133" s="16"/>
      <c r="I3133" s="15"/>
      <c r="J3133" s="5"/>
      <c r="K3133" s="2"/>
      <c r="L3133" s="21"/>
      <c r="M3133" s="14"/>
      <c r="N3133" s="14"/>
      <c r="O3133" s="21"/>
      <c r="P3133" s="16"/>
      <c r="Q3133" s="24"/>
      <c r="R3133" s="16"/>
      <c r="S3133" s="4"/>
      <c r="T3133" s="5"/>
      <c r="U3133" s="11"/>
      <c r="V3133" s="11"/>
      <c r="W3133" s="11"/>
      <c r="X3133" s="32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"/>
      <c r="AI3133" s="1"/>
      <c r="AJ3133" s="1"/>
      <c r="AK3133" s="1"/>
      <c r="AL3133" s="1"/>
      <c r="AM3133" s="32"/>
      <c r="AN3133" s="32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42"/>
      <c r="B3134" s="19"/>
      <c r="C3134" s="8"/>
      <c r="D3134" s="15"/>
      <c r="E3134" s="16"/>
      <c r="F3134" s="16"/>
      <c r="G3134" s="16"/>
      <c r="H3134" s="16"/>
      <c r="I3134" s="15"/>
      <c r="J3134" s="5"/>
      <c r="K3134" s="2"/>
      <c r="L3134" s="21"/>
      <c r="M3134" s="14"/>
      <c r="N3134" s="14"/>
      <c r="O3134" s="21"/>
      <c r="P3134" s="16"/>
      <c r="Q3134" s="24"/>
      <c r="R3134" s="16"/>
      <c r="S3134" s="4"/>
      <c r="T3134" s="5"/>
      <c r="U3134" s="11"/>
      <c r="V3134" s="11"/>
      <c r="W3134" s="11"/>
      <c r="X3134" s="32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"/>
      <c r="AI3134" s="1"/>
      <c r="AJ3134" s="1"/>
      <c r="AK3134" s="1"/>
      <c r="AL3134" s="1"/>
      <c r="AM3134" s="32"/>
      <c r="AN3134" s="32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42"/>
      <c r="B3135" s="19"/>
      <c r="C3135" s="8"/>
      <c r="D3135" s="15"/>
      <c r="E3135" s="16"/>
      <c r="F3135" s="16"/>
      <c r="G3135" s="16"/>
      <c r="H3135" s="16"/>
      <c r="I3135" s="15"/>
      <c r="J3135" s="5"/>
      <c r="K3135" s="2"/>
      <c r="L3135" s="21"/>
      <c r="M3135" s="14"/>
      <c r="N3135" s="14"/>
      <c r="O3135" s="21"/>
      <c r="P3135" s="16"/>
      <c r="Q3135" s="24"/>
      <c r="R3135" s="16"/>
      <c r="S3135" s="4"/>
      <c r="T3135" s="5"/>
      <c r="U3135" s="11"/>
      <c r="V3135" s="11"/>
      <c r="W3135" s="11"/>
      <c r="X3135" s="32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"/>
      <c r="AI3135" s="1"/>
      <c r="AJ3135" s="1"/>
      <c r="AK3135" s="1"/>
      <c r="AL3135" s="1"/>
      <c r="AM3135" s="32"/>
      <c r="AN3135" s="32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42"/>
      <c r="B3136" s="19"/>
      <c r="C3136" s="8"/>
      <c r="D3136" s="15"/>
      <c r="E3136" s="16"/>
      <c r="F3136" s="16"/>
      <c r="G3136" s="16"/>
      <c r="H3136" s="16"/>
      <c r="I3136" s="15"/>
      <c r="J3136" s="5"/>
      <c r="K3136" s="2"/>
      <c r="L3136" s="21"/>
      <c r="M3136" s="14"/>
      <c r="N3136" s="14"/>
      <c r="O3136" s="21"/>
      <c r="P3136" s="16"/>
      <c r="Q3136" s="24"/>
      <c r="R3136" s="16"/>
      <c r="S3136" s="4"/>
      <c r="T3136" s="5"/>
      <c r="U3136" s="11"/>
      <c r="V3136" s="11"/>
      <c r="W3136" s="11"/>
      <c r="X3136" s="32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"/>
      <c r="AI3136" s="1"/>
      <c r="AJ3136" s="1"/>
      <c r="AK3136" s="1"/>
      <c r="AL3136" s="1"/>
      <c r="AM3136" s="32"/>
      <c r="AN3136" s="32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42"/>
      <c r="B3137" s="19"/>
      <c r="C3137" s="8"/>
      <c r="D3137" s="15"/>
      <c r="E3137" s="16"/>
      <c r="F3137" s="16"/>
      <c r="G3137" s="16"/>
      <c r="H3137" s="16"/>
      <c r="I3137" s="15"/>
      <c r="J3137" s="5"/>
      <c r="K3137" s="2"/>
      <c r="L3137" s="21"/>
      <c r="M3137" s="14"/>
      <c r="N3137" s="14"/>
      <c r="O3137" s="21"/>
      <c r="P3137" s="16"/>
      <c r="Q3137" s="24"/>
      <c r="R3137" s="16"/>
      <c r="S3137" s="4"/>
      <c r="T3137" s="5"/>
      <c r="U3137" s="11"/>
      <c r="V3137" s="11"/>
      <c r="W3137" s="11"/>
      <c r="X3137" s="32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"/>
      <c r="AI3137" s="1"/>
      <c r="AJ3137" s="1"/>
      <c r="AK3137" s="1"/>
      <c r="AL3137" s="1"/>
      <c r="AM3137" s="32"/>
      <c r="AN3137" s="32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42"/>
      <c r="B3138" s="19"/>
      <c r="C3138" s="8"/>
      <c r="D3138" s="15"/>
      <c r="E3138" s="16"/>
      <c r="F3138" s="16"/>
      <c r="G3138" s="16"/>
      <c r="H3138" s="16"/>
      <c r="I3138" s="15"/>
      <c r="J3138" s="5"/>
      <c r="K3138" s="2"/>
      <c r="L3138" s="21"/>
      <c r="M3138" s="14"/>
      <c r="N3138" s="14"/>
      <c r="O3138" s="21"/>
      <c r="P3138" s="16"/>
      <c r="Q3138" s="24"/>
      <c r="R3138" s="16"/>
      <c r="S3138" s="4"/>
      <c r="T3138" s="5"/>
      <c r="U3138" s="11"/>
      <c r="V3138" s="11"/>
      <c r="W3138" s="11"/>
      <c r="X3138" s="32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"/>
      <c r="AI3138" s="1"/>
      <c r="AJ3138" s="1"/>
      <c r="AK3138" s="1"/>
      <c r="AL3138" s="1"/>
      <c r="AM3138" s="32"/>
      <c r="AN3138" s="32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42"/>
      <c r="B3139" s="19"/>
      <c r="C3139" s="8"/>
      <c r="D3139" s="15"/>
      <c r="E3139" s="16"/>
      <c r="F3139" s="16"/>
      <c r="G3139" s="16"/>
      <c r="H3139" s="16"/>
      <c r="I3139" s="15"/>
      <c r="J3139" s="5"/>
      <c r="K3139" s="2"/>
      <c r="L3139" s="21"/>
      <c r="M3139" s="14"/>
      <c r="N3139" s="14"/>
      <c r="O3139" s="21"/>
      <c r="P3139" s="16"/>
      <c r="Q3139" s="24"/>
      <c r="R3139" s="16"/>
      <c r="S3139" s="4"/>
      <c r="T3139" s="5"/>
      <c r="U3139" s="11"/>
      <c r="V3139" s="11"/>
      <c r="W3139" s="11"/>
      <c r="X3139" s="32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"/>
      <c r="AI3139" s="1"/>
      <c r="AJ3139" s="1"/>
      <c r="AK3139" s="1"/>
      <c r="AL3139" s="1"/>
      <c r="AM3139" s="32"/>
      <c r="AN3139" s="32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42"/>
      <c r="B3140" s="19"/>
      <c r="C3140" s="8"/>
      <c r="D3140" s="15"/>
      <c r="E3140" s="16"/>
      <c r="F3140" s="16"/>
      <c r="G3140" s="16"/>
      <c r="H3140" s="16"/>
      <c r="I3140" s="15"/>
      <c r="J3140" s="5"/>
      <c r="K3140" s="2"/>
      <c r="L3140" s="21"/>
      <c r="M3140" s="14"/>
      <c r="N3140" s="14"/>
      <c r="O3140" s="21"/>
      <c r="P3140" s="16"/>
      <c r="Q3140" s="24"/>
      <c r="R3140" s="16"/>
      <c r="S3140" s="4"/>
      <c r="T3140" s="5"/>
      <c r="U3140" s="11"/>
      <c r="V3140" s="11"/>
      <c r="W3140" s="11"/>
      <c r="X3140" s="32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"/>
      <c r="AI3140" s="1"/>
      <c r="AJ3140" s="1"/>
      <c r="AK3140" s="1"/>
      <c r="AL3140" s="1"/>
      <c r="AM3140" s="32"/>
      <c r="AN3140" s="32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42"/>
      <c r="B3141" s="19"/>
      <c r="C3141" s="8"/>
      <c r="D3141" s="15"/>
      <c r="E3141" s="16"/>
      <c r="F3141" s="16"/>
      <c r="G3141" s="16"/>
      <c r="H3141" s="16"/>
      <c r="I3141" s="15"/>
      <c r="J3141" s="5"/>
      <c r="K3141" s="2"/>
      <c r="L3141" s="21"/>
      <c r="M3141" s="14"/>
      <c r="N3141" s="14"/>
      <c r="O3141" s="21"/>
      <c r="P3141" s="16"/>
      <c r="Q3141" s="24"/>
      <c r="R3141" s="16"/>
      <c r="S3141" s="4"/>
      <c r="T3141" s="5"/>
      <c r="U3141" s="11"/>
      <c r="V3141" s="11"/>
      <c r="W3141" s="11"/>
      <c r="X3141" s="32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"/>
      <c r="AI3141" s="1"/>
      <c r="AJ3141" s="1"/>
      <c r="AK3141" s="1"/>
      <c r="AL3141" s="1"/>
      <c r="AM3141" s="32"/>
      <c r="AN3141" s="32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42"/>
      <c r="B3142" s="19"/>
      <c r="C3142" s="8"/>
      <c r="D3142" s="15"/>
      <c r="E3142" s="16"/>
      <c r="F3142" s="16"/>
      <c r="G3142" s="16"/>
      <c r="H3142" s="16"/>
      <c r="I3142" s="15"/>
      <c r="J3142" s="5"/>
      <c r="K3142" s="2"/>
      <c r="L3142" s="21"/>
      <c r="M3142" s="14"/>
      <c r="N3142" s="14"/>
      <c r="O3142" s="21"/>
      <c r="P3142" s="16"/>
      <c r="Q3142" s="24"/>
      <c r="R3142" s="16"/>
      <c r="S3142" s="4"/>
      <c r="T3142" s="5"/>
      <c r="U3142" s="11"/>
      <c r="V3142" s="11"/>
      <c r="W3142" s="11"/>
      <c r="X3142" s="32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"/>
      <c r="AI3142" s="1"/>
      <c r="AJ3142" s="1"/>
      <c r="AK3142" s="1"/>
      <c r="AL3142" s="1"/>
      <c r="AM3142" s="32"/>
      <c r="AN3142" s="32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42"/>
      <c r="B3143" s="19"/>
      <c r="C3143" s="8"/>
      <c r="D3143" s="15"/>
      <c r="E3143" s="16"/>
      <c r="F3143" s="16"/>
      <c r="G3143" s="16"/>
      <c r="H3143" s="16"/>
      <c r="I3143" s="15"/>
      <c r="J3143" s="5"/>
      <c r="K3143" s="2"/>
      <c r="L3143" s="21"/>
      <c r="M3143" s="14"/>
      <c r="N3143" s="14"/>
      <c r="O3143" s="21"/>
      <c r="P3143" s="16"/>
      <c r="Q3143" s="24"/>
      <c r="R3143" s="16"/>
      <c r="S3143" s="4"/>
      <c r="T3143" s="5"/>
      <c r="U3143" s="11"/>
      <c r="V3143" s="11"/>
      <c r="W3143" s="11"/>
      <c r="X3143" s="32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"/>
      <c r="AI3143" s="1"/>
      <c r="AJ3143" s="1"/>
      <c r="AK3143" s="1"/>
      <c r="AL3143" s="1"/>
      <c r="AM3143" s="32"/>
      <c r="AN3143" s="32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42"/>
      <c r="B3144" s="19"/>
      <c r="C3144" s="8"/>
      <c r="D3144" s="15"/>
      <c r="E3144" s="16"/>
      <c r="F3144" s="16"/>
      <c r="G3144" s="16"/>
      <c r="H3144" s="16"/>
      <c r="I3144" s="15"/>
      <c r="J3144" s="5"/>
      <c r="K3144" s="2"/>
      <c r="L3144" s="21"/>
      <c r="M3144" s="14"/>
      <c r="N3144" s="14"/>
      <c r="O3144" s="21"/>
      <c r="P3144" s="16"/>
      <c r="Q3144" s="24"/>
      <c r="R3144" s="16"/>
      <c r="S3144" s="4"/>
      <c r="T3144" s="5"/>
      <c r="U3144" s="11"/>
      <c r="V3144" s="11"/>
      <c r="W3144" s="11"/>
      <c r="X3144" s="32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"/>
      <c r="AI3144" s="1"/>
      <c r="AJ3144" s="1"/>
      <c r="AK3144" s="1"/>
      <c r="AL3144" s="1"/>
      <c r="AM3144" s="32"/>
      <c r="AN3144" s="32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42"/>
      <c r="B3145" s="19"/>
      <c r="C3145" s="8"/>
      <c r="D3145" s="15"/>
      <c r="E3145" s="16"/>
      <c r="F3145" s="16"/>
      <c r="G3145" s="16"/>
      <c r="H3145" s="16"/>
      <c r="I3145" s="15"/>
      <c r="J3145" s="5"/>
      <c r="K3145" s="2"/>
      <c r="L3145" s="21"/>
      <c r="M3145" s="14"/>
      <c r="N3145" s="14"/>
      <c r="O3145" s="21"/>
      <c r="P3145" s="16"/>
      <c r="Q3145" s="24"/>
      <c r="R3145" s="16"/>
      <c r="S3145" s="4"/>
      <c r="T3145" s="5"/>
      <c r="U3145" s="11"/>
      <c r="V3145" s="11"/>
      <c r="W3145" s="11"/>
      <c r="X3145" s="32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"/>
      <c r="AI3145" s="1"/>
      <c r="AJ3145" s="1"/>
      <c r="AK3145" s="1"/>
      <c r="AL3145" s="1"/>
      <c r="AM3145" s="32"/>
      <c r="AN3145" s="32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42"/>
      <c r="B3146" s="19"/>
      <c r="C3146" s="8"/>
      <c r="D3146" s="15"/>
      <c r="E3146" s="16"/>
      <c r="F3146" s="16"/>
      <c r="G3146" s="16"/>
      <c r="H3146" s="16"/>
      <c r="I3146" s="15"/>
      <c r="J3146" s="5"/>
      <c r="K3146" s="2"/>
      <c r="L3146" s="21"/>
      <c r="M3146" s="14"/>
      <c r="N3146" s="14"/>
      <c r="O3146" s="21"/>
      <c r="P3146" s="16"/>
      <c r="Q3146" s="24"/>
      <c r="R3146" s="16"/>
      <c r="S3146" s="4"/>
      <c r="T3146" s="5"/>
      <c r="U3146" s="11"/>
      <c r="V3146" s="11"/>
      <c r="W3146" s="11"/>
      <c r="X3146" s="32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"/>
      <c r="AI3146" s="1"/>
      <c r="AJ3146" s="1"/>
      <c r="AK3146" s="1"/>
      <c r="AL3146" s="1"/>
      <c r="AM3146" s="32"/>
      <c r="AN3146" s="32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42"/>
      <c r="B3147" s="19"/>
      <c r="C3147" s="8"/>
      <c r="D3147" s="15"/>
      <c r="E3147" s="16"/>
      <c r="F3147" s="16"/>
      <c r="G3147" s="16"/>
      <c r="H3147" s="16"/>
      <c r="I3147" s="15"/>
      <c r="J3147" s="5"/>
      <c r="K3147" s="2"/>
      <c r="L3147" s="21"/>
      <c r="M3147" s="14"/>
      <c r="N3147" s="14"/>
      <c r="O3147" s="21"/>
      <c r="P3147" s="16"/>
      <c r="Q3147" s="24"/>
      <c r="R3147" s="16"/>
      <c r="S3147" s="4"/>
      <c r="T3147" s="5"/>
      <c r="U3147" s="11"/>
      <c r="V3147" s="11"/>
      <c r="W3147" s="11"/>
      <c r="X3147" s="32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"/>
      <c r="AI3147" s="1"/>
      <c r="AJ3147" s="1"/>
      <c r="AK3147" s="1"/>
      <c r="AL3147" s="1"/>
      <c r="AM3147" s="32"/>
      <c r="AN3147" s="32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42"/>
      <c r="B3148" s="19"/>
      <c r="C3148" s="8"/>
      <c r="D3148" s="15"/>
      <c r="E3148" s="16"/>
      <c r="F3148" s="16"/>
      <c r="G3148" s="16"/>
      <c r="H3148" s="16"/>
      <c r="I3148" s="15"/>
      <c r="J3148" s="5"/>
      <c r="K3148" s="2"/>
      <c r="L3148" s="21"/>
      <c r="M3148" s="14"/>
      <c r="N3148" s="14"/>
      <c r="O3148" s="21"/>
      <c r="P3148" s="16"/>
      <c r="Q3148" s="24"/>
      <c r="R3148" s="16"/>
      <c r="S3148" s="4"/>
      <c r="T3148" s="5"/>
      <c r="U3148" s="11"/>
      <c r="V3148" s="11"/>
      <c r="W3148" s="11"/>
      <c r="X3148" s="32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"/>
      <c r="AI3148" s="1"/>
      <c r="AJ3148" s="1"/>
      <c r="AK3148" s="1"/>
      <c r="AL3148" s="1"/>
      <c r="AM3148" s="32"/>
      <c r="AN3148" s="32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42"/>
      <c r="B3149" s="19"/>
      <c r="C3149" s="8"/>
      <c r="D3149" s="15"/>
      <c r="E3149" s="16"/>
      <c r="F3149" s="16"/>
      <c r="G3149" s="16"/>
      <c r="H3149" s="16"/>
      <c r="I3149" s="15"/>
      <c r="J3149" s="5"/>
      <c r="K3149" s="2"/>
      <c r="L3149" s="21"/>
      <c r="M3149" s="14"/>
      <c r="N3149" s="14"/>
      <c r="O3149" s="21"/>
      <c r="P3149" s="16"/>
      <c r="Q3149" s="24"/>
      <c r="R3149" s="16"/>
      <c r="S3149" s="4"/>
      <c r="T3149" s="5"/>
      <c r="U3149" s="11"/>
      <c r="V3149" s="11"/>
      <c r="W3149" s="11"/>
      <c r="X3149" s="32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"/>
      <c r="AI3149" s="1"/>
      <c r="AJ3149" s="1"/>
      <c r="AK3149" s="1"/>
      <c r="AL3149" s="1"/>
      <c r="AM3149" s="32"/>
      <c r="AN3149" s="32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42"/>
      <c r="B3150" s="19"/>
      <c r="C3150" s="8"/>
      <c r="D3150" s="15"/>
      <c r="E3150" s="16"/>
      <c r="F3150" s="16"/>
      <c r="G3150" s="16"/>
      <c r="H3150" s="16"/>
      <c r="I3150" s="15"/>
      <c r="J3150" s="5"/>
      <c r="K3150" s="2"/>
      <c r="L3150" s="21"/>
      <c r="M3150" s="14"/>
      <c r="N3150" s="14"/>
      <c r="O3150" s="21"/>
      <c r="P3150" s="16"/>
      <c r="Q3150" s="24"/>
      <c r="R3150" s="16"/>
      <c r="S3150" s="4"/>
      <c r="T3150" s="5"/>
      <c r="U3150" s="11"/>
      <c r="V3150" s="11"/>
      <c r="W3150" s="11"/>
      <c r="X3150" s="32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"/>
      <c r="AI3150" s="1"/>
      <c r="AJ3150" s="1"/>
      <c r="AK3150" s="1"/>
      <c r="AL3150" s="1"/>
      <c r="AM3150" s="32"/>
      <c r="AN3150" s="32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42"/>
      <c r="B3151" s="19"/>
      <c r="C3151" s="8"/>
      <c r="D3151" s="15"/>
      <c r="E3151" s="16"/>
      <c r="F3151" s="16"/>
      <c r="G3151" s="16"/>
      <c r="H3151" s="16"/>
      <c r="I3151" s="15"/>
      <c r="J3151" s="5"/>
      <c r="K3151" s="2"/>
      <c r="L3151" s="21"/>
      <c r="M3151" s="14"/>
      <c r="N3151" s="14"/>
      <c r="O3151" s="21"/>
      <c r="P3151" s="16"/>
      <c r="Q3151" s="24"/>
      <c r="R3151" s="16"/>
      <c r="S3151" s="4"/>
      <c r="T3151" s="5"/>
      <c r="U3151" s="11"/>
      <c r="V3151" s="11"/>
      <c r="W3151" s="11"/>
      <c r="X3151" s="32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"/>
      <c r="AI3151" s="1"/>
      <c r="AJ3151" s="1"/>
      <c r="AK3151" s="1"/>
      <c r="AL3151" s="1"/>
      <c r="AM3151" s="32"/>
      <c r="AN3151" s="32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42"/>
      <c r="B3152" s="19"/>
      <c r="C3152" s="8"/>
      <c r="D3152" s="15"/>
      <c r="E3152" s="16"/>
      <c r="F3152" s="16"/>
      <c r="G3152" s="16"/>
      <c r="H3152" s="16"/>
      <c r="I3152" s="15"/>
      <c r="J3152" s="5"/>
      <c r="K3152" s="2"/>
      <c r="L3152" s="21"/>
      <c r="M3152" s="14"/>
      <c r="N3152" s="14"/>
      <c r="O3152" s="21"/>
      <c r="P3152" s="16"/>
      <c r="Q3152" s="24"/>
      <c r="R3152" s="16"/>
      <c r="S3152" s="4"/>
      <c r="T3152" s="5"/>
      <c r="U3152" s="11"/>
      <c r="V3152" s="11"/>
      <c r="W3152" s="11"/>
      <c r="X3152" s="32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"/>
      <c r="AI3152" s="1"/>
      <c r="AJ3152" s="1"/>
      <c r="AK3152" s="1"/>
      <c r="AL3152" s="1"/>
      <c r="AM3152" s="32"/>
      <c r="AN3152" s="32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42"/>
      <c r="B3153" s="19"/>
      <c r="C3153" s="8"/>
      <c r="D3153" s="15"/>
      <c r="E3153" s="16"/>
      <c r="F3153" s="16"/>
      <c r="G3153" s="16"/>
      <c r="H3153" s="16"/>
      <c r="I3153" s="15"/>
      <c r="J3153" s="5"/>
      <c r="K3153" s="2"/>
      <c r="L3153" s="21"/>
      <c r="M3153" s="14"/>
      <c r="N3153" s="14"/>
      <c r="O3153" s="21"/>
      <c r="P3153" s="16"/>
      <c r="Q3153" s="24"/>
      <c r="R3153" s="16"/>
      <c r="S3153" s="4"/>
      <c r="T3153" s="5"/>
      <c r="U3153" s="11"/>
      <c r="V3153" s="11"/>
      <c r="W3153" s="11"/>
      <c r="X3153" s="32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"/>
      <c r="AI3153" s="1"/>
      <c r="AJ3153" s="1"/>
      <c r="AK3153" s="1"/>
      <c r="AL3153" s="1"/>
      <c r="AM3153" s="32"/>
      <c r="AN3153" s="32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42"/>
      <c r="B3154" s="19"/>
      <c r="C3154" s="8"/>
      <c r="D3154" s="15"/>
      <c r="E3154" s="16"/>
      <c r="F3154" s="16"/>
      <c r="G3154" s="16"/>
      <c r="H3154" s="16"/>
      <c r="I3154" s="15"/>
      <c r="J3154" s="5"/>
      <c r="K3154" s="2"/>
      <c r="L3154" s="21"/>
      <c r="M3154" s="14"/>
      <c r="N3154" s="14"/>
      <c r="O3154" s="21"/>
      <c r="P3154" s="16"/>
      <c r="Q3154" s="24"/>
      <c r="R3154" s="16"/>
      <c r="S3154" s="4"/>
      <c r="T3154" s="5"/>
      <c r="U3154" s="11"/>
      <c r="V3154" s="11"/>
      <c r="W3154" s="11"/>
      <c r="X3154" s="32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"/>
      <c r="AI3154" s="1"/>
      <c r="AJ3154" s="1"/>
      <c r="AK3154" s="1"/>
      <c r="AL3154" s="1"/>
      <c r="AM3154" s="32"/>
      <c r="AN3154" s="32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42"/>
      <c r="B3155" s="19"/>
      <c r="C3155" s="8"/>
      <c r="D3155" s="15"/>
      <c r="E3155" s="16"/>
      <c r="F3155" s="16"/>
      <c r="G3155" s="16"/>
      <c r="H3155" s="16"/>
      <c r="I3155" s="15"/>
      <c r="J3155" s="5"/>
      <c r="K3155" s="2"/>
      <c r="L3155" s="21"/>
      <c r="M3155" s="14"/>
      <c r="N3155" s="14"/>
      <c r="O3155" s="21"/>
      <c r="P3155" s="16"/>
      <c r="Q3155" s="24"/>
      <c r="R3155" s="16"/>
      <c r="S3155" s="4"/>
      <c r="T3155" s="5"/>
      <c r="U3155" s="11"/>
      <c r="V3155" s="11"/>
      <c r="W3155" s="11"/>
      <c r="X3155" s="32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"/>
      <c r="AI3155" s="1"/>
      <c r="AJ3155" s="1"/>
      <c r="AK3155" s="1"/>
      <c r="AL3155" s="1"/>
      <c r="AM3155" s="32"/>
      <c r="AN3155" s="32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42"/>
      <c r="B3156" s="19"/>
      <c r="C3156" s="8"/>
      <c r="D3156" s="15"/>
      <c r="E3156" s="16"/>
      <c r="F3156" s="16"/>
      <c r="G3156" s="16"/>
      <c r="H3156" s="16"/>
      <c r="I3156" s="15"/>
      <c r="J3156" s="5"/>
      <c r="K3156" s="2"/>
      <c r="L3156" s="21"/>
      <c r="M3156" s="14"/>
      <c r="N3156" s="14"/>
      <c r="O3156" s="21"/>
      <c r="P3156" s="16"/>
      <c r="Q3156" s="24"/>
      <c r="R3156" s="16"/>
      <c r="S3156" s="4"/>
      <c r="T3156" s="5"/>
      <c r="U3156" s="11"/>
      <c r="V3156" s="11"/>
      <c r="W3156" s="11"/>
      <c r="X3156" s="32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"/>
      <c r="AI3156" s="1"/>
      <c r="AJ3156" s="1"/>
      <c r="AK3156" s="1"/>
      <c r="AL3156" s="1"/>
      <c r="AM3156" s="32"/>
      <c r="AN3156" s="32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42"/>
      <c r="B3157" s="19"/>
      <c r="C3157" s="8"/>
      <c r="D3157" s="15"/>
      <c r="E3157" s="16"/>
      <c r="F3157" s="16"/>
      <c r="G3157" s="16"/>
      <c r="H3157" s="16"/>
      <c r="I3157" s="15"/>
      <c r="J3157" s="5"/>
      <c r="K3157" s="2"/>
      <c r="L3157" s="21"/>
      <c r="M3157" s="14"/>
      <c r="N3157" s="14"/>
      <c r="O3157" s="21"/>
      <c r="P3157" s="16"/>
      <c r="Q3157" s="24"/>
      <c r="R3157" s="16"/>
      <c r="S3157" s="4"/>
      <c r="T3157" s="5"/>
      <c r="U3157" s="11"/>
      <c r="V3157" s="11"/>
      <c r="W3157" s="11"/>
      <c r="X3157" s="32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"/>
      <c r="AI3157" s="1"/>
      <c r="AJ3157" s="1"/>
      <c r="AK3157" s="1"/>
      <c r="AL3157" s="1"/>
      <c r="AM3157" s="32"/>
      <c r="AN3157" s="32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42"/>
      <c r="B3158" s="19"/>
      <c r="C3158" s="8"/>
      <c r="D3158" s="15"/>
      <c r="E3158" s="16"/>
      <c r="F3158" s="16"/>
      <c r="G3158" s="16"/>
      <c r="H3158" s="16"/>
      <c r="I3158" s="15"/>
      <c r="J3158" s="5"/>
      <c r="K3158" s="2"/>
      <c r="L3158" s="21"/>
      <c r="M3158" s="14"/>
      <c r="N3158" s="14"/>
      <c r="O3158" s="21"/>
      <c r="P3158" s="16"/>
      <c r="Q3158" s="24"/>
      <c r="R3158" s="16"/>
      <c r="S3158" s="4"/>
      <c r="T3158" s="5"/>
      <c r="U3158" s="11"/>
      <c r="V3158" s="11"/>
      <c r="W3158" s="11"/>
      <c r="X3158" s="32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"/>
      <c r="AI3158" s="1"/>
      <c r="AJ3158" s="1"/>
      <c r="AK3158" s="1"/>
      <c r="AL3158" s="1"/>
      <c r="AM3158" s="32"/>
      <c r="AN3158" s="32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42"/>
      <c r="B3159" s="19"/>
      <c r="C3159" s="8"/>
      <c r="D3159" s="15"/>
      <c r="E3159" s="16"/>
      <c r="F3159" s="16"/>
      <c r="G3159" s="16"/>
      <c r="H3159" s="16"/>
      <c r="I3159" s="15"/>
      <c r="J3159" s="5"/>
      <c r="K3159" s="2"/>
      <c r="L3159" s="21"/>
      <c r="M3159" s="14"/>
      <c r="N3159" s="14"/>
      <c r="O3159" s="21"/>
      <c r="P3159" s="16"/>
      <c r="Q3159" s="24"/>
      <c r="R3159" s="16"/>
      <c r="S3159" s="4"/>
      <c r="T3159" s="5"/>
      <c r="U3159" s="11"/>
      <c r="V3159" s="11"/>
      <c r="W3159" s="11"/>
      <c r="X3159" s="32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"/>
      <c r="AI3159" s="1"/>
      <c r="AJ3159" s="1"/>
      <c r="AK3159" s="1"/>
      <c r="AL3159" s="1"/>
      <c r="AM3159" s="32"/>
      <c r="AN3159" s="32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42"/>
      <c r="B3160" s="19"/>
      <c r="C3160" s="8"/>
      <c r="D3160" s="15"/>
      <c r="E3160" s="16"/>
      <c r="F3160" s="16"/>
      <c r="G3160" s="16"/>
      <c r="H3160" s="16"/>
      <c r="I3160" s="15"/>
      <c r="J3160" s="5"/>
      <c r="K3160" s="2"/>
      <c r="L3160" s="21"/>
      <c r="M3160" s="14"/>
      <c r="N3160" s="14"/>
      <c r="O3160" s="21"/>
      <c r="P3160" s="16"/>
      <c r="Q3160" s="24"/>
      <c r="R3160" s="16"/>
      <c r="S3160" s="4"/>
      <c r="T3160" s="5"/>
      <c r="U3160" s="11"/>
      <c r="V3160" s="11"/>
      <c r="W3160" s="11"/>
      <c r="X3160" s="32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"/>
      <c r="AI3160" s="1"/>
      <c r="AJ3160" s="1"/>
      <c r="AK3160" s="1"/>
      <c r="AL3160" s="1"/>
      <c r="AM3160" s="32"/>
      <c r="AN3160" s="32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42"/>
      <c r="B3161" s="19"/>
      <c r="C3161" s="8"/>
      <c r="D3161" s="15"/>
      <c r="E3161" s="16"/>
      <c r="F3161" s="16"/>
      <c r="G3161" s="16"/>
      <c r="H3161" s="16"/>
      <c r="I3161" s="15"/>
      <c r="J3161" s="5"/>
      <c r="K3161" s="2"/>
      <c r="L3161" s="21"/>
      <c r="M3161" s="14"/>
      <c r="N3161" s="14"/>
      <c r="O3161" s="21"/>
      <c r="P3161" s="16"/>
      <c r="Q3161" s="24"/>
      <c r="R3161" s="16"/>
      <c r="S3161" s="4"/>
      <c r="T3161" s="5"/>
      <c r="U3161" s="11"/>
      <c r="V3161" s="11"/>
      <c r="W3161" s="11"/>
      <c r="X3161" s="32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"/>
      <c r="AI3161" s="1"/>
      <c r="AJ3161" s="1"/>
      <c r="AK3161" s="1"/>
      <c r="AL3161" s="1"/>
      <c r="AM3161" s="32"/>
      <c r="AN3161" s="32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42"/>
      <c r="B3162" s="19"/>
      <c r="C3162" s="8"/>
      <c r="D3162" s="15"/>
      <c r="E3162" s="16"/>
      <c r="F3162" s="16"/>
      <c r="G3162" s="16"/>
      <c r="H3162" s="16"/>
      <c r="I3162" s="15"/>
      <c r="J3162" s="5"/>
      <c r="K3162" s="2"/>
      <c r="L3162" s="21"/>
      <c r="M3162" s="14"/>
      <c r="N3162" s="14"/>
      <c r="O3162" s="21"/>
      <c r="P3162" s="16"/>
      <c r="Q3162" s="24"/>
      <c r="R3162" s="16"/>
      <c r="S3162" s="4"/>
      <c r="T3162" s="5"/>
      <c r="U3162" s="11"/>
      <c r="V3162" s="11"/>
      <c r="W3162" s="11"/>
      <c r="X3162" s="32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"/>
      <c r="AI3162" s="1"/>
      <c r="AJ3162" s="1"/>
      <c r="AK3162" s="1"/>
      <c r="AL3162" s="1"/>
      <c r="AM3162" s="32"/>
      <c r="AN3162" s="32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42"/>
      <c r="B3163" s="19"/>
      <c r="C3163" s="8"/>
      <c r="D3163" s="15"/>
      <c r="E3163" s="16"/>
      <c r="F3163" s="16"/>
      <c r="G3163" s="16"/>
      <c r="H3163" s="16"/>
      <c r="I3163" s="15"/>
      <c r="J3163" s="5"/>
      <c r="K3163" s="2"/>
      <c r="L3163" s="21"/>
      <c r="M3163" s="14"/>
      <c r="N3163" s="14"/>
      <c r="O3163" s="21"/>
      <c r="P3163" s="16"/>
      <c r="Q3163" s="24"/>
      <c r="R3163" s="16"/>
      <c r="S3163" s="4"/>
      <c r="T3163" s="5"/>
      <c r="U3163" s="11"/>
      <c r="V3163" s="11"/>
      <c r="W3163" s="11"/>
      <c r="X3163" s="32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"/>
      <c r="AI3163" s="1"/>
      <c r="AJ3163" s="1"/>
      <c r="AK3163" s="1"/>
      <c r="AL3163" s="1"/>
      <c r="AM3163" s="32"/>
      <c r="AN3163" s="32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42"/>
      <c r="B3164" s="19"/>
      <c r="C3164" s="8"/>
      <c r="D3164" s="15"/>
      <c r="E3164" s="16"/>
      <c r="F3164" s="16"/>
      <c r="G3164" s="16"/>
      <c r="H3164" s="16"/>
      <c r="I3164" s="15"/>
      <c r="J3164" s="5"/>
      <c r="K3164" s="2"/>
      <c r="L3164" s="21"/>
      <c r="M3164" s="14"/>
      <c r="N3164" s="14"/>
      <c r="O3164" s="21"/>
      <c r="P3164" s="16"/>
      <c r="Q3164" s="24"/>
      <c r="R3164" s="16"/>
      <c r="S3164" s="4"/>
      <c r="T3164" s="5"/>
      <c r="U3164" s="11"/>
      <c r="V3164" s="11"/>
      <c r="W3164" s="11"/>
      <c r="X3164" s="32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"/>
      <c r="AI3164" s="1"/>
      <c r="AJ3164" s="1"/>
      <c r="AK3164" s="1"/>
      <c r="AL3164" s="1"/>
      <c r="AM3164" s="32"/>
      <c r="AN3164" s="32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42"/>
      <c r="B3165" s="19"/>
      <c r="C3165" s="8"/>
      <c r="D3165" s="15"/>
      <c r="E3165" s="16"/>
      <c r="F3165" s="16"/>
      <c r="G3165" s="16"/>
      <c r="H3165" s="16"/>
      <c r="I3165" s="15"/>
      <c r="J3165" s="5"/>
      <c r="K3165" s="2"/>
      <c r="L3165" s="21"/>
      <c r="M3165" s="14"/>
      <c r="N3165" s="14"/>
      <c r="O3165" s="21"/>
      <c r="P3165" s="16"/>
      <c r="Q3165" s="24"/>
      <c r="R3165" s="16"/>
      <c r="S3165" s="4"/>
      <c r="T3165" s="5"/>
      <c r="U3165" s="11"/>
      <c r="V3165" s="11"/>
      <c r="W3165" s="11"/>
      <c r="X3165" s="32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"/>
      <c r="AI3165" s="1"/>
      <c r="AJ3165" s="1"/>
      <c r="AK3165" s="1"/>
      <c r="AL3165" s="1"/>
      <c r="AM3165" s="32"/>
      <c r="AN3165" s="32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42"/>
      <c r="B3166" s="19"/>
      <c r="C3166" s="8"/>
      <c r="D3166" s="15"/>
      <c r="E3166" s="16"/>
      <c r="F3166" s="16"/>
      <c r="G3166" s="16"/>
      <c r="H3166" s="16"/>
      <c r="I3166" s="15"/>
      <c r="J3166" s="5"/>
      <c r="K3166" s="2"/>
      <c r="L3166" s="21"/>
      <c r="M3166" s="14"/>
      <c r="N3166" s="14"/>
      <c r="O3166" s="21"/>
      <c r="P3166" s="16"/>
      <c r="Q3166" s="24"/>
      <c r="R3166" s="16"/>
      <c r="S3166" s="4"/>
      <c r="T3166" s="5"/>
      <c r="U3166" s="11"/>
      <c r="V3166" s="11"/>
      <c r="W3166" s="11"/>
      <c r="X3166" s="32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"/>
      <c r="AI3166" s="1"/>
      <c r="AJ3166" s="1"/>
      <c r="AK3166" s="1"/>
      <c r="AL3166" s="1"/>
      <c r="AM3166" s="32"/>
      <c r="AN3166" s="32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42"/>
      <c r="B3167" s="19"/>
      <c r="C3167" s="8"/>
      <c r="D3167" s="15"/>
      <c r="E3167" s="16"/>
      <c r="F3167" s="16"/>
      <c r="G3167" s="16"/>
      <c r="H3167" s="16"/>
      <c r="I3167" s="15"/>
      <c r="J3167" s="5"/>
      <c r="K3167" s="2"/>
      <c r="L3167" s="21"/>
      <c r="M3167" s="14"/>
      <c r="N3167" s="14"/>
      <c r="O3167" s="21"/>
      <c r="P3167" s="16"/>
      <c r="Q3167" s="24"/>
      <c r="R3167" s="16"/>
      <c r="S3167" s="4"/>
      <c r="T3167" s="5"/>
      <c r="U3167" s="11"/>
      <c r="V3167" s="11"/>
      <c r="W3167" s="11"/>
      <c r="X3167" s="32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"/>
      <c r="AI3167" s="1"/>
      <c r="AJ3167" s="1"/>
      <c r="AK3167" s="1"/>
      <c r="AL3167" s="1"/>
      <c r="AM3167" s="32"/>
      <c r="AN3167" s="32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42"/>
      <c r="B3168" s="19"/>
      <c r="C3168" s="8"/>
      <c r="D3168" s="15"/>
      <c r="E3168" s="16"/>
      <c r="F3168" s="16"/>
      <c r="G3168" s="16"/>
      <c r="H3168" s="16"/>
      <c r="I3168" s="15"/>
      <c r="J3168" s="5"/>
      <c r="K3168" s="2"/>
      <c r="L3168" s="21"/>
      <c r="M3168" s="14"/>
      <c r="N3168" s="14"/>
      <c r="O3168" s="21"/>
      <c r="P3168" s="16"/>
      <c r="Q3168" s="24"/>
      <c r="R3168" s="16"/>
      <c r="S3168" s="4"/>
      <c r="T3168" s="5"/>
      <c r="U3168" s="11"/>
      <c r="V3168" s="11"/>
      <c r="W3168" s="11"/>
      <c r="X3168" s="32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"/>
      <c r="AI3168" s="1"/>
      <c r="AJ3168" s="1"/>
      <c r="AK3168" s="1"/>
      <c r="AL3168" s="1"/>
      <c r="AM3168" s="32"/>
      <c r="AN3168" s="32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42"/>
      <c r="B3169" s="19"/>
      <c r="C3169" s="8"/>
      <c r="D3169" s="15"/>
      <c r="E3169" s="16"/>
      <c r="F3169" s="16"/>
      <c r="G3169" s="16"/>
      <c r="H3169" s="16"/>
      <c r="I3169" s="15"/>
      <c r="J3169" s="5"/>
      <c r="K3169" s="2"/>
      <c r="L3169" s="21"/>
      <c r="M3169" s="14"/>
      <c r="N3169" s="14"/>
      <c r="O3169" s="21"/>
      <c r="P3169" s="16"/>
      <c r="Q3169" s="24"/>
      <c r="R3169" s="16"/>
      <c r="S3169" s="4"/>
      <c r="T3169" s="5"/>
      <c r="U3169" s="11"/>
      <c r="V3169" s="11"/>
      <c r="W3169" s="11"/>
      <c r="X3169" s="32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"/>
      <c r="AI3169" s="1"/>
      <c r="AJ3169" s="1"/>
      <c r="AK3169" s="1"/>
      <c r="AL3169" s="1"/>
      <c r="AM3169" s="32"/>
      <c r="AN3169" s="32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42"/>
      <c r="B3170" s="19"/>
      <c r="C3170" s="8"/>
      <c r="D3170" s="15"/>
      <c r="E3170" s="16"/>
      <c r="F3170" s="16"/>
      <c r="G3170" s="16"/>
      <c r="H3170" s="16"/>
      <c r="I3170" s="15"/>
      <c r="J3170" s="5"/>
      <c r="K3170" s="2"/>
      <c r="L3170" s="21"/>
      <c r="M3170" s="14"/>
      <c r="N3170" s="14"/>
      <c r="O3170" s="21"/>
      <c r="P3170" s="16"/>
      <c r="Q3170" s="24"/>
      <c r="R3170" s="16"/>
      <c r="S3170" s="4"/>
      <c r="T3170" s="5"/>
      <c r="U3170" s="11"/>
      <c r="V3170" s="11"/>
      <c r="W3170" s="11"/>
      <c r="X3170" s="32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"/>
      <c r="AI3170" s="1"/>
      <c r="AJ3170" s="1"/>
      <c r="AK3170" s="1"/>
      <c r="AL3170" s="1"/>
      <c r="AM3170" s="32"/>
      <c r="AN3170" s="32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42"/>
      <c r="B3171" s="19"/>
      <c r="C3171" s="8"/>
      <c r="D3171" s="15"/>
      <c r="E3171" s="16"/>
      <c r="F3171" s="16"/>
      <c r="G3171" s="16"/>
      <c r="H3171" s="16"/>
      <c r="I3171" s="15"/>
      <c r="J3171" s="5"/>
      <c r="K3171" s="2"/>
      <c r="L3171" s="21"/>
      <c r="M3171" s="14"/>
      <c r="N3171" s="14"/>
      <c r="O3171" s="21"/>
      <c r="P3171" s="16"/>
      <c r="Q3171" s="24"/>
      <c r="R3171" s="16"/>
      <c r="S3171" s="4"/>
      <c r="T3171" s="5"/>
      <c r="U3171" s="11"/>
      <c r="V3171" s="11"/>
      <c r="W3171" s="11"/>
      <c r="X3171" s="32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"/>
      <c r="AI3171" s="1"/>
      <c r="AJ3171" s="1"/>
      <c r="AK3171" s="1"/>
      <c r="AL3171" s="1"/>
      <c r="AM3171" s="32"/>
      <c r="AN3171" s="32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42"/>
      <c r="B3172" s="19"/>
      <c r="C3172" s="8"/>
      <c r="D3172" s="15"/>
      <c r="E3172" s="16"/>
      <c r="F3172" s="16"/>
      <c r="G3172" s="16"/>
      <c r="H3172" s="16"/>
      <c r="I3172" s="15"/>
      <c r="J3172" s="5"/>
      <c r="K3172" s="2"/>
      <c r="L3172" s="21"/>
      <c r="M3172" s="14"/>
      <c r="N3172" s="14"/>
      <c r="O3172" s="21"/>
      <c r="P3172" s="16"/>
      <c r="Q3172" s="24"/>
      <c r="R3172" s="16"/>
      <c r="S3172" s="4"/>
      <c r="T3172" s="5"/>
      <c r="U3172" s="11"/>
      <c r="V3172" s="11"/>
      <c r="W3172" s="11"/>
      <c r="X3172" s="32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"/>
      <c r="AI3172" s="1"/>
      <c r="AJ3172" s="1"/>
      <c r="AK3172" s="1"/>
      <c r="AL3172" s="1"/>
      <c r="AM3172" s="32"/>
      <c r="AN3172" s="32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42"/>
      <c r="B3173" s="19"/>
      <c r="C3173" s="8"/>
      <c r="D3173" s="15"/>
      <c r="E3173" s="16"/>
      <c r="F3173" s="16"/>
      <c r="G3173" s="16"/>
      <c r="H3173" s="16"/>
      <c r="I3173" s="15"/>
      <c r="J3173" s="5"/>
      <c r="K3173" s="2"/>
      <c r="L3173" s="21"/>
      <c r="M3173" s="14"/>
      <c r="N3173" s="14"/>
      <c r="O3173" s="21"/>
      <c r="P3173" s="16"/>
      <c r="Q3173" s="24"/>
      <c r="R3173" s="16"/>
      <c r="S3173" s="4"/>
      <c r="T3173" s="5"/>
      <c r="U3173" s="11"/>
      <c r="V3173" s="11"/>
      <c r="W3173" s="11"/>
      <c r="X3173" s="32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"/>
      <c r="AI3173" s="1"/>
      <c r="AJ3173" s="1"/>
      <c r="AK3173" s="1"/>
      <c r="AL3173" s="1"/>
      <c r="AM3173" s="32"/>
      <c r="AN3173" s="32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42"/>
      <c r="B3174" s="19"/>
      <c r="C3174" s="8"/>
      <c r="D3174" s="15"/>
      <c r="E3174" s="16"/>
      <c r="F3174" s="16"/>
      <c r="G3174" s="16"/>
      <c r="H3174" s="16"/>
      <c r="I3174" s="15"/>
      <c r="J3174" s="5"/>
      <c r="K3174" s="2"/>
      <c r="L3174" s="21"/>
      <c r="M3174" s="14"/>
      <c r="N3174" s="14"/>
      <c r="O3174" s="21"/>
      <c r="P3174" s="16"/>
      <c r="Q3174" s="24"/>
      <c r="R3174" s="16"/>
      <c r="S3174" s="4"/>
      <c r="T3174" s="5"/>
      <c r="U3174" s="11"/>
      <c r="V3174" s="11"/>
      <c r="W3174" s="11"/>
      <c r="X3174" s="32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"/>
      <c r="AI3174" s="1"/>
      <c r="AJ3174" s="1"/>
      <c r="AK3174" s="1"/>
      <c r="AL3174" s="1"/>
      <c r="AM3174" s="32"/>
      <c r="AN3174" s="32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42"/>
      <c r="B3175" s="19"/>
      <c r="C3175" s="8"/>
      <c r="D3175" s="15"/>
      <c r="E3175" s="16"/>
      <c r="F3175" s="16"/>
      <c r="G3175" s="16"/>
      <c r="H3175" s="16"/>
      <c r="I3175" s="15"/>
      <c r="J3175" s="5"/>
      <c r="K3175" s="2"/>
      <c r="L3175" s="21"/>
      <c r="M3175" s="14"/>
      <c r="N3175" s="14"/>
      <c r="O3175" s="21"/>
      <c r="P3175" s="16"/>
      <c r="Q3175" s="24"/>
      <c r="R3175" s="16"/>
      <c r="S3175" s="4"/>
      <c r="T3175" s="5"/>
      <c r="U3175" s="11"/>
      <c r="V3175" s="11"/>
      <c r="W3175" s="11"/>
      <c r="X3175" s="32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"/>
      <c r="AI3175" s="1"/>
      <c r="AJ3175" s="1"/>
      <c r="AK3175" s="1"/>
      <c r="AL3175" s="1"/>
      <c r="AM3175" s="32"/>
      <c r="AN3175" s="32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42"/>
      <c r="B3176" s="19"/>
      <c r="C3176" s="8"/>
      <c r="D3176" s="15"/>
      <c r="E3176" s="16"/>
      <c r="F3176" s="16"/>
      <c r="G3176" s="16"/>
      <c r="H3176" s="16"/>
      <c r="I3176" s="15"/>
      <c r="J3176" s="5"/>
      <c r="K3176" s="2"/>
      <c r="L3176" s="21"/>
      <c r="M3176" s="14"/>
      <c r="N3176" s="14"/>
      <c r="O3176" s="21"/>
      <c r="P3176" s="16"/>
      <c r="Q3176" s="24"/>
      <c r="R3176" s="16"/>
      <c r="S3176" s="4"/>
      <c r="T3176" s="5"/>
      <c r="U3176" s="11"/>
      <c r="V3176" s="11"/>
      <c r="W3176" s="11"/>
      <c r="X3176" s="32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"/>
      <c r="AI3176" s="1"/>
      <c r="AJ3176" s="1"/>
      <c r="AK3176" s="1"/>
      <c r="AL3176" s="1"/>
      <c r="AM3176" s="32"/>
      <c r="AN3176" s="32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42"/>
      <c r="B3177" s="19"/>
      <c r="C3177" s="8"/>
      <c r="D3177" s="15"/>
      <c r="E3177" s="16"/>
      <c r="F3177" s="16"/>
      <c r="G3177" s="16"/>
      <c r="H3177" s="16"/>
      <c r="I3177" s="15"/>
      <c r="J3177" s="5"/>
      <c r="K3177" s="2"/>
      <c r="L3177" s="21"/>
      <c r="M3177" s="14"/>
      <c r="N3177" s="14"/>
      <c r="O3177" s="21"/>
      <c r="P3177" s="16"/>
      <c r="Q3177" s="24"/>
      <c r="R3177" s="16"/>
      <c r="S3177" s="4"/>
      <c r="T3177" s="5"/>
      <c r="U3177" s="11"/>
      <c r="V3177" s="11"/>
      <c r="W3177" s="11"/>
      <c r="X3177" s="32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"/>
      <c r="AI3177" s="1"/>
      <c r="AJ3177" s="1"/>
      <c r="AK3177" s="1"/>
      <c r="AL3177" s="1"/>
      <c r="AM3177" s="32"/>
      <c r="AN3177" s="32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42"/>
      <c r="B3178" s="19"/>
      <c r="C3178" s="8"/>
      <c r="D3178" s="15"/>
      <c r="E3178" s="16"/>
      <c r="F3178" s="16"/>
      <c r="G3178" s="16"/>
      <c r="H3178" s="16"/>
      <c r="I3178" s="15"/>
      <c r="J3178" s="5"/>
      <c r="K3178" s="2"/>
      <c r="L3178" s="21"/>
      <c r="M3178" s="14"/>
      <c r="N3178" s="14"/>
      <c r="O3178" s="21"/>
      <c r="P3178" s="16"/>
      <c r="Q3178" s="24"/>
      <c r="R3178" s="16"/>
      <c r="S3178" s="4"/>
      <c r="T3178" s="5"/>
      <c r="U3178" s="11"/>
      <c r="V3178" s="11"/>
      <c r="W3178" s="11"/>
      <c r="X3178" s="32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"/>
      <c r="AI3178" s="1"/>
      <c r="AJ3178" s="1"/>
      <c r="AK3178" s="1"/>
      <c r="AL3178" s="1"/>
      <c r="AM3178" s="32"/>
      <c r="AN3178" s="32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42"/>
      <c r="B3179" s="19"/>
      <c r="C3179" s="8"/>
      <c r="D3179" s="15"/>
      <c r="E3179" s="16"/>
      <c r="F3179" s="16"/>
      <c r="G3179" s="16"/>
      <c r="H3179" s="16"/>
      <c r="I3179" s="15"/>
      <c r="J3179" s="5"/>
      <c r="K3179" s="2"/>
      <c r="L3179" s="21"/>
      <c r="M3179" s="14"/>
      <c r="N3179" s="14"/>
      <c r="O3179" s="21"/>
      <c r="P3179" s="16"/>
      <c r="Q3179" s="24"/>
      <c r="R3179" s="16"/>
      <c r="S3179" s="4"/>
      <c r="T3179" s="5"/>
      <c r="U3179" s="11"/>
      <c r="V3179" s="11"/>
      <c r="W3179" s="11"/>
      <c r="X3179" s="32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"/>
      <c r="AI3179" s="1"/>
      <c r="AJ3179" s="1"/>
      <c r="AK3179" s="1"/>
      <c r="AL3179" s="1"/>
      <c r="AM3179" s="32"/>
      <c r="AN3179" s="32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42"/>
      <c r="B3180" s="19"/>
      <c r="C3180" s="8"/>
      <c r="D3180" s="15"/>
      <c r="E3180" s="16"/>
      <c r="F3180" s="16"/>
      <c r="G3180" s="16"/>
      <c r="H3180" s="16"/>
      <c r="I3180" s="15"/>
      <c r="J3180" s="5"/>
      <c r="K3180" s="2"/>
      <c r="L3180" s="21"/>
      <c r="M3180" s="14"/>
      <c r="N3180" s="14"/>
      <c r="O3180" s="21"/>
      <c r="P3180" s="16"/>
      <c r="Q3180" s="24"/>
      <c r="R3180" s="16"/>
      <c r="S3180" s="4"/>
      <c r="T3180" s="5"/>
      <c r="U3180" s="11"/>
      <c r="V3180" s="11"/>
      <c r="W3180" s="11"/>
      <c r="X3180" s="32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"/>
      <c r="AI3180" s="1"/>
      <c r="AJ3180" s="1"/>
      <c r="AK3180" s="1"/>
      <c r="AL3180" s="1"/>
      <c r="AM3180" s="32"/>
      <c r="AN3180" s="32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42"/>
      <c r="B3181" s="19"/>
      <c r="C3181" s="8"/>
      <c r="D3181" s="15"/>
      <c r="E3181" s="16"/>
      <c r="F3181" s="16"/>
      <c r="G3181" s="16"/>
      <c r="H3181" s="16"/>
      <c r="I3181" s="15"/>
      <c r="J3181" s="5"/>
      <c r="K3181" s="2"/>
      <c r="L3181" s="21"/>
      <c r="M3181" s="14"/>
      <c r="N3181" s="14"/>
      <c r="O3181" s="21"/>
      <c r="P3181" s="16"/>
      <c r="Q3181" s="24"/>
      <c r="R3181" s="16"/>
      <c r="S3181" s="4"/>
      <c r="T3181" s="5"/>
      <c r="U3181" s="11"/>
      <c r="V3181" s="11"/>
      <c r="W3181" s="11"/>
      <c r="X3181" s="32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"/>
      <c r="AI3181" s="1"/>
      <c r="AJ3181" s="1"/>
      <c r="AK3181" s="1"/>
      <c r="AL3181" s="1"/>
      <c r="AM3181" s="32"/>
      <c r="AN3181" s="32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42"/>
      <c r="B3182" s="19"/>
      <c r="C3182" s="8"/>
      <c r="D3182" s="15"/>
      <c r="E3182" s="16"/>
      <c r="F3182" s="16"/>
      <c r="G3182" s="16"/>
      <c r="H3182" s="16"/>
      <c r="I3182" s="15"/>
      <c r="J3182" s="5"/>
      <c r="K3182" s="2"/>
      <c r="L3182" s="21"/>
      <c r="M3182" s="14"/>
      <c r="N3182" s="14"/>
      <c r="O3182" s="21"/>
      <c r="P3182" s="16"/>
      <c r="Q3182" s="24"/>
      <c r="R3182" s="16"/>
      <c r="S3182" s="4"/>
      <c r="T3182" s="5"/>
      <c r="U3182" s="11"/>
      <c r="V3182" s="11"/>
      <c r="W3182" s="11"/>
      <c r="X3182" s="32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"/>
      <c r="AI3182" s="1"/>
      <c r="AJ3182" s="1"/>
      <c r="AK3182" s="1"/>
      <c r="AL3182" s="1"/>
      <c r="AM3182" s="32"/>
      <c r="AN3182" s="32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42"/>
      <c r="B3183" s="19"/>
      <c r="C3183" s="8"/>
      <c r="D3183" s="15"/>
      <c r="E3183" s="16"/>
      <c r="F3183" s="16"/>
      <c r="G3183" s="16"/>
      <c r="H3183" s="16"/>
      <c r="I3183" s="15"/>
      <c r="J3183" s="5"/>
      <c r="K3183" s="2"/>
      <c r="L3183" s="21"/>
      <c r="M3183" s="14"/>
      <c r="N3183" s="14"/>
      <c r="O3183" s="21"/>
      <c r="P3183" s="16"/>
      <c r="Q3183" s="24"/>
      <c r="R3183" s="16"/>
      <c r="S3183" s="4"/>
      <c r="T3183" s="5"/>
      <c r="U3183" s="11"/>
      <c r="V3183" s="11"/>
      <c r="W3183" s="11"/>
      <c r="X3183" s="32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"/>
      <c r="AI3183" s="1"/>
      <c r="AJ3183" s="1"/>
      <c r="AK3183" s="1"/>
      <c r="AL3183" s="1"/>
      <c r="AM3183" s="32"/>
      <c r="AN3183" s="32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42"/>
      <c r="B3184" s="19"/>
      <c r="C3184" s="8"/>
      <c r="D3184" s="15"/>
      <c r="E3184" s="16"/>
      <c r="F3184" s="16"/>
      <c r="G3184" s="16"/>
      <c r="H3184" s="16"/>
      <c r="I3184" s="15"/>
      <c r="J3184" s="5"/>
      <c r="K3184" s="2"/>
      <c r="L3184" s="21"/>
      <c r="M3184" s="14"/>
      <c r="N3184" s="14"/>
      <c r="O3184" s="21"/>
      <c r="P3184" s="16"/>
      <c r="Q3184" s="24"/>
      <c r="R3184" s="16"/>
      <c r="S3184" s="4"/>
      <c r="T3184" s="5"/>
      <c r="U3184" s="11"/>
      <c r="V3184" s="11"/>
      <c r="W3184" s="11"/>
      <c r="X3184" s="32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"/>
      <c r="AI3184" s="1"/>
      <c r="AJ3184" s="1"/>
      <c r="AK3184" s="1"/>
      <c r="AL3184" s="1"/>
      <c r="AM3184" s="32"/>
      <c r="AN3184" s="32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42"/>
      <c r="B3185" s="19"/>
      <c r="C3185" s="8"/>
      <c r="D3185" s="15"/>
      <c r="E3185" s="16"/>
      <c r="F3185" s="16"/>
      <c r="G3185" s="16"/>
      <c r="H3185" s="16"/>
      <c r="I3185" s="15"/>
      <c r="J3185" s="5"/>
      <c r="K3185" s="2"/>
      <c r="L3185" s="21"/>
      <c r="M3185" s="14"/>
      <c r="N3185" s="14"/>
      <c r="O3185" s="21"/>
      <c r="P3185" s="16"/>
      <c r="Q3185" s="24"/>
      <c r="R3185" s="16"/>
      <c r="S3185" s="4"/>
      <c r="T3185" s="5"/>
      <c r="U3185" s="11"/>
      <c r="V3185" s="11"/>
      <c r="W3185" s="11"/>
      <c r="X3185" s="32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"/>
      <c r="AI3185" s="1"/>
      <c r="AJ3185" s="1"/>
      <c r="AK3185" s="1"/>
      <c r="AL3185" s="1"/>
      <c r="AM3185" s="32"/>
      <c r="AN3185" s="32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42"/>
      <c r="B3186" s="19"/>
      <c r="C3186" s="8"/>
      <c r="D3186" s="15"/>
      <c r="E3186" s="16"/>
      <c r="F3186" s="16"/>
      <c r="G3186" s="16"/>
      <c r="H3186" s="16"/>
      <c r="I3186" s="15"/>
      <c r="J3186" s="5"/>
      <c r="K3186" s="2"/>
      <c r="L3186" s="21"/>
      <c r="M3186" s="14"/>
      <c r="N3186" s="14"/>
      <c r="O3186" s="21"/>
      <c r="P3186" s="16"/>
      <c r="Q3186" s="24"/>
      <c r="R3186" s="16"/>
      <c r="S3186" s="4"/>
      <c r="T3186" s="5"/>
      <c r="U3186" s="11"/>
      <c r="V3186" s="11"/>
      <c r="W3186" s="11"/>
      <c r="X3186" s="32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"/>
      <c r="AI3186" s="1"/>
      <c r="AJ3186" s="1"/>
      <c r="AK3186" s="1"/>
      <c r="AL3186" s="1"/>
      <c r="AM3186" s="32"/>
      <c r="AN3186" s="32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42"/>
      <c r="B3187" s="19"/>
      <c r="C3187" s="8"/>
      <c r="D3187" s="15"/>
      <c r="E3187" s="16"/>
      <c r="F3187" s="16"/>
      <c r="G3187" s="16"/>
      <c r="H3187" s="16"/>
      <c r="I3187" s="15"/>
      <c r="J3187" s="5"/>
      <c r="K3187" s="2"/>
      <c r="L3187" s="21"/>
      <c r="M3187" s="14"/>
      <c r="N3187" s="14"/>
      <c r="O3187" s="21"/>
      <c r="P3187" s="16"/>
      <c r="Q3187" s="24"/>
      <c r="R3187" s="16"/>
      <c r="S3187" s="4"/>
      <c r="T3187" s="5"/>
      <c r="U3187" s="11"/>
      <c r="V3187" s="11"/>
      <c r="W3187" s="11"/>
      <c r="X3187" s="32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"/>
      <c r="AI3187" s="1"/>
      <c r="AJ3187" s="1"/>
      <c r="AK3187" s="1"/>
      <c r="AL3187" s="1"/>
      <c r="AM3187" s="32"/>
      <c r="AN3187" s="32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42"/>
      <c r="B3188" s="19"/>
      <c r="C3188" s="8"/>
      <c r="D3188" s="15"/>
      <c r="E3188" s="16"/>
      <c r="F3188" s="16"/>
      <c r="G3188" s="16"/>
      <c r="H3188" s="16"/>
      <c r="I3188" s="15"/>
      <c r="J3188" s="5"/>
      <c r="K3188" s="2"/>
      <c r="L3188" s="21"/>
      <c r="M3188" s="14"/>
      <c r="N3188" s="14"/>
      <c r="O3188" s="21"/>
      <c r="P3188" s="16"/>
      <c r="Q3188" s="24"/>
      <c r="R3188" s="16"/>
      <c r="S3188" s="4"/>
      <c r="T3188" s="5"/>
      <c r="U3188" s="11"/>
      <c r="V3188" s="11"/>
      <c r="W3188" s="11"/>
      <c r="X3188" s="32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"/>
      <c r="AI3188" s="1"/>
      <c r="AJ3188" s="1"/>
      <c r="AK3188" s="1"/>
      <c r="AL3188" s="1"/>
      <c r="AM3188" s="32"/>
      <c r="AN3188" s="32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42"/>
      <c r="B3189" s="19"/>
      <c r="C3189" s="8"/>
      <c r="D3189" s="15"/>
      <c r="E3189" s="16"/>
      <c r="F3189" s="16"/>
      <c r="G3189" s="16"/>
      <c r="H3189" s="16"/>
      <c r="I3189" s="15"/>
      <c r="J3189" s="5"/>
      <c r="K3189" s="2"/>
      <c r="L3189" s="21"/>
      <c r="M3189" s="14"/>
      <c r="N3189" s="14"/>
      <c r="O3189" s="21"/>
      <c r="P3189" s="16"/>
      <c r="Q3189" s="24"/>
      <c r="R3189" s="16"/>
      <c r="S3189" s="4"/>
      <c r="T3189" s="5"/>
      <c r="U3189" s="11"/>
      <c r="V3189" s="11"/>
      <c r="W3189" s="11"/>
      <c r="X3189" s="32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"/>
      <c r="AI3189" s="1"/>
      <c r="AJ3189" s="1"/>
      <c r="AK3189" s="1"/>
      <c r="AL3189" s="1"/>
      <c r="AM3189" s="32"/>
      <c r="AN3189" s="32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42"/>
      <c r="B3190" s="19"/>
      <c r="C3190" s="8"/>
      <c r="D3190" s="15"/>
      <c r="E3190" s="16"/>
      <c r="F3190" s="16"/>
      <c r="G3190" s="16"/>
      <c r="H3190" s="16"/>
      <c r="I3190" s="15"/>
      <c r="J3190" s="5"/>
      <c r="K3190" s="2"/>
      <c r="L3190" s="21"/>
      <c r="M3190" s="14"/>
      <c r="N3190" s="14"/>
      <c r="O3190" s="21"/>
      <c r="P3190" s="16"/>
      <c r="Q3190" s="24"/>
      <c r="R3190" s="16"/>
      <c r="S3190" s="4"/>
      <c r="T3190" s="5"/>
      <c r="U3190" s="11"/>
      <c r="V3190" s="11"/>
      <c r="W3190" s="11"/>
      <c r="X3190" s="32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"/>
      <c r="AI3190" s="1"/>
      <c r="AJ3190" s="1"/>
      <c r="AK3190" s="1"/>
      <c r="AL3190" s="1"/>
      <c r="AM3190" s="32"/>
      <c r="AN3190" s="32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42"/>
      <c r="B3191" s="19"/>
      <c r="C3191" s="8"/>
      <c r="D3191" s="15"/>
      <c r="E3191" s="16"/>
      <c r="F3191" s="16"/>
      <c r="G3191" s="16"/>
      <c r="H3191" s="16"/>
      <c r="I3191" s="15"/>
      <c r="J3191" s="5"/>
      <c r="K3191" s="2"/>
      <c r="L3191" s="21"/>
      <c r="M3191" s="14"/>
      <c r="N3191" s="14"/>
      <c r="O3191" s="21"/>
      <c r="P3191" s="16"/>
      <c r="Q3191" s="24"/>
      <c r="R3191" s="16"/>
      <c r="S3191" s="4"/>
      <c r="T3191" s="5"/>
      <c r="U3191" s="11"/>
      <c r="V3191" s="11"/>
      <c r="W3191" s="11"/>
      <c r="X3191" s="32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"/>
      <c r="AI3191" s="1"/>
      <c r="AJ3191" s="1"/>
      <c r="AK3191" s="1"/>
      <c r="AL3191" s="1"/>
      <c r="AM3191" s="32"/>
      <c r="AN3191" s="32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42"/>
      <c r="B3192" s="19"/>
      <c r="C3192" s="8"/>
      <c r="D3192" s="15"/>
      <c r="E3192" s="16"/>
      <c r="F3192" s="16"/>
      <c r="G3192" s="16"/>
      <c r="H3192" s="16"/>
      <c r="I3192" s="15"/>
      <c r="J3192" s="5"/>
      <c r="K3192" s="2"/>
      <c r="L3192" s="21"/>
      <c r="M3192" s="14"/>
      <c r="N3192" s="14"/>
      <c r="O3192" s="21"/>
      <c r="P3192" s="16"/>
      <c r="Q3192" s="24"/>
      <c r="R3192" s="16"/>
      <c r="S3192" s="4"/>
      <c r="T3192" s="5"/>
      <c r="U3192" s="11"/>
      <c r="V3192" s="11"/>
      <c r="W3192" s="11"/>
      <c r="X3192" s="32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"/>
      <c r="AI3192" s="1"/>
      <c r="AJ3192" s="1"/>
      <c r="AK3192" s="1"/>
      <c r="AL3192" s="1"/>
      <c r="AM3192" s="32"/>
      <c r="AN3192" s="32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42"/>
      <c r="B3193" s="19"/>
      <c r="C3193" s="8"/>
      <c r="D3193" s="15"/>
      <c r="E3193" s="16"/>
      <c r="F3193" s="16"/>
      <c r="G3193" s="16"/>
      <c r="H3193" s="16"/>
      <c r="I3193" s="15"/>
      <c r="J3193" s="5"/>
      <c r="K3193" s="2"/>
      <c r="L3193" s="21"/>
      <c r="M3193" s="14"/>
      <c r="N3193" s="14"/>
      <c r="O3193" s="21"/>
      <c r="P3193" s="16"/>
      <c r="Q3193" s="24"/>
      <c r="R3193" s="16"/>
      <c r="S3193" s="4"/>
      <c r="T3193" s="5"/>
      <c r="U3193" s="11"/>
      <c r="V3193" s="11"/>
      <c r="W3193" s="11"/>
      <c r="X3193" s="32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"/>
      <c r="AI3193" s="1"/>
      <c r="AJ3193" s="1"/>
      <c r="AK3193" s="1"/>
      <c r="AL3193" s="1"/>
      <c r="AM3193" s="32"/>
      <c r="AN3193" s="32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42"/>
      <c r="B3194" s="19"/>
      <c r="C3194" s="8"/>
      <c r="D3194" s="15"/>
      <c r="E3194" s="16"/>
      <c r="F3194" s="16"/>
      <c r="G3194" s="16"/>
      <c r="H3194" s="16"/>
      <c r="I3194" s="15"/>
      <c r="J3194" s="5"/>
      <c r="K3194" s="2"/>
      <c r="L3194" s="21"/>
      <c r="M3194" s="14"/>
      <c r="N3194" s="14"/>
      <c r="O3194" s="21"/>
      <c r="P3194" s="16"/>
      <c r="Q3194" s="24"/>
      <c r="R3194" s="16"/>
      <c r="S3194" s="4"/>
      <c r="T3194" s="5"/>
      <c r="U3194" s="11"/>
      <c r="V3194" s="11"/>
      <c r="W3194" s="11"/>
      <c r="X3194" s="32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"/>
      <c r="AI3194" s="1"/>
      <c r="AJ3194" s="1"/>
      <c r="AK3194" s="1"/>
      <c r="AL3194" s="1"/>
      <c r="AM3194" s="32"/>
      <c r="AN3194" s="32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42"/>
      <c r="B3195" s="19"/>
      <c r="C3195" s="8"/>
      <c r="D3195" s="15"/>
      <c r="E3195" s="16"/>
      <c r="F3195" s="16"/>
      <c r="G3195" s="16"/>
      <c r="H3195" s="16"/>
      <c r="I3195" s="15"/>
      <c r="J3195" s="5"/>
      <c r="K3195" s="2"/>
      <c r="L3195" s="21"/>
      <c r="M3195" s="14"/>
      <c r="N3195" s="14"/>
      <c r="O3195" s="21"/>
      <c r="P3195" s="16"/>
      <c r="Q3195" s="24"/>
      <c r="R3195" s="16"/>
      <c r="S3195" s="4"/>
      <c r="T3195" s="5"/>
      <c r="U3195" s="11"/>
      <c r="V3195" s="11"/>
      <c r="W3195" s="11"/>
      <c r="X3195" s="32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"/>
      <c r="AI3195" s="1"/>
      <c r="AJ3195" s="1"/>
      <c r="AK3195" s="1"/>
      <c r="AL3195" s="1"/>
      <c r="AM3195" s="32"/>
      <c r="AN3195" s="32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42"/>
      <c r="B3196" s="19"/>
      <c r="C3196" s="8"/>
      <c r="D3196" s="15"/>
      <c r="E3196" s="16"/>
      <c r="F3196" s="16"/>
      <c r="G3196" s="16"/>
      <c r="H3196" s="16"/>
      <c r="I3196" s="15"/>
      <c r="J3196" s="5"/>
      <c r="K3196" s="2"/>
      <c r="L3196" s="21"/>
      <c r="M3196" s="14"/>
      <c r="N3196" s="14"/>
      <c r="O3196" s="21"/>
      <c r="P3196" s="16"/>
      <c r="Q3196" s="24"/>
      <c r="R3196" s="16"/>
      <c r="S3196" s="4"/>
      <c r="T3196" s="5"/>
      <c r="U3196" s="11"/>
      <c r="V3196" s="11"/>
      <c r="W3196" s="11"/>
      <c r="X3196" s="32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"/>
      <c r="AI3196" s="1"/>
      <c r="AJ3196" s="1"/>
      <c r="AK3196" s="1"/>
      <c r="AL3196" s="1"/>
      <c r="AM3196" s="32"/>
      <c r="AN3196" s="32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42"/>
      <c r="B3197" s="19"/>
      <c r="C3197" s="8"/>
      <c r="D3197" s="15"/>
      <c r="E3197" s="16"/>
      <c r="F3197" s="16"/>
      <c r="G3197" s="16"/>
      <c r="H3197" s="16"/>
      <c r="I3197" s="15"/>
      <c r="J3197" s="5"/>
      <c r="K3197" s="2"/>
      <c r="L3197" s="21"/>
      <c r="M3197" s="14"/>
      <c r="N3197" s="14"/>
      <c r="O3197" s="21"/>
      <c r="P3197" s="16"/>
      <c r="Q3197" s="24"/>
      <c r="R3197" s="16"/>
      <c r="S3197" s="4"/>
      <c r="T3197" s="5"/>
      <c r="U3197" s="11"/>
      <c r="V3197" s="11"/>
      <c r="W3197" s="11"/>
      <c r="X3197" s="32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"/>
      <c r="AI3197" s="1"/>
      <c r="AJ3197" s="1"/>
      <c r="AK3197" s="1"/>
      <c r="AL3197" s="1"/>
      <c r="AM3197" s="32"/>
      <c r="AN3197" s="32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42"/>
      <c r="B3198" s="19"/>
      <c r="C3198" s="8"/>
      <c r="D3198" s="15"/>
      <c r="E3198" s="16"/>
      <c r="F3198" s="16"/>
      <c r="G3198" s="16"/>
      <c r="H3198" s="16"/>
      <c r="I3198" s="15"/>
      <c r="J3198" s="5"/>
      <c r="K3198" s="2"/>
      <c r="L3198" s="21"/>
      <c r="M3198" s="14"/>
      <c r="N3198" s="14"/>
      <c r="O3198" s="21"/>
      <c r="P3198" s="16"/>
      <c r="Q3198" s="24"/>
      <c r="R3198" s="16"/>
      <c r="S3198" s="4"/>
      <c r="T3198" s="5"/>
      <c r="U3198" s="11"/>
      <c r="V3198" s="11"/>
      <c r="W3198" s="11"/>
      <c r="X3198" s="32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"/>
      <c r="AI3198" s="1"/>
      <c r="AJ3198" s="1"/>
      <c r="AK3198" s="1"/>
      <c r="AL3198" s="1"/>
      <c r="AM3198" s="32"/>
      <c r="AN3198" s="32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42"/>
      <c r="B3199" s="19"/>
      <c r="C3199" s="8"/>
      <c r="D3199" s="15"/>
      <c r="E3199" s="16"/>
      <c r="F3199" s="16"/>
      <c r="G3199" s="16"/>
      <c r="H3199" s="16"/>
      <c r="I3199" s="15"/>
      <c r="J3199" s="5"/>
      <c r="K3199" s="2"/>
      <c r="L3199" s="21"/>
      <c r="M3199" s="14"/>
      <c r="N3199" s="14"/>
      <c r="O3199" s="21"/>
      <c r="P3199" s="16"/>
      <c r="Q3199" s="24"/>
      <c r="R3199" s="16"/>
      <c r="S3199" s="4"/>
      <c r="T3199" s="5"/>
      <c r="U3199" s="11"/>
      <c r="V3199" s="11"/>
      <c r="W3199" s="11"/>
      <c r="X3199" s="32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"/>
      <c r="AI3199" s="1"/>
      <c r="AJ3199" s="1"/>
      <c r="AK3199" s="1"/>
      <c r="AL3199" s="1"/>
      <c r="AM3199" s="32"/>
      <c r="AN3199" s="32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42"/>
      <c r="B3200" s="19"/>
      <c r="C3200" s="8"/>
      <c r="D3200" s="15"/>
      <c r="E3200" s="16"/>
      <c r="F3200" s="16"/>
      <c r="G3200" s="16"/>
      <c r="H3200" s="16"/>
      <c r="I3200" s="15"/>
      <c r="J3200" s="5"/>
      <c r="K3200" s="2"/>
      <c r="L3200" s="21"/>
      <c r="M3200" s="14"/>
      <c r="N3200" s="14"/>
      <c r="O3200" s="21"/>
      <c r="P3200" s="16"/>
      <c r="Q3200" s="24"/>
      <c r="R3200" s="16"/>
      <c r="S3200" s="4"/>
      <c r="T3200" s="5"/>
      <c r="U3200" s="11"/>
      <c r="V3200" s="11"/>
      <c r="W3200" s="11"/>
      <c r="X3200" s="32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"/>
      <c r="AI3200" s="1"/>
      <c r="AJ3200" s="1"/>
      <c r="AK3200" s="1"/>
      <c r="AL3200" s="1"/>
      <c r="AM3200" s="32"/>
      <c r="AN3200" s="32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42"/>
      <c r="B3201" s="19"/>
      <c r="C3201" s="8"/>
      <c r="D3201" s="15"/>
      <c r="E3201" s="16"/>
      <c r="F3201" s="16"/>
      <c r="G3201" s="16"/>
      <c r="H3201" s="16"/>
      <c r="I3201" s="15"/>
      <c r="J3201" s="5"/>
      <c r="K3201" s="2"/>
      <c r="L3201" s="21"/>
      <c r="M3201" s="14"/>
      <c r="N3201" s="14"/>
      <c r="O3201" s="21"/>
      <c r="P3201" s="16"/>
      <c r="Q3201" s="24"/>
      <c r="R3201" s="16"/>
      <c r="S3201" s="4"/>
      <c r="T3201" s="5"/>
      <c r="U3201" s="11"/>
      <c r="V3201" s="11"/>
      <c r="W3201" s="11"/>
      <c r="X3201" s="32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"/>
      <c r="AI3201" s="1"/>
      <c r="AJ3201" s="1"/>
      <c r="AK3201" s="1"/>
      <c r="AL3201" s="1"/>
      <c r="AM3201" s="32"/>
      <c r="AN3201" s="32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42"/>
      <c r="B3202" s="19"/>
      <c r="C3202" s="8"/>
      <c r="D3202" s="15"/>
      <c r="E3202" s="16"/>
      <c r="F3202" s="16"/>
      <c r="G3202" s="16"/>
      <c r="H3202" s="16"/>
      <c r="I3202" s="15"/>
      <c r="J3202" s="5"/>
      <c r="K3202" s="2"/>
      <c r="L3202" s="21"/>
      <c r="M3202" s="14"/>
      <c r="N3202" s="14"/>
      <c r="O3202" s="21"/>
      <c r="P3202" s="16"/>
      <c r="Q3202" s="24"/>
      <c r="R3202" s="16"/>
      <c r="S3202" s="4"/>
      <c r="T3202" s="5"/>
      <c r="U3202" s="11"/>
      <c r="V3202" s="11"/>
      <c r="W3202" s="11"/>
      <c r="X3202" s="32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"/>
      <c r="AI3202" s="1"/>
      <c r="AJ3202" s="1"/>
      <c r="AK3202" s="1"/>
      <c r="AL3202" s="1"/>
      <c r="AM3202" s="32"/>
      <c r="AN3202" s="32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42"/>
      <c r="B3203" s="19"/>
      <c r="C3203" s="8"/>
      <c r="D3203" s="15"/>
      <c r="E3203" s="16"/>
      <c r="F3203" s="16"/>
      <c r="G3203" s="16"/>
      <c r="H3203" s="16"/>
      <c r="I3203" s="15"/>
      <c r="J3203" s="5"/>
      <c r="K3203" s="2"/>
      <c r="L3203" s="21"/>
      <c r="M3203" s="14"/>
      <c r="N3203" s="14"/>
      <c r="O3203" s="21"/>
      <c r="P3203" s="16"/>
      <c r="Q3203" s="24"/>
      <c r="R3203" s="16"/>
      <c r="S3203" s="4"/>
      <c r="T3203" s="5"/>
      <c r="U3203" s="11"/>
      <c r="V3203" s="11"/>
      <c r="W3203" s="11"/>
      <c r="X3203" s="32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"/>
      <c r="AI3203" s="1"/>
      <c r="AJ3203" s="1"/>
      <c r="AK3203" s="1"/>
      <c r="AL3203" s="1"/>
      <c r="AM3203" s="32"/>
      <c r="AN3203" s="32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42"/>
      <c r="B3204" s="19"/>
      <c r="C3204" s="8"/>
      <c r="D3204" s="15"/>
      <c r="E3204" s="16"/>
      <c r="F3204" s="16"/>
      <c r="G3204" s="16"/>
      <c r="H3204" s="16"/>
      <c r="I3204" s="15"/>
      <c r="J3204" s="5"/>
      <c r="K3204" s="2"/>
      <c r="L3204" s="21"/>
      <c r="M3204" s="14"/>
      <c r="N3204" s="14"/>
      <c r="O3204" s="21"/>
      <c r="P3204" s="16"/>
      <c r="Q3204" s="24"/>
      <c r="R3204" s="16"/>
      <c r="S3204" s="4"/>
      <c r="T3204" s="5"/>
      <c r="U3204" s="11"/>
      <c r="V3204" s="11"/>
      <c r="W3204" s="11"/>
      <c r="X3204" s="32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"/>
      <c r="AI3204" s="1"/>
      <c r="AJ3204" s="1"/>
      <c r="AK3204" s="1"/>
      <c r="AL3204" s="1"/>
      <c r="AM3204" s="32"/>
      <c r="AN3204" s="32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42"/>
      <c r="B3205" s="19"/>
      <c r="C3205" s="8"/>
      <c r="D3205" s="15"/>
      <c r="E3205" s="16"/>
      <c r="F3205" s="16"/>
      <c r="G3205" s="16"/>
      <c r="H3205" s="16"/>
      <c r="I3205" s="15"/>
      <c r="J3205" s="5"/>
      <c r="K3205" s="2"/>
      <c r="L3205" s="21"/>
      <c r="M3205" s="14"/>
      <c r="N3205" s="14"/>
      <c r="O3205" s="21"/>
      <c r="P3205" s="16"/>
      <c r="Q3205" s="24"/>
      <c r="R3205" s="16"/>
      <c r="S3205" s="4"/>
      <c r="T3205" s="5"/>
      <c r="U3205" s="11"/>
      <c r="V3205" s="11"/>
      <c r="W3205" s="11"/>
      <c r="X3205" s="32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"/>
      <c r="AI3205" s="1"/>
      <c r="AJ3205" s="1"/>
      <c r="AK3205" s="1"/>
      <c r="AL3205" s="1"/>
      <c r="AM3205" s="32"/>
      <c r="AN3205" s="32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42"/>
      <c r="B3206" s="19"/>
      <c r="C3206" s="8"/>
      <c r="D3206" s="15"/>
      <c r="E3206" s="16"/>
      <c r="F3206" s="16"/>
      <c r="G3206" s="16"/>
      <c r="H3206" s="16"/>
      <c r="I3206" s="15"/>
      <c r="J3206" s="5"/>
      <c r="K3206" s="2"/>
      <c r="L3206" s="21"/>
      <c r="M3206" s="14"/>
      <c r="N3206" s="14"/>
      <c r="O3206" s="21"/>
      <c r="P3206" s="16"/>
      <c r="Q3206" s="24"/>
      <c r="R3206" s="16"/>
      <c r="S3206" s="4"/>
      <c r="T3206" s="5"/>
      <c r="U3206" s="11"/>
      <c r="V3206" s="11"/>
      <c r="W3206" s="11"/>
      <c r="X3206" s="32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"/>
      <c r="AI3206" s="1"/>
      <c r="AJ3206" s="1"/>
      <c r="AK3206" s="1"/>
      <c r="AL3206" s="1"/>
      <c r="AM3206" s="32"/>
      <c r="AN3206" s="32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42"/>
      <c r="B3207" s="19"/>
      <c r="C3207" s="8"/>
      <c r="D3207" s="15"/>
      <c r="E3207" s="16"/>
      <c r="F3207" s="16"/>
      <c r="G3207" s="16"/>
      <c r="H3207" s="16"/>
      <c r="I3207" s="15"/>
      <c r="J3207" s="5"/>
      <c r="K3207" s="2"/>
      <c r="L3207" s="21"/>
      <c r="M3207" s="14"/>
      <c r="N3207" s="14"/>
      <c r="O3207" s="21"/>
      <c r="P3207" s="16"/>
      <c r="Q3207" s="24"/>
      <c r="R3207" s="16"/>
      <c r="S3207" s="4"/>
      <c r="T3207" s="5"/>
      <c r="U3207" s="11"/>
      <c r="V3207" s="11"/>
      <c r="W3207" s="11"/>
      <c r="X3207" s="32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"/>
      <c r="AI3207" s="1"/>
      <c r="AJ3207" s="1"/>
      <c r="AK3207" s="1"/>
      <c r="AL3207" s="1"/>
      <c r="AM3207" s="32"/>
      <c r="AN3207" s="32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42"/>
      <c r="B3208" s="19"/>
      <c r="C3208" s="8"/>
      <c r="D3208" s="15"/>
      <c r="E3208" s="16"/>
      <c r="F3208" s="16"/>
      <c r="G3208" s="16"/>
      <c r="H3208" s="16"/>
      <c r="I3208" s="15"/>
      <c r="J3208" s="5"/>
      <c r="K3208" s="2"/>
      <c r="L3208" s="21"/>
      <c r="M3208" s="14"/>
      <c r="N3208" s="14"/>
      <c r="O3208" s="21"/>
      <c r="P3208" s="16"/>
      <c r="Q3208" s="24"/>
      <c r="R3208" s="16"/>
      <c r="S3208" s="4"/>
      <c r="T3208" s="5"/>
      <c r="U3208" s="11"/>
      <c r="V3208" s="11"/>
      <c r="W3208" s="11"/>
      <c r="X3208" s="32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"/>
      <c r="AI3208" s="1"/>
      <c r="AJ3208" s="1"/>
      <c r="AK3208" s="1"/>
      <c r="AL3208" s="1"/>
      <c r="AM3208" s="32"/>
      <c r="AN3208" s="32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42"/>
      <c r="B3209" s="19"/>
      <c r="C3209" s="8"/>
      <c r="D3209" s="15"/>
      <c r="E3209" s="16"/>
      <c r="F3209" s="16"/>
      <c r="G3209" s="16"/>
      <c r="H3209" s="16"/>
      <c r="I3209" s="15"/>
      <c r="J3209" s="5"/>
      <c r="K3209" s="2"/>
      <c r="L3209" s="21"/>
      <c r="M3209" s="14"/>
      <c r="N3209" s="14"/>
      <c r="O3209" s="21"/>
      <c r="P3209" s="16"/>
      <c r="Q3209" s="24"/>
      <c r="R3209" s="16"/>
      <c r="S3209" s="4"/>
      <c r="T3209" s="5"/>
      <c r="U3209" s="11"/>
      <c r="V3209" s="11"/>
      <c r="W3209" s="11"/>
      <c r="X3209" s="32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"/>
      <c r="AI3209" s="1"/>
      <c r="AJ3209" s="1"/>
      <c r="AK3209" s="1"/>
      <c r="AL3209" s="1"/>
      <c r="AM3209" s="32"/>
      <c r="AN3209" s="32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42"/>
      <c r="B3210" s="19"/>
      <c r="C3210" s="8"/>
      <c r="D3210" s="15"/>
      <c r="E3210" s="16"/>
      <c r="F3210" s="16"/>
      <c r="G3210" s="16"/>
      <c r="H3210" s="16"/>
      <c r="I3210" s="15"/>
      <c r="J3210" s="5"/>
      <c r="K3210" s="2"/>
      <c r="L3210" s="21"/>
      <c r="M3210" s="14"/>
      <c r="N3210" s="14"/>
      <c r="O3210" s="21"/>
      <c r="P3210" s="16"/>
      <c r="Q3210" s="24"/>
      <c r="R3210" s="16"/>
      <c r="S3210" s="4"/>
      <c r="T3210" s="5"/>
      <c r="U3210" s="11"/>
      <c r="V3210" s="11"/>
      <c r="W3210" s="11"/>
      <c r="X3210" s="32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"/>
      <c r="AI3210" s="1"/>
      <c r="AJ3210" s="1"/>
      <c r="AK3210" s="1"/>
      <c r="AL3210" s="1"/>
      <c r="AM3210" s="32"/>
      <c r="AN3210" s="32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42"/>
      <c r="B3211" s="19"/>
      <c r="C3211" s="8"/>
      <c r="D3211" s="15"/>
      <c r="E3211" s="16"/>
      <c r="F3211" s="16"/>
      <c r="G3211" s="16"/>
      <c r="H3211" s="16"/>
      <c r="I3211" s="15"/>
      <c r="J3211" s="5"/>
      <c r="K3211" s="2"/>
      <c r="L3211" s="21"/>
      <c r="M3211" s="14"/>
      <c r="N3211" s="14"/>
      <c r="O3211" s="21"/>
      <c r="P3211" s="16"/>
      <c r="Q3211" s="24"/>
      <c r="R3211" s="16"/>
      <c r="S3211" s="4"/>
      <c r="T3211" s="5"/>
      <c r="U3211" s="11"/>
      <c r="V3211" s="11"/>
      <c r="W3211" s="11"/>
      <c r="X3211" s="32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"/>
      <c r="AI3211" s="1"/>
      <c r="AJ3211" s="1"/>
      <c r="AK3211" s="1"/>
      <c r="AL3211" s="1"/>
      <c r="AM3211" s="32"/>
      <c r="AN3211" s="32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42"/>
      <c r="B3212" s="19"/>
      <c r="C3212" s="8"/>
      <c r="D3212" s="15"/>
      <c r="E3212" s="16"/>
      <c r="F3212" s="16"/>
      <c r="G3212" s="16"/>
      <c r="H3212" s="16"/>
      <c r="I3212" s="15"/>
      <c r="J3212" s="5"/>
      <c r="K3212" s="2"/>
      <c r="L3212" s="21"/>
      <c r="M3212" s="14"/>
      <c r="N3212" s="14"/>
      <c r="O3212" s="21"/>
      <c r="P3212" s="16"/>
      <c r="Q3212" s="24"/>
      <c r="R3212" s="16"/>
      <c r="S3212" s="4"/>
      <c r="T3212" s="5"/>
      <c r="U3212" s="11"/>
      <c r="V3212" s="11"/>
      <c r="W3212" s="11"/>
      <c r="X3212" s="32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"/>
      <c r="AI3212" s="1"/>
      <c r="AJ3212" s="1"/>
      <c r="AK3212" s="1"/>
      <c r="AL3212" s="1"/>
      <c r="AM3212" s="32"/>
      <c r="AN3212" s="32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42"/>
      <c r="B3213" s="19"/>
      <c r="C3213" s="8"/>
      <c r="D3213" s="15"/>
      <c r="E3213" s="16"/>
      <c r="F3213" s="16"/>
      <c r="G3213" s="16"/>
      <c r="H3213" s="16"/>
      <c r="I3213" s="15"/>
      <c r="J3213" s="5"/>
      <c r="K3213" s="2"/>
      <c r="L3213" s="21"/>
      <c r="M3213" s="14"/>
      <c r="N3213" s="14"/>
      <c r="O3213" s="21"/>
      <c r="P3213" s="16"/>
      <c r="Q3213" s="24"/>
      <c r="R3213" s="16"/>
      <c r="S3213" s="4"/>
      <c r="T3213" s="5"/>
      <c r="U3213" s="11"/>
      <c r="V3213" s="11"/>
      <c r="W3213" s="11"/>
      <c r="X3213" s="32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"/>
      <c r="AI3213" s="1"/>
      <c r="AJ3213" s="1"/>
      <c r="AK3213" s="1"/>
      <c r="AL3213" s="1"/>
      <c r="AM3213" s="32"/>
      <c r="AN3213" s="32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42"/>
      <c r="B3214" s="19"/>
      <c r="C3214" s="8"/>
      <c r="D3214" s="15"/>
      <c r="E3214" s="16"/>
      <c r="F3214" s="16"/>
      <c r="G3214" s="16"/>
      <c r="H3214" s="16"/>
      <c r="I3214" s="15"/>
      <c r="J3214" s="5"/>
      <c r="K3214" s="2"/>
      <c r="L3214" s="21"/>
      <c r="M3214" s="14"/>
      <c r="N3214" s="14"/>
      <c r="O3214" s="21"/>
      <c r="P3214" s="16"/>
      <c r="Q3214" s="24"/>
      <c r="R3214" s="16"/>
      <c r="S3214" s="4"/>
      <c r="T3214" s="5"/>
      <c r="U3214" s="11"/>
      <c r="V3214" s="11"/>
      <c r="W3214" s="11"/>
      <c r="X3214" s="32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"/>
      <c r="AI3214" s="1"/>
      <c r="AJ3214" s="1"/>
      <c r="AK3214" s="1"/>
      <c r="AL3214" s="1"/>
      <c r="AM3214" s="32"/>
      <c r="AN3214" s="32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42"/>
      <c r="B3215" s="19"/>
      <c r="C3215" s="8"/>
      <c r="D3215" s="15"/>
      <c r="E3215" s="16"/>
      <c r="F3215" s="16"/>
      <c r="G3215" s="16"/>
      <c r="H3215" s="16"/>
      <c r="I3215" s="15"/>
      <c r="J3215" s="5"/>
      <c r="K3215" s="2"/>
      <c r="L3215" s="21"/>
      <c r="M3215" s="14"/>
      <c r="N3215" s="14"/>
      <c r="O3215" s="21"/>
      <c r="P3215" s="16"/>
      <c r="Q3215" s="24"/>
      <c r="R3215" s="16"/>
      <c r="S3215" s="4"/>
      <c r="T3215" s="5"/>
      <c r="U3215" s="11"/>
      <c r="V3215" s="11"/>
      <c r="W3215" s="11"/>
      <c r="X3215" s="32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"/>
      <c r="AI3215" s="1"/>
      <c r="AJ3215" s="1"/>
      <c r="AK3215" s="1"/>
      <c r="AL3215" s="1"/>
      <c r="AM3215" s="32"/>
      <c r="AN3215" s="32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42"/>
      <c r="B3216" s="19"/>
      <c r="C3216" s="8"/>
      <c r="D3216" s="15"/>
      <c r="E3216" s="16"/>
      <c r="F3216" s="16"/>
      <c r="G3216" s="16"/>
      <c r="H3216" s="16"/>
      <c r="I3216" s="15"/>
      <c r="J3216" s="5"/>
      <c r="K3216" s="2"/>
      <c r="L3216" s="21"/>
      <c r="M3216" s="14"/>
      <c r="N3216" s="14"/>
      <c r="O3216" s="21"/>
      <c r="P3216" s="16"/>
      <c r="Q3216" s="24"/>
      <c r="R3216" s="16"/>
      <c r="S3216" s="4"/>
      <c r="T3216" s="5"/>
      <c r="U3216" s="11"/>
      <c r="V3216" s="11"/>
      <c r="W3216" s="11"/>
      <c r="X3216" s="32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"/>
      <c r="AI3216" s="1"/>
      <c r="AJ3216" s="1"/>
      <c r="AK3216" s="1"/>
      <c r="AL3216" s="1"/>
      <c r="AM3216" s="32"/>
      <c r="AN3216" s="32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42"/>
      <c r="B3217" s="19"/>
      <c r="C3217" s="8"/>
      <c r="D3217" s="15"/>
      <c r="E3217" s="16"/>
      <c r="F3217" s="16"/>
      <c r="G3217" s="16"/>
      <c r="H3217" s="16"/>
      <c r="I3217" s="15"/>
      <c r="J3217" s="5"/>
      <c r="K3217" s="2"/>
      <c r="L3217" s="21"/>
      <c r="M3217" s="14"/>
      <c r="N3217" s="14"/>
      <c r="O3217" s="21"/>
      <c r="P3217" s="16"/>
      <c r="Q3217" s="24"/>
      <c r="R3217" s="16"/>
      <c r="S3217" s="4"/>
      <c r="T3217" s="5"/>
      <c r="U3217" s="11"/>
      <c r="V3217" s="11"/>
      <c r="W3217" s="11"/>
      <c r="X3217" s="32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"/>
      <c r="AI3217" s="1"/>
      <c r="AJ3217" s="1"/>
      <c r="AK3217" s="1"/>
      <c r="AL3217" s="1"/>
      <c r="AM3217" s="32"/>
      <c r="AN3217" s="32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42"/>
      <c r="B3218" s="19"/>
      <c r="C3218" s="8"/>
      <c r="D3218" s="15"/>
      <c r="E3218" s="16"/>
      <c r="F3218" s="16"/>
      <c r="G3218" s="16"/>
      <c r="H3218" s="16"/>
      <c r="I3218" s="15"/>
      <c r="J3218" s="5"/>
      <c r="K3218" s="2"/>
      <c r="L3218" s="21"/>
      <c r="M3218" s="14"/>
      <c r="N3218" s="14"/>
      <c r="O3218" s="21"/>
      <c r="P3218" s="16"/>
      <c r="Q3218" s="24"/>
      <c r="R3218" s="16"/>
      <c r="S3218" s="4"/>
      <c r="T3218" s="5"/>
      <c r="U3218" s="11"/>
      <c r="V3218" s="11"/>
      <c r="W3218" s="11"/>
      <c r="X3218" s="32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"/>
      <c r="AI3218" s="1"/>
      <c r="AJ3218" s="1"/>
      <c r="AK3218" s="1"/>
      <c r="AL3218" s="1"/>
      <c r="AM3218" s="32"/>
      <c r="AN3218" s="32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42"/>
      <c r="B3219" s="19"/>
      <c r="C3219" s="8"/>
      <c r="D3219" s="15"/>
      <c r="E3219" s="16"/>
      <c r="F3219" s="16"/>
      <c r="G3219" s="16"/>
      <c r="H3219" s="16"/>
      <c r="I3219" s="15"/>
      <c r="J3219" s="5"/>
      <c r="K3219" s="2"/>
      <c r="L3219" s="21"/>
      <c r="M3219" s="14"/>
      <c r="N3219" s="14"/>
      <c r="O3219" s="21"/>
      <c r="P3219" s="16"/>
      <c r="Q3219" s="24"/>
      <c r="R3219" s="16"/>
      <c r="S3219" s="4"/>
      <c r="T3219" s="5"/>
      <c r="U3219" s="11"/>
      <c r="V3219" s="11"/>
      <c r="W3219" s="11"/>
      <c r="X3219" s="32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"/>
      <c r="AI3219" s="1"/>
      <c r="AJ3219" s="1"/>
      <c r="AK3219" s="1"/>
      <c r="AL3219" s="1"/>
      <c r="AM3219" s="32"/>
      <c r="AN3219" s="32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42"/>
      <c r="B3220" s="19"/>
      <c r="C3220" s="8"/>
      <c r="D3220" s="15"/>
      <c r="E3220" s="16"/>
      <c r="F3220" s="16"/>
      <c r="G3220" s="16"/>
      <c r="H3220" s="16"/>
      <c r="I3220" s="15"/>
      <c r="J3220" s="5"/>
      <c r="K3220" s="2"/>
      <c r="L3220" s="21"/>
      <c r="M3220" s="14"/>
      <c r="N3220" s="14"/>
      <c r="O3220" s="21"/>
      <c r="P3220" s="16"/>
      <c r="Q3220" s="24"/>
      <c r="R3220" s="16"/>
      <c r="S3220" s="4"/>
      <c r="T3220" s="5"/>
      <c r="U3220" s="11"/>
      <c r="V3220" s="11"/>
      <c r="W3220" s="11"/>
      <c r="X3220" s="32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"/>
      <c r="AI3220" s="1"/>
      <c r="AJ3220" s="1"/>
      <c r="AK3220" s="1"/>
      <c r="AL3220" s="1"/>
      <c r="AM3220" s="32"/>
      <c r="AN3220" s="32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42"/>
      <c r="B3221" s="19"/>
      <c r="C3221" s="8"/>
      <c r="D3221" s="15"/>
      <c r="E3221" s="16"/>
      <c r="F3221" s="16"/>
      <c r="G3221" s="16"/>
      <c r="H3221" s="16"/>
      <c r="I3221" s="15"/>
      <c r="J3221" s="5"/>
      <c r="K3221" s="2"/>
      <c r="L3221" s="21"/>
      <c r="M3221" s="14"/>
      <c r="N3221" s="14"/>
      <c r="O3221" s="21"/>
      <c r="P3221" s="16"/>
      <c r="Q3221" s="24"/>
      <c r="R3221" s="16"/>
      <c r="S3221" s="4"/>
      <c r="T3221" s="5"/>
      <c r="U3221" s="11"/>
      <c r="V3221" s="11"/>
      <c r="W3221" s="11"/>
      <c r="X3221" s="32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"/>
      <c r="AI3221" s="1"/>
      <c r="AJ3221" s="1"/>
      <c r="AK3221" s="1"/>
      <c r="AL3221" s="1"/>
      <c r="AM3221" s="32"/>
      <c r="AN3221" s="32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42"/>
      <c r="B3222" s="19"/>
      <c r="C3222" s="8"/>
      <c r="D3222" s="15"/>
      <c r="E3222" s="16"/>
      <c r="F3222" s="16"/>
      <c r="G3222" s="16"/>
      <c r="H3222" s="16"/>
      <c r="I3222" s="15"/>
      <c r="J3222" s="5"/>
      <c r="K3222" s="2"/>
      <c r="L3222" s="21"/>
      <c r="M3222" s="14"/>
      <c r="N3222" s="14"/>
      <c r="O3222" s="21"/>
      <c r="P3222" s="16"/>
      <c r="Q3222" s="24"/>
      <c r="R3222" s="16"/>
      <c r="S3222" s="4"/>
      <c r="T3222" s="5"/>
      <c r="U3222" s="11"/>
      <c r="V3222" s="11"/>
      <c r="W3222" s="11"/>
      <c r="X3222" s="32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"/>
      <c r="AI3222" s="1"/>
      <c r="AJ3222" s="1"/>
      <c r="AK3222" s="1"/>
      <c r="AL3222" s="1"/>
      <c r="AM3222" s="32"/>
      <c r="AN3222" s="32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42"/>
      <c r="B3223" s="19"/>
      <c r="C3223" s="8"/>
      <c r="D3223" s="15"/>
      <c r="E3223" s="16"/>
      <c r="F3223" s="16"/>
      <c r="G3223" s="16"/>
      <c r="H3223" s="16"/>
      <c r="I3223" s="15"/>
      <c r="J3223" s="5"/>
      <c r="K3223" s="2"/>
      <c r="L3223" s="21"/>
      <c r="M3223" s="14"/>
      <c r="N3223" s="14"/>
      <c r="O3223" s="21"/>
      <c r="P3223" s="16"/>
      <c r="Q3223" s="24"/>
      <c r="R3223" s="16"/>
      <c r="S3223" s="4"/>
      <c r="T3223" s="5"/>
      <c r="U3223" s="11"/>
      <c r="V3223" s="11"/>
      <c r="W3223" s="11"/>
      <c r="X3223" s="32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"/>
      <c r="AI3223" s="1"/>
      <c r="AJ3223" s="1"/>
      <c r="AK3223" s="1"/>
      <c r="AL3223" s="1"/>
      <c r="AM3223" s="32"/>
      <c r="AN3223" s="32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42"/>
      <c r="B3224" s="19"/>
      <c r="C3224" s="8"/>
      <c r="D3224" s="15"/>
      <c r="E3224" s="16"/>
      <c r="F3224" s="16"/>
      <c r="G3224" s="16"/>
      <c r="H3224" s="16"/>
      <c r="I3224" s="15"/>
      <c r="J3224" s="5"/>
      <c r="K3224" s="2"/>
      <c r="L3224" s="21"/>
      <c r="M3224" s="14"/>
      <c r="N3224" s="14"/>
      <c r="O3224" s="21"/>
      <c r="P3224" s="16"/>
      <c r="Q3224" s="24"/>
      <c r="R3224" s="16"/>
      <c r="S3224" s="4"/>
      <c r="T3224" s="5"/>
      <c r="U3224" s="11"/>
      <c r="V3224" s="11"/>
      <c r="W3224" s="11"/>
      <c r="X3224" s="32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"/>
      <c r="AI3224" s="1"/>
      <c r="AJ3224" s="1"/>
      <c r="AK3224" s="1"/>
      <c r="AL3224" s="1"/>
      <c r="AM3224" s="32"/>
      <c r="AN3224" s="32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42"/>
      <c r="B3225" s="19"/>
      <c r="C3225" s="8"/>
      <c r="D3225" s="15"/>
      <c r="E3225" s="16"/>
      <c r="F3225" s="16"/>
      <c r="G3225" s="16"/>
      <c r="H3225" s="16"/>
      <c r="I3225" s="15"/>
      <c r="J3225" s="5"/>
      <c r="K3225" s="2"/>
      <c r="L3225" s="21"/>
      <c r="M3225" s="14"/>
      <c r="N3225" s="14"/>
      <c r="O3225" s="21"/>
      <c r="P3225" s="16"/>
      <c r="Q3225" s="24"/>
      <c r="R3225" s="16"/>
      <c r="S3225" s="4"/>
      <c r="T3225" s="5"/>
      <c r="U3225" s="11"/>
      <c r="V3225" s="11"/>
      <c r="W3225" s="11"/>
      <c r="X3225" s="32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"/>
      <c r="AI3225" s="1"/>
      <c r="AJ3225" s="1"/>
      <c r="AK3225" s="1"/>
      <c r="AL3225" s="1"/>
      <c r="AM3225" s="32"/>
      <c r="AN3225" s="32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42"/>
      <c r="B3226" s="19"/>
      <c r="C3226" s="8"/>
      <c r="D3226" s="15"/>
      <c r="E3226" s="16"/>
      <c r="F3226" s="16"/>
      <c r="G3226" s="16"/>
      <c r="H3226" s="16"/>
      <c r="I3226" s="15"/>
      <c r="J3226" s="5"/>
      <c r="K3226" s="2"/>
      <c r="L3226" s="21"/>
      <c r="M3226" s="14"/>
      <c r="N3226" s="14"/>
      <c r="O3226" s="21"/>
      <c r="P3226" s="16"/>
      <c r="Q3226" s="24"/>
      <c r="R3226" s="16"/>
      <c r="S3226" s="4"/>
      <c r="T3226" s="5"/>
      <c r="U3226" s="11"/>
      <c r="V3226" s="11"/>
      <c r="W3226" s="11"/>
      <c r="X3226" s="32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"/>
      <c r="AI3226" s="1"/>
      <c r="AJ3226" s="1"/>
      <c r="AK3226" s="1"/>
      <c r="AL3226" s="1"/>
      <c r="AM3226" s="32"/>
      <c r="AN3226" s="32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42"/>
      <c r="B3227" s="19"/>
      <c r="C3227" s="8"/>
      <c r="D3227" s="15"/>
      <c r="E3227" s="16"/>
      <c r="F3227" s="16"/>
      <c r="G3227" s="16"/>
      <c r="H3227" s="16"/>
      <c r="I3227" s="15"/>
      <c r="J3227" s="5"/>
      <c r="K3227" s="2"/>
      <c r="L3227" s="21"/>
      <c r="M3227" s="14"/>
      <c r="N3227" s="14"/>
      <c r="O3227" s="21"/>
      <c r="P3227" s="16"/>
      <c r="Q3227" s="24"/>
      <c r="R3227" s="16"/>
      <c r="S3227" s="4"/>
      <c r="T3227" s="5"/>
      <c r="U3227" s="11"/>
      <c r="V3227" s="11"/>
      <c r="W3227" s="11"/>
      <c r="X3227" s="32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"/>
      <c r="AI3227" s="1"/>
      <c r="AJ3227" s="1"/>
      <c r="AK3227" s="1"/>
      <c r="AL3227" s="1"/>
      <c r="AM3227" s="32"/>
      <c r="AN3227" s="32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42"/>
      <c r="B3228" s="19"/>
      <c r="C3228" s="8"/>
      <c r="D3228" s="15"/>
      <c r="E3228" s="16"/>
      <c r="F3228" s="16"/>
      <c r="G3228" s="16"/>
      <c r="H3228" s="16"/>
      <c r="I3228" s="15"/>
      <c r="J3228" s="5"/>
      <c r="K3228" s="2"/>
      <c r="L3228" s="21"/>
      <c r="M3228" s="14"/>
      <c r="N3228" s="14"/>
      <c r="O3228" s="21"/>
      <c r="P3228" s="16"/>
      <c r="Q3228" s="24"/>
      <c r="R3228" s="16"/>
      <c r="S3228" s="4"/>
      <c r="T3228" s="5"/>
      <c r="U3228" s="11"/>
      <c r="V3228" s="11"/>
      <c r="W3228" s="11"/>
      <c r="X3228" s="32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"/>
      <c r="AI3228" s="1"/>
      <c r="AJ3228" s="1"/>
      <c r="AK3228" s="1"/>
      <c r="AL3228" s="1"/>
      <c r="AM3228" s="32"/>
      <c r="AN3228" s="32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42"/>
      <c r="B3229" s="19"/>
      <c r="C3229" s="8"/>
      <c r="D3229" s="15"/>
      <c r="E3229" s="16"/>
      <c r="F3229" s="16"/>
      <c r="G3229" s="16"/>
      <c r="H3229" s="16"/>
      <c r="I3229" s="15"/>
      <c r="J3229" s="5"/>
      <c r="K3229" s="2"/>
      <c r="L3229" s="21"/>
      <c r="M3229" s="14"/>
      <c r="N3229" s="14"/>
      <c r="O3229" s="21"/>
      <c r="P3229" s="16"/>
      <c r="Q3229" s="24"/>
      <c r="R3229" s="16"/>
      <c r="S3229" s="4"/>
      <c r="T3229" s="5"/>
      <c r="U3229" s="11"/>
      <c r="V3229" s="11"/>
      <c r="W3229" s="11"/>
      <c r="X3229" s="32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"/>
      <c r="AI3229" s="1"/>
      <c r="AJ3229" s="1"/>
      <c r="AK3229" s="1"/>
      <c r="AL3229" s="1"/>
      <c r="AM3229" s="32"/>
      <c r="AN3229" s="32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42"/>
      <c r="B3230" s="19"/>
      <c r="C3230" s="8"/>
      <c r="D3230" s="15"/>
      <c r="E3230" s="16"/>
      <c r="F3230" s="16"/>
      <c r="G3230" s="16"/>
      <c r="H3230" s="16"/>
      <c r="I3230" s="15"/>
      <c r="J3230" s="5"/>
      <c r="K3230" s="2"/>
      <c r="L3230" s="21"/>
      <c r="M3230" s="14"/>
      <c r="N3230" s="14"/>
      <c r="O3230" s="21"/>
      <c r="P3230" s="16"/>
      <c r="Q3230" s="24"/>
      <c r="R3230" s="16"/>
      <c r="S3230" s="4"/>
      <c r="T3230" s="5"/>
      <c r="U3230" s="11"/>
      <c r="V3230" s="11"/>
      <c r="W3230" s="11"/>
      <c r="X3230" s="32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"/>
      <c r="AI3230" s="1"/>
      <c r="AJ3230" s="1"/>
      <c r="AK3230" s="1"/>
      <c r="AL3230" s="1"/>
      <c r="AM3230" s="32"/>
      <c r="AN3230" s="32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42"/>
      <c r="B3231" s="19"/>
      <c r="C3231" s="8"/>
      <c r="D3231" s="15"/>
      <c r="E3231" s="16"/>
      <c r="F3231" s="16"/>
      <c r="G3231" s="16"/>
      <c r="H3231" s="16"/>
      <c r="I3231" s="15"/>
      <c r="J3231" s="5"/>
      <c r="K3231" s="2"/>
      <c r="L3231" s="21"/>
      <c r="M3231" s="14"/>
      <c r="N3231" s="14"/>
      <c r="O3231" s="21"/>
      <c r="P3231" s="16"/>
      <c r="Q3231" s="24"/>
      <c r="R3231" s="16"/>
      <c r="S3231" s="4"/>
      <c r="T3231" s="5"/>
      <c r="U3231" s="11"/>
      <c r="V3231" s="11"/>
      <c r="W3231" s="11"/>
      <c r="X3231" s="32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"/>
      <c r="AI3231" s="1"/>
      <c r="AJ3231" s="1"/>
      <c r="AK3231" s="1"/>
      <c r="AL3231" s="1"/>
      <c r="AM3231" s="32"/>
      <c r="AN3231" s="32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42"/>
      <c r="B3232" s="19"/>
      <c r="C3232" s="8"/>
      <c r="D3232" s="15"/>
      <c r="E3232" s="16"/>
      <c r="F3232" s="16"/>
      <c r="G3232" s="16"/>
      <c r="H3232" s="16"/>
      <c r="I3232" s="15"/>
      <c r="J3232" s="5"/>
      <c r="K3232" s="2"/>
      <c r="L3232" s="21"/>
      <c r="M3232" s="14"/>
      <c r="N3232" s="14"/>
      <c r="O3232" s="21"/>
      <c r="P3232" s="16"/>
      <c r="Q3232" s="24"/>
      <c r="R3232" s="16"/>
      <c r="S3232" s="4"/>
      <c r="T3232" s="5"/>
      <c r="U3232" s="11"/>
      <c r="V3232" s="11"/>
      <c r="W3232" s="11"/>
      <c r="X3232" s="32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"/>
      <c r="AI3232" s="1"/>
      <c r="AJ3232" s="1"/>
      <c r="AK3232" s="1"/>
      <c r="AL3232" s="1"/>
      <c r="AM3232" s="32"/>
      <c r="AN3232" s="32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42"/>
      <c r="B3233" s="19"/>
      <c r="C3233" s="8"/>
      <c r="D3233" s="15"/>
      <c r="E3233" s="16"/>
      <c r="F3233" s="16"/>
      <c r="G3233" s="16"/>
      <c r="H3233" s="16"/>
      <c r="I3233" s="15"/>
      <c r="J3233" s="5"/>
      <c r="K3233" s="2"/>
      <c r="L3233" s="21"/>
      <c r="M3233" s="14"/>
      <c r="N3233" s="14"/>
      <c r="O3233" s="21"/>
      <c r="P3233" s="16"/>
      <c r="Q3233" s="24"/>
      <c r="R3233" s="16"/>
      <c r="S3233" s="4"/>
      <c r="T3233" s="5"/>
      <c r="U3233" s="11"/>
      <c r="V3233" s="11"/>
      <c r="W3233" s="11"/>
      <c r="X3233" s="32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"/>
      <c r="AI3233" s="1"/>
      <c r="AJ3233" s="1"/>
      <c r="AK3233" s="1"/>
      <c r="AL3233" s="1"/>
      <c r="AM3233" s="32"/>
      <c r="AN3233" s="32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42"/>
      <c r="B3234" s="19"/>
      <c r="C3234" s="8"/>
      <c r="D3234" s="15"/>
      <c r="E3234" s="16"/>
      <c r="F3234" s="16"/>
      <c r="G3234" s="16"/>
      <c r="H3234" s="16"/>
      <c r="I3234" s="15"/>
      <c r="J3234" s="5"/>
      <c r="K3234" s="2"/>
      <c r="L3234" s="21"/>
      <c r="M3234" s="14"/>
      <c r="N3234" s="14"/>
      <c r="O3234" s="21"/>
      <c r="P3234" s="16"/>
      <c r="Q3234" s="24"/>
      <c r="R3234" s="16"/>
      <c r="S3234" s="4"/>
      <c r="T3234" s="5"/>
      <c r="U3234" s="11"/>
      <c r="V3234" s="11"/>
      <c r="W3234" s="11"/>
      <c r="X3234" s="32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"/>
      <c r="AI3234" s="1"/>
      <c r="AJ3234" s="1"/>
      <c r="AK3234" s="1"/>
      <c r="AL3234" s="1"/>
      <c r="AM3234" s="32"/>
      <c r="AN3234" s="32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42"/>
      <c r="B3235" s="19"/>
      <c r="C3235" s="8"/>
      <c r="D3235" s="15"/>
      <c r="E3235" s="16"/>
      <c r="F3235" s="16"/>
      <c r="G3235" s="16"/>
      <c r="H3235" s="16"/>
      <c r="I3235" s="15"/>
      <c r="J3235" s="5"/>
      <c r="K3235" s="2"/>
      <c r="L3235" s="21"/>
      <c r="M3235" s="14"/>
      <c r="N3235" s="14"/>
      <c r="O3235" s="21"/>
      <c r="P3235" s="16"/>
      <c r="Q3235" s="24"/>
      <c r="R3235" s="16"/>
      <c r="S3235" s="4"/>
      <c r="T3235" s="5"/>
      <c r="U3235" s="11"/>
      <c r="V3235" s="11"/>
      <c r="W3235" s="11"/>
      <c r="X3235" s="32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"/>
      <c r="AI3235" s="1"/>
      <c r="AJ3235" s="1"/>
      <c r="AK3235" s="1"/>
      <c r="AL3235" s="1"/>
      <c r="AM3235" s="32"/>
      <c r="AN3235" s="32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42"/>
      <c r="B3236" s="19"/>
      <c r="C3236" s="8"/>
      <c r="D3236" s="15"/>
      <c r="E3236" s="16"/>
      <c r="F3236" s="16"/>
      <c r="G3236" s="16"/>
      <c r="H3236" s="16"/>
      <c r="I3236" s="15"/>
      <c r="J3236" s="5"/>
      <c r="K3236" s="2"/>
      <c r="L3236" s="21"/>
      <c r="M3236" s="14"/>
      <c r="N3236" s="14"/>
      <c r="O3236" s="21"/>
      <c r="P3236" s="16"/>
      <c r="Q3236" s="24"/>
      <c r="R3236" s="16"/>
      <c r="S3236" s="4"/>
      <c r="T3236" s="5"/>
      <c r="U3236" s="11"/>
      <c r="V3236" s="11"/>
      <c r="W3236" s="11"/>
      <c r="X3236" s="32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"/>
      <c r="AI3236" s="1"/>
      <c r="AJ3236" s="1"/>
      <c r="AK3236" s="1"/>
      <c r="AL3236" s="1"/>
      <c r="AM3236" s="32"/>
      <c r="AN3236" s="32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42"/>
      <c r="B3237" s="19"/>
      <c r="C3237" s="8"/>
      <c r="D3237" s="15"/>
      <c r="E3237" s="16"/>
      <c r="F3237" s="16"/>
      <c r="G3237" s="16"/>
      <c r="H3237" s="16"/>
      <c r="I3237" s="15"/>
      <c r="J3237" s="5"/>
      <c r="K3237" s="2"/>
      <c r="L3237" s="21"/>
      <c r="M3237" s="14"/>
      <c r="N3237" s="14"/>
      <c r="O3237" s="21"/>
      <c r="P3237" s="16"/>
      <c r="Q3237" s="24"/>
      <c r="R3237" s="16"/>
      <c r="S3237" s="4"/>
      <c r="T3237" s="5"/>
      <c r="U3237" s="11"/>
      <c r="V3237" s="11"/>
      <c r="W3237" s="11"/>
      <c r="X3237" s="32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"/>
      <c r="AI3237" s="1"/>
      <c r="AJ3237" s="1"/>
      <c r="AK3237" s="1"/>
      <c r="AL3237" s="1"/>
      <c r="AM3237" s="32"/>
      <c r="AN3237" s="32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42"/>
      <c r="B3238" s="19"/>
      <c r="C3238" s="8"/>
      <c r="D3238" s="15"/>
      <c r="E3238" s="16"/>
      <c r="F3238" s="16"/>
      <c r="G3238" s="16"/>
      <c r="H3238" s="16"/>
      <c r="I3238" s="15"/>
      <c r="J3238" s="5"/>
      <c r="K3238" s="2"/>
      <c r="L3238" s="21"/>
      <c r="M3238" s="14"/>
      <c r="N3238" s="14"/>
      <c r="O3238" s="21"/>
      <c r="P3238" s="16"/>
      <c r="Q3238" s="24"/>
      <c r="R3238" s="16"/>
      <c r="S3238" s="4"/>
      <c r="T3238" s="5"/>
      <c r="U3238" s="11"/>
      <c r="V3238" s="11"/>
      <c r="W3238" s="11"/>
      <c r="X3238" s="32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"/>
      <c r="AI3238" s="1"/>
      <c r="AJ3238" s="1"/>
      <c r="AK3238" s="1"/>
      <c r="AL3238" s="1"/>
      <c r="AM3238" s="32"/>
      <c r="AN3238" s="32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42"/>
      <c r="B3239" s="19"/>
      <c r="C3239" s="8"/>
      <c r="D3239" s="15"/>
      <c r="E3239" s="16"/>
      <c r="F3239" s="16"/>
      <c r="G3239" s="16"/>
      <c r="H3239" s="16"/>
      <c r="I3239" s="15"/>
      <c r="J3239" s="5"/>
      <c r="K3239" s="2"/>
      <c r="L3239" s="21"/>
      <c r="M3239" s="14"/>
      <c r="N3239" s="14"/>
      <c r="O3239" s="21"/>
      <c r="P3239" s="16"/>
      <c r="Q3239" s="24"/>
      <c r="R3239" s="16"/>
      <c r="S3239" s="4"/>
      <c r="T3239" s="5"/>
      <c r="U3239" s="11"/>
      <c r="V3239" s="11"/>
      <c r="W3239" s="11"/>
      <c r="X3239" s="32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"/>
      <c r="AI3239" s="1"/>
      <c r="AJ3239" s="1"/>
      <c r="AK3239" s="1"/>
      <c r="AL3239" s="1"/>
      <c r="AM3239" s="32"/>
      <c r="AN3239" s="32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42"/>
      <c r="B3240" s="19"/>
      <c r="C3240" s="8"/>
      <c r="D3240" s="15"/>
      <c r="E3240" s="16"/>
      <c r="F3240" s="16"/>
      <c r="G3240" s="16"/>
      <c r="H3240" s="16"/>
      <c r="I3240" s="15"/>
      <c r="J3240" s="5"/>
      <c r="K3240" s="2"/>
      <c r="L3240" s="21"/>
      <c r="M3240" s="14"/>
      <c r="N3240" s="14"/>
      <c r="O3240" s="21"/>
      <c r="P3240" s="16"/>
      <c r="Q3240" s="24"/>
      <c r="R3240" s="16"/>
      <c r="S3240" s="4"/>
      <c r="T3240" s="5"/>
      <c r="U3240" s="11"/>
      <c r="V3240" s="11"/>
      <c r="W3240" s="11"/>
      <c r="X3240" s="32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"/>
      <c r="AI3240" s="1"/>
      <c r="AJ3240" s="1"/>
      <c r="AK3240" s="1"/>
      <c r="AL3240" s="1"/>
      <c r="AM3240" s="32"/>
      <c r="AN3240" s="32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42"/>
      <c r="B3241" s="19"/>
      <c r="C3241" s="8"/>
      <c r="D3241" s="15"/>
      <c r="E3241" s="16"/>
      <c r="F3241" s="16"/>
      <c r="G3241" s="16"/>
      <c r="H3241" s="16"/>
      <c r="I3241" s="15"/>
      <c r="J3241" s="5"/>
      <c r="K3241" s="2"/>
      <c r="L3241" s="21"/>
      <c r="M3241" s="14"/>
      <c r="N3241" s="14"/>
      <c r="O3241" s="21"/>
      <c r="P3241" s="16"/>
      <c r="Q3241" s="24"/>
      <c r="R3241" s="16"/>
      <c r="S3241" s="4"/>
      <c r="T3241" s="5"/>
      <c r="U3241" s="11"/>
      <c r="V3241" s="11"/>
      <c r="W3241" s="11"/>
      <c r="X3241" s="32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"/>
      <c r="AI3241" s="1"/>
      <c r="AJ3241" s="1"/>
      <c r="AK3241" s="1"/>
      <c r="AL3241" s="1"/>
      <c r="AM3241" s="32"/>
      <c r="AN3241" s="32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42"/>
      <c r="B3242" s="19"/>
      <c r="C3242" s="8"/>
      <c r="D3242" s="15"/>
      <c r="E3242" s="16"/>
      <c r="F3242" s="16"/>
      <c r="G3242" s="16"/>
      <c r="H3242" s="16"/>
      <c r="I3242" s="15"/>
      <c r="J3242" s="5"/>
      <c r="K3242" s="2"/>
      <c r="L3242" s="21"/>
      <c r="M3242" s="14"/>
      <c r="N3242" s="14"/>
      <c r="O3242" s="21"/>
      <c r="P3242" s="16"/>
      <c r="Q3242" s="24"/>
      <c r="R3242" s="16"/>
      <c r="S3242" s="4"/>
      <c r="T3242" s="5"/>
      <c r="U3242" s="11"/>
      <c r="V3242" s="11"/>
      <c r="W3242" s="11"/>
      <c r="X3242" s="32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"/>
      <c r="AI3242" s="1"/>
      <c r="AJ3242" s="1"/>
      <c r="AK3242" s="1"/>
      <c r="AL3242" s="1"/>
      <c r="AM3242" s="32"/>
      <c r="AN3242" s="32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42"/>
      <c r="B3243" s="19"/>
      <c r="C3243" s="8"/>
      <c r="D3243" s="15"/>
      <c r="E3243" s="16"/>
      <c r="F3243" s="16"/>
      <c r="G3243" s="16"/>
      <c r="H3243" s="16"/>
      <c r="I3243" s="15"/>
      <c r="J3243" s="5"/>
      <c r="K3243" s="2"/>
      <c r="L3243" s="21"/>
      <c r="M3243" s="14"/>
      <c r="N3243" s="14"/>
      <c r="O3243" s="21"/>
      <c r="P3243" s="16"/>
      <c r="Q3243" s="24"/>
      <c r="R3243" s="16"/>
      <c r="S3243" s="4"/>
      <c r="T3243" s="5"/>
      <c r="U3243" s="11"/>
      <c r="V3243" s="11"/>
      <c r="W3243" s="11"/>
      <c r="X3243" s="32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"/>
      <c r="AI3243" s="1"/>
      <c r="AJ3243" s="1"/>
      <c r="AK3243" s="1"/>
      <c r="AL3243" s="1"/>
      <c r="AM3243" s="32"/>
      <c r="AN3243" s="32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42"/>
      <c r="B3244" s="19"/>
      <c r="C3244" s="8"/>
      <c r="D3244" s="15"/>
      <c r="E3244" s="16"/>
      <c r="F3244" s="16"/>
      <c r="G3244" s="16"/>
      <c r="H3244" s="16"/>
      <c r="I3244" s="15"/>
      <c r="J3244" s="5"/>
      <c r="K3244" s="2"/>
      <c r="L3244" s="21"/>
      <c r="M3244" s="14"/>
      <c r="N3244" s="14"/>
      <c r="O3244" s="21"/>
      <c r="P3244" s="16"/>
      <c r="Q3244" s="24"/>
      <c r="R3244" s="16"/>
      <c r="S3244" s="4"/>
      <c r="T3244" s="5"/>
      <c r="U3244" s="11"/>
      <c r="V3244" s="11"/>
      <c r="W3244" s="11"/>
      <c r="X3244" s="32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"/>
      <c r="AI3244" s="1"/>
      <c r="AJ3244" s="1"/>
      <c r="AK3244" s="1"/>
      <c r="AL3244" s="1"/>
      <c r="AM3244" s="32"/>
      <c r="AN3244" s="32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42"/>
      <c r="B3245" s="19"/>
      <c r="C3245" s="8"/>
      <c r="D3245" s="15"/>
      <c r="E3245" s="16"/>
      <c r="F3245" s="16"/>
      <c r="G3245" s="16"/>
      <c r="H3245" s="16"/>
      <c r="I3245" s="15"/>
      <c r="J3245" s="5"/>
      <c r="K3245" s="2"/>
      <c r="L3245" s="21"/>
      <c r="M3245" s="14"/>
      <c r="N3245" s="14"/>
      <c r="O3245" s="21"/>
      <c r="P3245" s="16"/>
      <c r="Q3245" s="24"/>
      <c r="R3245" s="16"/>
      <c r="S3245" s="4"/>
      <c r="T3245" s="5"/>
      <c r="U3245" s="11"/>
      <c r="V3245" s="11"/>
      <c r="W3245" s="11"/>
      <c r="X3245" s="32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"/>
      <c r="AI3245" s="1"/>
      <c r="AJ3245" s="1"/>
      <c r="AK3245" s="1"/>
      <c r="AL3245" s="1"/>
      <c r="AM3245" s="32"/>
      <c r="AN3245" s="32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42"/>
      <c r="B3246" s="19"/>
      <c r="C3246" s="8"/>
      <c r="D3246" s="15"/>
      <c r="E3246" s="16"/>
      <c r="F3246" s="16"/>
      <c r="G3246" s="16"/>
      <c r="H3246" s="16"/>
      <c r="I3246" s="15"/>
      <c r="J3246" s="5"/>
      <c r="K3246" s="2"/>
      <c r="L3246" s="21"/>
      <c r="M3246" s="14"/>
      <c r="N3246" s="14"/>
      <c r="O3246" s="21"/>
      <c r="P3246" s="16"/>
      <c r="Q3246" s="24"/>
      <c r="R3246" s="16"/>
      <c r="S3246" s="4"/>
      <c r="T3246" s="5"/>
      <c r="U3246" s="11"/>
      <c r="V3246" s="11"/>
      <c r="W3246" s="11"/>
      <c r="X3246" s="32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"/>
      <c r="AI3246" s="1"/>
      <c r="AJ3246" s="1"/>
      <c r="AK3246" s="1"/>
      <c r="AL3246" s="1"/>
      <c r="AM3246" s="32"/>
      <c r="AN3246" s="32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42"/>
      <c r="B3247" s="19"/>
      <c r="C3247" s="8"/>
      <c r="D3247" s="15"/>
      <c r="E3247" s="16"/>
      <c r="F3247" s="16"/>
      <c r="G3247" s="16"/>
      <c r="H3247" s="16"/>
      <c r="I3247" s="15"/>
      <c r="J3247" s="5"/>
      <c r="K3247" s="2"/>
      <c r="L3247" s="21"/>
      <c r="M3247" s="14"/>
      <c r="N3247" s="14"/>
      <c r="O3247" s="21"/>
      <c r="P3247" s="16"/>
      <c r="Q3247" s="24"/>
      <c r="R3247" s="16"/>
      <c r="S3247" s="4"/>
      <c r="T3247" s="5"/>
      <c r="U3247" s="11"/>
      <c r="V3247" s="11"/>
      <c r="W3247" s="11"/>
      <c r="X3247" s="32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"/>
      <c r="AI3247" s="1"/>
      <c r="AJ3247" s="1"/>
      <c r="AK3247" s="1"/>
      <c r="AL3247" s="1"/>
      <c r="AM3247" s="32"/>
      <c r="AN3247" s="32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42"/>
      <c r="B3248" s="19"/>
      <c r="C3248" s="8"/>
      <c r="D3248" s="15"/>
      <c r="E3248" s="16"/>
      <c r="F3248" s="16"/>
      <c r="G3248" s="16"/>
      <c r="H3248" s="16"/>
      <c r="I3248" s="15"/>
      <c r="J3248" s="5"/>
      <c r="K3248" s="2"/>
      <c r="L3248" s="21"/>
      <c r="M3248" s="14"/>
      <c r="N3248" s="14"/>
      <c r="O3248" s="21"/>
      <c r="P3248" s="16"/>
      <c r="Q3248" s="24"/>
      <c r="R3248" s="16"/>
      <c r="S3248" s="4"/>
      <c r="T3248" s="5"/>
      <c r="U3248" s="11"/>
      <c r="V3248" s="11"/>
      <c r="W3248" s="11"/>
      <c r="X3248" s="32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"/>
      <c r="AI3248" s="1"/>
      <c r="AJ3248" s="1"/>
      <c r="AK3248" s="1"/>
      <c r="AL3248" s="1"/>
      <c r="AM3248" s="32"/>
      <c r="AN3248" s="32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42"/>
      <c r="B3249" s="19"/>
      <c r="C3249" s="8"/>
      <c r="D3249" s="15"/>
      <c r="E3249" s="16"/>
      <c r="F3249" s="16"/>
      <c r="G3249" s="16"/>
      <c r="H3249" s="16"/>
      <c r="I3249" s="15"/>
      <c r="J3249" s="5"/>
      <c r="K3249" s="2"/>
      <c r="L3249" s="21"/>
      <c r="M3249" s="14"/>
      <c r="N3249" s="14"/>
      <c r="O3249" s="21"/>
      <c r="P3249" s="16"/>
      <c r="Q3249" s="24"/>
      <c r="R3249" s="16"/>
      <c r="S3249" s="4"/>
      <c r="T3249" s="5"/>
      <c r="U3249" s="11"/>
      <c r="V3249" s="11"/>
      <c r="W3249" s="11"/>
      <c r="X3249" s="32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"/>
      <c r="AI3249" s="1"/>
      <c r="AJ3249" s="1"/>
      <c r="AK3249" s="1"/>
      <c r="AL3249" s="1"/>
      <c r="AM3249" s="32"/>
      <c r="AN3249" s="32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42"/>
      <c r="B3250" s="19"/>
      <c r="C3250" s="8"/>
      <c r="D3250" s="15"/>
      <c r="E3250" s="16"/>
      <c r="F3250" s="16"/>
      <c r="G3250" s="16"/>
      <c r="H3250" s="16"/>
      <c r="I3250" s="15"/>
      <c r="J3250" s="5"/>
      <c r="K3250" s="2"/>
      <c r="L3250" s="21"/>
      <c r="M3250" s="14"/>
      <c r="N3250" s="14"/>
      <c r="O3250" s="21"/>
      <c r="P3250" s="16"/>
      <c r="Q3250" s="24"/>
      <c r="R3250" s="16"/>
      <c r="S3250" s="4"/>
      <c r="T3250" s="5"/>
      <c r="U3250" s="11"/>
      <c r="V3250" s="11"/>
      <c r="W3250" s="11"/>
      <c r="X3250" s="32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"/>
      <c r="AI3250" s="1"/>
      <c r="AJ3250" s="1"/>
      <c r="AK3250" s="1"/>
      <c r="AL3250" s="1"/>
      <c r="AM3250" s="32"/>
      <c r="AN3250" s="32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42"/>
      <c r="B3251" s="19"/>
      <c r="C3251" s="8"/>
      <c r="D3251" s="15"/>
      <c r="E3251" s="16"/>
      <c r="F3251" s="16"/>
      <c r="G3251" s="16"/>
      <c r="H3251" s="16"/>
      <c r="I3251" s="15"/>
      <c r="J3251" s="5"/>
      <c r="K3251" s="2"/>
      <c r="L3251" s="21"/>
      <c r="M3251" s="14"/>
      <c r="N3251" s="14"/>
      <c r="O3251" s="21"/>
      <c r="P3251" s="16"/>
      <c r="Q3251" s="24"/>
      <c r="R3251" s="16"/>
      <c r="S3251" s="4"/>
      <c r="T3251" s="5"/>
      <c r="U3251" s="11"/>
      <c r="V3251" s="11"/>
      <c r="W3251" s="11"/>
      <c r="X3251" s="32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"/>
      <c r="AI3251" s="1"/>
      <c r="AJ3251" s="1"/>
      <c r="AK3251" s="1"/>
      <c r="AL3251" s="1"/>
      <c r="AM3251" s="32"/>
      <c r="AN3251" s="32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42"/>
      <c r="B3252" s="19"/>
      <c r="C3252" s="8"/>
      <c r="D3252" s="15"/>
      <c r="E3252" s="16"/>
      <c r="F3252" s="16"/>
      <c r="G3252" s="16"/>
      <c r="H3252" s="16"/>
      <c r="I3252" s="15"/>
      <c r="J3252" s="5"/>
      <c r="K3252" s="2"/>
      <c r="L3252" s="21"/>
      <c r="M3252" s="14"/>
      <c r="N3252" s="14"/>
      <c r="O3252" s="21"/>
      <c r="P3252" s="16"/>
      <c r="Q3252" s="24"/>
      <c r="R3252" s="16"/>
      <c r="S3252" s="4"/>
      <c r="T3252" s="5"/>
      <c r="U3252" s="11"/>
      <c r="V3252" s="11"/>
      <c r="W3252" s="11"/>
      <c r="X3252" s="32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"/>
      <c r="AI3252" s="1"/>
      <c r="AJ3252" s="1"/>
      <c r="AK3252" s="1"/>
      <c r="AL3252" s="1"/>
      <c r="AM3252" s="32"/>
      <c r="AN3252" s="32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42"/>
      <c r="B3253" s="19"/>
      <c r="C3253" s="8"/>
      <c r="D3253" s="15"/>
      <c r="E3253" s="16"/>
      <c r="F3253" s="16"/>
      <c r="G3253" s="16"/>
      <c r="H3253" s="16"/>
      <c r="I3253" s="15"/>
      <c r="J3253" s="5"/>
      <c r="K3253" s="2"/>
      <c r="L3253" s="21"/>
      <c r="M3253" s="14"/>
      <c r="N3253" s="14"/>
      <c r="O3253" s="21"/>
      <c r="P3253" s="16"/>
      <c r="Q3253" s="24"/>
      <c r="R3253" s="16"/>
      <c r="S3253" s="4"/>
      <c r="T3253" s="5"/>
      <c r="U3253" s="11"/>
      <c r="V3253" s="11"/>
      <c r="W3253" s="11"/>
      <c r="X3253" s="32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"/>
      <c r="AI3253" s="1"/>
      <c r="AJ3253" s="1"/>
      <c r="AK3253" s="1"/>
      <c r="AL3253" s="1"/>
      <c r="AM3253" s="32"/>
      <c r="AN3253" s="32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42"/>
      <c r="B3254" s="19"/>
      <c r="C3254" s="8"/>
      <c r="D3254" s="15"/>
      <c r="E3254" s="16"/>
      <c r="F3254" s="16"/>
      <c r="G3254" s="16"/>
      <c r="H3254" s="16"/>
      <c r="I3254" s="15"/>
      <c r="J3254" s="5"/>
      <c r="K3254" s="2"/>
      <c r="L3254" s="21"/>
      <c r="M3254" s="14"/>
      <c r="N3254" s="14"/>
      <c r="O3254" s="21"/>
      <c r="P3254" s="16"/>
      <c r="Q3254" s="24"/>
      <c r="R3254" s="16"/>
      <c r="S3254" s="4"/>
      <c r="T3254" s="5"/>
      <c r="U3254" s="11"/>
      <c r="V3254" s="11"/>
      <c r="W3254" s="11"/>
      <c r="X3254" s="32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"/>
      <c r="AI3254" s="1"/>
      <c r="AJ3254" s="1"/>
      <c r="AK3254" s="1"/>
      <c r="AL3254" s="1"/>
      <c r="AM3254" s="32"/>
      <c r="AN3254" s="32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42"/>
      <c r="B3255" s="19"/>
      <c r="C3255" s="8"/>
      <c r="D3255" s="15"/>
      <c r="E3255" s="16"/>
      <c r="F3255" s="16"/>
      <c r="G3255" s="16"/>
      <c r="H3255" s="16"/>
      <c r="I3255" s="15"/>
      <c r="J3255" s="5"/>
      <c r="K3255" s="2"/>
      <c r="L3255" s="21"/>
      <c r="M3255" s="14"/>
      <c r="N3255" s="14"/>
      <c r="O3255" s="21"/>
      <c r="P3255" s="16"/>
      <c r="Q3255" s="24"/>
      <c r="R3255" s="16"/>
      <c r="S3255" s="4"/>
      <c r="T3255" s="5"/>
      <c r="U3255" s="11"/>
      <c r="V3255" s="11"/>
      <c r="W3255" s="11"/>
      <c r="X3255" s="32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"/>
      <c r="AI3255" s="1"/>
      <c r="AJ3255" s="1"/>
      <c r="AK3255" s="1"/>
      <c r="AL3255" s="1"/>
      <c r="AM3255" s="32"/>
      <c r="AN3255" s="32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42"/>
      <c r="B3256" s="19"/>
      <c r="C3256" s="8"/>
      <c r="D3256" s="15"/>
      <c r="E3256" s="16"/>
      <c r="F3256" s="16"/>
      <c r="G3256" s="16"/>
      <c r="H3256" s="16"/>
      <c r="I3256" s="15"/>
      <c r="J3256" s="5"/>
      <c r="K3256" s="2"/>
      <c r="L3256" s="21"/>
      <c r="M3256" s="14"/>
      <c r="N3256" s="14"/>
      <c r="O3256" s="21"/>
      <c r="P3256" s="16"/>
      <c r="Q3256" s="24"/>
      <c r="R3256" s="16"/>
      <c r="S3256" s="4"/>
      <c r="T3256" s="5"/>
      <c r="U3256" s="11"/>
      <c r="V3256" s="11"/>
      <c r="W3256" s="11"/>
      <c r="X3256" s="32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"/>
      <c r="AI3256" s="1"/>
      <c r="AJ3256" s="1"/>
      <c r="AK3256" s="1"/>
      <c r="AL3256" s="1"/>
      <c r="AM3256" s="32"/>
      <c r="AN3256" s="32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42"/>
      <c r="B3257" s="19"/>
      <c r="C3257" s="8"/>
      <c r="D3257" s="15"/>
      <c r="E3257" s="16"/>
      <c r="F3257" s="16"/>
      <c r="G3257" s="16"/>
      <c r="H3257" s="16"/>
      <c r="I3257" s="15"/>
      <c r="J3257" s="5"/>
      <c r="K3257" s="2"/>
      <c r="L3257" s="21"/>
      <c r="M3257" s="14"/>
      <c r="N3257" s="14"/>
      <c r="O3257" s="21"/>
      <c r="P3257" s="16"/>
      <c r="Q3257" s="24"/>
      <c r="R3257" s="16"/>
      <c r="S3257" s="4"/>
      <c r="T3257" s="5"/>
      <c r="U3257" s="11"/>
      <c r="V3257" s="11"/>
      <c r="W3257" s="11"/>
      <c r="X3257" s="32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"/>
      <c r="AI3257" s="1"/>
      <c r="AJ3257" s="1"/>
      <c r="AK3257" s="1"/>
      <c r="AL3257" s="1"/>
      <c r="AM3257" s="32"/>
      <c r="AN3257" s="32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42"/>
      <c r="B3258" s="19"/>
      <c r="C3258" s="8"/>
      <c r="D3258" s="15"/>
      <c r="E3258" s="16"/>
      <c r="F3258" s="16"/>
      <c r="G3258" s="16"/>
      <c r="H3258" s="16"/>
      <c r="I3258" s="15"/>
      <c r="J3258" s="5"/>
      <c r="K3258" s="2"/>
      <c r="L3258" s="21"/>
      <c r="M3258" s="14"/>
      <c r="N3258" s="14"/>
      <c r="O3258" s="21"/>
      <c r="P3258" s="16"/>
      <c r="Q3258" s="24"/>
      <c r="R3258" s="16"/>
      <c r="S3258" s="4"/>
      <c r="T3258" s="5"/>
      <c r="U3258" s="11"/>
      <c r="V3258" s="11"/>
      <c r="W3258" s="11"/>
      <c r="X3258" s="32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"/>
      <c r="AI3258" s="1"/>
      <c r="AJ3258" s="1"/>
      <c r="AK3258" s="1"/>
      <c r="AL3258" s="1"/>
      <c r="AM3258" s="32"/>
      <c r="AN3258" s="32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42"/>
      <c r="B3259" s="19"/>
      <c r="C3259" s="8"/>
      <c r="D3259" s="15"/>
      <c r="E3259" s="16"/>
      <c r="F3259" s="16"/>
      <c r="G3259" s="16"/>
      <c r="H3259" s="16"/>
      <c r="I3259" s="15"/>
      <c r="J3259" s="5"/>
      <c r="K3259" s="2"/>
      <c r="L3259" s="21"/>
      <c r="M3259" s="14"/>
      <c r="N3259" s="14"/>
      <c r="O3259" s="21"/>
      <c r="P3259" s="16"/>
      <c r="Q3259" s="24"/>
      <c r="R3259" s="16"/>
      <c r="S3259" s="4"/>
      <c r="T3259" s="5"/>
      <c r="U3259" s="11"/>
      <c r="V3259" s="11"/>
      <c r="W3259" s="11"/>
      <c r="X3259" s="32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"/>
      <c r="AI3259" s="1"/>
      <c r="AJ3259" s="1"/>
      <c r="AK3259" s="1"/>
      <c r="AL3259" s="1"/>
      <c r="AM3259" s="32"/>
      <c r="AN3259" s="32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42"/>
      <c r="B3260" s="19"/>
      <c r="C3260" s="8"/>
      <c r="D3260" s="15"/>
      <c r="E3260" s="16"/>
      <c r="F3260" s="16"/>
      <c r="G3260" s="16"/>
      <c r="H3260" s="16"/>
      <c r="I3260" s="15"/>
      <c r="J3260" s="5"/>
      <c r="K3260" s="2"/>
      <c r="L3260" s="21"/>
      <c r="M3260" s="14"/>
      <c r="N3260" s="14"/>
      <c r="O3260" s="21"/>
      <c r="P3260" s="16"/>
      <c r="Q3260" s="24"/>
      <c r="R3260" s="16"/>
      <c r="S3260" s="4"/>
      <c r="T3260" s="5"/>
      <c r="U3260" s="11"/>
      <c r="V3260" s="11"/>
      <c r="W3260" s="11"/>
      <c r="X3260" s="32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"/>
      <c r="AI3260" s="1"/>
      <c r="AJ3260" s="1"/>
      <c r="AK3260" s="1"/>
      <c r="AL3260" s="1"/>
      <c r="AM3260" s="32"/>
      <c r="AN3260" s="32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42"/>
      <c r="B3261" s="19"/>
      <c r="C3261" s="8"/>
      <c r="D3261" s="15"/>
      <c r="E3261" s="16"/>
      <c r="F3261" s="16"/>
      <c r="G3261" s="16"/>
      <c r="H3261" s="16"/>
      <c r="I3261" s="15"/>
      <c r="J3261" s="5"/>
      <c r="K3261" s="2"/>
      <c r="L3261" s="21"/>
      <c r="M3261" s="14"/>
      <c r="N3261" s="14"/>
      <c r="O3261" s="21"/>
      <c r="P3261" s="16"/>
      <c r="Q3261" s="24"/>
      <c r="R3261" s="16"/>
      <c r="S3261" s="4"/>
      <c r="T3261" s="5"/>
      <c r="U3261" s="11"/>
      <c r="V3261" s="11"/>
      <c r="W3261" s="11"/>
      <c r="X3261" s="32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"/>
      <c r="AI3261" s="1"/>
      <c r="AJ3261" s="1"/>
      <c r="AK3261" s="1"/>
      <c r="AL3261" s="1"/>
      <c r="AM3261" s="32"/>
      <c r="AN3261" s="32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42"/>
      <c r="B3262" s="19"/>
      <c r="C3262" s="8"/>
      <c r="D3262" s="15"/>
      <c r="E3262" s="16"/>
      <c r="F3262" s="16"/>
      <c r="G3262" s="16"/>
      <c r="H3262" s="16"/>
      <c r="I3262" s="15"/>
      <c r="J3262" s="5"/>
      <c r="K3262" s="2"/>
      <c r="L3262" s="21"/>
      <c r="M3262" s="14"/>
      <c r="N3262" s="14"/>
      <c r="O3262" s="21"/>
      <c r="P3262" s="16"/>
      <c r="Q3262" s="24"/>
      <c r="R3262" s="16"/>
      <c r="S3262" s="4"/>
      <c r="T3262" s="5"/>
      <c r="U3262" s="11"/>
      <c r="V3262" s="11"/>
      <c r="W3262" s="11"/>
      <c r="X3262" s="32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"/>
      <c r="AI3262" s="1"/>
      <c r="AJ3262" s="1"/>
      <c r="AK3262" s="1"/>
      <c r="AL3262" s="1"/>
      <c r="AM3262" s="32"/>
      <c r="AN3262" s="32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42"/>
      <c r="B3263" s="19"/>
      <c r="C3263" s="8"/>
      <c r="D3263" s="15"/>
      <c r="E3263" s="16"/>
      <c r="F3263" s="16"/>
      <c r="G3263" s="16"/>
      <c r="H3263" s="16"/>
      <c r="I3263" s="15"/>
      <c r="J3263" s="5"/>
      <c r="K3263" s="2"/>
      <c r="L3263" s="21"/>
      <c r="M3263" s="14"/>
      <c r="N3263" s="14"/>
      <c r="O3263" s="21"/>
      <c r="P3263" s="16"/>
      <c r="Q3263" s="24"/>
      <c r="R3263" s="16"/>
      <c r="S3263" s="4"/>
      <c r="T3263" s="5"/>
      <c r="U3263" s="11"/>
      <c r="V3263" s="11"/>
      <c r="W3263" s="11"/>
      <c r="X3263" s="32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"/>
      <c r="AI3263" s="1"/>
      <c r="AJ3263" s="1"/>
      <c r="AK3263" s="1"/>
      <c r="AL3263" s="1"/>
      <c r="AM3263" s="32"/>
      <c r="AN3263" s="32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42"/>
      <c r="B3264" s="19"/>
      <c r="C3264" s="8"/>
      <c r="D3264" s="15"/>
      <c r="E3264" s="16"/>
      <c r="F3264" s="16"/>
      <c r="G3264" s="16"/>
      <c r="H3264" s="16"/>
      <c r="I3264" s="15"/>
      <c r="J3264" s="5"/>
      <c r="K3264" s="2"/>
      <c r="L3264" s="21"/>
      <c r="M3264" s="14"/>
      <c r="N3264" s="14"/>
      <c r="O3264" s="21"/>
      <c r="P3264" s="16"/>
      <c r="Q3264" s="24"/>
      <c r="R3264" s="16"/>
      <c r="S3264" s="4"/>
      <c r="T3264" s="5"/>
      <c r="U3264" s="11"/>
      <c r="V3264" s="11"/>
      <c r="W3264" s="11"/>
      <c r="X3264" s="32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"/>
      <c r="AI3264" s="1"/>
      <c r="AJ3264" s="1"/>
      <c r="AK3264" s="1"/>
      <c r="AL3264" s="1"/>
      <c r="AM3264" s="32"/>
      <c r="AN3264" s="32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42"/>
      <c r="B3265" s="19"/>
      <c r="C3265" s="8"/>
      <c r="D3265" s="15"/>
      <c r="E3265" s="16"/>
      <c r="F3265" s="16"/>
      <c r="G3265" s="16"/>
      <c r="H3265" s="16"/>
      <c r="I3265" s="15"/>
      <c r="J3265" s="5"/>
      <c r="K3265" s="2"/>
      <c r="L3265" s="21"/>
      <c r="M3265" s="14"/>
      <c r="N3265" s="14"/>
      <c r="O3265" s="21"/>
      <c r="P3265" s="16"/>
      <c r="Q3265" s="24"/>
      <c r="R3265" s="16"/>
      <c r="S3265" s="4"/>
      <c r="T3265" s="5"/>
      <c r="U3265" s="11"/>
      <c r="V3265" s="11"/>
      <c r="W3265" s="11"/>
      <c r="X3265" s="32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"/>
      <c r="AI3265" s="1"/>
      <c r="AJ3265" s="1"/>
      <c r="AK3265" s="1"/>
      <c r="AL3265" s="1"/>
      <c r="AM3265" s="32"/>
      <c r="AN3265" s="32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42"/>
      <c r="B3266" s="19"/>
      <c r="C3266" s="8"/>
      <c r="D3266" s="15"/>
      <c r="E3266" s="16"/>
      <c r="F3266" s="16"/>
      <c r="G3266" s="16"/>
      <c r="H3266" s="16"/>
      <c r="I3266" s="15"/>
      <c r="J3266" s="5"/>
      <c r="K3266" s="2"/>
      <c r="L3266" s="21"/>
      <c r="M3266" s="14"/>
      <c r="N3266" s="14"/>
      <c r="O3266" s="21"/>
      <c r="P3266" s="16"/>
      <c r="Q3266" s="24"/>
      <c r="R3266" s="16"/>
      <c r="S3266" s="4"/>
      <c r="T3266" s="5"/>
      <c r="U3266" s="11"/>
      <c r="V3266" s="11"/>
      <c r="W3266" s="11"/>
      <c r="X3266" s="32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"/>
      <c r="AI3266" s="1"/>
      <c r="AJ3266" s="1"/>
      <c r="AK3266" s="1"/>
      <c r="AL3266" s="1"/>
      <c r="AM3266" s="32"/>
      <c r="AN3266" s="32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42"/>
      <c r="B3267" s="19"/>
      <c r="C3267" s="8"/>
      <c r="D3267" s="15"/>
      <c r="E3267" s="16"/>
      <c r="F3267" s="16"/>
      <c r="G3267" s="16"/>
      <c r="H3267" s="16"/>
      <c r="I3267" s="15"/>
      <c r="J3267" s="5"/>
      <c r="K3267" s="2"/>
      <c r="L3267" s="21"/>
      <c r="M3267" s="14"/>
      <c r="N3267" s="14"/>
      <c r="O3267" s="21"/>
      <c r="P3267" s="16"/>
      <c r="Q3267" s="24"/>
      <c r="R3267" s="16"/>
      <c r="S3267" s="4"/>
      <c r="T3267" s="5"/>
      <c r="U3267" s="11"/>
      <c r="V3267" s="11"/>
      <c r="W3267" s="11"/>
      <c r="X3267" s="32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"/>
      <c r="AI3267" s="1"/>
      <c r="AJ3267" s="1"/>
      <c r="AK3267" s="1"/>
      <c r="AL3267" s="1"/>
      <c r="AM3267" s="32"/>
      <c r="AN3267" s="32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42"/>
      <c r="B3268" s="19"/>
      <c r="C3268" s="8"/>
      <c r="D3268" s="15"/>
      <c r="E3268" s="16"/>
      <c r="F3268" s="16"/>
      <c r="G3268" s="16"/>
      <c r="H3268" s="16"/>
      <c r="I3268" s="15"/>
      <c r="J3268" s="5"/>
      <c r="K3268" s="2"/>
      <c r="L3268" s="21"/>
      <c r="M3268" s="14"/>
      <c r="N3268" s="14"/>
      <c r="O3268" s="21"/>
      <c r="P3268" s="16"/>
      <c r="Q3268" s="24"/>
      <c r="R3268" s="16"/>
      <c r="S3268" s="4"/>
      <c r="T3268" s="5"/>
      <c r="U3268" s="11"/>
      <c r="V3268" s="11"/>
      <c r="W3268" s="11"/>
      <c r="X3268" s="32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"/>
      <c r="AI3268" s="1"/>
      <c r="AJ3268" s="1"/>
      <c r="AK3268" s="1"/>
      <c r="AL3268" s="1"/>
      <c r="AM3268" s="32"/>
      <c r="AN3268" s="32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42"/>
      <c r="B3269" s="19"/>
      <c r="C3269" s="8"/>
      <c r="D3269" s="15"/>
      <c r="E3269" s="16"/>
      <c r="F3269" s="16"/>
      <c r="G3269" s="16"/>
      <c r="H3269" s="16"/>
      <c r="I3269" s="15"/>
      <c r="J3269" s="5"/>
      <c r="K3269" s="2"/>
      <c r="L3269" s="21"/>
      <c r="M3269" s="14"/>
      <c r="N3269" s="14"/>
      <c r="O3269" s="21"/>
      <c r="P3269" s="16"/>
      <c r="Q3269" s="24"/>
      <c r="R3269" s="16"/>
      <c r="S3269" s="4"/>
      <c r="T3269" s="5"/>
      <c r="U3269" s="11"/>
      <c r="V3269" s="11"/>
      <c r="W3269" s="11"/>
      <c r="X3269" s="32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"/>
      <c r="AI3269" s="1"/>
      <c r="AJ3269" s="1"/>
      <c r="AK3269" s="1"/>
      <c r="AL3269" s="1"/>
      <c r="AM3269" s="32"/>
      <c r="AN3269" s="32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42"/>
      <c r="B3270" s="19"/>
      <c r="C3270" s="8"/>
      <c r="D3270" s="15"/>
      <c r="E3270" s="16"/>
      <c r="F3270" s="16"/>
      <c r="G3270" s="16"/>
      <c r="H3270" s="16"/>
      <c r="I3270" s="15"/>
      <c r="J3270" s="5"/>
      <c r="K3270" s="2"/>
      <c r="L3270" s="21"/>
      <c r="M3270" s="14"/>
      <c r="N3270" s="14"/>
      <c r="O3270" s="21"/>
      <c r="P3270" s="16"/>
      <c r="Q3270" s="24"/>
      <c r="R3270" s="16"/>
      <c r="S3270" s="4"/>
      <c r="T3270" s="5"/>
      <c r="U3270" s="11"/>
      <c r="V3270" s="11"/>
      <c r="W3270" s="11"/>
      <c r="X3270" s="32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"/>
      <c r="AI3270" s="1"/>
      <c r="AJ3270" s="1"/>
      <c r="AK3270" s="1"/>
      <c r="AL3270" s="1"/>
      <c r="AM3270" s="32"/>
      <c r="AN3270" s="32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42"/>
      <c r="B3271" s="19"/>
      <c r="C3271" s="8"/>
      <c r="D3271" s="15"/>
      <c r="E3271" s="16"/>
      <c r="F3271" s="16"/>
      <c r="G3271" s="16"/>
      <c r="H3271" s="16"/>
      <c r="I3271" s="15"/>
      <c r="J3271" s="5"/>
      <c r="K3271" s="2"/>
      <c r="L3271" s="21"/>
      <c r="M3271" s="14"/>
      <c r="N3271" s="14"/>
      <c r="O3271" s="21"/>
      <c r="P3271" s="16"/>
      <c r="Q3271" s="24"/>
      <c r="R3271" s="16"/>
      <c r="S3271" s="4"/>
      <c r="T3271" s="5"/>
      <c r="U3271" s="11"/>
      <c r="V3271" s="11"/>
      <c r="W3271" s="11"/>
      <c r="X3271" s="32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"/>
      <c r="AI3271" s="1"/>
      <c r="AJ3271" s="1"/>
      <c r="AK3271" s="1"/>
      <c r="AL3271" s="1"/>
      <c r="AM3271" s="32"/>
      <c r="AN3271" s="32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42"/>
      <c r="B3272" s="19"/>
      <c r="C3272" s="8"/>
      <c r="D3272" s="15"/>
      <c r="E3272" s="16"/>
      <c r="F3272" s="16"/>
      <c r="G3272" s="16"/>
      <c r="H3272" s="16"/>
      <c r="I3272" s="15"/>
      <c r="J3272" s="5"/>
      <c r="K3272" s="2"/>
      <c r="L3272" s="21"/>
      <c r="M3272" s="14"/>
      <c r="N3272" s="14"/>
      <c r="O3272" s="21"/>
      <c r="P3272" s="16"/>
      <c r="Q3272" s="24"/>
      <c r="R3272" s="16"/>
      <c r="S3272" s="4"/>
      <c r="T3272" s="5"/>
      <c r="U3272" s="11"/>
      <c r="V3272" s="11"/>
      <c r="W3272" s="11"/>
      <c r="X3272" s="32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"/>
      <c r="AI3272" s="1"/>
      <c r="AJ3272" s="1"/>
      <c r="AK3272" s="1"/>
      <c r="AL3272" s="1"/>
      <c r="AM3272" s="32"/>
      <c r="AN3272" s="32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42"/>
      <c r="B3273" s="19"/>
      <c r="C3273" s="8"/>
      <c r="D3273" s="15"/>
      <c r="E3273" s="16"/>
      <c r="F3273" s="16"/>
      <c r="G3273" s="16"/>
      <c r="H3273" s="16"/>
      <c r="I3273" s="15"/>
      <c r="J3273" s="5"/>
      <c r="K3273" s="2"/>
      <c r="L3273" s="21"/>
      <c r="M3273" s="14"/>
      <c r="N3273" s="14"/>
      <c r="O3273" s="21"/>
      <c r="P3273" s="16"/>
      <c r="Q3273" s="24"/>
      <c r="R3273" s="16"/>
      <c r="S3273" s="4"/>
      <c r="T3273" s="5"/>
      <c r="U3273" s="11"/>
      <c r="V3273" s="11"/>
      <c r="W3273" s="11"/>
      <c r="X3273" s="32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"/>
      <c r="AI3273" s="1"/>
      <c r="AJ3273" s="1"/>
      <c r="AK3273" s="1"/>
      <c r="AL3273" s="1"/>
      <c r="AM3273" s="32"/>
      <c r="AN3273" s="32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42"/>
      <c r="B3274" s="19"/>
      <c r="C3274" s="8"/>
      <c r="D3274" s="15"/>
      <c r="E3274" s="16"/>
      <c r="F3274" s="16"/>
      <c r="G3274" s="16"/>
      <c r="H3274" s="16"/>
      <c r="I3274" s="15"/>
      <c r="J3274" s="5"/>
      <c r="K3274" s="2"/>
      <c r="L3274" s="21"/>
      <c r="M3274" s="14"/>
      <c r="N3274" s="14"/>
      <c r="O3274" s="21"/>
      <c r="P3274" s="16"/>
      <c r="Q3274" s="24"/>
      <c r="R3274" s="16"/>
      <c r="S3274" s="4"/>
      <c r="T3274" s="5"/>
      <c r="U3274" s="11"/>
      <c r="V3274" s="11"/>
      <c r="W3274" s="11"/>
      <c r="X3274" s="32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"/>
      <c r="AI3274" s="1"/>
      <c r="AJ3274" s="1"/>
      <c r="AK3274" s="1"/>
      <c r="AL3274" s="1"/>
      <c r="AM3274" s="32"/>
      <c r="AN3274" s="32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42"/>
      <c r="B3275" s="19"/>
      <c r="C3275" s="8"/>
      <c r="D3275" s="15"/>
      <c r="E3275" s="16"/>
      <c r="F3275" s="16"/>
      <c r="G3275" s="16"/>
      <c r="H3275" s="16"/>
      <c r="I3275" s="15"/>
      <c r="J3275" s="5"/>
      <c r="K3275" s="2"/>
      <c r="L3275" s="21"/>
      <c r="M3275" s="14"/>
      <c r="N3275" s="14"/>
      <c r="O3275" s="21"/>
      <c r="P3275" s="16"/>
      <c r="Q3275" s="24"/>
      <c r="R3275" s="16"/>
      <c r="S3275" s="4"/>
      <c r="T3275" s="5"/>
      <c r="U3275" s="11"/>
      <c r="V3275" s="11"/>
      <c r="W3275" s="11"/>
      <c r="X3275" s="32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"/>
      <c r="AI3275" s="1"/>
      <c r="AJ3275" s="1"/>
      <c r="AK3275" s="1"/>
      <c r="AL3275" s="1"/>
      <c r="AM3275" s="32"/>
      <c r="AN3275" s="32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42"/>
      <c r="B3276" s="19"/>
      <c r="C3276" s="8"/>
      <c r="D3276" s="15"/>
      <c r="E3276" s="16"/>
      <c r="F3276" s="16"/>
      <c r="G3276" s="16"/>
      <c r="H3276" s="16"/>
      <c r="I3276" s="15"/>
      <c r="J3276" s="5"/>
      <c r="K3276" s="2"/>
      <c r="L3276" s="21"/>
      <c r="M3276" s="14"/>
      <c r="N3276" s="14"/>
      <c r="O3276" s="21"/>
      <c r="P3276" s="16"/>
      <c r="Q3276" s="24"/>
      <c r="R3276" s="16"/>
      <c r="S3276" s="4"/>
      <c r="T3276" s="5"/>
      <c r="U3276" s="11"/>
      <c r="V3276" s="11"/>
      <c r="W3276" s="11"/>
      <c r="X3276" s="32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"/>
      <c r="AI3276" s="1"/>
      <c r="AJ3276" s="1"/>
      <c r="AK3276" s="1"/>
      <c r="AL3276" s="1"/>
      <c r="AM3276" s="32"/>
      <c r="AN3276" s="32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42"/>
      <c r="B3277" s="19"/>
      <c r="C3277" s="8"/>
      <c r="D3277" s="15"/>
      <c r="E3277" s="16"/>
      <c r="F3277" s="16"/>
      <c r="G3277" s="16"/>
      <c r="H3277" s="16"/>
      <c r="I3277" s="15"/>
      <c r="J3277" s="5"/>
      <c r="K3277" s="2"/>
      <c r="L3277" s="21"/>
      <c r="M3277" s="14"/>
      <c r="N3277" s="14"/>
      <c r="O3277" s="21"/>
      <c r="P3277" s="16"/>
      <c r="Q3277" s="24"/>
      <c r="R3277" s="16"/>
      <c r="S3277" s="4"/>
      <c r="T3277" s="5"/>
      <c r="U3277" s="11"/>
      <c r="V3277" s="11"/>
      <c r="W3277" s="11"/>
      <c r="X3277" s="32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"/>
      <c r="AI3277" s="1"/>
      <c r="AJ3277" s="1"/>
      <c r="AK3277" s="1"/>
      <c r="AL3277" s="1"/>
      <c r="AM3277" s="32"/>
      <c r="AN3277" s="32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42"/>
      <c r="B3278" s="19"/>
      <c r="C3278" s="8"/>
      <c r="D3278" s="15"/>
      <c r="E3278" s="16"/>
      <c r="F3278" s="16"/>
      <c r="G3278" s="16"/>
      <c r="H3278" s="16"/>
      <c r="I3278" s="15"/>
      <c r="J3278" s="5"/>
      <c r="K3278" s="2"/>
      <c r="L3278" s="21"/>
      <c r="M3278" s="14"/>
      <c r="N3278" s="14"/>
      <c r="O3278" s="21"/>
      <c r="P3278" s="16"/>
      <c r="Q3278" s="24"/>
      <c r="R3278" s="16"/>
      <c r="S3278" s="4"/>
      <c r="T3278" s="5"/>
      <c r="U3278" s="11"/>
      <c r="V3278" s="11"/>
      <c r="W3278" s="11"/>
      <c r="X3278" s="32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"/>
      <c r="AI3278" s="1"/>
      <c r="AJ3278" s="1"/>
      <c r="AK3278" s="1"/>
      <c r="AL3278" s="1"/>
      <c r="AM3278" s="32"/>
      <c r="AN3278" s="32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42"/>
      <c r="B3279" s="19"/>
      <c r="C3279" s="8"/>
      <c r="D3279" s="15"/>
      <c r="E3279" s="16"/>
      <c r="F3279" s="16"/>
      <c r="G3279" s="16"/>
      <c r="H3279" s="16"/>
      <c r="I3279" s="15"/>
      <c r="J3279" s="5"/>
      <c r="K3279" s="2"/>
      <c r="L3279" s="21"/>
      <c r="M3279" s="14"/>
      <c r="N3279" s="14"/>
      <c r="O3279" s="21"/>
      <c r="P3279" s="16"/>
      <c r="Q3279" s="24"/>
      <c r="R3279" s="16"/>
      <c r="S3279" s="4"/>
      <c r="T3279" s="5"/>
      <c r="U3279" s="11"/>
      <c r="V3279" s="11"/>
      <c r="W3279" s="11"/>
      <c r="X3279" s="32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"/>
      <c r="AI3279" s="1"/>
      <c r="AJ3279" s="1"/>
      <c r="AK3279" s="1"/>
      <c r="AL3279" s="1"/>
      <c r="AM3279" s="32"/>
      <c r="AN3279" s="32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42"/>
      <c r="B3280" s="19"/>
      <c r="C3280" s="8"/>
      <c r="D3280" s="15"/>
      <c r="E3280" s="16"/>
      <c r="F3280" s="16"/>
      <c r="G3280" s="16"/>
      <c r="H3280" s="16"/>
      <c r="I3280" s="15"/>
      <c r="J3280" s="5"/>
      <c r="K3280" s="2"/>
      <c r="L3280" s="21"/>
      <c r="M3280" s="14"/>
      <c r="N3280" s="14"/>
      <c r="O3280" s="21"/>
      <c r="P3280" s="16"/>
      <c r="Q3280" s="24"/>
      <c r="R3280" s="16"/>
      <c r="S3280" s="4"/>
      <c r="T3280" s="5"/>
      <c r="U3280" s="11"/>
      <c r="V3280" s="11"/>
      <c r="W3280" s="11"/>
      <c r="X3280" s="32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"/>
      <c r="AI3280" s="1"/>
      <c r="AJ3280" s="1"/>
      <c r="AK3280" s="1"/>
      <c r="AL3280" s="1"/>
      <c r="AM3280" s="32"/>
      <c r="AN3280" s="32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42"/>
      <c r="B3281" s="19"/>
      <c r="C3281" s="8"/>
      <c r="D3281" s="15"/>
      <c r="E3281" s="16"/>
      <c r="F3281" s="16"/>
      <c r="G3281" s="16"/>
      <c r="H3281" s="16"/>
      <c r="I3281" s="15"/>
      <c r="J3281" s="5"/>
      <c r="K3281" s="2"/>
      <c r="L3281" s="21"/>
      <c r="M3281" s="14"/>
      <c r="N3281" s="14"/>
      <c r="O3281" s="21"/>
      <c r="P3281" s="16"/>
      <c r="Q3281" s="24"/>
      <c r="R3281" s="16"/>
      <c r="S3281" s="4"/>
      <c r="T3281" s="5"/>
      <c r="U3281" s="11"/>
      <c r="V3281" s="11"/>
      <c r="W3281" s="11"/>
      <c r="X3281" s="32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"/>
      <c r="AI3281" s="1"/>
      <c r="AJ3281" s="1"/>
      <c r="AK3281" s="1"/>
      <c r="AL3281" s="1"/>
      <c r="AM3281" s="32"/>
      <c r="AN3281" s="32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42"/>
      <c r="B3282" s="19"/>
      <c r="C3282" s="8"/>
      <c r="D3282" s="15"/>
      <c r="E3282" s="16"/>
      <c r="F3282" s="16"/>
      <c r="G3282" s="16"/>
      <c r="H3282" s="16"/>
      <c r="I3282" s="15"/>
      <c r="J3282" s="5"/>
      <c r="K3282" s="2"/>
      <c r="L3282" s="21"/>
      <c r="M3282" s="14"/>
      <c r="N3282" s="14"/>
      <c r="O3282" s="21"/>
      <c r="P3282" s="16"/>
      <c r="Q3282" s="24"/>
      <c r="R3282" s="16"/>
      <c r="S3282" s="4"/>
      <c r="T3282" s="5"/>
      <c r="U3282" s="11"/>
      <c r="V3282" s="11"/>
      <c r="W3282" s="11"/>
      <c r="X3282" s="32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"/>
      <c r="AI3282" s="1"/>
      <c r="AJ3282" s="1"/>
      <c r="AK3282" s="1"/>
      <c r="AL3282" s="1"/>
      <c r="AM3282" s="32"/>
      <c r="AN3282" s="32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42"/>
      <c r="B3283" s="19"/>
      <c r="C3283" s="8"/>
      <c r="D3283" s="15"/>
      <c r="E3283" s="16"/>
      <c r="F3283" s="16"/>
      <c r="G3283" s="16"/>
      <c r="H3283" s="16"/>
      <c r="I3283" s="15"/>
      <c r="J3283" s="5"/>
      <c r="K3283" s="2"/>
      <c r="L3283" s="21"/>
      <c r="M3283" s="14"/>
      <c r="N3283" s="14"/>
      <c r="O3283" s="21"/>
      <c r="P3283" s="16"/>
      <c r="Q3283" s="24"/>
      <c r="R3283" s="16"/>
      <c r="S3283" s="4"/>
      <c r="T3283" s="5"/>
      <c r="U3283" s="11"/>
      <c r="V3283" s="11"/>
      <c r="W3283" s="11"/>
      <c r="X3283" s="32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"/>
      <c r="AI3283" s="1"/>
      <c r="AJ3283" s="1"/>
      <c r="AK3283" s="1"/>
      <c r="AL3283" s="1"/>
      <c r="AM3283" s="32"/>
      <c r="AN3283" s="32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42"/>
      <c r="B3284" s="19"/>
      <c r="C3284" s="8"/>
      <c r="D3284" s="15"/>
      <c r="E3284" s="16"/>
      <c r="F3284" s="16"/>
      <c r="G3284" s="16"/>
      <c r="H3284" s="16"/>
      <c r="I3284" s="15"/>
      <c r="J3284" s="5"/>
      <c r="K3284" s="2"/>
      <c r="L3284" s="21"/>
      <c r="M3284" s="14"/>
      <c r="N3284" s="14"/>
      <c r="O3284" s="21"/>
      <c r="P3284" s="16"/>
      <c r="Q3284" s="24"/>
      <c r="R3284" s="16"/>
      <c r="S3284" s="4"/>
      <c r="T3284" s="5"/>
      <c r="U3284" s="11"/>
      <c r="V3284" s="11"/>
      <c r="W3284" s="11"/>
      <c r="X3284" s="32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"/>
      <c r="AI3284" s="1"/>
      <c r="AJ3284" s="1"/>
      <c r="AK3284" s="1"/>
      <c r="AL3284" s="1"/>
      <c r="AM3284" s="32"/>
      <c r="AN3284" s="32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42"/>
      <c r="B3285" s="19"/>
      <c r="C3285" s="8"/>
      <c r="D3285" s="15"/>
      <c r="E3285" s="16"/>
      <c r="F3285" s="16"/>
      <c r="G3285" s="16"/>
      <c r="H3285" s="16"/>
      <c r="I3285" s="15"/>
      <c r="J3285" s="5"/>
      <c r="K3285" s="2"/>
      <c r="L3285" s="21"/>
      <c r="M3285" s="14"/>
      <c r="N3285" s="14"/>
      <c r="O3285" s="21"/>
      <c r="P3285" s="16"/>
      <c r="Q3285" s="24"/>
      <c r="R3285" s="16"/>
      <c r="S3285" s="4"/>
      <c r="T3285" s="5"/>
      <c r="U3285" s="11"/>
      <c r="V3285" s="11"/>
      <c r="W3285" s="11"/>
      <c r="X3285" s="32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"/>
      <c r="AI3285" s="1"/>
      <c r="AJ3285" s="1"/>
      <c r="AK3285" s="1"/>
      <c r="AL3285" s="1"/>
      <c r="AM3285" s="32"/>
      <c r="AN3285" s="32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42"/>
      <c r="B3286" s="19"/>
      <c r="C3286" s="8"/>
      <c r="D3286" s="15"/>
      <c r="E3286" s="16"/>
      <c r="F3286" s="16"/>
      <c r="G3286" s="16"/>
      <c r="H3286" s="16"/>
      <c r="I3286" s="15"/>
      <c r="J3286" s="5"/>
      <c r="K3286" s="2"/>
      <c r="L3286" s="21"/>
      <c r="M3286" s="14"/>
      <c r="N3286" s="14"/>
      <c r="O3286" s="21"/>
      <c r="P3286" s="16"/>
      <c r="Q3286" s="24"/>
      <c r="R3286" s="16"/>
      <c r="S3286" s="4"/>
      <c r="T3286" s="5"/>
      <c r="U3286" s="11"/>
      <c r="V3286" s="11"/>
      <c r="W3286" s="11"/>
      <c r="X3286" s="32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"/>
      <c r="AI3286" s="1"/>
      <c r="AJ3286" s="1"/>
      <c r="AK3286" s="1"/>
      <c r="AL3286" s="1"/>
      <c r="AM3286" s="32"/>
      <c r="AN3286" s="32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42"/>
      <c r="B3287" s="19"/>
      <c r="C3287" s="8"/>
      <c r="D3287" s="15"/>
      <c r="E3287" s="16"/>
      <c r="F3287" s="16"/>
      <c r="G3287" s="16"/>
      <c r="H3287" s="16"/>
      <c r="I3287" s="15"/>
      <c r="J3287" s="5"/>
      <c r="K3287" s="2"/>
      <c r="L3287" s="21"/>
      <c r="M3287" s="14"/>
      <c r="N3287" s="14"/>
      <c r="O3287" s="21"/>
      <c r="P3287" s="16"/>
      <c r="Q3287" s="24"/>
      <c r="R3287" s="16"/>
      <c r="S3287" s="4"/>
      <c r="T3287" s="5"/>
      <c r="U3287" s="11"/>
      <c r="V3287" s="11"/>
      <c r="W3287" s="11"/>
      <c r="X3287" s="32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"/>
      <c r="AI3287" s="1"/>
      <c r="AJ3287" s="1"/>
      <c r="AK3287" s="1"/>
      <c r="AL3287" s="1"/>
      <c r="AM3287" s="32"/>
      <c r="AN3287" s="32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42"/>
      <c r="B3288" s="19"/>
      <c r="C3288" s="8"/>
      <c r="D3288" s="15"/>
      <c r="E3288" s="16"/>
      <c r="F3288" s="16"/>
      <c r="G3288" s="16"/>
      <c r="H3288" s="16"/>
      <c r="I3288" s="15"/>
      <c r="J3288" s="5"/>
      <c r="K3288" s="2"/>
      <c r="L3288" s="21"/>
      <c r="M3288" s="14"/>
      <c r="N3288" s="14"/>
      <c r="O3288" s="21"/>
      <c r="P3288" s="16"/>
      <c r="Q3288" s="24"/>
      <c r="R3288" s="16"/>
      <c r="S3288" s="4"/>
      <c r="T3288" s="5"/>
      <c r="U3288" s="11"/>
      <c r="V3288" s="11"/>
      <c r="W3288" s="11"/>
      <c r="X3288" s="32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"/>
      <c r="AI3288" s="1"/>
      <c r="AJ3288" s="1"/>
      <c r="AK3288" s="1"/>
      <c r="AL3288" s="1"/>
      <c r="AM3288" s="32"/>
      <c r="AN3288" s="32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42"/>
      <c r="B3289" s="19"/>
      <c r="C3289" s="8"/>
      <c r="D3289" s="15"/>
      <c r="E3289" s="16"/>
      <c r="F3289" s="16"/>
      <c r="G3289" s="16"/>
      <c r="H3289" s="16"/>
      <c r="I3289" s="15"/>
      <c r="J3289" s="5"/>
      <c r="K3289" s="2"/>
      <c r="L3289" s="21"/>
      <c r="M3289" s="14"/>
      <c r="N3289" s="14"/>
      <c r="O3289" s="21"/>
      <c r="P3289" s="16"/>
      <c r="Q3289" s="24"/>
      <c r="R3289" s="16"/>
      <c r="S3289" s="4"/>
      <c r="T3289" s="5"/>
      <c r="U3289" s="11"/>
      <c r="V3289" s="11"/>
      <c r="W3289" s="11"/>
      <c r="X3289" s="32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"/>
      <c r="AI3289" s="1"/>
      <c r="AJ3289" s="1"/>
      <c r="AK3289" s="1"/>
      <c r="AL3289" s="1"/>
      <c r="AM3289" s="32"/>
      <c r="AN3289" s="32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42"/>
      <c r="B3290" s="19"/>
      <c r="C3290" s="8"/>
      <c r="D3290" s="15"/>
      <c r="E3290" s="16"/>
      <c r="F3290" s="16"/>
      <c r="G3290" s="16"/>
      <c r="H3290" s="16"/>
      <c r="I3290" s="15"/>
      <c r="J3290" s="5"/>
      <c r="K3290" s="2"/>
      <c r="L3290" s="21"/>
      <c r="M3290" s="14"/>
      <c r="N3290" s="14"/>
      <c r="O3290" s="21"/>
      <c r="P3290" s="16"/>
      <c r="Q3290" s="24"/>
      <c r="R3290" s="16"/>
      <c r="S3290" s="4"/>
      <c r="T3290" s="5"/>
      <c r="U3290" s="11"/>
      <c r="V3290" s="11"/>
      <c r="W3290" s="11"/>
      <c r="X3290" s="32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"/>
      <c r="AI3290" s="1"/>
      <c r="AJ3290" s="1"/>
      <c r="AK3290" s="1"/>
      <c r="AL3290" s="1"/>
      <c r="AM3290" s="32"/>
      <c r="AN3290" s="32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42"/>
      <c r="B3291" s="19"/>
      <c r="C3291" s="8"/>
      <c r="D3291" s="15"/>
      <c r="E3291" s="16"/>
      <c r="F3291" s="16"/>
      <c r="G3291" s="16"/>
      <c r="H3291" s="16"/>
      <c r="I3291" s="15"/>
      <c r="J3291" s="5"/>
      <c r="K3291" s="2"/>
      <c r="L3291" s="21"/>
      <c r="M3291" s="14"/>
      <c r="N3291" s="14"/>
      <c r="O3291" s="21"/>
      <c r="P3291" s="16"/>
      <c r="Q3291" s="24"/>
      <c r="R3291" s="16"/>
      <c r="S3291" s="4"/>
      <c r="T3291" s="5"/>
      <c r="U3291" s="11"/>
      <c r="V3291" s="11"/>
      <c r="W3291" s="11"/>
      <c r="X3291" s="32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"/>
      <c r="AI3291" s="1"/>
      <c r="AJ3291" s="1"/>
      <c r="AK3291" s="1"/>
      <c r="AL3291" s="1"/>
      <c r="AM3291" s="32"/>
      <c r="AN3291" s="32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42"/>
      <c r="B3292" s="19"/>
      <c r="C3292" s="8"/>
      <c r="D3292" s="15"/>
      <c r="E3292" s="16"/>
      <c r="F3292" s="16"/>
      <c r="G3292" s="16"/>
      <c r="H3292" s="16"/>
      <c r="I3292" s="15"/>
      <c r="J3292" s="5"/>
      <c r="K3292" s="2"/>
      <c r="L3292" s="21"/>
      <c r="M3292" s="14"/>
      <c r="N3292" s="14"/>
      <c r="O3292" s="21"/>
      <c r="P3292" s="16"/>
      <c r="Q3292" s="24"/>
      <c r="R3292" s="16"/>
      <c r="S3292" s="4"/>
      <c r="T3292" s="5"/>
      <c r="U3292" s="11"/>
      <c r="V3292" s="11"/>
      <c r="W3292" s="11"/>
      <c r="X3292" s="32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"/>
      <c r="AI3292" s="1"/>
      <c r="AJ3292" s="1"/>
      <c r="AK3292" s="1"/>
      <c r="AL3292" s="1"/>
      <c r="AM3292" s="32"/>
      <c r="AN3292" s="32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42"/>
      <c r="B3293" s="19"/>
      <c r="C3293" s="8"/>
      <c r="D3293" s="15"/>
      <c r="E3293" s="16"/>
      <c r="F3293" s="16"/>
      <c r="G3293" s="16"/>
      <c r="H3293" s="16"/>
      <c r="I3293" s="15"/>
      <c r="J3293" s="5"/>
      <c r="K3293" s="2"/>
      <c r="L3293" s="21"/>
      <c r="M3293" s="14"/>
      <c r="N3293" s="14"/>
      <c r="O3293" s="21"/>
      <c r="P3293" s="16"/>
      <c r="Q3293" s="24"/>
      <c r="R3293" s="16"/>
      <c r="S3293" s="4"/>
      <c r="T3293" s="5"/>
      <c r="U3293" s="11"/>
      <c r="V3293" s="11"/>
      <c r="W3293" s="11"/>
      <c r="X3293" s="32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"/>
      <c r="AI3293" s="1"/>
      <c r="AJ3293" s="1"/>
      <c r="AK3293" s="1"/>
      <c r="AL3293" s="1"/>
      <c r="AM3293" s="32"/>
      <c r="AN3293" s="32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42"/>
      <c r="B3294" s="19"/>
      <c r="C3294" s="8"/>
      <c r="D3294" s="15"/>
      <c r="E3294" s="16"/>
      <c r="F3294" s="16"/>
      <c r="G3294" s="16"/>
      <c r="H3294" s="16"/>
      <c r="I3294" s="15"/>
      <c r="J3294" s="5"/>
      <c r="K3294" s="2"/>
      <c r="L3294" s="21"/>
      <c r="M3294" s="14"/>
      <c r="N3294" s="14"/>
      <c r="O3294" s="21"/>
      <c r="P3294" s="16"/>
      <c r="Q3294" s="24"/>
      <c r="R3294" s="16"/>
      <c r="S3294" s="4"/>
      <c r="T3294" s="5"/>
      <c r="U3294" s="11"/>
      <c r="V3294" s="11"/>
      <c r="W3294" s="11"/>
      <c r="X3294" s="32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"/>
      <c r="AI3294" s="1"/>
      <c r="AJ3294" s="1"/>
      <c r="AK3294" s="1"/>
      <c r="AL3294" s="1"/>
      <c r="AM3294" s="32"/>
      <c r="AN3294" s="32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42"/>
      <c r="B3295" s="19"/>
      <c r="C3295" s="8"/>
      <c r="D3295" s="15"/>
      <c r="E3295" s="16"/>
      <c r="F3295" s="16"/>
      <c r="G3295" s="16"/>
      <c r="H3295" s="16"/>
      <c r="I3295" s="15"/>
      <c r="J3295" s="5"/>
      <c r="K3295" s="2"/>
      <c r="L3295" s="21"/>
      <c r="M3295" s="14"/>
      <c r="N3295" s="14"/>
      <c r="O3295" s="21"/>
      <c r="P3295" s="16"/>
      <c r="Q3295" s="24"/>
      <c r="R3295" s="16"/>
      <c r="S3295" s="4"/>
      <c r="T3295" s="5"/>
      <c r="U3295" s="11"/>
      <c r="V3295" s="11"/>
      <c r="W3295" s="11"/>
      <c r="X3295" s="32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"/>
      <c r="AI3295" s="1"/>
      <c r="AJ3295" s="1"/>
      <c r="AK3295" s="1"/>
      <c r="AL3295" s="1"/>
      <c r="AM3295" s="32"/>
      <c r="AN3295" s="32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42"/>
      <c r="B3296" s="19"/>
      <c r="C3296" s="8"/>
      <c r="D3296" s="15"/>
      <c r="E3296" s="16"/>
      <c r="F3296" s="16"/>
      <c r="G3296" s="16"/>
      <c r="H3296" s="16"/>
      <c r="I3296" s="15"/>
      <c r="J3296" s="5"/>
      <c r="K3296" s="2"/>
      <c r="L3296" s="21"/>
      <c r="M3296" s="14"/>
      <c r="N3296" s="14"/>
      <c r="O3296" s="21"/>
      <c r="P3296" s="16"/>
      <c r="Q3296" s="24"/>
      <c r="R3296" s="16"/>
      <c r="S3296" s="4"/>
      <c r="T3296" s="5"/>
      <c r="U3296" s="11"/>
      <c r="V3296" s="11"/>
      <c r="W3296" s="11"/>
      <c r="X3296" s="32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"/>
      <c r="AI3296" s="1"/>
      <c r="AJ3296" s="1"/>
      <c r="AK3296" s="1"/>
      <c r="AL3296" s="1"/>
      <c r="AM3296" s="32"/>
      <c r="AN3296" s="32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42"/>
      <c r="B3297" s="19"/>
      <c r="C3297" s="8"/>
      <c r="D3297" s="15"/>
      <c r="E3297" s="16"/>
      <c r="F3297" s="16"/>
      <c r="G3297" s="16"/>
      <c r="H3297" s="16"/>
      <c r="I3297" s="15"/>
      <c r="J3297" s="5"/>
      <c r="K3297" s="2"/>
      <c r="L3297" s="21"/>
      <c r="M3297" s="14"/>
      <c r="N3297" s="14"/>
      <c r="O3297" s="21"/>
      <c r="P3297" s="16"/>
      <c r="Q3297" s="24"/>
      <c r="R3297" s="16"/>
      <c r="S3297" s="4"/>
      <c r="T3297" s="5"/>
      <c r="U3297" s="11"/>
      <c r="V3297" s="11"/>
      <c r="W3297" s="11"/>
      <c r="X3297" s="32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"/>
      <c r="AI3297" s="1"/>
      <c r="AJ3297" s="1"/>
      <c r="AK3297" s="1"/>
      <c r="AL3297" s="1"/>
      <c r="AM3297" s="32"/>
      <c r="AN3297" s="32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42"/>
      <c r="B3298" s="19"/>
      <c r="C3298" s="8"/>
      <c r="D3298" s="15"/>
      <c r="E3298" s="16"/>
      <c r="F3298" s="16"/>
      <c r="G3298" s="16"/>
      <c r="H3298" s="16"/>
      <c r="I3298" s="15"/>
      <c r="J3298" s="5"/>
      <c r="K3298" s="2"/>
      <c r="L3298" s="21"/>
      <c r="M3298" s="14"/>
      <c r="N3298" s="14"/>
      <c r="O3298" s="21"/>
      <c r="P3298" s="16"/>
      <c r="Q3298" s="24"/>
      <c r="R3298" s="16"/>
      <c r="S3298" s="4"/>
      <c r="T3298" s="5"/>
      <c r="U3298" s="11"/>
      <c r="V3298" s="11"/>
      <c r="W3298" s="11"/>
      <c r="X3298" s="32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"/>
      <c r="AI3298" s="1"/>
      <c r="AJ3298" s="1"/>
      <c r="AK3298" s="1"/>
      <c r="AL3298" s="1"/>
      <c r="AM3298" s="32"/>
      <c r="AN3298" s="32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42"/>
      <c r="B3299" s="19"/>
      <c r="C3299" s="8"/>
      <c r="D3299" s="15"/>
      <c r="E3299" s="16"/>
      <c r="F3299" s="16"/>
      <c r="G3299" s="16"/>
      <c r="H3299" s="16"/>
      <c r="I3299" s="15"/>
      <c r="J3299" s="5"/>
      <c r="K3299" s="2"/>
      <c r="L3299" s="21"/>
      <c r="M3299" s="14"/>
      <c r="N3299" s="14"/>
      <c r="O3299" s="21"/>
      <c r="P3299" s="16"/>
      <c r="Q3299" s="24"/>
      <c r="R3299" s="16"/>
      <c r="S3299" s="4"/>
      <c r="T3299" s="5"/>
      <c r="U3299" s="11"/>
      <c r="V3299" s="11"/>
      <c r="W3299" s="11"/>
      <c r="X3299" s="32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"/>
      <c r="AI3299" s="1"/>
      <c r="AJ3299" s="1"/>
      <c r="AK3299" s="1"/>
      <c r="AL3299" s="1"/>
      <c r="AM3299" s="32"/>
      <c r="AN3299" s="32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42"/>
      <c r="B3300" s="19"/>
      <c r="C3300" s="8"/>
      <c r="D3300" s="15"/>
      <c r="E3300" s="16"/>
      <c r="F3300" s="16"/>
      <c r="G3300" s="16"/>
      <c r="H3300" s="16"/>
      <c r="I3300" s="15"/>
      <c r="J3300" s="5"/>
      <c r="K3300" s="2"/>
      <c r="L3300" s="21"/>
      <c r="M3300" s="14"/>
      <c r="N3300" s="14"/>
      <c r="O3300" s="21"/>
      <c r="P3300" s="16"/>
      <c r="Q3300" s="24"/>
      <c r="R3300" s="16"/>
      <c r="S3300" s="4"/>
      <c r="T3300" s="5"/>
      <c r="U3300" s="30"/>
      <c r="V3300" s="30"/>
      <c r="W3300" s="30"/>
      <c r="X3300" s="36"/>
      <c r="Y3300" s="25"/>
      <c r="Z3300" s="28"/>
      <c r="AA3300" s="30"/>
      <c r="AB3300" s="25"/>
      <c r="AC3300" s="25"/>
      <c r="AD3300" s="25"/>
      <c r="AE3300" s="30"/>
      <c r="AF3300" s="26"/>
      <c r="AG3300" s="30"/>
      <c r="AH3300" s="28"/>
      <c r="AI3300" s="28"/>
      <c r="AJ3300" s="28"/>
      <c r="AK3300" s="28"/>
      <c r="AL3300" s="28"/>
      <c r="AM3300" s="36"/>
      <c r="AN3300" s="36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  <c r="EK3300" s="28"/>
      <c r="EL3300" s="28"/>
      <c r="EM3300" s="28"/>
      <c r="EN3300" s="28"/>
      <c r="EO3300" s="28"/>
    </row>
    <row r="3301" spans="1:145" x14ac:dyDescent="0.15">
      <c r="A3301" s="42"/>
      <c r="B3301" s="19"/>
      <c r="C3301" s="8"/>
      <c r="D3301" s="15"/>
      <c r="E3301" s="16"/>
      <c r="F3301" s="16"/>
      <c r="G3301" s="16"/>
      <c r="H3301" s="16"/>
      <c r="I3301" s="15"/>
      <c r="J3301" s="5"/>
      <c r="K3301" s="2"/>
      <c r="L3301" s="21"/>
      <c r="M3301" s="14"/>
      <c r="N3301" s="14"/>
      <c r="O3301" s="21"/>
      <c r="P3301" s="16"/>
      <c r="Q3301" s="24"/>
      <c r="R3301" s="16"/>
      <c r="S3301" s="4"/>
      <c r="T3301" s="5"/>
      <c r="U3301" s="11"/>
      <c r="V3301" s="11"/>
      <c r="W3301" s="11"/>
      <c r="X3301" s="32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"/>
      <c r="AI3301" s="1"/>
      <c r="AJ3301" s="1"/>
      <c r="AK3301" s="1"/>
      <c r="AL3301" s="1"/>
      <c r="AM3301" s="32"/>
      <c r="AN3301" s="32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42"/>
      <c r="B3302" s="19"/>
      <c r="C3302" s="8"/>
      <c r="D3302" s="15"/>
      <c r="E3302" s="16"/>
      <c r="F3302" s="16"/>
      <c r="G3302" s="16"/>
      <c r="H3302" s="16"/>
      <c r="I3302" s="15"/>
      <c r="J3302" s="5"/>
      <c r="K3302" s="2"/>
      <c r="L3302" s="21"/>
      <c r="M3302" s="14"/>
      <c r="N3302" s="14"/>
      <c r="O3302" s="21"/>
      <c r="P3302" s="16"/>
      <c r="Q3302" s="24"/>
      <c r="R3302" s="16"/>
      <c r="S3302" s="4"/>
      <c r="T3302" s="5"/>
      <c r="U3302" s="30"/>
      <c r="V3302" s="30"/>
      <c r="W3302" s="30"/>
      <c r="X3302" s="36"/>
      <c r="Y3302" s="25"/>
      <c r="Z3302" s="28"/>
      <c r="AA3302" s="30"/>
      <c r="AB3302" s="25"/>
      <c r="AC3302" s="25"/>
      <c r="AD3302" s="25"/>
      <c r="AE3302" s="30"/>
      <c r="AF3302" s="26"/>
      <c r="AG3302" s="30"/>
      <c r="AH3302" s="28"/>
      <c r="AI3302" s="28"/>
      <c r="AJ3302" s="28"/>
      <c r="AK3302" s="28"/>
      <c r="AL3302" s="28"/>
      <c r="AM3302" s="36"/>
      <c r="AN3302" s="36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  <c r="EK3302" s="28"/>
      <c r="EL3302" s="28"/>
      <c r="EM3302" s="28"/>
      <c r="EN3302" s="28"/>
      <c r="EO3302" s="28"/>
    </row>
    <row r="3303" spans="1:145" x14ac:dyDescent="0.15">
      <c r="A3303" s="42"/>
      <c r="B3303" s="19"/>
      <c r="C3303" s="8"/>
      <c r="D3303" s="15"/>
      <c r="E3303" s="16"/>
      <c r="F3303" s="16"/>
      <c r="G3303" s="16"/>
      <c r="H3303" s="16"/>
      <c r="I3303" s="15"/>
      <c r="J3303" s="5"/>
      <c r="K3303" s="2"/>
      <c r="L3303" s="21"/>
      <c r="M3303" s="14"/>
      <c r="N3303" s="14"/>
      <c r="O3303" s="21"/>
      <c r="P3303" s="16"/>
      <c r="Q3303" s="24"/>
      <c r="R3303" s="16"/>
      <c r="S3303" s="4"/>
      <c r="T3303" s="5"/>
      <c r="U3303" s="11"/>
      <c r="V3303" s="11"/>
      <c r="W3303" s="11"/>
      <c r="X3303" s="32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"/>
      <c r="AI3303" s="1"/>
      <c r="AJ3303" s="1"/>
      <c r="AK3303" s="1"/>
      <c r="AL3303" s="1"/>
      <c r="AM3303" s="32"/>
      <c r="AN3303" s="32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42"/>
      <c r="B3304" s="19"/>
      <c r="C3304" s="8"/>
      <c r="D3304" s="15"/>
      <c r="E3304" s="16"/>
      <c r="F3304" s="16"/>
      <c r="G3304" s="16"/>
      <c r="H3304" s="16"/>
      <c r="I3304" s="15"/>
      <c r="J3304" s="5"/>
      <c r="K3304" s="2"/>
      <c r="L3304" s="21"/>
      <c r="M3304" s="14"/>
      <c r="N3304" s="14"/>
      <c r="O3304" s="21"/>
      <c r="P3304" s="16"/>
      <c r="Q3304" s="24"/>
      <c r="R3304" s="16"/>
      <c r="S3304" s="4"/>
      <c r="T3304" s="5"/>
      <c r="U3304" s="11"/>
      <c r="V3304" s="11"/>
      <c r="W3304" s="11"/>
      <c r="X3304" s="32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"/>
      <c r="AI3304" s="1"/>
      <c r="AJ3304" s="1"/>
      <c r="AK3304" s="1"/>
      <c r="AL3304" s="1"/>
      <c r="AM3304" s="32"/>
      <c r="AN3304" s="32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42"/>
      <c r="B3305" s="19"/>
      <c r="C3305" s="8"/>
      <c r="D3305" s="15"/>
      <c r="E3305" s="16"/>
      <c r="F3305" s="16"/>
      <c r="G3305" s="16"/>
      <c r="H3305" s="16"/>
      <c r="I3305" s="15"/>
      <c r="J3305" s="5"/>
      <c r="K3305" s="2"/>
      <c r="L3305" s="21"/>
      <c r="M3305" s="14"/>
      <c r="N3305" s="14"/>
      <c r="O3305" s="21"/>
      <c r="P3305" s="16"/>
      <c r="Q3305" s="24"/>
      <c r="R3305" s="16"/>
      <c r="S3305" s="4"/>
      <c r="T3305" s="5"/>
      <c r="U3305" s="11"/>
      <c r="V3305" s="11"/>
      <c r="W3305" s="11"/>
      <c r="X3305" s="32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"/>
      <c r="AI3305" s="1"/>
      <c r="AJ3305" s="1"/>
      <c r="AK3305" s="1"/>
      <c r="AL3305" s="1"/>
      <c r="AM3305" s="32"/>
      <c r="AN3305" s="32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42"/>
      <c r="B3306" s="19"/>
      <c r="C3306" s="8"/>
      <c r="D3306" s="15"/>
      <c r="E3306" s="16"/>
      <c r="F3306" s="16"/>
      <c r="G3306" s="16"/>
      <c r="H3306" s="16"/>
      <c r="I3306" s="15"/>
      <c r="J3306" s="5"/>
      <c r="K3306" s="2"/>
      <c r="L3306" s="21"/>
      <c r="M3306" s="14"/>
      <c r="N3306" s="14"/>
      <c r="O3306" s="21"/>
      <c r="P3306" s="16"/>
      <c r="Q3306" s="24"/>
      <c r="R3306" s="16"/>
      <c r="S3306" s="4"/>
      <c r="T3306" s="5"/>
      <c r="U3306" s="11"/>
      <c r="V3306" s="11"/>
      <c r="W3306" s="11"/>
      <c r="X3306" s="32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"/>
      <c r="AI3306" s="1"/>
      <c r="AJ3306" s="1"/>
      <c r="AK3306" s="1"/>
      <c r="AL3306" s="1"/>
      <c r="AM3306" s="32"/>
      <c r="AN3306" s="32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42"/>
      <c r="B3307" s="19"/>
      <c r="C3307" s="8"/>
      <c r="D3307" s="15"/>
      <c r="E3307" s="16"/>
      <c r="F3307" s="16"/>
      <c r="G3307" s="16"/>
      <c r="H3307" s="16"/>
      <c r="I3307" s="15"/>
      <c r="J3307" s="5"/>
      <c r="K3307" s="2"/>
      <c r="L3307" s="21"/>
      <c r="M3307" s="14"/>
      <c r="N3307" s="14"/>
      <c r="O3307" s="21"/>
      <c r="P3307" s="16"/>
      <c r="Q3307" s="24"/>
      <c r="R3307" s="16"/>
      <c r="S3307" s="4"/>
      <c r="T3307" s="5"/>
      <c r="U3307" s="11"/>
      <c r="V3307" s="11"/>
      <c r="W3307" s="11"/>
      <c r="X3307" s="32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"/>
      <c r="AI3307" s="1"/>
      <c r="AJ3307" s="1"/>
      <c r="AK3307" s="1"/>
      <c r="AL3307" s="1"/>
      <c r="AM3307" s="32"/>
      <c r="AN3307" s="32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42"/>
      <c r="B3308" s="19"/>
      <c r="C3308" s="8"/>
      <c r="D3308" s="15"/>
      <c r="E3308" s="16"/>
      <c r="F3308" s="16"/>
      <c r="G3308" s="16"/>
      <c r="H3308" s="16"/>
      <c r="I3308" s="15"/>
      <c r="J3308" s="5"/>
      <c r="K3308" s="2"/>
      <c r="L3308" s="21"/>
      <c r="M3308" s="14"/>
      <c r="N3308" s="14"/>
      <c r="O3308" s="21"/>
      <c r="P3308" s="16"/>
      <c r="Q3308" s="24"/>
      <c r="R3308" s="16"/>
      <c r="S3308" s="4"/>
      <c r="T3308" s="5"/>
      <c r="U3308" s="11"/>
      <c r="V3308" s="11"/>
      <c r="W3308" s="11"/>
      <c r="X3308" s="32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"/>
      <c r="AI3308" s="1"/>
      <c r="AJ3308" s="1"/>
      <c r="AK3308" s="1"/>
      <c r="AL3308" s="1"/>
      <c r="AM3308" s="32"/>
      <c r="AN3308" s="32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42"/>
      <c r="B3309" s="19"/>
      <c r="C3309" s="8"/>
      <c r="D3309" s="15"/>
      <c r="E3309" s="16"/>
      <c r="F3309" s="16"/>
      <c r="G3309" s="16"/>
      <c r="H3309" s="16"/>
      <c r="I3309" s="15"/>
      <c r="J3309" s="5"/>
      <c r="K3309" s="2"/>
      <c r="L3309" s="21"/>
      <c r="M3309" s="14"/>
      <c r="N3309" s="14"/>
      <c r="O3309" s="21"/>
      <c r="P3309" s="16"/>
      <c r="Q3309" s="24"/>
      <c r="R3309" s="16"/>
      <c r="S3309" s="4"/>
      <c r="T3309" s="5"/>
      <c r="U3309" s="11"/>
      <c r="V3309" s="11"/>
      <c r="W3309" s="11"/>
      <c r="X3309" s="32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"/>
      <c r="AI3309" s="1"/>
      <c r="AJ3309" s="1"/>
      <c r="AK3309" s="1"/>
      <c r="AL3309" s="1"/>
      <c r="AM3309" s="32"/>
      <c r="AN3309" s="32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42"/>
      <c r="B3310" s="19"/>
      <c r="C3310" s="8"/>
      <c r="D3310" s="15"/>
      <c r="E3310" s="16"/>
      <c r="F3310" s="16"/>
      <c r="G3310" s="16"/>
      <c r="H3310" s="16"/>
      <c r="I3310" s="15"/>
      <c r="J3310" s="5"/>
      <c r="K3310" s="2"/>
      <c r="L3310" s="21"/>
      <c r="M3310" s="14"/>
      <c r="N3310" s="14"/>
      <c r="O3310" s="21"/>
      <c r="P3310" s="16"/>
      <c r="Q3310" s="24"/>
      <c r="R3310" s="16"/>
      <c r="S3310" s="4"/>
      <c r="T3310" s="5"/>
      <c r="U3310" s="11"/>
      <c r="V3310" s="11"/>
      <c r="W3310" s="11"/>
      <c r="X3310" s="32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"/>
      <c r="AI3310" s="1"/>
      <c r="AJ3310" s="1"/>
      <c r="AK3310" s="1"/>
      <c r="AL3310" s="1"/>
      <c r="AM3310" s="32"/>
      <c r="AN3310" s="32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42"/>
      <c r="B3311" s="19"/>
      <c r="C3311" s="8"/>
      <c r="D3311" s="15"/>
      <c r="E3311" s="16"/>
      <c r="F3311" s="16"/>
      <c r="G3311" s="16"/>
      <c r="H3311" s="16"/>
      <c r="I3311" s="15"/>
      <c r="J3311" s="5"/>
      <c r="K3311" s="2"/>
      <c r="L3311" s="21"/>
      <c r="M3311" s="14"/>
      <c r="N3311" s="14"/>
      <c r="O3311" s="21"/>
      <c r="P3311" s="16"/>
      <c r="Q3311" s="24"/>
      <c r="R3311" s="16"/>
      <c r="S3311" s="4"/>
      <c r="T3311" s="5"/>
      <c r="U3311" s="11"/>
      <c r="V3311" s="11"/>
      <c r="W3311" s="11"/>
      <c r="X3311" s="32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"/>
      <c r="AI3311" s="1"/>
      <c r="AJ3311" s="1"/>
      <c r="AK3311" s="1"/>
      <c r="AL3311" s="1"/>
      <c r="AM3311" s="32"/>
      <c r="AN3311" s="32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42"/>
      <c r="B3312" s="19"/>
      <c r="C3312" s="8"/>
      <c r="D3312" s="15"/>
      <c r="E3312" s="16"/>
      <c r="F3312" s="16"/>
      <c r="G3312" s="16"/>
      <c r="H3312" s="16"/>
      <c r="I3312" s="15"/>
      <c r="J3312" s="5"/>
      <c r="K3312" s="2"/>
      <c r="L3312" s="21"/>
      <c r="M3312" s="14"/>
      <c r="N3312" s="14"/>
      <c r="O3312" s="21"/>
      <c r="P3312" s="16"/>
      <c r="Q3312" s="24"/>
      <c r="R3312" s="16"/>
      <c r="S3312" s="4"/>
      <c r="T3312" s="5"/>
      <c r="U3312" s="11"/>
      <c r="V3312" s="11"/>
      <c r="W3312" s="11"/>
      <c r="X3312" s="32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"/>
      <c r="AI3312" s="1"/>
      <c r="AJ3312" s="1"/>
      <c r="AK3312" s="1"/>
      <c r="AL3312" s="1"/>
      <c r="AM3312" s="32"/>
      <c r="AN3312" s="32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42"/>
      <c r="B3313" s="19"/>
      <c r="C3313" s="8"/>
      <c r="D3313" s="15"/>
      <c r="E3313" s="16"/>
      <c r="F3313" s="16"/>
      <c r="G3313" s="16"/>
      <c r="H3313" s="16"/>
      <c r="I3313" s="15"/>
      <c r="J3313" s="5"/>
      <c r="K3313" s="2"/>
      <c r="L3313" s="21"/>
      <c r="M3313" s="14"/>
      <c r="N3313" s="14"/>
      <c r="O3313" s="21"/>
      <c r="P3313" s="16"/>
      <c r="Q3313" s="24"/>
      <c r="R3313" s="16"/>
      <c r="S3313" s="4"/>
      <c r="T3313" s="5"/>
      <c r="U3313" s="11"/>
      <c r="V3313" s="11"/>
      <c r="W3313" s="11"/>
      <c r="X3313" s="32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"/>
      <c r="AI3313" s="1"/>
      <c r="AJ3313" s="1"/>
      <c r="AK3313" s="1"/>
      <c r="AL3313" s="1"/>
      <c r="AM3313" s="32"/>
      <c r="AN3313" s="32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42"/>
      <c r="B3314" s="19"/>
      <c r="C3314" s="8"/>
      <c r="D3314" s="15"/>
      <c r="E3314" s="16"/>
      <c r="F3314" s="16"/>
      <c r="G3314" s="16"/>
      <c r="H3314" s="16"/>
      <c r="I3314" s="15"/>
      <c r="J3314" s="5"/>
      <c r="K3314" s="2"/>
      <c r="L3314" s="21"/>
      <c r="M3314" s="14"/>
      <c r="N3314" s="14"/>
      <c r="O3314" s="21"/>
      <c r="P3314" s="16"/>
      <c r="Q3314" s="24"/>
      <c r="R3314" s="16"/>
      <c r="S3314" s="4"/>
      <c r="T3314" s="5"/>
      <c r="U3314" s="11"/>
      <c r="V3314" s="11"/>
      <c r="W3314" s="11"/>
      <c r="X3314" s="32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"/>
      <c r="AI3314" s="1"/>
      <c r="AJ3314" s="1"/>
      <c r="AK3314" s="1"/>
      <c r="AL3314" s="1"/>
      <c r="AM3314" s="32"/>
      <c r="AN3314" s="32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42"/>
      <c r="B3315" s="19"/>
      <c r="C3315" s="8"/>
      <c r="D3315" s="15"/>
      <c r="E3315" s="16"/>
      <c r="F3315" s="16"/>
      <c r="G3315" s="16"/>
      <c r="H3315" s="16"/>
      <c r="I3315" s="15"/>
      <c r="J3315" s="5"/>
      <c r="K3315" s="2"/>
      <c r="L3315" s="21"/>
      <c r="M3315" s="14"/>
      <c r="N3315" s="14"/>
      <c r="O3315" s="21"/>
      <c r="P3315" s="16"/>
      <c r="Q3315" s="24"/>
      <c r="R3315" s="16"/>
      <c r="S3315" s="4"/>
      <c r="T3315" s="5"/>
      <c r="U3315" s="11"/>
      <c r="V3315" s="11"/>
      <c r="W3315" s="11"/>
      <c r="X3315" s="32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"/>
      <c r="AI3315" s="1"/>
      <c r="AJ3315" s="1"/>
      <c r="AK3315" s="1"/>
      <c r="AL3315" s="1"/>
      <c r="AM3315" s="32"/>
      <c r="AN3315" s="32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42"/>
      <c r="B3316" s="19"/>
      <c r="C3316" s="8"/>
      <c r="D3316" s="15"/>
      <c r="E3316" s="16"/>
      <c r="F3316" s="16"/>
      <c r="G3316" s="16"/>
      <c r="H3316" s="16"/>
      <c r="I3316" s="15"/>
      <c r="J3316" s="5"/>
      <c r="K3316" s="2"/>
      <c r="L3316" s="21"/>
      <c r="M3316" s="14"/>
      <c r="N3316" s="14"/>
      <c r="O3316" s="21"/>
      <c r="P3316" s="16"/>
      <c r="Q3316" s="24"/>
      <c r="R3316" s="16"/>
      <c r="S3316" s="4"/>
      <c r="T3316" s="5"/>
      <c r="U3316" s="11"/>
      <c r="V3316" s="11"/>
      <c r="W3316" s="11"/>
      <c r="X3316" s="32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"/>
      <c r="AI3316" s="1"/>
      <c r="AJ3316" s="1"/>
      <c r="AK3316" s="1"/>
      <c r="AL3316" s="1"/>
      <c r="AM3316" s="32"/>
      <c r="AN3316" s="32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42"/>
      <c r="B3317" s="19"/>
      <c r="C3317" s="8"/>
      <c r="D3317" s="15"/>
      <c r="E3317" s="16"/>
      <c r="F3317" s="16"/>
      <c r="G3317" s="16"/>
      <c r="H3317" s="16"/>
      <c r="I3317" s="15"/>
      <c r="J3317" s="5"/>
      <c r="K3317" s="2"/>
      <c r="L3317" s="21"/>
      <c r="M3317" s="14"/>
      <c r="N3317" s="14"/>
      <c r="O3317" s="21"/>
      <c r="P3317" s="16"/>
      <c r="Q3317" s="24"/>
      <c r="R3317" s="16"/>
      <c r="S3317" s="4"/>
      <c r="T3317" s="5"/>
      <c r="U3317" s="11"/>
      <c r="V3317" s="11"/>
      <c r="W3317" s="11"/>
      <c r="X3317" s="32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"/>
      <c r="AI3317" s="1"/>
      <c r="AJ3317" s="1"/>
      <c r="AK3317" s="1"/>
      <c r="AL3317" s="1"/>
      <c r="AM3317" s="32"/>
      <c r="AN3317" s="32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42"/>
      <c r="B3318" s="19"/>
      <c r="C3318" s="8"/>
      <c r="D3318" s="15"/>
      <c r="E3318" s="16"/>
      <c r="F3318" s="16"/>
      <c r="G3318" s="16"/>
      <c r="H3318" s="16"/>
      <c r="I3318" s="15"/>
      <c r="J3318" s="5"/>
      <c r="K3318" s="2"/>
      <c r="L3318" s="21"/>
      <c r="M3318" s="14"/>
      <c r="N3318" s="14"/>
      <c r="O3318" s="21"/>
      <c r="P3318" s="16"/>
      <c r="Q3318" s="24"/>
      <c r="R3318" s="16"/>
      <c r="S3318" s="4"/>
      <c r="T3318" s="5"/>
      <c r="U3318" s="11"/>
      <c r="V3318" s="11"/>
      <c r="W3318" s="11"/>
      <c r="X3318" s="32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"/>
      <c r="AI3318" s="1"/>
      <c r="AJ3318" s="1"/>
      <c r="AK3318" s="1"/>
      <c r="AL3318" s="1"/>
      <c r="AM3318" s="32"/>
      <c r="AN3318" s="32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42"/>
      <c r="B3319" s="19"/>
      <c r="C3319" s="8"/>
      <c r="D3319" s="15"/>
      <c r="E3319" s="16"/>
      <c r="F3319" s="16"/>
      <c r="G3319" s="16"/>
      <c r="H3319" s="16"/>
      <c r="I3319" s="15"/>
      <c r="J3319" s="5"/>
      <c r="K3319" s="2"/>
      <c r="L3319" s="21"/>
      <c r="M3319" s="14"/>
      <c r="N3319" s="14"/>
      <c r="O3319" s="21"/>
      <c r="P3319" s="16"/>
      <c r="Q3319" s="24"/>
      <c r="R3319" s="16"/>
      <c r="S3319" s="4"/>
      <c r="T3319" s="5"/>
      <c r="U3319" s="11"/>
      <c r="V3319" s="11"/>
      <c r="W3319" s="11"/>
      <c r="X3319" s="32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"/>
      <c r="AI3319" s="1"/>
      <c r="AJ3319" s="1"/>
      <c r="AK3319" s="1"/>
      <c r="AL3319" s="1"/>
      <c r="AM3319" s="32"/>
      <c r="AN3319" s="32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42"/>
      <c r="B3320" s="19"/>
      <c r="C3320" s="8"/>
      <c r="D3320" s="15"/>
      <c r="E3320" s="16"/>
      <c r="F3320" s="16"/>
      <c r="G3320" s="16"/>
      <c r="H3320" s="16"/>
      <c r="I3320" s="15"/>
      <c r="J3320" s="5"/>
      <c r="K3320" s="2"/>
      <c r="L3320" s="21"/>
      <c r="M3320" s="14"/>
      <c r="N3320" s="14"/>
      <c r="O3320" s="21"/>
      <c r="P3320" s="16"/>
      <c r="Q3320" s="24"/>
      <c r="R3320" s="16"/>
      <c r="S3320" s="4"/>
      <c r="T3320" s="5"/>
      <c r="U3320" s="11"/>
      <c r="V3320" s="11"/>
      <c r="W3320" s="11"/>
      <c r="X3320" s="32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"/>
      <c r="AI3320" s="1"/>
      <c r="AJ3320" s="1"/>
      <c r="AK3320" s="1"/>
      <c r="AL3320" s="1"/>
      <c r="AM3320" s="32"/>
      <c r="AN3320" s="32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42"/>
      <c r="B3321" s="19"/>
      <c r="C3321" s="8"/>
      <c r="D3321" s="15"/>
      <c r="E3321" s="16"/>
      <c r="F3321" s="16"/>
      <c r="G3321" s="16"/>
      <c r="H3321" s="16"/>
      <c r="I3321" s="15"/>
      <c r="J3321" s="5"/>
      <c r="K3321" s="2"/>
      <c r="L3321" s="21"/>
      <c r="M3321" s="14"/>
      <c r="N3321" s="14"/>
      <c r="O3321" s="21"/>
      <c r="P3321" s="16"/>
      <c r="Q3321" s="24"/>
      <c r="R3321" s="16"/>
      <c r="S3321" s="4"/>
      <c r="T3321" s="5"/>
      <c r="U3321" s="11"/>
      <c r="V3321" s="11"/>
      <c r="W3321" s="11"/>
      <c r="X3321" s="32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"/>
      <c r="AI3321" s="1"/>
      <c r="AJ3321" s="1"/>
      <c r="AK3321" s="1"/>
      <c r="AL3321" s="1"/>
      <c r="AM3321" s="32"/>
      <c r="AN3321" s="32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42"/>
      <c r="B3322" s="19"/>
      <c r="C3322" s="8"/>
      <c r="D3322" s="15"/>
      <c r="E3322" s="16"/>
      <c r="F3322" s="16"/>
      <c r="G3322" s="16"/>
      <c r="H3322" s="16"/>
      <c r="I3322" s="15"/>
      <c r="J3322" s="5"/>
      <c r="K3322" s="2"/>
      <c r="L3322" s="21"/>
      <c r="M3322" s="14"/>
      <c r="N3322" s="14"/>
      <c r="O3322" s="21"/>
      <c r="P3322" s="16"/>
      <c r="Q3322" s="24"/>
      <c r="R3322" s="16"/>
      <c r="S3322" s="4"/>
      <c r="T3322" s="5"/>
      <c r="U3322" s="11"/>
      <c r="V3322" s="11"/>
      <c r="W3322" s="11"/>
      <c r="X3322" s="32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"/>
      <c r="AI3322" s="1"/>
      <c r="AJ3322" s="1"/>
      <c r="AK3322" s="1"/>
      <c r="AL3322" s="1"/>
      <c r="AM3322" s="32"/>
      <c r="AN3322" s="32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42"/>
      <c r="B3323" s="19"/>
      <c r="C3323" s="8"/>
      <c r="D3323" s="15"/>
      <c r="E3323" s="16"/>
      <c r="F3323" s="16"/>
      <c r="G3323" s="16"/>
      <c r="H3323" s="16"/>
      <c r="I3323" s="15"/>
      <c r="J3323" s="5"/>
      <c r="K3323" s="2"/>
      <c r="L3323" s="21"/>
      <c r="M3323" s="14"/>
      <c r="N3323" s="14"/>
      <c r="O3323" s="21"/>
      <c r="P3323" s="16"/>
      <c r="Q3323" s="24"/>
      <c r="R3323" s="16"/>
      <c r="S3323" s="4"/>
      <c r="T3323" s="5"/>
      <c r="U3323" s="11"/>
      <c r="V3323" s="11"/>
      <c r="W3323" s="11"/>
      <c r="X3323" s="32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"/>
      <c r="AI3323" s="1"/>
      <c r="AJ3323" s="1"/>
      <c r="AK3323" s="1"/>
      <c r="AL3323" s="1"/>
      <c r="AM3323" s="32"/>
      <c r="AN3323" s="32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42"/>
      <c r="B3324" s="19"/>
      <c r="C3324" s="8"/>
      <c r="D3324" s="15"/>
      <c r="E3324" s="16"/>
      <c r="F3324" s="16"/>
      <c r="G3324" s="16"/>
      <c r="H3324" s="16"/>
      <c r="I3324" s="15"/>
      <c r="J3324" s="5"/>
      <c r="K3324" s="2"/>
      <c r="L3324" s="21"/>
      <c r="M3324" s="14"/>
      <c r="N3324" s="14"/>
      <c r="O3324" s="21"/>
      <c r="P3324" s="16"/>
      <c r="Q3324" s="24"/>
      <c r="R3324" s="16"/>
      <c r="S3324" s="4"/>
      <c r="T3324" s="5"/>
      <c r="U3324" s="11"/>
      <c r="V3324" s="11"/>
      <c r="W3324" s="11"/>
      <c r="X3324" s="32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"/>
      <c r="AI3324" s="1"/>
      <c r="AJ3324" s="1"/>
      <c r="AK3324" s="1"/>
      <c r="AL3324" s="1"/>
      <c r="AM3324" s="32"/>
      <c r="AN3324" s="32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42"/>
      <c r="B3325" s="19"/>
      <c r="C3325" s="8"/>
      <c r="D3325" s="15"/>
      <c r="E3325" s="16"/>
      <c r="F3325" s="16"/>
      <c r="G3325" s="16"/>
      <c r="H3325" s="16"/>
      <c r="I3325" s="15"/>
      <c r="J3325" s="5"/>
      <c r="K3325" s="2"/>
      <c r="L3325" s="21"/>
      <c r="M3325" s="14"/>
      <c r="N3325" s="14"/>
      <c r="O3325" s="21"/>
      <c r="P3325" s="16"/>
      <c r="Q3325" s="24"/>
      <c r="R3325" s="16"/>
      <c r="S3325" s="4"/>
      <c r="T3325" s="5"/>
      <c r="U3325" s="11"/>
      <c r="V3325" s="11"/>
      <c r="W3325" s="11"/>
      <c r="X3325" s="32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"/>
      <c r="AI3325" s="1"/>
      <c r="AJ3325" s="1"/>
      <c r="AK3325" s="1"/>
      <c r="AL3325" s="1"/>
      <c r="AM3325" s="32"/>
      <c r="AN3325" s="32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42"/>
      <c r="B3326" s="19"/>
      <c r="C3326" s="8"/>
      <c r="D3326" s="15"/>
      <c r="E3326" s="16"/>
      <c r="F3326" s="16"/>
      <c r="G3326" s="16"/>
      <c r="H3326" s="16"/>
      <c r="I3326" s="15"/>
      <c r="J3326" s="5"/>
      <c r="K3326" s="2"/>
      <c r="L3326" s="21"/>
      <c r="M3326" s="14"/>
      <c r="N3326" s="14"/>
      <c r="O3326" s="21"/>
      <c r="P3326" s="16"/>
      <c r="Q3326" s="24"/>
      <c r="R3326" s="16"/>
      <c r="S3326" s="4"/>
      <c r="T3326" s="5"/>
      <c r="U3326" s="11"/>
      <c r="V3326" s="11"/>
      <c r="W3326" s="11"/>
      <c r="X3326" s="32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"/>
      <c r="AI3326" s="1"/>
      <c r="AJ3326" s="1"/>
      <c r="AK3326" s="1"/>
      <c r="AL3326" s="1"/>
      <c r="AM3326" s="32"/>
      <c r="AN3326" s="32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42"/>
      <c r="B3327" s="19"/>
      <c r="C3327" s="8"/>
      <c r="D3327" s="15"/>
      <c r="E3327" s="16"/>
      <c r="F3327" s="16"/>
      <c r="G3327" s="16"/>
      <c r="H3327" s="16"/>
      <c r="I3327" s="15"/>
      <c r="J3327" s="5"/>
      <c r="K3327" s="2"/>
      <c r="L3327" s="21"/>
      <c r="M3327" s="14"/>
      <c r="N3327" s="14"/>
      <c r="O3327" s="21"/>
      <c r="P3327" s="16"/>
      <c r="Q3327" s="24"/>
      <c r="R3327" s="16"/>
      <c r="S3327" s="4"/>
      <c r="T3327" s="5"/>
      <c r="U3327" s="11"/>
      <c r="V3327" s="11"/>
      <c r="W3327" s="11"/>
      <c r="X3327" s="32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"/>
      <c r="AI3327" s="1"/>
      <c r="AJ3327" s="1"/>
      <c r="AK3327" s="1"/>
      <c r="AL3327" s="1"/>
      <c r="AM3327" s="32"/>
      <c r="AN3327" s="32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42"/>
      <c r="B3328" s="19"/>
      <c r="C3328" s="8"/>
      <c r="D3328" s="15"/>
      <c r="E3328" s="16"/>
      <c r="F3328" s="16"/>
      <c r="G3328" s="16"/>
      <c r="H3328" s="16"/>
      <c r="I3328" s="15"/>
      <c r="J3328" s="5"/>
      <c r="K3328" s="2"/>
      <c r="L3328" s="21"/>
      <c r="M3328" s="14"/>
      <c r="N3328" s="14"/>
      <c r="O3328" s="21"/>
      <c r="P3328" s="16"/>
      <c r="Q3328" s="24"/>
      <c r="R3328" s="16"/>
      <c r="S3328" s="4"/>
      <c r="T3328" s="5"/>
      <c r="U3328" s="11"/>
      <c r="V3328" s="11"/>
      <c r="W3328" s="11"/>
      <c r="X3328" s="32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"/>
      <c r="AI3328" s="1"/>
      <c r="AJ3328" s="1"/>
      <c r="AK3328" s="1"/>
      <c r="AL3328" s="1"/>
      <c r="AM3328" s="32"/>
      <c r="AN3328" s="32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42"/>
      <c r="B3329" s="19"/>
      <c r="C3329" s="8"/>
      <c r="D3329" s="15"/>
      <c r="E3329" s="16"/>
      <c r="F3329" s="16"/>
      <c r="G3329" s="16"/>
      <c r="H3329" s="16"/>
      <c r="I3329" s="15"/>
      <c r="J3329" s="5"/>
      <c r="K3329" s="2"/>
      <c r="L3329" s="21"/>
      <c r="M3329" s="14"/>
      <c r="N3329" s="14"/>
      <c r="O3329" s="21"/>
      <c r="P3329" s="16"/>
      <c r="Q3329" s="24"/>
      <c r="R3329" s="16"/>
      <c r="S3329" s="4"/>
      <c r="T3329" s="5"/>
      <c r="U3329" s="11"/>
      <c r="V3329" s="11"/>
      <c r="W3329" s="11"/>
      <c r="X3329" s="32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"/>
      <c r="AI3329" s="1"/>
      <c r="AJ3329" s="1"/>
      <c r="AK3329" s="1"/>
      <c r="AL3329" s="1"/>
      <c r="AM3329" s="32"/>
      <c r="AN3329" s="32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42"/>
      <c r="B3330" s="19"/>
      <c r="C3330" s="8"/>
      <c r="D3330" s="15"/>
      <c r="E3330" s="16"/>
      <c r="F3330" s="16"/>
      <c r="G3330" s="16"/>
      <c r="H3330" s="16"/>
      <c r="I3330" s="15"/>
      <c r="J3330" s="5"/>
      <c r="K3330" s="2"/>
      <c r="L3330" s="21"/>
      <c r="M3330" s="14"/>
      <c r="N3330" s="14"/>
      <c r="O3330" s="21"/>
      <c r="P3330" s="16"/>
      <c r="Q3330" s="24"/>
      <c r="R3330" s="16"/>
      <c r="S3330" s="4"/>
      <c r="T3330" s="5"/>
      <c r="U3330" s="11"/>
      <c r="V3330" s="11"/>
      <c r="W3330" s="11"/>
      <c r="X3330" s="32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"/>
      <c r="AI3330" s="1"/>
      <c r="AJ3330" s="1"/>
      <c r="AK3330" s="1"/>
      <c r="AL3330" s="1"/>
      <c r="AM3330" s="32"/>
      <c r="AN3330" s="32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42"/>
      <c r="B3331" s="19"/>
      <c r="C3331" s="8"/>
      <c r="D3331" s="15"/>
      <c r="E3331" s="16"/>
      <c r="F3331" s="16"/>
      <c r="G3331" s="16"/>
      <c r="H3331" s="16"/>
      <c r="I3331" s="15"/>
      <c r="J3331" s="5"/>
      <c r="K3331" s="2"/>
      <c r="L3331" s="21"/>
      <c r="M3331" s="14"/>
      <c r="N3331" s="14"/>
      <c r="O3331" s="21"/>
      <c r="P3331" s="16"/>
      <c r="Q3331" s="24"/>
      <c r="R3331" s="16"/>
      <c r="S3331" s="4"/>
      <c r="T3331" s="5"/>
      <c r="U3331" s="11"/>
      <c r="V3331" s="11"/>
      <c r="W3331" s="11"/>
      <c r="X3331" s="32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"/>
      <c r="AI3331" s="1"/>
      <c r="AJ3331" s="1"/>
      <c r="AK3331" s="1"/>
      <c r="AL3331" s="1"/>
      <c r="AM3331" s="32"/>
      <c r="AN3331" s="32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42"/>
      <c r="B3332" s="19"/>
      <c r="C3332" s="8"/>
      <c r="D3332" s="15"/>
      <c r="E3332" s="16"/>
      <c r="F3332" s="16"/>
      <c r="G3332" s="16"/>
      <c r="H3332" s="16"/>
      <c r="I3332" s="15"/>
      <c r="J3332" s="5"/>
      <c r="K3332" s="2"/>
      <c r="L3332" s="21"/>
      <c r="M3332" s="14"/>
      <c r="N3332" s="14"/>
      <c r="O3332" s="21"/>
      <c r="P3332" s="16"/>
      <c r="Q3332" s="24"/>
      <c r="R3332" s="16"/>
      <c r="S3332" s="4"/>
      <c r="T3332" s="5"/>
      <c r="U3332" s="11"/>
      <c r="V3332" s="11"/>
      <c r="W3332" s="11"/>
      <c r="X3332" s="32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"/>
      <c r="AI3332" s="1"/>
      <c r="AJ3332" s="1"/>
      <c r="AK3332" s="1"/>
      <c r="AL3332" s="1"/>
      <c r="AM3332" s="32"/>
      <c r="AN3332" s="32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42"/>
      <c r="B3333" s="19"/>
      <c r="C3333" s="8"/>
      <c r="D3333" s="15"/>
      <c r="E3333" s="16"/>
      <c r="F3333" s="16"/>
      <c r="G3333" s="16"/>
      <c r="H3333" s="16"/>
      <c r="I3333" s="15"/>
      <c r="J3333" s="5"/>
      <c r="K3333" s="2"/>
      <c r="L3333" s="21"/>
      <c r="M3333" s="14"/>
      <c r="N3333" s="14"/>
      <c r="O3333" s="21"/>
      <c r="P3333" s="16"/>
      <c r="Q3333" s="24"/>
      <c r="R3333" s="16"/>
      <c r="S3333" s="4"/>
      <c r="T3333" s="5"/>
      <c r="U3333" s="11"/>
      <c r="V3333" s="11"/>
      <c r="W3333" s="11"/>
      <c r="X3333" s="32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"/>
      <c r="AI3333" s="1"/>
      <c r="AJ3333" s="1"/>
      <c r="AK3333" s="1"/>
      <c r="AL3333" s="1"/>
      <c r="AM3333" s="32"/>
      <c r="AN3333" s="32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42"/>
      <c r="B3334" s="19"/>
      <c r="C3334" s="8"/>
      <c r="D3334" s="15"/>
      <c r="E3334" s="16"/>
      <c r="F3334" s="16"/>
      <c r="G3334" s="16"/>
      <c r="H3334" s="16"/>
      <c r="I3334" s="15"/>
      <c r="J3334" s="5"/>
      <c r="K3334" s="2"/>
      <c r="L3334" s="21"/>
      <c r="M3334" s="14"/>
      <c r="N3334" s="14"/>
      <c r="O3334" s="21"/>
      <c r="P3334" s="16"/>
      <c r="Q3334" s="24"/>
      <c r="R3334" s="16"/>
      <c r="S3334" s="4"/>
      <c r="T3334" s="5"/>
      <c r="U3334" s="11"/>
      <c r="V3334" s="11"/>
      <c r="W3334" s="11"/>
      <c r="X3334" s="32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"/>
      <c r="AI3334" s="1"/>
      <c r="AJ3334" s="1"/>
      <c r="AK3334" s="1"/>
      <c r="AL3334" s="1"/>
      <c r="AM3334" s="32"/>
      <c r="AN3334" s="32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42"/>
      <c r="B3335" s="19"/>
      <c r="C3335" s="8"/>
      <c r="D3335" s="15"/>
      <c r="E3335" s="16"/>
      <c r="F3335" s="16"/>
      <c r="G3335" s="16"/>
      <c r="H3335" s="16"/>
      <c r="I3335" s="15"/>
      <c r="J3335" s="5"/>
      <c r="K3335" s="2"/>
      <c r="L3335" s="21"/>
      <c r="M3335" s="14"/>
      <c r="N3335" s="14"/>
      <c r="O3335" s="21"/>
      <c r="P3335" s="16"/>
      <c r="Q3335" s="24"/>
      <c r="R3335" s="16"/>
      <c r="S3335" s="4"/>
      <c r="T3335" s="5"/>
      <c r="U3335" s="11"/>
      <c r="V3335" s="11"/>
      <c r="W3335" s="11"/>
      <c r="X3335" s="32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"/>
      <c r="AI3335" s="1"/>
      <c r="AJ3335" s="1"/>
      <c r="AK3335" s="1"/>
      <c r="AL3335" s="1"/>
      <c r="AM3335" s="32"/>
      <c r="AN3335" s="32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42"/>
      <c r="B3336" s="19"/>
      <c r="C3336" s="8"/>
      <c r="D3336" s="15"/>
      <c r="E3336" s="16"/>
      <c r="F3336" s="16"/>
      <c r="G3336" s="16"/>
      <c r="H3336" s="16"/>
      <c r="I3336" s="15"/>
      <c r="J3336" s="5"/>
      <c r="K3336" s="2"/>
      <c r="L3336" s="21"/>
      <c r="M3336" s="14"/>
      <c r="N3336" s="14"/>
      <c r="O3336" s="21"/>
      <c r="P3336" s="16"/>
      <c r="Q3336" s="24"/>
      <c r="R3336" s="16"/>
      <c r="S3336" s="4"/>
      <c r="T3336" s="5"/>
      <c r="U3336" s="11"/>
      <c r="V3336" s="11"/>
      <c r="W3336" s="11"/>
      <c r="X3336" s="32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"/>
      <c r="AI3336" s="1"/>
      <c r="AJ3336" s="1"/>
      <c r="AK3336" s="1"/>
      <c r="AL3336" s="1"/>
      <c r="AM3336" s="32"/>
      <c r="AN3336" s="32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42"/>
      <c r="B3337" s="19"/>
      <c r="C3337" s="8"/>
      <c r="D3337" s="15"/>
      <c r="E3337" s="16"/>
      <c r="F3337" s="16"/>
      <c r="G3337" s="16"/>
      <c r="H3337" s="16"/>
      <c r="I3337" s="15"/>
      <c r="J3337" s="5"/>
      <c r="K3337" s="2"/>
      <c r="L3337" s="21"/>
      <c r="M3337" s="14"/>
      <c r="N3337" s="14"/>
      <c r="O3337" s="21"/>
      <c r="P3337" s="16"/>
      <c r="Q3337" s="24"/>
      <c r="R3337" s="16"/>
      <c r="S3337" s="4"/>
      <c r="T3337" s="5"/>
      <c r="U3337" s="11"/>
      <c r="V3337" s="11"/>
      <c r="W3337" s="11"/>
      <c r="X3337" s="32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"/>
      <c r="AI3337" s="1"/>
      <c r="AJ3337" s="1"/>
      <c r="AK3337" s="1"/>
      <c r="AL3337" s="1"/>
      <c r="AM3337" s="32"/>
      <c r="AN3337" s="32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42"/>
      <c r="B3338" s="19"/>
      <c r="C3338" s="8"/>
      <c r="D3338" s="15"/>
      <c r="E3338" s="16"/>
      <c r="F3338" s="16"/>
      <c r="G3338" s="16"/>
      <c r="H3338" s="16"/>
      <c r="I3338" s="15"/>
      <c r="J3338" s="5"/>
      <c r="K3338" s="2"/>
      <c r="L3338" s="21"/>
      <c r="M3338" s="14"/>
      <c r="N3338" s="14"/>
      <c r="O3338" s="21"/>
      <c r="P3338" s="16"/>
      <c r="Q3338" s="24"/>
      <c r="R3338" s="16"/>
      <c r="S3338" s="4"/>
      <c r="T3338" s="5"/>
      <c r="U3338" s="11"/>
      <c r="V3338" s="11"/>
      <c r="W3338" s="11"/>
      <c r="X3338" s="32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"/>
      <c r="AI3338" s="1"/>
      <c r="AJ3338" s="1"/>
      <c r="AK3338" s="1"/>
      <c r="AL3338" s="1"/>
      <c r="AM3338" s="32"/>
      <c r="AN3338" s="32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42"/>
      <c r="B3339" s="19"/>
      <c r="C3339" s="8"/>
      <c r="D3339" s="15"/>
      <c r="E3339" s="16"/>
      <c r="F3339" s="16"/>
      <c r="G3339" s="16"/>
      <c r="H3339" s="16"/>
      <c r="I3339" s="15"/>
      <c r="J3339" s="5"/>
      <c r="K3339" s="2"/>
      <c r="L3339" s="21"/>
      <c r="M3339" s="14"/>
      <c r="N3339" s="14"/>
      <c r="O3339" s="21"/>
      <c r="P3339" s="16"/>
      <c r="Q3339" s="24"/>
      <c r="R3339" s="16"/>
      <c r="S3339" s="4"/>
      <c r="T3339" s="5"/>
      <c r="U3339" s="11"/>
      <c r="V3339" s="11"/>
      <c r="W3339" s="11"/>
      <c r="X3339" s="32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"/>
      <c r="AI3339" s="1"/>
      <c r="AJ3339" s="1"/>
      <c r="AK3339" s="1"/>
      <c r="AL3339" s="1"/>
      <c r="AM3339" s="32"/>
      <c r="AN3339" s="32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42"/>
      <c r="B3340" s="19"/>
      <c r="C3340" s="8"/>
      <c r="D3340" s="15"/>
      <c r="E3340" s="16"/>
      <c r="F3340" s="16"/>
      <c r="G3340" s="16"/>
      <c r="H3340" s="16"/>
      <c r="I3340" s="15"/>
      <c r="J3340" s="5"/>
      <c r="K3340" s="2"/>
      <c r="L3340" s="21"/>
      <c r="M3340" s="14"/>
      <c r="N3340" s="14"/>
      <c r="O3340" s="21"/>
      <c r="P3340" s="16"/>
      <c r="Q3340" s="24"/>
      <c r="R3340" s="16"/>
      <c r="S3340" s="4"/>
      <c r="T3340" s="5"/>
      <c r="U3340" s="11"/>
      <c r="V3340" s="11"/>
      <c r="W3340" s="11"/>
      <c r="X3340" s="32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"/>
      <c r="AI3340" s="1"/>
      <c r="AJ3340" s="1"/>
      <c r="AK3340" s="1"/>
      <c r="AL3340" s="1"/>
      <c r="AM3340" s="32"/>
      <c r="AN3340" s="32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42"/>
      <c r="B3341" s="19"/>
      <c r="C3341" s="8"/>
      <c r="D3341" s="15"/>
      <c r="E3341" s="16"/>
      <c r="F3341" s="16"/>
      <c r="G3341" s="16"/>
      <c r="H3341" s="16"/>
      <c r="I3341" s="15"/>
      <c r="J3341" s="5"/>
      <c r="K3341" s="2"/>
      <c r="L3341" s="21"/>
      <c r="M3341" s="14"/>
      <c r="N3341" s="14"/>
      <c r="O3341" s="21"/>
      <c r="P3341" s="16"/>
      <c r="Q3341" s="24"/>
      <c r="R3341" s="16"/>
      <c r="S3341" s="4"/>
      <c r="T3341" s="5"/>
      <c r="U3341" s="11"/>
      <c r="V3341" s="11"/>
      <c r="W3341" s="11"/>
      <c r="X3341" s="32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"/>
      <c r="AI3341" s="1"/>
      <c r="AJ3341" s="1"/>
      <c r="AK3341" s="1"/>
      <c r="AL3341" s="1"/>
      <c r="AM3341" s="32"/>
      <c r="AN3341" s="32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42"/>
      <c r="B3342" s="19"/>
      <c r="C3342" s="8"/>
      <c r="D3342" s="15"/>
      <c r="E3342" s="16"/>
      <c r="F3342" s="16"/>
      <c r="G3342" s="16"/>
      <c r="H3342" s="16"/>
      <c r="I3342" s="15"/>
      <c r="J3342" s="5"/>
      <c r="K3342" s="2"/>
      <c r="L3342" s="21"/>
      <c r="M3342" s="14"/>
      <c r="N3342" s="14"/>
      <c r="O3342" s="21"/>
      <c r="P3342" s="16"/>
      <c r="Q3342" s="24"/>
      <c r="R3342" s="16"/>
      <c r="S3342" s="4"/>
      <c r="T3342" s="5"/>
      <c r="U3342" s="11"/>
      <c r="V3342" s="11"/>
      <c r="W3342" s="11"/>
      <c r="X3342" s="32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"/>
      <c r="AI3342" s="1"/>
      <c r="AJ3342" s="1"/>
      <c r="AK3342" s="1"/>
      <c r="AL3342" s="1"/>
      <c r="AM3342" s="32"/>
      <c r="AN3342" s="32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42"/>
      <c r="B3343" s="19"/>
      <c r="C3343" s="8"/>
      <c r="D3343" s="15"/>
      <c r="E3343" s="16"/>
      <c r="F3343" s="16"/>
      <c r="G3343" s="16"/>
      <c r="H3343" s="16"/>
      <c r="I3343" s="15"/>
      <c r="J3343" s="5"/>
      <c r="K3343" s="2"/>
      <c r="L3343" s="21"/>
      <c r="M3343" s="14"/>
      <c r="N3343" s="14"/>
      <c r="O3343" s="21"/>
      <c r="P3343" s="16"/>
      <c r="Q3343" s="24"/>
      <c r="R3343" s="16"/>
      <c r="S3343" s="4"/>
      <c r="T3343" s="5"/>
      <c r="U3343" s="11"/>
      <c r="V3343" s="11"/>
      <c r="W3343" s="11"/>
      <c r="X3343" s="32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"/>
      <c r="AI3343" s="1"/>
      <c r="AJ3343" s="1"/>
      <c r="AK3343" s="1"/>
      <c r="AL3343" s="1"/>
      <c r="AM3343" s="32"/>
      <c r="AN3343" s="32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42"/>
      <c r="B3344" s="19"/>
      <c r="C3344" s="8"/>
      <c r="D3344" s="15"/>
      <c r="E3344" s="16"/>
      <c r="F3344" s="16"/>
      <c r="G3344" s="16"/>
      <c r="H3344" s="16"/>
      <c r="I3344" s="15"/>
      <c r="J3344" s="5"/>
      <c r="K3344" s="2"/>
      <c r="L3344" s="21"/>
      <c r="M3344" s="14"/>
      <c r="N3344" s="14"/>
      <c r="O3344" s="21"/>
      <c r="P3344" s="16"/>
      <c r="Q3344" s="24"/>
      <c r="R3344" s="16"/>
      <c r="S3344" s="4"/>
      <c r="T3344" s="5"/>
      <c r="U3344" s="11"/>
      <c r="V3344" s="11"/>
      <c r="W3344" s="11"/>
      <c r="X3344" s="32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"/>
      <c r="AI3344" s="1"/>
      <c r="AJ3344" s="1"/>
      <c r="AK3344" s="1"/>
      <c r="AL3344" s="1"/>
      <c r="AM3344" s="32"/>
      <c r="AN3344" s="32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42"/>
      <c r="B3345" s="19"/>
      <c r="C3345" s="8"/>
      <c r="D3345" s="15"/>
      <c r="E3345" s="16"/>
      <c r="F3345" s="16"/>
      <c r="G3345" s="16"/>
      <c r="H3345" s="16"/>
      <c r="I3345" s="15"/>
      <c r="J3345" s="5"/>
      <c r="K3345" s="2"/>
      <c r="L3345" s="21"/>
      <c r="M3345" s="14"/>
      <c r="N3345" s="14"/>
      <c r="O3345" s="21"/>
      <c r="P3345" s="16"/>
      <c r="Q3345" s="24"/>
      <c r="R3345" s="16"/>
      <c r="S3345" s="4"/>
      <c r="T3345" s="5"/>
      <c r="U3345" s="11"/>
      <c r="V3345" s="11"/>
      <c r="W3345" s="11"/>
      <c r="X3345" s="32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"/>
      <c r="AI3345" s="1"/>
      <c r="AJ3345" s="1"/>
      <c r="AK3345" s="1"/>
      <c r="AL3345" s="1"/>
      <c r="AM3345" s="32"/>
      <c r="AN3345" s="32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42"/>
      <c r="B3346" s="19"/>
      <c r="C3346" s="8"/>
      <c r="D3346" s="15"/>
      <c r="E3346" s="16"/>
      <c r="F3346" s="16"/>
      <c r="G3346" s="16"/>
      <c r="H3346" s="16"/>
      <c r="I3346" s="15"/>
      <c r="J3346" s="5"/>
      <c r="K3346" s="2"/>
      <c r="L3346" s="21"/>
      <c r="M3346" s="14"/>
      <c r="N3346" s="14"/>
      <c r="O3346" s="21"/>
      <c r="P3346" s="16"/>
      <c r="Q3346" s="24"/>
      <c r="R3346" s="16"/>
      <c r="S3346" s="4"/>
      <c r="T3346" s="5"/>
      <c r="U3346" s="11"/>
      <c r="V3346" s="11"/>
      <c r="W3346" s="11"/>
      <c r="X3346" s="32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"/>
      <c r="AI3346" s="1"/>
      <c r="AJ3346" s="1"/>
      <c r="AK3346" s="1"/>
      <c r="AL3346" s="1"/>
      <c r="AM3346" s="32"/>
      <c r="AN3346" s="32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42"/>
      <c r="B3347" s="19"/>
      <c r="C3347" s="8"/>
      <c r="D3347" s="15"/>
      <c r="E3347" s="16"/>
      <c r="F3347" s="16"/>
      <c r="G3347" s="16"/>
      <c r="H3347" s="16"/>
      <c r="I3347" s="15"/>
      <c r="J3347" s="5"/>
      <c r="K3347" s="2"/>
      <c r="L3347" s="21"/>
      <c r="M3347" s="14"/>
      <c r="N3347" s="14"/>
      <c r="O3347" s="21"/>
      <c r="P3347" s="16"/>
      <c r="Q3347" s="24"/>
      <c r="R3347" s="16"/>
      <c r="S3347" s="4"/>
      <c r="T3347" s="5"/>
      <c r="U3347" s="11"/>
      <c r="V3347" s="11"/>
      <c r="W3347" s="11"/>
      <c r="X3347" s="32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"/>
      <c r="AI3347" s="1"/>
      <c r="AJ3347" s="1"/>
      <c r="AK3347" s="1"/>
      <c r="AL3347" s="1"/>
      <c r="AM3347" s="32"/>
      <c r="AN3347" s="32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42"/>
      <c r="B3348" s="19"/>
      <c r="C3348" s="8"/>
      <c r="D3348" s="15"/>
      <c r="E3348" s="16"/>
      <c r="F3348" s="16"/>
      <c r="G3348" s="16"/>
      <c r="H3348" s="16"/>
      <c r="I3348" s="15"/>
      <c r="J3348" s="5"/>
      <c r="K3348" s="2"/>
      <c r="L3348" s="21"/>
      <c r="M3348" s="14"/>
      <c r="N3348" s="14"/>
      <c r="O3348" s="21"/>
      <c r="P3348" s="16"/>
      <c r="Q3348" s="24"/>
      <c r="R3348" s="16"/>
      <c r="S3348" s="4"/>
      <c r="T3348" s="5"/>
      <c r="U3348" s="11"/>
      <c r="V3348" s="11"/>
      <c r="W3348" s="11"/>
      <c r="X3348" s="32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"/>
      <c r="AI3348" s="1"/>
      <c r="AJ3348" s="1"/>
      <c r="AK3348" s="1"/>
      <c r="AL3348" s="1"/>
      <c r="AM3348" s="32"/>
      <c r="AN3348" s="32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42"/>
      <c r="B3349" s="19"/>
      <c r="C3349" s="8"/>
      <c r="D3349" s="15"/>
      <c r="E3349" s="16"/>
      <c r="F3349" s="16"/>
      <c r="G3349" s="16"/>
      <c r="H3349" s="16"/>
      <c r="I3349" s="15"/>
      <c r="J3349" s="5"/>
      <c r="K3349" s="2"/>
      <c r="L3349" s="21"/>
      <c r="M3349" s="14"/>
      <c r="N3349" s="14"/>
      <c r="O3349" s="21"/>
      <c r="P3349" s="16"/>
      <c r="Q3349" s="24"/>
      <c r="R3349" s="16"/>
      <c r="S3349" s="4"/>
      <c r="T3349" s="5"/>
      <c r="U3349" s="11"/>
      <c r="V3349" s="11"/>
      <c r="W3349" s="11"/>
      <c r="X3349" s="32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"/>
      <c r="AI3349" s="1"/>
      <c r="AJ3349" s="1"/>
      <c r="AK3349" s="1"/>
      <c r="AL3349" s="1"/>
      <c r="AM3349" s="32"/>
      <c r="AN3349" s="32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42"/>
      <c r="B3350" s="19"/>
      <c r="C3350" s="8"/>
      <c r="D3350" s="15"/>
      <c r="E3350" s="16"/>
      <c r="F3350" s="16"/>
      <c r="G3350" s="16"/>
      <c r="H3350" s="16"/>
      <c r="I3350" s="15"/>
      <c r="J3350" s="5"/>
      <c r="K3350" s="2"/>
      <c r="L3350" s="21"/>
      <c r="M3350" s="14"/>
      <c r="N3350" s="14"/>
      <c r="O3350" s="21"/>
      <c r="P3350" s="16"/>
      <c r="Q3350" s="24"/>
      <c r="R3350" s="16"/>
      <c r="S3350" s="4"/>
      <c r="T3350" s="5"/>
      <c r="U3350" s="11"/>
      <c r="V3350" s="11"/>
      <c r="W3350" s="11"/>
      <c r="X3350" s="32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"/>
      <c r="AI3350" s="1"/>
      <c r="AJ3350" s="1"/>
      <c r="AK3350" s="1"/>
      <c r="AL3350" s="1"/>
      <c r="AM3350" s="32"/>
      <c r="AN3350" s="32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42"/>
      <c r="B3351" s="19"/>
      <c r="C3351" s="8"/>
      <c r="D3351" s="15"/>
      <c r="E3351" s="16"/>
      <c r="F3351" s="16"/>
      <c r="G3351" s="16"/>
      <c r="H3351" s="16"/>
      <c r="I3351" s="15"/>
      <c r="J3351" s="5"/>
      <c r="K3351" s="2"/>
      <c r="L3351" s="21"/>
      <c r="M3351" s="14"/>
      <c r="N3351" s="14"/>
      <c r="O3351" s="21"/>
      <c r="P3351" s="16"/>
      <c r="Q3351" s="24"/>
      <c r="R3351" s="16"/>
      <c r="S3351" s="4"/>
      <c r="T3351" s="5"/>
      <c r="U3351" s="11"/>
      <c r="V3351" s="11"/>
      <c r="W3351" s="11"/>
      <c r="X3351" s="32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"/>
      <c r="AI3351" s="1"/>
      <c r="AJ3351" s="1"/>
      <c r="AK3351" s="1"/>
      <c r="AL3351" s="1"/>
      <c r="AM3351" s="32"/>
      <c r="AN3351" s="32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42"/>
      <c r="B3352" s="19"/>
      <c r="C3352" s="8"/>
      <c r="D3352" s="15"/>
      <c r="E3352" s="16"/>
      <c r="F3352" s="16"/>
      <c r="G3352" s="16"/>
      <c r="H3352" s="16"/>
      <c r="I3352" s="15"/>
      <c r="J3352" s="5"/>
      <c r="K3352" s="2"/>
      <c r="L3352" s="21"/>
      <c r="M3352" s="14"/>
      <c r="N3352" s="14"/>
      <c r="O3352" s="21"/>
      <c r="P3352" s="16"/>
      <c r="Q3352" s="24"/>
      <c r="R3352" s="16"/>
      <c r="S3352" s="4"/>
      <c r="T3352" s="5"/>
      <c r="U3352" s="11"/>
      <c r="V3352" s="11"/>
      <c r="W3352" s="11"/>
      <c r="X3352" s="32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"/>
      <c r="AI3352" s="1"/>
      <c r="AJ3352" s="1"/>
      <c r="AK3352" s="1"/>
      <c r="AL3352" s="1"/>
      <c r="AM3352" s="32"/>
      <c r="AN3352" s="32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42"/>
      <c r="B3353" s="19"/>
      <c r="C3353" s="8"/>
      <c r="D3353" s="15"/>
      <c r="E3353" s="16"/>
      <c r="F3353" s="16"/>
      <c r="G3353" s="16"/>
      <c r="H3353" s="16"/>
      <c r="I3353" s="15"/>
      <c r="J3353" s="5"/>
      <c r="K3353" s="2"/>
      <c r="L3353" s="21"/>
      <c r="M3353" s="14"/>
      <c r="N3353" s="14"/>
      <c r="O3353" s="21"/>
      <c r="P3353" s="16"/>
      <c r="Q3353" s="24"/>
      <c r="R3353" s="16"/>
      <c r="S3353" s="4"/>
      <c r="T3353" s="5"/>
      <c r="U3353" s="11"/>
      <c r="V3353" s="11"/>
      <c r="W3353" s="11"/>
      <c r="X3353" s="32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"/>
      <c r="AI3353" s="1"/>
      <c r="AJ3353" s="1"/>
      <c r="AK3353" s="1"/>
      <c r="AL3353" s="1"/>
      <c r="AM3353" s="32"/>
      <c r="AN3353" s="32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42"/>
      <c r="B3354" s="19"/>
      <c r="C3354" s="8"/>
      <c r="D3354" s="15"/>
      <c r="E3354" s="16"/>
      <c r="F3354" s="16"/>
      <c r="G3354" s="16"/>
      <c r="H3354" s="16"/>
      <c r="I3354" s="15"/>
      <c r="J3354" s="5"/>
      <c r="K3354" s="2"/>
      <c r="L3354" s="21"/>
      <c r="M3354" s="14"/>
      <c r="N3354" s="14"/>
      <c r="O3354" s="21"/>
      <c r="P3354" s="16"/>
      <c r="Q3354" s="24"/>
      <c r="R3354" s="16"/>
      <c r="S3354" s="4"/>
      <c r="T3354" s="5"/>
      <c r="U3354" s="11"/>
      <c r="V3354" s="11"/>
      <c r="W3354" s="11"/>
      <c r="X3354" s="32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"/>
      <c r="AI3354" s="1"/>
      <c r="AJ3354" s="1"/>
      <c r="AK3354" s="1"/>
      <c r="AL3354" s="1"/>
      <c r="AM3354" s="32"/>
      <c r="AN3354" s="32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42"/>
      <c r="B3355" s="19"/>
      <c r="C3355" s="8"/>
      <c r="D3355" s="15"/>
      <c r="E3355" s="16"/>
      <c r="F3355" s="16"/>
      <c r="G3355" s="16"/>
      <c r="H3355" s="16"/>
      <c r="I3355" s="15"/>
      <c r="J3355" s="5"/>
      <c r="K3355" s="2"/>
      <c r="L3355" s="21"/>
      <c r="M3355" s="14"/>
      <c r="N3355" s="14"/>
      <c r="O3355" s="21"/>
      <c r="P3355" s="16"/>
      <c r="Q3355" s="24"/>
      <c r="R3355" s="16"/>
      <c r="S3355" s="4"/>
      <c r="T3355" s="5"/>
      <c r="U3355" s="11"/>
      <c r="V3355" s="11"/>
      <c r="W3355" s="11"/>
      <c r="X3355" s="32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"/>
      <c r="AI3355" s="1"/>
      <c r="AJ3355" s="1"/>
      <c r="AK3355" s="1"/>
      <c r="AL3355" s="1"/>
      <c r="AM3355" s="32"/>
      <c r="AN3355" s="32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42"/>
      <c r="B3356" s="19"/>
      <c r="C3356" s="8"/>
      <c r="D3356" s="15"/>
      <c r="E3356" s="16"/>
      <c r="F3356" s="16"/>
      <c r="G3356" s="16"/>
      <c r="H3356" s="16"/>
      <c r="I3356" s="15"/>
      <c r="J3356" s="5"/>
      <c r="K3356" s="2"/>
      <c r="L3356" s="21"/>
      <c r="M3356" s="14"/>
      <c r="N3356" s="14"/>
      <c r="O3356" s="21"/>
      <c r="P3356" s="16"/>
      <c r="Q3356" s="24"/>
      <c r="R3356" s="16"/>
      <c r="S3356" s="4"/>
      <c r="T3356" s="5"/>
      <c r="U3356" s="11"/>
      <c r="V3356" s="11"/>
      <c r="W3356" s="11"/>
      <c r="X3356" s="32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"/>
      <c r="AI3356" s="1"/>
      <c r="AJ3356" s="1"/>
      <c r="AK3356" s="1"/>
      <c r="AL3356" s="1"/>
      <c r="AM3356" s="32"/>
      <c r="AN3356" s="32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42"/>
      <c r="B3357" s="19"/>
      <c r="C3357" s="8"/>
      <c r="D3357" s="15"/>
      <c r="E3357" s="16"/>
      <c r="F3357" s="16"/>
      <c r="G3357" s="16"/>
      <c r="H3357" s="16"/>
      <c r="I3357" s="15"/>
      <c r="J3357" s="5"/>
      <c r="K3357" s="2"/>
      <c r="L3357" s="21"/>
      <c r="M3357" s="14"/>
      <c r="N3357" s="14"/>
      <c r="O3357" s="21"/>
      <c r="P3357" s="16"/>
      <c r="Q3357" s="24"/>
      <c r="R3357" s="16"/>
      <c r="S3357" s="4"/>
      <c r="T3357" s="5"/>
      <c r="U3357" s="11"/>
      <c r="V3357" s="11"/>
      <c r="W3357" s="11"/>
      <c r="X3357" s="32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"/>
      <c r="AI3357" s="1"/>
      <c r="AJ3357" s="1"/>
      <c r="AK3357" s="1"/>
      <c r="AL3357" s="1"/>
      <c r="AM3357" s="32"/>
      <c r="AN3357" s="32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42"/>
      <c r="B3358" s="19"/>
      <c r="C3358" s="8"/>
      <c r="D3358" s="15"/>
      <c r="E3358" s="16"/>
      <c r="F3358" s="16"/>
      <c r="G3358" s="16"/>
      <c r="H3358" s="16"/>
      <c r="I3358" s="15"/>
      <c r="J3358" s="5"/>
      <c r="K3358" s="2"/>
      <c r="L3358" s="21"/>
      <c r="M3358" s="14"/>
      <c r="N3358" s="14"/>
      <c r="O3358" s="21"/>
      <c r="P3358" s="16"/>
      <c r="Q3358" s="24"/>
      <c r="R3358" s="16"/>
      <c r="S3358" s="4"/>
      <c r="T3358" s="5"/>
      <c r="U3358" s="11"/>
      <c r="V3358" s="11"/>
      <c r="W3358" s="11"/>
      <c r="X3358" s="32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"/>
      <c r="AI3358" s="1"/>
      <c r="AJ3358" s="1"/>
      <c r="AK3358" s="1"/>
      <c r="AL3358" s="1"/>
      <c r="AM3358" s="32"/>
      <c r="AN3358" s="32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42"/>
      <c r="B3359" s="19"/>
      <c r="C3359" s="8"/>
      <c r="D3359" s="15"/>
      <c r="E3359" s="16"/>
      <c r="F3359" s="16"/>
      <c r="G3359" s="16"/>
      <c r="H3359" s="16"/>
      <c r="I3359" s="15"/>
      <c r="J3359" s="5"/>
      <c r="K3359" s="2"/>
      <c r="L3359" s="21"/>
      <c r="M3359" s="14"/>
      <c r="N3359" s="14"/>
      <c r="O3359" s="21"/>
      <c r="P3359" s="16"/>
      <c r="Q3359" s="24"/>
      <c r="R3359" s="16"/>
      <c r="S3359" s="4"/>
      <c r="T3359" s="5"/>
      <c r="U3359" s="11"/>
      <c r="V3359" s="11"/>
      <c r="W3359" s="11"/>
      <c r="X3359" s="32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"/>
      <c r="AI3359" s="1"/>
      <c r="AJ3359" s="1"/>
      <c r="AK3359" s="1"/>
      <c r="AL3359" s="1"/>
      <c r="AM3359" s="32"/>
      <c r="AN3359" s="32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42"/>
      <c r="B3360" s="19"/>
      <c r="C3360" s="8"/>
      <c r="D3360" s="15"/>
      <c r="E3360" s="16"/>
      <c r="F3360" s="16"/>
      <c r="G3360" s="16"/>
      <c r="H3360" s="16"/>
      <c r="I3360" s="15"/>
      <c r="J3360" s="5"/>
      <c r="K3360" s="2"/>
      <c r="L3360" s="21"/>
      <c r="M3360" s="14"/>
      <c r="N3360" s="14"/>
      <c r="O3360" s="21"/>
      <c r="P3360" s="16"/>
      <c r="Q3360" s="24"/>
      <c r="R3360" s="16"/>
      <c r="S3360" s="4"/>
      <c r="T3360" s="5"/>
      <c r="U3360" s="11"/>
      <c r="V3360" s="11"/>
      <c r="W3360" s="11"/>
      <c r="X3360" s="32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"/>
      <c r="AI3360" s="1"/>
      <c r="AJ3360" s="1"/>
      <c r="AK3360" s="1"/>
      <c r="AL3360" s="1"/>
      <c r="AM3360" s="32"/>
      <c r="AN3360" s="32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42"/>
      <c r="B3361" s="19"/>
      <c r="C3361" s="8"/>
      <c r="D3361" s="15"/>
      <c r="E3361" s="16"/>
      <c r="F3361" s="16"/>
      <c r="G3361" s="16"/>
      <c r="H3361" s="16"/>
      <c r="I3361" s="15"/>
      <c r="J3361" s="5"/>
      <c r="K3361" s="2"/>
      <c r="L3361" s="21"/>
      <c r="M3361" s="14"/>
      <c r="N3361" s="14"/>
      <c r="O3361" s="21"/>
      <c r="P3361" s="16"/>
      <c r="Q3361" s="24"/>
      <c r="R3361" s="16"/>
      <c r="S3361" s="4"/>
      <c r="T3361" s="5"/>
      <c r="U3361" s="11"/>
      <c r="V3361" s="11"/>
      <c r="W3361" s="11"/>
      <c r="X3361" s="32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"/>
      <c r="AI3361" s="1"/>
      <c r="AJ3361" s="1"/>
      <c r="AK3361" s="1"/>
      <c r="AL3361" s="1"/>
      <c r="AM3361" s="32"/>
      <c r="AN3361" s="32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42"/>
      <c r="B3362" s="19"/>
      <c r="C3362" s="8"/>
      <c r="D3362" s="15"/>
      <c r="E3362" s="16"/>
      <c r="F3362" s="16"/>
      <c r="G3362" s="16"/>
      <c r="H3362" s="16"/>
      <c r="I3362" s="15"/>
      <c r="J3362" s="5"/>
      <c r="K3362" s="2"/>
      <c r="L3362" s="21"/>
      <c r="M3362" s="14"/>
      <c r="N3362" s="14"/>
      <c r="O3362" s="21"/>
      <c r="P3362" s="16"/>
      <c r="Q3362" s="24"/>
      <c r="R3362" s="16"/>
      <c r="S3362" s="4"/>
      <c r="T3362" s="5"/>
      <c r="U3362" s="11"/>
      <c r="V3362" s="11"/>
      <c r="W3362" s="11"/>
      <c r="X3362" s="32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"/>
      <c r="AI3362" s="1"/>
      <c r="AJ3362" s="1"/>
      <c r="AK3362" s="1"/>
      <c r="AL3362" s="1"/>
      <c r="AM3362" s="32"/>
      <c r="AN3362" s="32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42"/>
      <c r="B3363" s="19"/>
      <c r="C3363" s="8"/>
      <c r="D3363" s="15"/>
      <c r="E3363" s="16"/>
      <c r="F3363" s="16"/>
      <c r="G3363" s="16"/>
      <c r="H3363" s="16"/>
      <c r="I3363" s="15"/>
      <c r="J3363" s="5"/>
      <c r="K3363" s="2"/>
      <c r="L3363" s="21"/>
      <c r="M3363" s="14"/>
      <c r="N3363" s="14"/>
      <c r="O3363" s="21"/>
      <c r="P3363" s="16"/>
      <c r="Q3363" s="24"/>
      <c r="R3363" s="16"/>
      <c r="S3363" s="4"/>
      <c r="T3363" s="5"/>
      <c r="U3363" s="11"/>
      <c r="V3363" s="11"/>
      <c r="W3363" s="11"/>
      <c r="X3363" s="32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"/>
      <c r="AI3363" s="1"/>
      <c r="AJ3363" s="1"/>
      <c r="AK3363" s="1"/>
      <c r="AL3363" s="1"/>
      <c r="AM3363" s="32"/>
      <c r="AN3363" s="32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42"/>
      <c r="B3364" s="19"/>
      <c r="C3364" s="8"/>
      <c r="D3364" s="15"/>
      <c r="E3364" s="16"/>
      <c r="F3364" s="16"/>
      <c r="G3364" s="16"/>
      <c r="H3364" s="16"/>
      <c r="I3364" s="15"/>
      <c r="J3364" s="5"/>
      <c r="K3364" s="2"/>
      <c r="L3364" s="21"/>
      <c r="M3364" s="14"/>
      <c r="N3364" s="14"/>
      <c r="O3364" s="21"/>
      <c r="P3364" s="16"/>
      <c r="Q3364" s="24"/>
      <c r="R3364" s="16"/>
      <c r="S3364" s="4"/>
      <c r="T3364" s="5"/>
      <c r="U3364" s="11"/>
      <c r="V3364" s="11"/>
      <c r="W3364" s="11"/>
      <c r="X3364" s="32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"/>
      <c r="AI3364" s="1"/>
      <c r="AJ3364" s="1"/>
      <c r="AK3364" s="1"/>
      <c r="AL3364" s="1"/>
      <c r="AM3364" s="32"/>
      <c r="AN3364" s="32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42"/>
      <c r="B3365" s="19"/>
      <c r="C3365" s="8"/>
      <c r="D3365" s="15"/>
      <c r="E3365" s="16"/>
      <c r="F3365" s="16"/>
      <c r="G3365" s="16"/>
      <c r="H3365" s="16"/>
      <c r="I3365" s="15"/>
      <c r="J3365" s="5"/>
      <c r="K3365" s="2"/>
      <c r="L3365" s="21"/>
      <c r="M3365" s="14"/>
      <c r="N3365" s="14"/>
      <c r="O3365" s="21"/>
      <c r="P3365" s="16"/>
      <c r="Q3365" s="24"/>
      <c r="R3365" s="16"/>
      <c r="S3365" s="4"/>
      <c r="T3365" s="5"/>
      <c r="U3365" s="11"/>
      <c r="V3365" s="11"/>
      <c r="W3365" s="11"/>
      <c r="X3365" s="32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"/>
      <c r="AI3365" s="1"/>
      <c r="AJ3365" s="1"/>
      <c r="AK3365" s="1"/>
      <c r="AL3365" s="1"/>
      <c r="AM3365" s="32"/>
      <c r="AN3365" s="32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42"/>
      <c r="B3366" s="19"/>
      <c r="C3366" s="8"/>
      <c r="D3366" s="15"/>
      <c r="E3366" s="16"/>
      <c r="F3366" s="16"/>
      <c r="G3366" s="16"/>
      <c r="H3366" s="16"/>
      <c r="I3366" s="15"/>
      <c r="J3366" s="5"/>
      <c r="K3366" s="2"/>
      <c r="L3366" s="21"/>
      <c r="M3366" s="14"/>
      <c r="N3366" s="14"/>
      <c r="O3366" s="21"/>
      <c r="P3366" s="16"/>
      <c r="Q3366" s="24"/>
      <c r="R3366" s="16"/>
      <c r="S3366" s="4"/>
      <c r="T3366" s="5"/>
      <c r="U3366" s="11"/>
      <c r="V3366" s="11"/>
      <c r="W3366" s="11"/>
      <c r="X3366" s="32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"/>
      <c r="AI3366" s="1"/>
      <c r="AJ3366" s="1"/>
      <c r="AK3366" s="1"/>
      <c r="AL3366" s="1"/>
      <c r="AM3366" s="32"/>
      <c r="AN3366" s="32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42"/>
      <c r="B3367" s="19"/>
      <c r="C3367" s="8"/>
      <c r="D3367" s="15"/>
      <c r="E3367" s="16"/>
      <c r="F3367" s="16"/>
      <c r="G3367" s="16"/>
      <c r="H3367" s="16"/>
      <c r="I3367" s="15"/>
      <c r="J3367" s="5"/>
      <c r="K3367" s="2"/>
      <c r="L3367" s="21"/>
      <c r="M3367" s="14"/>
      <c r="N3367" s="14"/>
      <c r="O3367" s="21"/>
      <c r="P3367" s="16"/>
      <c r="Q3367" s="24"/>
      <c r="R3367" s="16"/>
      <c r="S3367" s="4"/>
      <c r="T3367" s="5"/>
      <c r="U3367" s="11"/>
      <c r="V3367" s="11"/>
      <c r="W3367" s="11"/>
      <c r="X3367" s="32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"/>
      <c r="AI3367" s="1"/>
      <c r="AJ3367" s="1"/>
      <c r="AK3367" s="1"/>
      <c r="AL3367" s="1"/>
      <c r="AM3367" s="32"/>
      <c r="AN3367" s="32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42"/>
      <c r="B3368" s="19"/>
      <c r="C3368" s="8"/>
      <c r="D3368" s="15"/>
      <c r="E3368" s="16"/>
      <c r="F3368" s="16"/>
      <c r="G3368" s="16"/>
      <c r="H3368" s="16"/>
      <c r="I3368" s="15"/>
      <c r="J3368" s="5"/>
      <c r="K3368" s="2"/>
      <c r="L3368" s="21"/>
      <c r="M3368" s="14"/>
      <c r="N3368" s="14"/>
      <c r="O3368" s="21"/>
      <c r="P3368" s="16"/>
      <c r="Q3368" s="24"/>
      <c r="R3368" s="16"/>
      <c r="S3368" s="4"/>
      <c r="T3368" s="5"/>
      <c r="U3368" s="11"/>
      <c r="V3368" s="11"/>
      <c r="W3368" s="11"/>
      <c r="X3368" s="32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"/>
      <c r="AI3368" s="1"/>
      <c r="AJ3368" s="1"/>
      <c r="AK3368" s="1"/>
      <c r="AL3368" s="1"/>
      <c r="AM3368" s="32"/>
      <c r="AN3368" s="32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42"/>
      <c r="B3369" s="19"/>
      <c r="C3369" s="8"/>
      <c r="D3369" s="15"/>
      <c r="E3369" s="16"/>
      <c r="F3369" s="16"/>
      <c r="G3369" s="16"/>
      <c r="H3369" s="16"/>
      <c r="I3369" s="15"/>
      <c r="J3369" s="5"/>
      <c r="K3369" s="2"/>
      <c r="L3369" s="21"/>
      <c r="M3369" s="14"/>
      <c r="N3369" s="14"/>
      <c r="O3369" s="21"/>
      <c r="P3369" s="16"/>
      <c r="Q3369" s="24"/>
      <c r="R3369" s="16"/>
      <c r="S3369" s="4"/>
      <c r="T3369" s="5"/>
      <c r="U3369" s="11"/>
      <c r="V3369" s="11"/>
      <c r="W3369" s="11"/>
      <c r="X3369" s="32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"/>
      <c r="AI3369" s="1"/>
      <c r="AJ3369" s="1"/>
      <c r="AK3369" s="1"/>
      <c r="AL3369" s="1"/>
      <c r="AM3369" s="32"/>
      <c r="AN3369" s="32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42"/>
      <c r="B3370" s="19"/>
      <c r="C3370" s="8"/>
      <c r="D3370" s="15"/>
      <c r="E3370" s="16"/>
      <c r="F3370" s="16"/>
      <c r="G3370" s="16"/>
      <c r="H3370" s="16"/>
      <c r="I3370" s="15"/>
      <c r="J3370" s="5"/>
      <c r="K3370" s="2"/>
      <c r="L3370" s="21"/>
      <c r="M3370" s="14"/>
      <c r="N3370" s="14"/>
      <c r="O3370" s="21"/>
      <c r="P3370" s="16"/>
      <c r="Q3370" s="24"/>
      <c r="R3370" s="16"/>
      <c r="S3370" s="4"/>
      <c r="T3370" s="5"/>
      <c r="U3370" s="11"/>
      <c r="V3370" s="11"/>
      <c r="W3370" s="11"/>
      <c r="X3370" s="32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"/>
      <c r="AI3370" s="1"/>
      <c r="AJ3370" s="1"/>
      <c r="AK3370" s="1"/>
      <c r="AL3370" s="1"/>
      <c r="AM3370" s="32"/>
      <c r="AN3370" s="32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42"/>
      <c r="B3371" s="19"/>
      <c r="C3371" s="8"/>
      <c r="D3371" s="15"/>
      <c r="E3371" s="16"/>
      <c r="F3371" s="16"/>
      <c r="G3371" s="16"/>
      <c r="H3371" s="16"/>
      <c r="I3371" s="15"/>
      <c r="J3371" s="5"/>
      <c r="K3371" s="2"/>
      <c r="L3371" s="21"/>
      <c r="M3371" s="14"/>
      <c r="N3371" s="14"/>
      <c r="O3371" s="21"/>
      <c r="P3371" s="16"/>
      <c r="Q3371" s="24"/>
      <c r="R3371" s="16"/>
      <c r="S3371" s="4"/>
      <c r="T3371" s="5"/>
      <c r="U3371" s="11"/>
      <c r="V3371" s="11"/>
      <c r="W3371" s="11"/>
      <c r="X3371" s="32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"/>
      <c r="AI3371" s="1"/>
      <c r="AJ3371" s="1"/>
      <c r="AK3371" s="1"/>
      <c r="AL3371" s="1"/>
      <c r="AM3371" s="32"/>
      <c r="AN3371" s="32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42"/>
      <c r="B3372" s="19"/>
      <c r="C3372" s="8"/>
      <c r="D3372" s="15"/>
      <c r="E3372" s="16"/>
      <c r="F3372" s="16"/>
      <c r="G3372" s="16"/>
      <c r="H3372" s="16"/>
      <c r="I3372" s="15"/>
      <c r="J3372" s="5"/>
      <c r="K3372" s="2"/>
      <c r="L3372" s="21"/>
      <c r="M3372" s="14"/>
      <c r="N3372" s="14"/>
      <c r="O3372" s="21"/>
      <c r="P3372" s="16"/>
      <c r="Q3372" s="24"/>
      <c r="R3372" s="16"/>
      <c r="S3372" s="4"/>
      <c r="T3372" s="5"/>
      <c r="U3372" s="11"/>
      <c r="V3372" s="11"/>
      <c r="W3372" s="11"/>
      <c r="X3372" s="32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"/>
      <c r="AI3372" s="1"/>
      <c r="AJ3372" s="1"/>
      <c r="AK3372" s="1"/>
      <c r="AL3372" s="1"/>
      <c r="AM3372" s="32"/>
      <c r="AN3372" s="32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42"/>
      <c r="B3373" s="19"/>
      <c r="C3373" s="8"/>
      <c r="D3373" s="15"/>
      <c r="E3373" s="16"/>
      <c r="F3373" s="16"/>
      <c r="G3373" s="16"/>
      <c r="H3373" s="16"/>
      <c r="I3373" s="15"/>
      <c r="J3373" s="5"/>
      <c r="K3373" s="2"/>
      <c r="L3373" s="21"/>
      <c r="M3373" s="14"/>
      <c r="N3373" s="14"/>
      <c r="O3373" s="21"/>
      <c r="P3373" s="16"/>
      <c r="Q3373" s="24"/>
      <c r="R3373" s="16"/>
      <c r="S3373" s="4"/>
      <c r="T3373" s="5"/>
      <c r="U3373" s="11"/>
      <c r="V3373" s="11"/>
      <c r="W3373" s="11"/>
      <c r="X3373" s="32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"/>
      <c r="AI3373" s="1"/>
      <c r="AJ3373" s="1"/>
      <c r="AK3373" s="1"/>
      <c r="AL3373" s="1"/>
      <c r="AM3373" s="32"/>
      <c r="AN3373" s="32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42"/>
      <c r="B3374" s="19"/>
      <c r="C3374" s="8"/>
      <c r="D3374" s="15"/>
      <c r="E3374" s="16"/>
      <c r="F3374" s="16"/>
      <c r="G3374" s="16"/>
      <c r="H3374" s="16"/>
      <c r="I3374" s="15"/>
      <c r="J3374" s="5"/>
      <c r="K3374" s="2"/>
      <c r="L3374" s="21"/>
      <c r="M3374" s="14"/>
      <c r="N3374" s="14"/>
      <c r="O3374" s="21"/>
      <c r="P3374" s="16"/>
      <c r="Q3374" s="24"/>
      <c r="R3374" s="16"/>
      <c r="S3374" s="4"/>
      <c r="T3374" s="5"/>
      <c r="U3374" s="11"/>
      <c r="V3374" s="11"/>
      <c r="W3374" s="11"/>
      <c r="X3374" s="32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"/>
      <c r="AI3374" s="1"/>
      <c r="AJ3374" s="1"/>
      <c r="AK3374" s="1"/>
      <c r="AL3374" s="1"/>
      <c r="AM3374" s="32"/>
      <c r="AN3374" s="32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42"/>
      <c r="B3375" s="19"/>
      <c r="C3375" s="8"/>
      <c r="D3375" s="15"/>
      <c r="E3375" s="16"/>
      <c r="F3375" s="16"/>
      <c r="G3375" s="16"/>
      <c r="H3375" s="16"/>
      <c r="I3375" s="15"/>
      <c r="J3375" s="5"/>
      <c r="K3375" s="2"/>
      <c r="L3375" s="21"/>
      <c r="M3375" s="14"/>
      <c r="N3375" s="14"/>
      <c r="O3375" s="21"/>
      <c r="P3375" s="16"/>
      <c r="Q3375" s="24"/>
      <c r="R3375" s="16"/>
      <c r="S3375" s="4"/>
      <c r="T3375" s="5"/>
      <c r="U3375" s="11"/>
      <c r="V3375" s="11"/>
      <c r="W3375" s="11"/>
      <c r="X3375" s="32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"/>
      <c r="AI3375" s="1"/>
      <c r="AJ3375" s="1"/>
      <c r="AK3375" s="1"/>
      <c r="AL3375" s="1"/>
      <c r="AM3375" s="32"/>
      <c r="AN3375" s="32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42"/>
      <c r="B3376" s="19"/>
      <c r="C3376" s="8"/>
      <c r="D3376" s="15"/>
      <c r="E3376" s="16"/>
      <c r="F3376" s="16"/>
      <c r="G3376" s="16"/>
      <c r="H3376" s="16"/>
      <c r="I3376" s="15"/>
      <c r="J3376" s="5"/>
      <c r="K3376" s="2"/>
      <c r="L3376" s="21"/>
      <c r="M3376" s="14"/>
      <c r="N3376" s="14"/>
      <c r="O3376" s="21"/>
      <c r="P3376" s="16"/>
      <c r="Q3376" s="24"/>
      <c r="R3376" s="16"/>
      <c r="S3376" s="4"/>
      <c r="T3376" s="5"/>
      <c r="U3376" s="11"/>
      <c r="V3376" s="11"/>
      <c r="W3376" s="11"/>
      <c r="X3376" s="32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"/>
      <c r="AI3376" s="1"/>
      <c r="AJ3376" s="1"/>
      <c r="AK3376" s="1"/>
      <c r="AL3376" s="1"/>
      <c r="AM3376" s="32"/>
      <c r="AN3376" s="32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42"/>
      <c r="B3377" s="19"/>
      <c r="C3377" s="8"/>
      <c r="D3377" s="15"/>
      <c r="E3377" s="16"/>
      <c r="F3377" s="16"/>
      <c r="G3377" s="16"/>
      <c r="H3377" s="16"/>
      <c r="I3377" s="15"/>
      <c r="J3377" s="5"/>
      <c r="K3377" s="2"/>
      <c r="L3377" s="21"/>
      <c r="M3377" s="14"/>
      <c r="N3377" s="14"/>
      <c r="O3377" s="21"/>
      <c r="P3377" s="16"/>
      <c r="Q3377" s="24"/>
      <c r="R3377" s="16"/>
      <c r="S3377" s="4"/>
      <c r="T3377" s="5"/>
      <c r="U3377" s="11"/>
      <c r="V3377" s="11"/>
      <c r="W3377" s="11"/>
      <c r="X3377" s="32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"/>
      <c r="AI3377" s="1"/>
      <c r="AJ3377" s="1"/>
      <c r="AK3377" s="1"/>
      <c r="AL3377" s="1"/>
      <c r="AM3377" s="32"/>
      <c r="AN3377" s="32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42"/>
      <c r="B3378" s="19"/>
      <c r="C3378" s="8"/>
      <c r="D3378" s="15"/>
      <c r="E3378" s="16"/>
      <c r="F3378" s="16"/>
      <c r="G3378" s="16"/>
      <c r="H3378" s="16"/>
      <c r="I3378" s="15"/>
      <c r="J3378" s="5"/>
      <c r="K3378" s="2"/>
      <c r="L3378" s="21"/>
      <c r="M3378" s="14"/>
      <c r="N3378" s="14"/>
      <c r="O3378" s="21"/>
      <c r="P3378" s="16"/>
      <c r="Q3378" s="24"/>
      <c r="R3378" s="16"/>
      <c r="S3378" s="4"/>
      <c r="T3378" s="5"/>
      <c r="U3378" s="11"/>
      <c r="V3378" s="11"/>
      <c r="W3378" s="11"/>
      <c r="X3378" s="32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"/>
      <c r="AI3378" s="1"/>
      <c r="AJ3378" s="1"/>
      <c r="AK3378" s="1"/>
      <c r="AL3378" s="1"/>
      <c r="AM3378" s="32"/>
      <c r="AN3378" s="32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42"/>
      <c r="B3379" s="19"/>
      <c r="C3379" s="8"/>
      <c r="D3379" s="15"/>
      <c r="E3379" s="16"/>
      <c r="F3379" s="16"/>
      <c r="G3379" s="16"/>
      <c r="H3379" s="16"/>
      <c r="I3379" s="15"/>
      <c r="J3379" s="5"/>
      <c r="K3379" s="2"/>
      <c r="L3379" s="21"/>
      <c r="M3379" s="14"/>
      <c r="N3379" s="14"/>
      <c r="O3379" s="21"/>
      <c r="P3379" s="16"/>
      <c r="Q3379" s="24"/>
      <c r="R3379" s="16"/>
      <c r="S3379" s="4"/>
      <c r="T3379" s="5"/>
      <c r="U3379" s="11"/>
      <c r="V3379" s="11"/>
      <c r="W3379" s="11"/>
      <c r="X3379" s="32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"/>
      <c r="AI3379" s="1"/>
      <c r="AJ3379" s="1"/>
      <c r="AK3379" s="1"/>
      <c r="AL3379" s="1"/>
      <c r="AM3379" s="32"/>
      <c r="AN3379" s="32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42"/>
      <c r="B3380" s="19"/>
      <c r="C3380" s="8"/>
      <c r="D3380" s="15"/>
      <c r="E3380" s="16"/>
      <c r="F3380" s="16"/>
      <c r="G3380" s="16"/>
      <c r="H3380" s="16"/>
      <c r="I3380" s="15"/>
      <c r="J3380" s="5"/>
      <c r="K3380" s="2"/>
      <c r="L3380" s="21"/>
      <c r="M3380" s="14"/>
      <c r="N3380" s="14"/>
      <c r="O3380" s="21"/>
      <c r="P3380" s="16"/>
      <c r="Q3380" s="24"/>
      <c r="R3380" s="16"/>
      <c r="S3380" s="4"/>
      <c r="T3380" s="5"/>
      <c r="U3380" s="11"/>
      <c r="V3380" s="11"/>
      <c r="W3380" s="11"/>
      <c r="X3380" s="32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"/>
      <c r="AI3380" s="1"/>
      <c r="AJ3380" s="1"/>
      <c r="AK3380" s="1"/>
      <c r="AL3380" s="1"/>
      <c r="AM3380" s="32"/>
      <c r="AN3380" s="32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42"/>
      <c r="B3381" s="19"/>
      <c r="C3381" s="8"/>
      <c r="D3381" s="15"/>
      <c r="E3381" s="16"/>
      <c r="F3381" s="16"/>
      <c r="G3381" s="16"/>
      <c r="H3381" s="16"/>
      <c r="I3381" s="15"/>
      <c r="J3381" s="5"/>
      <c r="K3381" s="2"/>
      <c r="L3381" s="21"/>
      <c r="M3381" s="14"/>
      <c r="N3381" s="14"/>
      <c r="O3381" s="21"/>
      <c r="P3381" s="16"/>
      <c r="Q3381" s="24"/>
      <c r="R3381" s="16"/>
      <c r="S3381" s="4"/>
      <c r="T3381" s="5"/>
      <c r="U3381" s="11"/>
      <c r="V3381" s="11"/>
      <c r="W3381" s="11"/>
      <c r="X3381" s="32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"/>
      <c r="AI3381" s="1"/>
      <c r="AJ3381" s="1"/>
      <c r="AK3381" s="1"/>
      <c r="AL3381" s="1"/>
      <c r="AM3381" s="32"/>
      <c r="AN3381" s="32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42"/>
      <c r="B3382" s="19"/>
      <c r="C3382" s="8"/>
      <c r="D3382" s="15"/>
      <c r="E3382" s="16"/>
      <c r="F3382" s="16"/>
      <c r="G3382" s="16"/>
      <c r="H3382" s="16"/>
      <c r="I3382" s="15"/>
      <c r="J3382" s="5"/>
      <c r="K3382" s="2"/>
      <c r="L3382" s="21"/>
      <c r="M3382" s="14"/>
      <c r="N3382" s="14"/>
      <c r="O3382" s="21"/>
      <c r="P3382" s="16"/>
      <c r="Q3382" s="24"/>
      <c r="R3382" s="16"/>
      <c r="S3382" s="4"/>
      <c r="T3382" s="5"/>
      <c r="U3382" s="11"/>
      <c r="V3382" s="11"/>
      <c r="W3382" s="11"/>
      <c r="X3382" s="32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"/>
      <c r="AI3382" s="1"/>
      <c r="AJ3382" s="1"/>
      <c r="AK3382" s="1"/>
      <c r="AL3382" s="1"/>
      <c r="AM3382" s="32"/>
      <c r="AN3382" s="32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42"/>
      <c r="B3383" s="19"/>
      <c r="C3383" s="8"/>
      <c r="D3383" s="15"/>
      <c r="E3383" s="16"/>
      <c r="F3383" s="16"/>
      <c r="G3383" s="16"/>
      <c r="H3383" s="16"/>
      <c r="I3383" s="15"/>
      <c r="J3383" s="5"/>
      <c r="K3383" s="2"/>
      <c r="L3383" s="21"/>
      <c r="M3383" s="14"/>
      <c r="N3383" s="14"/>
      <c r="O3383" s="21"/>
      <c r="P3383" s="16"/>
      <c r="Q3383" s="24"/>
      <c r="R3383" s="16"/>
      <c r="S3383" s="4"/>
      <c r="T3383" s="5"/>
      <c r="U3383" s="11"/>
      <c r="V3383" s="11"/>
      <c r="W3383" s="11"/>
      <c r="X3383" s="32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"/>
      <c r="AI3383" s="1"/>
      <c r="AJ3383" s="1"/>
      <c r="AK3383" s="1"/>
      <c r="AL3383" s="1"/>
      <c r="AM3383" s="32"/>
      <c r="AN3383" s="32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42"/>
      <c r="B3384" s="19"/>
      <c r="C3384" s="8"/>
      <c r="D3384" s="15"/>
      <c r="E3384" s="16"/>
      <c r="F3384" s="16"/>
      <c r="G3384" s="16"/>
      <c r="H3384" s="16"/>
      <c r="I3384" s="15"/>
      <c r="J3384" s="5"/>
      <c r="K3384" s="2"/>
      <c r="L3384" s="21"/>
      <c r="M3384" s="14"/>
      <c r="N3384" s="14"/>
      <c r="O3384" s="21"/>
      <c r="P3384" s="16"/>
      <c r="Q3384" s="24"/>
      <c r="R3384" s="16"/>
      <c r="S3384" s="4"/>
      <c r="T3384" s="5"/>
      <c r="U3384" s="11"/>
      <c r="V3384" s="11"/>
      <c r="W3384" s="11"/>
      <c r="X3384" s="32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"/>
      <c r="AI3384" s="1"/>
      <c r="AJ3384" s="1"/>
      <c r="AK3384" s="1"/>
      <c r="AL3384" s="1"/>
      <c r="AM3384" s="32"/>
      <c r="AN3384" s="32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42"/>
      <c r="B3385" s="19"/>
      <c r="C3385" s="8"/>
      <c r="D3385" s="15"/>
      <c r="E3385" s="16"/>
      <c r="F3385" s="16"/>
      <c r="G3385" s="16"/>
      <c r="H3385" s="16"/>
      <c r="I3385" s="15"/>
      <c r="J3385" s="5"/>
      <c r="K3385" s="2"/>
      <c r="L3385" s="21"/>
      <c r="M3385" s="14"/>
      <c r="N3385" s="14"/>
      <c r="O3385" s="21"/>
      <c r="P3385" s="16"/>
      <c r="Q3385" s="24"/>
      <c r="R3385" s="16"/>
      <c r="S3385" s="4"/>
      <c r="T3385" s="5"/>
      <c r="U3385" s="11"/>
      <c r="V3385" s="11"/>
      <c r="W3385" s="11"/>
      <c r="X3385" s="32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"/>
      <c r="AI3385" s="1"/>
      <c r="AJ3385" s="1"/>
      <c r="AK3385" s="1"/>
      <c r="AL3385" s="1"/>
      <c r="AM3385" s="32"/>
      <c r="AN3385" s="32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42"/>
      <c r="B3386" s="19"/>
      <c r="C3386" s="8"/>
      <c r="D3386" s="15"/>
      <c r="E3386" s="16"/>
      <c r="F3386" s="16"/>
      <c r="G3386" s="16"/>
      <c r="H3386" s="16"/>
      <c r="I3386" s="15"/>
      <c r="J3386" s="5"/>
      <c r="K3386" s="2"/>
      <c r="L3386" s="21"/>
      <c r="M3386" s="14"/>
      <c r="N3386" s="14"/>
      <c r="O3386" s="21"/>
      <c r="P3386" s="16"/>
      <c r="Q3386" s="24"/>
      <c r="R3386" s="16"/>
      <c r="S3386" s="4"/>
      <c r="T3386" s="5"/>
      <c r="U3386" s="11"/>
      <c r="V3386" s="11"/>
      <c r="W3386" s="11"/>
      <c r="X3386" s="32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"/>
      <c r="AI3386" s="1"/>
      <c r="AJ3386" s="1"/>
      <c r="AK3386" s="1"/>
      <c r="AL3386" s="1"/>
      <c r="AM3386" s="32"/>
      <c r="AN3386" s="32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42"/>
      <c r="B3387" s="19"/>
      <c r="C3387" s="8"/>
      <c r="D3387" s="15"/>
      <c r="E3387" s="16"/>
      <c r="F3387" s="16"/>
      <c r="G3387" s="16"/>
      <c r="H3387" s="16"/>
      <c r="I3387" s="15"/>
      <c r="J3387" s="5"/>
      <c r="K3387" s="2"/>
      <c r="L3387" s="21"/>
      <c r="M3387" s="14"/>
      <c r="N3387" s="14"/>
      <c r="O3387" s="21"/>
      <c r="P3387" s="16"/>
      <c r="Q3387" s="24"/>
      <c r="R3387" s="16"/>
      <c r="S3387" s="4"/>
      <c r="T3387" s="5"/>
      <c r="U3387" s="11"/>
      <c r="V3387" s="11"/>
      <c r="W3387" s="11"/>
      <c r="X3387" s="32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"/>
      <c r="AI3387" s="1"/>
      <c r="AJ3387" s="1"/>
      <c r="AK3387" s="1"/>
      <c r="AL3387" s="1"/>
      <c r="AM3387" s="32"/>
      <c r="AN3387" s="32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42"/>
      <c r="B3388" s="19"/>
      <c r="C3388" s="8"/>
      <c r="D3388" s="15"/>
      <c r="E3388" s="16"/>
      <c r="F3388" s="16"/>
      <c r="G3388" s="16"/>
      <c r="H3388" s="16"/>
      <c r="I3388" s="15"/>
      <c r="J3388" s="5"/>
      <c r="K3388" s="2"/>
      <c r="L3388" s="21"/>
      <c r="M3388" s="14"/>
      <c r="N3388" s="14"/>
      <c r="O3388" s="21"/>
      <c r="P3388" s="16"/>
      <c r="Q3388" s="24"/>
      <c r="R3388" s="16"/>
      <c r="S3388" s="4"/>
      <c r="T3388" s="5"/>
      <c r="U3388" s="11"/>
      <c r="V3388" s="11"/>
      <c r="W3388" s="11"/>
      <c r="X3388" s="32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"/>
      <c r="AI3388" s="1"/>
      <c r="AJ3388" s="1"/>
      <c r="AK3388" s="1"/>
      <c r="AL3388" s="1"/>
      <c r="AM3388" s="32"/>
      <c r="AN3388" s="32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42"/>
      <c r="B3389" s="19"/>
      <c r="C3389" s="8"/>
      <c r="D3389" s="15"/>
      <c r="E3389" s="16"/>
      <c r="F3389" s="16"/>
      <c r="G3389" s="16"/>
      <c r="H3389" s="16"/>
      <c r="I3389" s="15"/>
      <c r="J3389" s="5"/>
      <c r="K3389" s="2"/>
      <c r="L3389" s="21"/>
      <c r="M3389" s="14"/>
      <c r="N3389" s="14"/>
      <c r="O3389" s="21"/>
      <c r="P3389" s="16"/>
      <c r="Q3389" s="24"/>
      <c r="R3389" s="16"/>
      <c r="S3389" s="4"/>
      <c r="T3389" s="5"/>
      <c r="U3389" s="11"/>
      <c r="V3389" s="11"/>
      <c r="W3389" s="11"/>
      <c r="X3389" s="32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"/>
      <c r="AI3389" s="1"/>
      <c r="AJ3389" s="1"/>
      <c r="AK3389" s="1"/>
      <c r="AL3389" s="1"/>
      <c r="AM3389" s="32"/>
      <c r="AN3389" s="32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42"/>
      <c r="B3390" s="19"/>
      <c r="C3390" s="8"/>
      <c r="D3390" s="15"/>
      <c r="E3390" s="16"/>
      <c r="F3390" s="16"/>
      <c r="G3390" s="16"/>
      <c r="H3390" s="16"/>
      <c r="I3390" s="15"/>
      <c r="J3390" s="5"/>
      <c r="K3390" s="2"/>
      <c r="L3390" s="21"/>
      <c r="M3390" s="14"/>
      <c r="N3390" s="14"/>
      <c r="O3390" s="21"/>
      <c r="P3390" s="16"/>
      <c r="Q3390" s="24"/>
      <c r="R3390" s="16"/>
      <c r="S3390" s="4"/>
      <c r="T3390" s="5"/>
      <c r="U3390" s="11"/>
      <c r="V3390" s="11"/>
      <c r="W3390" s="11"/>
      <c r="X3390" s="32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"/>
      <c r="AI3390" s="1"/>
      <c r="AJ3390" s="1"/>
      <c r="AK3390" s="1"/>
      <c r="AL3390" s="1"/>
      <c r="AM3390" s="32"/>
      <c r="AN3390" s="32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42"/>
      <c r="B3391" s="19"/>
      <c r="C3391" s="8"/>
      <c r="D3391" s="15"/>
      <c r="E3391" s="16"/>
      <c r="F3391" s="16"/>
      <c r="G3391" s="16"/>
      <c r="H3391" s="16"/>
      <c r="I3391" s="15"/>
      <c r="J3391" s="5"/>
      <c r="K3391" s="2"/>
      <c r="L3391" s="21"/>
      <c r="M3391" s="14"/>
      <c r="N3391" s="14"/>
      <c r="O3391" s="21"/>
      <c r="P3391" s="16"/>
      <c r="Q3391" s="24"/>
      <c r="R3391" s="16"/>
      <c r="S3391" s="4"/>
      <c r="T3391" s="5"/>
      <c r="U3391" s="11"/>
      <c r="V3391" s="11"/>
      <c r="W3391" s="11"/>
      <c r="X3391" s="32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"/>
      <c r="AI3391" s="1"/>
      <c r="AJ3391" s="1"/>
      <c r="AK3391" s="1"/>
      <c r="AL3391" s="1"/>
      <c r="AM3391" s="32"/>
      <c r="AN3391" s="32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42"/>
      <c r="B3392" s="19"/>
      <c r="C3392" s="8"/>
      <c r="D3392" s="15"/>
      <c r="E3392" s="16"/>
      <c r="F3392" s="16"/>
      <c r="G3392" s="16"/>
      <c r="H3392" s="16"/>
      <c r="I3392" s="15"/>
      <c r="J3392" s="5"/>
      <c r="K3392" s="2"/>
      <c r="L3392" s="21"/>
      <c r="M3392" s="14"/>
      <c r="N3392" s="14"/>
      <c r="O3392" s="21"/>
      <c r="P3392" s="16"/>
      <c r="Q3392" s="24"/>
      <c r="R3392" s="16"/>
      <c r="S3392" s="4"/>
      <c r="T3392" s="5"/>
      <c r="U3392" s="11"/>
      <c r="V3392" s="11"/>
      <c r="W3392" s="11"/>
      <c r="X3392" s="32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"/>
      <c r="AI3392" s="1"/>
      <c r="AJ3392" s="1"/>
      <c r="AK3392" s="1"/>
      <c r="AL3392" s="1"/>
      <c r="AM3392" s="32"/>
      <c r="AN3392" s="32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42"/>
      <c r="B3393" s="19"/>
      <c r="C3393" s="8"/>
      <c r="D3393" s="15"/>
      <c r="E3393" s="16"/>
      <c r="F3393" s="16"/>
      <c r="G3393" s="16"/>
      <c r="H3393" s="16"/>
      <c r="I3393" s="15"/>
      <c r="J3393" s="5"/>
      <c r="K3393" s="2"/>
      <c r="L3393" s="21"/>
      <c r="M3393" s="14"/>
      <c r="N3393" s="14"/>
      <c r="O3393" s="21"/>
      <c r="P3393" s="16"/>
      <c r="Q3393" s="24"/>
      <c r="R3393" s="16"/>
      <c r="S3393" s="4"/>
      <c r="T3393" s="5"/>
      <c r="U3393" s="11"/>
      <c r="V3393" s="11"/>
      <c r="W3393" s="11"/>
      <c r="X3393" s="32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"/>
      <c r="AI3393" s="1"/>
      <c r="AJ3393" s="1"/>
      <c r="AK3393" s="1"/>
      <c r="AL3393" s="1"/>
      <c r="AM3393" s="32"/>
      <c r="AN3393" s="32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42"/>
      <c r="B3394" s="19"/>
      <c r="C3394" s="8"/>
      <c r="D3394" s="15"/>
      <c r="E3394" s="16"/>
      <c r="F3394" s="16"/>
      <c r="G3394" s="16"/>
      <c r="H3394" s="16"/>
      <c r="I3394" s="15"/>
      <c r="J3394" s="5"/>
      <c r="K3394" s="2"/>
      <c r="L3394" s="21"/>
      <c r="M3394" s="14"/>
      <c r="N3394" s="14"/>
      <c r="O3394" s="21"/>
      <c r="P3394" s="16"/>
      <c r="Q3394" s="24"/>
      <c r="R3394" s="16"/>
      <c r="S3394" s="4"/>
      <c r="T3394" s="5"/>
      <c r="U3394" s="11"/>
      <c r="V3394" s="11"/>
      <c r="W3394" s="11"/>
      <c r="X3394" s="32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"/>
      <c r="AI3394" s="1"/>
      <c r="AJ3394" s="1"/>
      <c r="AK3394" s="1"/>
      <c r="AL3394" s="1"/>
      <c r="AM3394" s="32"/>
      <c r="AN3394" s="32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42"/>
      <c r="B3395" s="19"/>
      <c r="C3395" s="8"/>
      <c r="D3395" s="15"/>
      <c r="E3395" s="16"/>
      <c r="F3395" s="16"/>
      <c r="G3395" s="16"/>
      <c r="H3395" s="16"/>
      <c r="I3395" s="15"/>
      <c r="J3395" s="5"/>
      <c r="K3395" s="2"/>
      <c r="L3395" s="21"/>
      <c r="M3395" s="14"/>
      <c r="N3395" s="14"/>
      <c r="O3395" s="21"/>
      <c r="P3395" s="16"/>
      <c r="Q3395" s="24"/>
      <c r="R3395" s="16"/>
      <c r="S3395" s="4"/>
      <c r="T3395" s="5"/>
      <c r="U3395" s="11"/>
      <c r="V3395" s="11"/>
      <c r="W3395" s="11"/>
      <c r="X3395" s="32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"/>
      <c r="AI3395" s="1"/>
      <c r="AJ3395" s="1"/>
      <c r="AK3395" s="1"/>
      <c r="AL3395" s="1"/>
      <c r="AM3395" s="32"/>
      <c r="AN3395" s="32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42"/>
      <c r="B3396" s="19"/>
      <c r="C3396" s="8"/>
      <c r="D3396" s="15"/>
      <c r="E3396" s="16"/>
      <c r="F3396" s="16"/>
      <c r="G3396" s="16"/>
      <c r="H3396" s="16"/>
      <c r="I3396" s="15"/>
      <c r="J3396" s="5"/>
      <c r="K3396" s="2"/>
      <c r="L3396" s="21"/>
      <c r="M3396" s="14"/>
      <c r="N3396" s="14"/>
      <c r="O3396" s="21"/>
      <c r="P3396" s="16"/>
      <c r="Q3396" s="24"/>
      <c r="R3396" s="16"/>
      <c r="S3396" s="4"/>
      <c r="T3396" s="5"/>
      <c r="U3396" s="11"/>
      <c r="V3396" s="11"/>
      <c r="W3396" s="11"/>
      <c r="X3396" s="32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"/>
      <c r="AI3396" s="1"/>
      <c r="AJ3396" s="1"/>
      <c r="AK3396" s="1"/>
      <c r="AL3396" s="1"/>
      <c r="AM3396" s="32"/>
      <c r="AN3396" s="32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42"/>
      <c r="B3397" s="19"/>
      <c r="C3397" s="8"/>
      <c r="D3397" s="15"/>
      <c r="E3397" s="16"/>
      <c r="F3397" s="16"/>
      <c r="G3397" s="16"/>
      <c r="H3397" s="16"/>
      <c r="I3397" s="15"/>
      <c r="J3397" s="5"/>
      <c r="K3397" s="2"/>
      <c r="L3397" s="21"/>
      <c r="M3397" s="14"/>
      <c r="N3397" s="14"/>
      <c r="O3397" s="21"/>
      <c r="P3397" s="16"/>
      <c r="Q3397" s="24"/>
      <c r="R3397" s="16"/>
      <c r="S3397" s="4"/>
      <c r="T3397" s="5"/>
      <c r="U3397" s="11"/>
      <c r="V3397" s="11"/>
      <c r="W3397" s="11"/>
      <c r="X3397" s="32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"/>
      <c r="AI3397" s="1"/>
      <c r="AJ3397" s="1"/>
      <c r="AK3397" s="1"/>
      <c r="AL3397" s="1"/>
      <c r="AM3397" s="32"/>
      <c r="AN3397" s="32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42"/>
      <c r="B3398" s="19"/>
      <c r="C3398" s="8"/>
      <c r="D3398" s="15"/>
      <c r="E3398" s="16"/>
      <c r="F3398" s="16"/>
      <c r="G3398" s="16"/>
      <c r="H3398" s="16"/>
      <c r="I3398" s="15"/>
      <c r="J3398" s="5"/>
      <c r="K3398" s="2"/>
      <c r="L3398" s="21"/>
      <c r="M3398" s="14"/>
      <c r="N3398" s="14"/>
      <c r="O3398" s="21"/>
      <c r="P3398" s="16"/>
      <c r="Q3398" s="24"/>
      <c r="R3398" s="16"/>
      <c r="S3398" s="4"/>
      <c r="T3398" s="5"/>
      <c r="U3398" s="11"/>
      <c r="V3398" s="11"/>
      <c r="W3398" s="11"/>
      <c r="X3398" s="32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"/>
      <c r="AI3398" s="1"/>
      <c r="AJ3398" s="1"/>
      <c r="AK3398" s="1"/>
      <c r="AL3398" s="1"/>
      <c r="AM3398" s="32"/>
      <c r="AN3398" s="32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42"/>
      <c r="B3399" s="19"/>
      <c r="C3399" s="8"/>
      <c r="D3399" s="15"/>
      <c r="E3399" s="16"/>
      <c r="F3399" s="16"/>
      <c r="G3399" s="16"/>
      <c r="H3399" s="16"/>
      <c r="I3399" s="15"/>
      <c r="J3399" s="5"/>
      <c r="K3399" s="2"/>
      <c r="L3399" s="21"/>
      <c r="M3399" s="14"/>
      <c r="N3399" s="14"/>
      <c r="O3399" s="21"/>
      <c r="P3399" s="16"/>
      <c r="Q3399" s="24"/>
      <c r="R3399" s="16"/>
      <c r="S3399" s="4"/>
      <c r="T3399" s="5"/>
      <c r="U3399" s="11"/>
      <c r="V3399" s="11"/>
      <c r="W3399" s="11"/>
      <c r="X3399" s="32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"/>
      <c r="AI3399" s="1"/>
      <c r="AJ3399" s="1"/>
      <c r="AK3399" s="1"/>
      <c r="AL3399" s="1"/>
      <c r="AM3399" s="32"/>
      <c r="AN3399" s="32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42"/>
      <c r="B3400" s="19"/>
      <c r="C3400" s="8"/>
      <c r="D3400" s="15"/>
      <c r="E3400" s="16"/>
      <c r="F3400" s="16"/>
      <c r="G3400" s="16"/>
      <c r="H3400" s="16"/>
      <c r="I3400" s="15"/>
      <c r="J3400" s="5"/>
      <c r="K3400" s="2"/>
      <c r="L3400" s="21"/>
      <c r="M3400" s="14"/>
      <c r="N3400" s="14"/>
      <c r="O3400" s="21"/>
      <c r="P3400" s="16"/>
      <c r="Q3400" s="24"/>
      <c r="R3400" s="16"/>
      <c r="S3400" s="4"/>
      <c r="T3400" s="5"/>
      <c r="U3400" s="11"/>
      <c r="V3400" s="11"/>
      <c r="W3400" s="11"/>
      <c r="X3400" s="32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"/>
      <c r="AI3400" s="1"/>
      <c r="AJ3400" s="1"/>
      <c r="AK3400" s="1"/>
      <c r="AL3400" s="1"/>
      <c r="AM3400" s="32"/>
      <c r="AN3400" s="32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42"/>
      <c r="B3401" s="19"/>
      <c r="C3401" s="8"/>
      <c r="D3401" s="15"/>
      <c r="E3401" s="16"/>
      <c r="F3401" s="16"/>
      <c r="G3401" s="16"/>
      <c r="H3401" s="16"/>
      <c r="I3401" s="15"/>
      <c r="J3401" s="5"/>
      <c r="K3401" s="2"/>
      <c r="L3401" s="21"/>
      <c r="M3401" s="14"/>
      <c r="N3401" s="14"/>
      <c r="O3401" s="21"/>
      <c r="P3401" s="16"/>
      <c r="Q3401" s="24"/>
      <c r="R3401" s="16"/>
      <c r="S3401" s="4"/>
      <c r="T3401" s="5"/>
      <c r="U3401" s="11"/>
      <c r="V3401" s="11"/>
      <c r="W3401" s="11"/>
      <c r="X3401" s="32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"/>
      <c r="AI3401" s="1"/>
      <c r="AJ3401" s="1"/>
      <c r="AK3401" s="1"/>
      <c r="AL3401" s="1"/>
      <c r="AM3401" s="32"/>
      <c r="AN3401" s="32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42"/>
      <c r="B3402" s="19"/>
      <c r="C3402" s="8"/>
      <c r="D3402" s="15"/>
      <c r="E3402" s="16"/>
      <c r="F3402" s="16"/>
      <c r="G3402" s="16"/>
      <c r="H3402" s="16"/>
      <c r="I3402" s="15"/>
      <c r="J3402" s="5"/>
      <c r="K3402" s="2"/>
      <c r="L3402" s="21"/>
      <c r="M3402" s="14"/>
      <c r="N3402" s="14"/>
      <c r="O3402" s="21"/>
      <c r="P3402" s="16"/>
      <c r="Q3402" s="24"/>
      <c r="R3402" s="16"/>
      <c r="S3402" s="4"/>
      <c r="T3402" s="5"/>
      <c r="U3402" s="11"/>
      <c r="V3402" s="11"/>
      <c r="W3402" s="11"/>
      <c r="X3402" s="32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"/>
      <c r="AI3402" s="1"/>
      <c r="AJ3402" s="1"/>
      <c r="AK3402" s="1"/>
      <c r="AL3402" s="1"/>
      <c r="AM3402" s="32"/>
      <c r="AN3402" s="32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42"/>
      <c r="B3403" s="19"/>
      <c r="C3403" s="8"/>
      <c r="D3403" s="15"/>
      <c r="E3403" s="16"/>
      <c r="F3403" s="16"/>
      <c r="G3403" s="16"/>
      <c r="H3403" s="16"/>
      <c r="I3403" s="15"/>
      <c r="J3403" s="5"/>
      <c r="K3403" s="2"/>
      <c r="L3403" s="21"/>
      <c r="M3403" s="14"/>
      <c r="N3403" s="14"/>
      <c r="O3403" s="21"/>
      <c r="P3403" s="16"/>
      <c r="Q3403" s="24"/>
      <c r="R3403" s="16"/>
      <c r="S3403" s="4"/>
      <c r="T3403" s="5"/>
      <c r="U3403" s="11"/>
      <c r="V3403" s="11"/>
      <c r="W3403" s="11"/>
      <c r="X3403" s="32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"/>
      <c r="AI3403" s="1"/>
      <c r="AJ3403" s="1"/>
      <c r="AK3403" s="1"/>
      <c r="AL3403" s="1"/>
      <c r="AM3403" s="32"/>
      <c r="AN3403" s="32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42"/>
      <c r="B3404" s="19"/>
      <c r="C3404" s="8"/>
      <c r="D3404" s="15"/>
      <c r="E3404" s="16"/>
      <c r="F3404" s="16"/>
      <c r="G3404" s="16"/>
      <c r="H3404" s="16"/>
      <c r="I3404" s="15"/>
      <c r="J3404" s="5"/>
      <c r="K3404" s="2"/>
      <c r="L3404" s="21"/>
      <c r="M3404" s="14"/>
      <c r="N3404" s="14"/>
      <c r="O3404" s="21"/>
      <c r="P3404" s="16"/>
      <c r="Q3404" s="24"/>
      <c r="R3404" s="16"/>
      <c r="S3404" s="4"/>
      <c r="T3404" s="5"/>
      <c r="U3404" s="11"/>
      <c r="V3404" s="11"/>
      <c r="W3404" s="11"/>
      <c r="X3404" s="32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"/>
      <c r="AI3404" s="1"/>
      <c r="AJ3404" s="1"/>
      <c r="AK3404" s="1"/>
      <c r="AL3404" s="1"/>
      <c r="AM3404" s="32"/>
      <c r="AN3404" s="32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42"/>
      <c r="B3405" s="19"/>
      <c r="C3405" s="8"/>
      <c r="D3405" s="15"/>
      <c r="E3405" s="16"/>
      <c r="F3405" s="16"/>
      <c r="G3405" s="16"/>
      <c r="H3405" s="16"/>
      <c r="I3405" s="15"/>
      <c r="J3405" s="5"/>
      <c r="K3405" s="2"/>
      <c r="L3405" s="21"/>
      <c r="M3405" s="14"/>
      <c r="N3405" s="14"/>
      <c r="O3405" s="21"/>
      <c r="P3405" s="16"/>
      <c r="Q3405" s="24"/>
      <c r="R3405" s="16"/>
      <c r="S3405" s="4"/>
      <c r="T3405" s="5"/>
      <c r="U3405" s="11"/>
      <c r="V3405" s="11"/>
      <c r="W3405" s="11"/>
      <c r="X3405" s="32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"/>
      <c r="AI3405" s="1"/>
      <c r="AJ3405" s="1"/>
      <c r="AK3405" s="1"/>
      <c r="AL3405" s="1"/>
      <c r="AM3405" s="32"/>
      <c r="AN3405" s="32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42"/>
      <c r="B3406" s="19"/>
      <c r="C3406" s="8"/>
      <c r="D3406" s="15"/>
      <c r="E3406" s="16"/>
      <c r="F3406" s="16"/>
      <c r="G3406" s="16"/>
      <c r="H3406" s="16"/>
      <c r="I3406" s="15"/>
      <c r="J3406" s="5"/>
      <c r="K3406" s="2"/>
      <c r="L3406" s="21"/>
      <c r="M3406" s="14"/>
      <c r="N3406" s="14"/>
      <c r="O3406" s="21"/>
      <c r="P3406" s="16"/>
      <c r="Q3406" s="24"/>
      <c r="R3406" s="16"/>
      <c r="S3406" s="4"/>
      <c r="T3406" s="5"/>
      <c r="U3406" s="11"/>
      <c r="V3406" s="11"/>
      <c r="W3406" s="11"/>
      <c r="X3406" s="32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"/>
      <c r="AI3406" s="1"/>
      <c r="AJ3406" s="1"/>
      <c r="AK3406" s="1"/>
      <c r="AL3406" s="1"/>
      <c r="AM3406" s="32"/>
      <c r="AN3406" s="32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42"/>
      <c r="B3407" s="19"/>
      <c r="C3407" s="8"/>
      <c r="D3407" s="15"/>
      <c r="E3407" s="16"/>
      <c r="F3407" s="16"/>
      <c r="G3407" s="16"/>
      <c r="H3407" s="16"/>
      <c r="I3407" s="15"/>
      <c r="J3407" s="5"/>
      <c r="K3407" s="2"/>
      <c r="L3407" s="21"/>
      <c r="M3407" s="14"/>
      <c r="N3407" s="14"/>
      <c r="O3407" s="21"/>
      <c r="P3407" s="16"/>
      <c r="Q3407" s="24"/>
      <c r="R3407" s="16"/>
      <c r="S3407" s="4"/>
      <c r="T3407" s="5"/>
      <c r="U3407" s="11"/>
      <c r="V3407" s="11"/>
      <c r="W3407" s="11"/>
      <c r="X3407" s="32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"/>
      <c r="AI3407" s="1"/>
      <c r="AJ3407" s="1"/>
      <c r="AK3407" s="1"/>
      <c r="AL3407" s="1"/>
      <c r="AM3407" s="32"/>
      <c r="AN3407" s="32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42"/>
      <c r="B3408" s="19"/>
      <c r="C3408" s="8"/>
      <c r="D3408" s="15"/>
      <c r="E3408" s="16"/>
      <c r="F3408" s="16"/>
      <c r="G3408" s="16"/>
      <c r="H3408" s="16"/>
      <c r="I3408" s="15"/>
      <c r="J3408" s="5"/>
      <c r="K3408" s="2"/>
      <c r="L3408" s="21"/>
      <c r="M3408" s="14"/>
      <c r="N3408" s="14"/>
      <c r="O3408" s="21"/>
      <c r="P3408" s="16"/>
      <c r="Q3408" s="24"/>
      <c r="R3408" s="16"/>
      <c r="S3408" s="4"/>
      <c r="T3408" s="5"/>
      <c r="U3408" s="11"/>
      <c r="V3408" s="11"/>
      <c r="W3408" s="11"/>
      <c r="X3408" s="32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"/>
      <c r="AI3408" s="1"/>
      <c r="AJ3408" s="1"/>
      <c r="AK3408" s="1"/>
      <c r="AL3408" s="1"/>
      <c r="AM3408" s="32"/>
      <c r="AN3408" s="32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42"/>
      <c r="B3409" s="19"/>
      <c r="C3409" s="8"/>
      <c r="D3409" s="15"/>
      <c r="E3409" s="16"/>
      <c r="F3409" s="16"/>
      <c r="G3409" s="16"/>
      <c r="H3409" s="16"/>
      <c r="I3409" s="15"/>
      <c r="J3409" s="5"/>
      <c r="K3409" s="2"/>
      <c r="L3409" s="21"/>
      <c r="M3409" s="14"/>
      <c r="N3409" s="14"/>
      <c r="O3409" s="21"/>
      <c r="P3409" s="16"/>
      <c r="Q3409" s="24"/>
      <c r="R3409" s="16"/>
      <c r="S3409" s="4"/>
      <c r="T3409" s="5"/>
      <c r="U3409" s="11"/>
      <c r="V3409" s="11"/>
      <c r="W3409" s="11"/>
      <c r="X3409" s="32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"/>
      <c r="AI3409" s="1"/>
      <c r="AJ3409" s="1"/>
      <c r="AK3409" s="1"/>
      <c r="AL3409" s="1"/>
      <c r="AM3409" s="32"/>
      <c r="AN3409" s="32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42"/>
      <c r="B3410" s="19"/>
      <c r="C3410" s="8"/>
      <c r="D3410" s="15"/>
      <c r="E3410" s="16"/>
      <c r="F3410" s="16"/>
      <c r="G3410" s="16"/>
      <c r="H3410" s="16"/>
      <c r="I3410" s="15"/>
      <c r="J3410" s="5"/>
      <c r="K3410" s="2"/>
      <c r="L3410" s="21"/>
      <c r="M3410" s="14"/>
      <c r="N3410" s="14"/>
      <c r="O3410" s="21"/>
      <c r="P3410" s="16"/>
      <c r="Q3410" s="24"/>
      <c r="R3410" s="16"/>
      <c r="S3410" s="4"/>
      <c r="T3410" s="5"/>
      <c r="U3410" s="11"/>
      <c r="V3410" s="11"/>
      <c r="W3410" s="11"/>
      <c r="X3410" s="32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"/>
      <c r="AI3410" s="1"/>
      <c r="AJ3410" s="1"/>
      <c r="AK3410" s="1"/>
      <c r="AL3410" s="1"/>
      <c r="AM3410" s="32"/>
      <c r="AN3410" s="32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42"/>
      <c r="B3411" s="19"/>
      <c r="C3411" s="8"/>
      <c r="D3411" s="15"/>
      <c r="E3411" s="16"/>
      <c r="F3411" s="16"/>
      <c r="G3411" s="16"/>
      <c r="H3411" s="16"/>
      <c r="I3411" s="15"/>
      <c r="J3411" s="5"/>
      <c r="K3411" s="2"/>
      <c r="L3411" s="21"/>
      <c r="M3411" s="14"/>
      <c r="N3411" s="14"/>
      <c r="O3411" s="21"/>
      <c r="P3411" s="16"/>
      <c r="Q3411" s="24"/>
      <c r="R3411" s="16"/>
      <c r="S3411" s="4"/>
      <c r="T3411" s="5"/>
      <c r="U3411" s="11"/>
      <c r="V3411" s="11"/>
      <c r="W3411" s="11"/>
      <c r="X3411" s="32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"/>
      <c r="AI3411" s="1"/>
      <c r="AJ3411" s="1"/>
      <c r="AK3411" s="1"/>
      <c r="AL3411" s="1"/>
      <c r="AM3411" s="32"/>
      <c r="AN3411" s="32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42"/>
      <c r="B3412" s="19"/>
      <c r="C3412" s="8"/>
      <c r="D3412" s="15"/>
      <c r="E3412" s="16"/>
      <c r="F3412" s="16"/>
      <c r="G3412" s="16"/>
      <c r="H3412" s="16"/>
      <c r="I3412" s="15"/>
      <c r="J3412" s="5"/>
      <c r="K3412" s="2"/>
      <c r="L3412" s="21"/>
      <c r="M3412" s="14"/>
      <c r="N3412" s="14"/>
      <c r="O3412" s="21"/>
      <c r="P3412" s="16"/>
      <c r="Q3412" s="24"/>
      <c r="R3412" s="16"/>
      <c r="S3412" s="4"/>
      <c r="T3412" s="5"/>
      <c r="U3412" s="11"/>
      <c r="V3412" s="11"/>
      <c r="W3412" s="11"/>
      <c r="X3412" s="32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"/>
      <c r="AI3412" s="1"/>
      <c r="AJ3412" s="1"/>
      <c r="AK3412" s="1"/>
      <c r="AL3412" s="1"/>
      <c r="AM3412" s="32"/>
      <c r="AN3412" s="32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42"/>
      <c r="B3413" s="19"/>
      <c r="C3413" s="8"/>
      <c r="D3413" s="15"/>
      <c r="E3413" s="16"/>
      <c r="F3413" s="16"/>
      <c r="G3413" s="16"/>
      <c r="H3413" s="16"/>
      <c r="I3413" s="15"/>
      <c r="J3413" s="5"/>
      <c r="K3413" s="2"/>
      <c r="L3413" s="21"/>
      <c r="M3413" s="14"/>
      <c r="N3413" s="14"/>
      <c r="O3413" s="21"/>
      <c r="P3413" s="16"/>
      <c r="Q3413" s="24"/>
      <c r="R3413" s="16"/>
      <c r="S3413" s="4"/>
      <c r="T3413" s="5"/>
      <c r="U3413" s="11"/>
      <c r="V3413" s="11"/>
      <c r="W3413" s="11"/>
      <c r="X3413" s="32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"/>
      <c r="AI3413" s="1"/>
      <c r="AJ3413" s="1"/>
      <c r="AK3413" s="1"/>
      <c r="AL3413" s="1"/>
      <c r="AM3413" s="32"/>
      <c r="AN3413" s="32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42"/>
      <c r="B3414" s="19"/>
      <c r="C3414" s="8"/>
      <c r="D3414" s="15"/>
      <c r="E3414" s="16"/>
      <c r="F3414" s="16"/>
      <c r="G3414" s="16"/>
      <c r="H3414" s="16"/>
      <c r="I3414" s="15"/>
      <c r="J3414" s="5"/>
      <c r="K3414" s="2"/>
      <c r="L3414" s="21"/>
      <c r="M3414" s="14"/>
      <c r="N3414" s="14"/>
      <c r="O3414" s="21"/>
      <c r="P3414" s="16"/>
      <c r="Q3414" s="24"/>
      <c r="R3414" s="16"/>
      <c r="S3414" s="4"/>
      <c r="T3414" s="5"/>
      <c r="U3414" s="11"/>
      <c r="V3414" s="11"/>
      <c r="W3414" s="11"/>
      <c r="X3414" s="32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"/>
      <c r="AI3414" s="1"/>
      <c r="AJ3414" s="1"/>
      <c r="AK3414" s="1"/>
      <c r="AL3414" s="1"/>
      <c r="AM3414" s="32"/>
      <c r="AN3414" s="32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42"/>
      <c r="B3415" s="19"/>
      <c r="C3415" s="8"/>
      <c r="D3415" s="15"/>
      <c r="E3415" s="16"/>
      <c r="F3415" s="16"/>
      <c r="G3415" s="16"/>
      <c r="H3415" s="16"/>
      <c r="I3415" s="15"/>
      <c r="J3415" s="5"/>
      <c r="K3415" s="2"/>
      <c r="L3415" s="21"/>
      <c r="M3415" s="14"/>
      <c r="N3415" s="14"/>
      <c r="O3415" s="21"/>
      <c r="P3415" s="16"/>
      <c r="Q3415" s="24"/>
      <c r="R3415" s="16"/>
      <c r="S3415" s="4"/>
      <c r="T3415" s="5"/>
      <c r="U3415" s="11"/>
      <c r="V3415" s="11"/>
      <c r="W3415" s="11"/>
      <c r="X3415" s="32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"/>
      <c r="AI3415" s="1"/>
      <c r="AJ3415" s="1"/>
      <c r="AK3415" s="1"/>
      <c r="AL3415" s="1"/>
      <c r="AM3415" s="32"/>
      <c r="AN3415" s="32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42"/>
      <c r="B3416" s="19"/>
      <c r="C3416" s="8"/>
      <c r="D3416" s="15"/>
      <c r="E3416" s="16"/>
      <c r="F3416" s="16"/>
      <c r="G3416" s="16"/>
      <c r="H3416" s="16"/>
      <c r="I3416" s="15"/>
      <c r="J3416" s="5"/>
      <c r="K3416" s="2"/>
      <c r="L3416" s="21"/>
      <c r="M3416" s="14"/>
      <c r="N3416" s="14"/>
      <c r="O3416" s="21"/>
      <c r="P3416" s="16"/>
      <c r="Q3416" s="24"/>
      <c r="R3416" s="16"/>
      <c r="S3416" s="4"/>
      <c r="T3416" s="5"/>
      <c r="U3416" s="11"/>
      <c r="V3416" s="11"/>
      <c r="W3416" s="11"/>
      <c r="X3416" s="32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"/>
      <c r="AI3416" s="1"/>
      <c r="AJ3416" s="1"/>
      <c r="AK3416" s="1"/>
      <c r="AL3416" s="1"/>
      <c r="AM3416" s="32"/>
      <c r="AN3416" s="32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42"/>
      <c r="B3417" s="19"/>
      <c r="C3417" s="8"/>
      <c r="D3417" s="15"/>
      <c r="E3417" s="16"/>
      <c r="F3417" s="16"/>
      <c r="G3417" s="16"/>
      <c r="H3417" s="16"/>
      <c r="I3417" s="15"/>
      <c r="J3417" s="5"/>
      <c r="K3417" s="2"/>
      <c r="L3417" s="21"/>
      <c r="M3417" s="14"/>
      <c r="N3417" s="14"/>
      <c r="O3417" s="21"/>
      <c r="P3417" s="16"/>
      <c r="Q3417" s="24"/>
      <c r="R3417" s="16"/>
      <c r="S3417" s="4"/>
      <c r="T3417" s="5"/>
      <c r="U3417" s="11"/>
      <c r="V3417" s="11"/>
      <c r="W3417" s="11"/>
      <c r="X3417" s="32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"/>
      <c r="AI3417" s="1"/>
      <c r="AJ3417" s="1"/>
      <c r="AK3417" s="1"/>
      <c r="AL3417" s="1"/>
      <c r="AM3417" s="32"/>
      <c r="AN3417" s="32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42"/>
      <c r="B3418" s="19"/>
      <c r="C3418" s="8"/>
      <c r="D3418" s="15"/>
      <c r="E3418" s="16"/>
      <c r="F3418" s="16"/>
      <c r="G3418" s="16"/>
      <c r="H3418" s="16"/>
      <c r="I3418" s="15"/>
      <c r="J3418" s="5"/>
      <c r="K3418" s="2"/>
      <c r="L3418" s="21"/>
      <c r="M3418" s="14"/>
      <c r="N3418" s="14"/>
      <c r="O3418" s="21"/>
      <c r="P3418" s="16"/>
      <c r="Q3418" s="24"/>
      <c r="R3418" s="16"/>
      <c r="S3418" s="4"/>
      <c r="T3418" s="5"/>
      <c r="U3418" s="11"/>
      <c r="V3418" s="11"/>
      <c r="W3418" s="11"/>
      <c r="X3418" s="32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"/>
      <c r="AI3418" s="1"/>
      <c r="AJ3418" s="1"/>
      <c r="AK3418" s="1"/>
      <c r="AL3418" s="1"/>
      <c r="AM3418" s="32"/>
      <c r="AN3418" s="32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42"/>
      <c r="B3419" s="19"/>
      <c r="C3419" s="8"/>
      <c r="D3419" s="15"/>
      <c r="E3419" s="16"/>
      <c r="F3419" s="16"/>
      <c r="G3419" s="16"/>
      <c r="H3419" s="16"/>
      <c r="I3419" s="15"/>
      <c r="J3419" s="5"/>
      <c r="K3419" s="2"/>
      <c r="L3419" s="21"/>
      <c r="M3419" s="14"/>
      <c r="N3419" s="14"/>
      <c r="O3419" s="21"/>
      <c r="P3419" s="16"/>
      <c r="Q3419" s="24"/>
      <c r="R3419" s="16"/>
      <c r="S3419" s="4"/>
      <c r="T3419" s="5"/>
      <c r="U3419" s="11"/>
      <c r="V3419" s="11"/>
      <c r="W3419" s="11"/>
      <c r="X3419" s="32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"/>
      <c r="AI3419" s="1"/>
      <c r="AJ3419" s="1"/>
      <c r="AK3419" s="1"/>
      <c r="AL3419" s="1"/>
      <c r="AM3419" s="32"/>
      <c r="AN3419" s="32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42"/>
      <c r="B3420" s="19"/>
      <c r="C3420" s="8"/>
      <c r="D3420" s="15"/>
      <c r="E3420" s="16"/>
      <c r="F3420" s="16"/>
      <c r="G3420" s="16"/>
      <c r="H3420" s="16"/>
      <c r="I3420" s="15"/>
      <c r="J3420" s="5"/>
      <c r="K3420" s="2"/>
      <c r="L3420" s="21"/>
      <c r="M3420" s="14"/>
      <c r="N3420" s="14"/>
      <c r="O3420" s="21"/>
      <c r="P3420" s="16"/>
      <c r="Q3420" s="24"/>
      <c r="R3420" s="16"/>
      <c r="S3420" s="4"/>
      <c r="T3420" s="5"/>
      <c r="U3420" s="11"/>
      <c r="V3420" s="11"/>
      <c r="W3420" s="11"/>
      <c r="X3420" s="32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"/>
      <c r="AI3420" s="1"/>
      <c r="AJ3420" s="1"/>
      <c r="AK3420" s="1"/>
      <c r="AL3420" s="1"/>
      <c r="AM3420" s="32"/>
      <c r="AN3420" s="32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42"/>
      <c r="B3421" s="19"/>
      <c r="C3421" s="8"/>
      <c r="D3421" s="15"/>
      <c r="E3421" s="16"/>
      <c r="F3421" s="16"/>
      <c r="G3421" s="16"/>
      <c r="H3421" s="16"/>
      <c r="I3421" s="15"/>
      <c r="J3421" s="5"/>
      <c r="K3421" s="2"/>
      <c r="L3421" s="21"/>
      <c r="M3421" s="14"/>
      <c r="N3421" s="14"/>
      <c r="O3421" s="21"/>
      <c r="P3421" s="16"/>
      <c r="Q3421" s="24"/>
      <c r="R3421" s="16"/>
      <c r="S3421" s="4"/>
      <c r="T3421" s="5"/>
      <c r="U3421" s="11"/>
      <c r="V3421" s="11"/>
      <c r="W3421" s="11"/>
      <c r="X3421" s="32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"/>
      <c r="AI3421" s="1"/>
      <c r="AJ3421" s="1"/>
      <c r="AK3421" s="1"/>
      <c r="AL3421" s="1"/>
      <c r="AM3421" s="32"/>
      <c r="AN3421" s="32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42"/>
      <c r="B3422" s="19"/>
      <c r="C3422" s="8"/>
      <c r="D3422" s="15"/>
      <c r="E3422" s="16"/>
      <c r="F3422" s="16"/>
      <c r="G3422" s="16"/>
      <c r="H3422" s="16"/>
      <c r="I3422" s="15"/>
      <c r="J3422" s="5"/>
      <c r="K3422" s="2"/>
      <c r="L3422" s="21"/>
      <c r="M3422" s="14"/>
      <c r="N3422" s="14"/>
      <c r="O3422" s="21"/>
      <c r="P3422" s="16"/>
      <c r="Q3422" s="24"/>
      <c r="R3422" s="16"/>
      <c r="S3422" s="4"/>
      <c r="T3422" s="5"/>
      <c r="U3422" s="11"/>
      <c r="V3422" s="11"/>
      <c r="W3422" s="11"/>
      <c r="X3422" s="32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"/>
      <c r="AI3422" s="1"/>
      <c r="AJ3422" s="1"/>
      <c r="AK3422" s="1"/>
      <c r="AL3422" s="1"/>
      <c r="AM3422" s="32"/>
      <c r="AN3422" s="32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42"/>
      <c r="B3423" s="19"/>
      <c r="C3423" s="8"/>
      <c r="D3423" s="15"/>
      <c r="E3423" s="16"/>
      <c r="F3423" s="16"/>
      <c r="G3423" s="16"/>
      <c r="H3423" s="16"/>
      <c r="I3423" s="15"/>
      <c r="J3423" s="5"/>
      <c r="K3423" s="2"/>
      <c r="L3423" s="21"/>
      <c r="M3423" s="14"/>
      <c r="N3423" s="14"/>
      <c r="O3423" s="21"/>
      <c r="P3423" s="16"/>
      <c r="Q3423" s="24"/>
      <c r="R3423" s="16"/>
      <c r="S3423" s="4"/>
      <c r="T3423" s="5"/>
      <c r="U3423" s="11"/>
      <c r="V3423" s="11"/>
      <c r="W3423" s="11"/>
      <c r="X3423" s="32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"/>
      <c r="AI3423" s="1"/>
      <c r="AJ3423" s="1"/>
      <c r="AK3423" s="1"/>
      <c r="AL3423" s="1"/>
      <c r="AM3423" s="32"/>
      <c r="AN3423" s="32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42"/>
      <c r="B3424" s="19"/>
      <c r="C3424" s="8"/>
      <c r="D3424" s="15"/>
      <c r="E3424" s="16"/>
      <c r="F3424" s="16"/>
      <c r="G3424" s="16"/>
      <c r="H3424" s="16"/>
      <c r="I3424" s="15"/>
      <c r="J3424" s="5"/>
      <c r="K3424" s="2"/>
      <c r="L3424" s="21"/>
      <c r="M3424" s="14"/>
      <c r="N3424" s="14"/>
      <c r="O3424" s="21"/>
      <c r="P3424" s="16"/>
      <c r="Q3424" s="24"/>
      <c r="R3424" s="16"/>
      <c r="S3424" s="4"/>
      <c r="T3424" s="5"/>
      <c r="U3424" s="11"/>
      <c r="V3424" s="11"/>
      <c r="W3424" s="11"/>
      <c r="X3424" s="32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"/>
      <c r="AI3424" s="1"/>
      <c r="AJ3424" s="1"/>
      <c r="AK3424" s="1"/>
      <c r="AL3424" s="1"/>
      <c r="AM3424" s="32"/>
      <c r="AN3424" s="32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42"/>
      <c r="B3425" s="19"/>
      <c r="C3425" s="8"/>
      <c r="D3425" s="15"/>
      <c r="E3425" s="16"/>
      <c r="F3425" s="16"/>
      <c r="G3425" s="16"/>
      <c r="H3425" s="16"/>
      <c r="I3425" s="15"/>
      <c r="J3425" s="5"/>
      <c r="K3425" s="2"/>
      <c r="L3425" s="21"/>
      <c r="M3425" s="14"/>
      <c r="N3425" s="14"/>
      <c r="O3425" s="21"/>
      <c r="P3425" s="16"/>
      <c r="Q3425" s="24"/>
      <c r="R3425" s="16"/>
      <c r="S3425" s="4"/>
      <c r="T3425" s="5"/>
      <c r="U3425" s="11"/>
      <c r="V3425" s="11"/>
      <c r="W3425" s="11"/>
      <c r="X3425" s="32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"/>
      <c r="AI3425" s="1"/>
      <c r="AJ3425" s="1"/>
      <c r="AK3425" s="1"/>
      <c r="AL3425" s="1"/>
      <c r="AM3425" s="32"/>
      <c r="AN3425" s="32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42"/>
      <c r="B3426" s="19"/>
      <c r="C3426" s="8"/>
      <c r="D3426" s="15"/>
      <c r="E3426" s="16"/>
      <c r="F3426" s="16"/>
      <c r="G3426" s="16"/>
      <c r="H3426" s="16"/>
      <c r="I3426" s="15"/>
      <c r="J3426" s="5"/>
      <c r="K3426" s="2"/>
      <c r="L3426" s="21"/>
      <c r="M3426" s="14"/>
      <c r="N3426" s="14"/>
      <c r="O3426" s="21"/>
      <c r="P3426" s="16"/>
      <c r="Q3426" s="24"/>
      <c r="R3426" s="16"/>
      <c r="S3426" s="4"/>
      <c r="T3426" s="5"/>
      <c r="U3426" s="11"/>
      <c r="V3426" s="11"/>
      <c r="W3426" s="11"/>
      <c r="X3426" s="32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"/>
      <c r="AI3426" s="1"/>
      <c r="AJ3426" s="1"/>
      <c r="AK3426" s="1"/>
      <c r="AL3426" s="1"/>
      <c r="AM3426" s="32"/>
      <c r="AN3426" s="32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42"/>
      <c r="B3427" s="19"/>
      <c r="C3427" s="8"/>
      <c r="D3427" s="15"/>
      <c r="E3427" s="16"/>
      <c r="F3427" s="16"/>
      <c r="G3427" s="16"/>
      <c r="H3427" s="16"/>
      <c r="I3427" s="15"/>
      <c r="J3427" s="5"/>
      <c r="K3427" s="2"/>
      <c r="L3427" s="21"/>
      <c r="M3427" s="14"/>
      <c r="N3427" s="14"/>
      <c r="O3427" s="21"/>
      <c r="P3427" s="16"/>
      <c r="Q3427" s="24"/>
      <c r="R3427" s="16"/>
      <c r="S3427" s="4"/>
      <c r="T3427" s="5"/>
      <c r="U3427" s="11"/>
      <c r="V3427" s="11"/>
      <c r="W3427" s="11"/>
      <c r="X3427" s="32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"/>
      <c r="AI3427" s="1"/>
      <c r="AJ3427" s="1"/>
      <c r="AK3427" s="1"/>
      <c r="AL3427" s="1"/>
      <c r="AM3427" s="32"/>
      <c r="AN3427" s="32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42"/>
      <c r="B3428" s="19"/>
      <c r="C3428" s="8"/>
      <c r="D3428" s="15"/>
      <c r="E3428" s="16"/>
      <c r="F3428" s="16"/>
      <c r="G3428" s="16"/>
      <c r="H3428" s="16"/>
      <c r="I3428" s="15"/>
      <c r="J3428" s="5"/>
      <c r="K3428" s="2"/>
      <c r="L3428" s="21"/>
      <c r="M3428" s="14"/>
      <c r="N3428" s="14"/>
      <c r="O3428" s="21"/>
      <c r="P3428" s="16"/>
      <c r="Q3428" s="24"/>
      <c r="R3428" s="16"/>
      <c r="S3428" s="4"/>
      <c r="T3428" s="5"/>
      <c r="U3428" s="11"/>
      <c r="V3428" s="11"/>
      <c r="W3428" s="11"/>
      <c r="X3428" s="32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"/>
      <c r="AI3428" s="1"/>
      <c r="AJ3428" s="1"/>
      <c r="AK3428" s="1"/>
      <c r="AL3428" s="1"/>
      <c r="AM3428" s="32"/>
      <c r="AN3428" s="32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42"/>
      <c r="B3429" s="19"/>
      <c r="C3429" s="8"/>
      <c r="D3429" s="15"/>
      <c r="E3429" s="16"/>
      <c r="F3429" s="16"/>
      <c r="G3429" s="16"/>
      <c r="H3429" s="16"/>
      <c r="I3429" s="15"/>
      <c r="J3429" s="5"/>
      <c r="K3429" s="2"/>
      <c r="L3429" s="21"/>
      <c r="M3429" s="14"/>
      <c r="N3429" s="14"/>
      <c r="O3429" s="21"/>
      <c r="P3429" s="16"/>
      <c r="Q3429" s="24"/>
      <c r="R3429" s="16"/>
      <c r="S3429" s="4"/>
      <c r="T3429" s="5"/>
      <c r="U3429" s="11"/>
      <c r="V3429" s="11"/>
      <c r="W3429" s="11"/>
      <c r="X3429" s="32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"/>
      <c r="AI3429" s="1"/>
      <c r="AJ3429" s="1"/>
      <c r="AK3429" s="1"/>
      <c r="AL3429" s="1"/>
      <c r="AM3429" s="32"/>
      <c r="AN3429" s="32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42"/>
      <c r="B3430" s="19"/>
      <c r="C3430" s="8"/>
      <c r="D3430" s="15"/>
      <c r="E3430" s="16"/>
      <c r="F3430" s="16"/>
      <c r="G3430" s="16"/>
      <c r="H3430" s="16"/>
      <c r="I3430" s="15"/>
      <c r="J3430" s="5"/>
      <c r="K3430" s="2"/>
      <c r="L3430" s="21"/>
      <c r="M3430" s="14"/>
      <c r="N3430" s="14"/>
      <c r="O3430" s="21"/>
      <c r="P3430" s="16"/>
      <c r="Q3430" s="24"/>
      <c r="R3430" s="16"/>
      <c r="S3430" s="4"/>
      <c r="T3430" s="5"/>
      <c r="U3430" s="11"/>
      <c r="V3430" s="11"/>
      <c r="W3430" s="11"/>
      <c r="X3430" s="32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"/>
      <c r="AI3430" s="1"/>
      <c r="AJ3430" s="1"/>
      <c r="AK3430" s="1"/>
      <c r="AL3430" s="1"/>
      <c r="AM3430" s="32"/>
      <c r="AN3430" s="32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42"/>
      <c r="B3431" s="19"/>
      <c r="C3431" s="8"/>
      <c r="D3431" s="15"/>
      <c r="E3431" s="16"/>
      <c r="F3431" s="16"/>
      <c r="G3431" s="16"/>
      <c r="H3431" s="16"/>
      <c r="I3431" s="15"/>
      <c r="J3431" s="5"/>
      <c r="K3431" s="2"/>
      <c r="L3431" s="21"/>
      <c r="M3431" s="14"/>
      <c r="N3431" s="14"/>
      <c r="O3431" s="21"/>
      <c r="P3431" s="16"/>
      <c r="Q3431" s="24"/>
      <c r="R3431" s="16"/>
      <c r="S3431" s="4"/>
      <c r="T3431" s="5"/>
      <c r="U3431" s="11"/>
      <c r="V3431" s="11"/>
      <c r="W3431" s="11"/>
      <c r="X3431" s="32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"/>
      <c r="AI3431" s="1"/>
      <c r="AJ3431" s="1"/>
      <c r="AK3431" s="1"/>
      <c r="AL3431" s="1"/>
      <c r="AM3431" s="32"/>
      <c r="AN3431" s="32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42"/>
      <c r="B3432" s="19"/>
      <c r="C3432" s="8"/>
      <c r="D3432" s="15"/>
      <c r="E3432" s="16"/>
      <c r="F3432" s="16"/>
      <c r="G3432" s="16"/>
      <c r="H3432" s="16"/>
      <c r="I3432" s="15"/>
      <c r="J3432" s="5"/>
      <c r="K3432" s="2"/>
      <c r="L3432" s="21"/>
      <c r="M3432" s="14"/>
      <c r="N3432" s="14"/>
      <c r="O3432" s="21"/>
      <c r="P3432" s="16"/>
      <c r="Q3432" s="24"/>
      <c r="R3432" s="16"/>
      <c r="S3432" s="4"/>
      <c r="T3432" s="5"/>
      <c r="U3432" s="11"/>
      <c r="V3432" s="11"/>
      <c r="W3432" s="11"/>
      <c r="X3432" s="32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"/>
      <c r="AI3432" s="1"/>
      <c r="AJ3432" s="1"/>
      <c r="AK3432" s="1"/>
      <c r="AL3432" s="1"/>
      <c r="AM3432" s="32"/>
      <c r="AN3432" s="32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42"/>
      <c r="B3433" s="19"/>
      <c r="C3433" s="8"/>
      <c r="D3433" s="15"/>
      <c r="E3433" s="16"/>
      <c r="F3433" s="16"/>
      <c r="G3433" s="16"/>
      <c r="H3433" s="16"/>
      <c r="I3433" s="15"/>
      <c r="J3433" s="5"/>
      <c r="K3433" s="2"/>
      <c r="L3433" s="21"/>
      <c r="M3433" s="14"/>
      <c r="N3433" s="14"/>
      <c r="O3433" s="21"/>
      <c r="P3433" s="16"/>
      <c r="Q3433" s="24"/>
      <c r="R3433" s="16"/>
      <c r="S3433" s="4"/>
      <c r="T3433" s="5"/>
      <c r="U3433" s="11"/>
      <c r="V3433" s="11"/>
      <c r="W3433" s="11"/>
      <c r="X3433" s="32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"/>
      <c r="AI3433" s="1"/>
      <c r="AJ3433" s="1"/>
      <c r="AK3433" s="1"/>
      <c r="AL3433" s="1"/>
      <c r="AM3433" s="32"/>
      <c r="AN3433" s="32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42"/>
      <c r="B3434" s="19"/>
      <c r="C3434" s="8"/>
      <c r="D3434" s="15"/>
      <c r="E3434" s="16"/>
      <c r="F3434" s="16"/>
      <c r="G3434" s="16"/>
      <c r="H3434" s="16"/>
      <c r="I3434" s="15"/>
      <c r="J3434" s="5"/>
      <c r="K3434" s="2"/>
      <c r="L3434" s="21"/>
      <c r="M3434" s="14"/>
      <c r="N3434" s="14"/>
      <c r="O3434" s="21"/>
      <c r="P3434" s="16"/>
      <c r="Q3434" s="24"/>
      <c r="R3434" s="16"/>
      <c r="S3434" s="4"/>
      <c r="T3434" s="5"/>
      <c r="U3434" s="11"/>
      <c r="V3434" s="11"/>
      <c r="W3434" s="11"/>
      <c r="X3434" s="32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"/>
      <c r="AI3434" s="1"/>
      <c r="AJ3434" s="1"/>
      <c r="AK3434" s="1"/>
      <c r="AL3434" s="1"/>
      <c r="AM3434" s="32"/>
      <c r="AN3434" s="32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42"/>
      <c r="B3435" s="19"/>
      <c r="C3435" s="8"/>
      <c r="D3435" s="15"/>
      <c r="E3435" s="16"/>
      <c r="F3435" s="16"/>
      <c r="G3435" s="16"/>
      <c r="H3435" s="16"/>
      <c r="I3435" s="15"/>
      <c r="J3435" s="5"/>
      <c r="K3435" s="2"/>
      <c r="L3435" s="21"/>
      <c r="M3435" s="14"/>
      <c r="N3435" s="14"/>
      <c r="O3435" s="21"/>
      <c r="P3435" s="16"/>
      <c r="Q3435" s="24"/>
      <c r="R3435" s="16"/>
      <c r="S3435" s="4"/>
      <c r="T3435" s="5"/>
      <c r="U3435" s="11"/>
      <c r="V3435" s="11"/>
      <c r="W3435" s="11"/>
      <c r="X3435" s="32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"/>
      <c r="AI3435" s="1"/>
      <c r="AJ3435" s="1"/>
      <c r="AK3435" s="1"/>
      <c r="AL3435" s="1"/>
      <c r="AM3435" s="32"/>
      <c r="AN3435" s="32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42"/>
      <c r="B3436" s="19"/>
      <c r="C3436" s="8"/>
      <c r="D3436" s="15"/>
      <c r="E3436" s="16"/>
      <c r="F3436" s="16"/>
      <c r="G3436" s="16"/>
      <c r="H3436" s="16"/>
      <c r="I3436" s="15"/>
      <c r="J3436" s="5"/>
      <c r="K3436" s="2"/>
      <c r="L3436" s="21"/>
      <c r="M3436" s="14"/>
      <c r="N3436" s="14"/>
      <c r="O3436" s="21"/>
      <c r="P3436" s="16"/>
      <c r="Q3436" s="24"/>
      <c r="R3436" s="16"/>
      <c r="S3436" s="4"/>
      <c r="T3436" s="5"/>
      <c r="U3436" s="11"/>
      <c r="V3436" s="11"/>
      <c r="W3436" s="11"/>
      <c r="X3436" s="32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"/>
      <c r="AI3436" s="1"/>
      <c r="AJ3436" s="1"/>
      <c r="AK3436" s="1"/>
      <c r="AL3436" s="1"/>
      <c r="AM3436" s="32"/>
      <c r="AN3436" s="32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42"/>
      <c r="B3437" s="19"/>
      <c r="C3437" s="8"/>
      <c r="D3437" s="15"/>
      <c r="E3437" s="16"/>
      <c r="F3437" s="16"/>
      <c r="G3437" s="16"/>
      <c r="H3437" s="16"/>
      <c r="I3437" s="15"/>
      <c r="J3437" s="5"/>
      <c r="K3437" s="2"/>
      <c r="L3437" s="21"/>
      <c r="M3437" s="14"/>
      <c r="N3437" s="14"/>
      <c r="O3437" s="21"/>
      <c r="P3437" s="16"/>
      <c r="Q3437" s="24"/>
      <c r="R3437" s="16"/>
      <c r="S3437" s="4"/>
      <c r="T3437" s="5"/>
      <c r="U3437" s="11"/>
      <c r="V3437" s="11"/>
      <c r="W3437" s="11"/>
      <c r="X3437" s="32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"/>
      <c r="AI3437" s="1"/>
      <c r="AJ3437" s="1"/>
      <c r="AK3437" s="1"/>
      <c r="AL3437" s="1"/>
      <c r="AM3437" s="32"/>
      <c r="AN3437" s="32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42"/>
      <c r="B3438" s="19"/>
      <c r="C3438" s="8"/>
      <c r="D3438" s="15"/>
      <c r="E3438" s="16"/>
      <c r="F3438" s="16"/>
      <c r="G3438" s="16"/>
      <c r="H3438" s="16"/>
      <c r="I3438" s="15"/>
      <c r="J3438" s="5"/>
      <c r="K3438" s="2"/>
      <c r="L3438" s="21"/>
      <c r="M3438" s="14"/>
      <c r="N3438" s="14"/>
      <c r="O3438" s="21"/>
      <c r="P3438" s="16"/>
      <c r="Q3438" s="24"/>
      <c r="R3438" s="16"/>
      <c r="S3438" s="4"/>
      <c r="T3438" s="5"/>
      <c r="U3438" s="11"/>
      <c r="V3438" s="11"/>
      <c r="W3438" s="11"/>
      <c r="X3438" s="32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"/>
      <c r="AI3438" s="1"/>
      <c r="AJ3438" s="1"/>
      <c r="AK3438" s="1"/>
      <c r="AL3438" s="1"/>
      <c r="AM3438" s="32"/>
      <c r="AN3438" s="32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42"/>
      <c r="B3439" s="19"/>
      <c r="C3439" s="8"/>
      <c r="D3439" s="15"/>
      <c r="E3439" s="16"/>
      <c r="F3439" s="16"/>
      <c r="G3439" s="16"/>
      <c r="H3439" s="16"/>
      <c r="I3439" s="15"/>
      <c r="J3439" s="5"/>
      <c r="K3439" s="2"/>
      <c r="L3439" s="21"/>
      <c r="M3439" s="14"/>
      <c r="N3439" s="14"/>
      <c r="O3439" s="21"/>
      <c r="P3439" s="16"/>
      <c r="Q3439" s="24"/>
      <c r="R3439" s="16"/>
      <c r="S3439" s="4"/>
      <c r="T3439" s="5"/>
      <c r="U3439" s="11"/>
      <c r="V3439" s="11"/>
      <c r="W3439" s="11"/>
      <c r="X3439" s="32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"/>
      <c r="AI3439" s="1"/>
      <c r="AJ3439" s="1"/>
      <c r="AK3439" s="1"/>
      <c r="AL3439" s="1"/>
      <c r="AM3439" s="32"/>
      <c r="AN3439" s="32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42"/>
      <c r="B3440" s="19"/>
      <c r="C3440" s="8"/>
      <c r="D3440" s="15"/>
      <c r="E3440" s="16"/>
      <c r="F3440" s="16"/>
      <c r="G3440" s="16"/>
      <c r="H3440" s="16"/>
      <c r="I3440" s="15"/>
      <c r="J3440" s="5"/>
      <c r="K3440" s="2"/>
      <c r="L3440" s="21"/>
      <c r="M3440" s="14"/>
      <c r="N3440" s="14"/>
      <c r="O3440" s="21"/>
      <c r="P3440" s="16"/>
      <c r="Q3440" s="24"/>
      <c r="R3440" s="16"/>
      <c r="S3440" s="4"/>
      <c r="T3440" s="5"/>
      <c r="U3440" s="11"/>
      <c r="V3440" s="11"/>
      <c r="W3440" s="11"/>
      <c r="X3440" s="32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"/>
      <c r="AI3440" s="1"/>
      <c r="AJ3440" s="1"/>
      <c r="AK3440" s="1"/>
      <c r="AL3440" s="1"/>
      <c r="AM3440" s="32"/>
      <c r="AN3440" s="32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42"/>
      <c r="B3441" s="19"/>
      <c r="C3441" s="8"/>
      <c r="D3441" s="15"/>
      <c r="E3441" s="16"/>
      <c r="F3441" s="16"/>
      <c r="G3441" s="16"/>
      <c r="H3441" s="16"/>
      <c r="I3441" s="15"/>
      <c r="J3441" s="5"/>
      <c r="K3441" s="2"/>
      <c r="L3441" s="21"/>
      <c r="M3441" s="14"/>
      <c r="N3441" s="14"/>
      <c r="O3441" s="21"/>
      <c r="P3441" s="16"/>
      <c r="Q3441" s="24"/>
      <c r="R3441" s="16"/>
      <c r="S3441" s="4"/>
      <c r="T3441" s="5"/>
      <c r="U3441" s="11"/>
      <c r="V3441" s="11"/>
      <c r="W3441" s="11"/>
      <c r="X3441" s="32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"/>
      <c r="AI3441" s="1"/>
      <c r="AJ3441" s="1"/>
      <c r="AK3441" s="1"/>
      <c r="AL3441" s="1"/>
      <c r="AM3441" s="32"/>
      <c r="AN3441" s="32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42"/>
      <c r="B3442" s="19"/>
      <c r="C3442" s="8"/>
      <c r="D3442" s="15"/>
      <c r="E3442" s="16"/>
      <c r="F3442" s="16"/>
      <c r="G3442" s="16"/>
      <c r="H3442" s="16"/>
      <c r="I3442" s="15"/>
      <c r="J3442" s="5"/>
      <c r="K3442" s="2"/>
      <c r="L3442" s="21"/>
      <c r="M3442" s="14"/>
      <c r="N3442" s="14"/>
      <c r="O3442" s="21"/>
      <c r="P3442" s="16"/>
      <c r="Q3442" s="24"/>
      <c r="R3442" s="16"/>
      <c r="S3442" s="4"/>
      <c r="T3442" s="5"/>
      <c r="U3442" s="11"/>
      <c r="V3442" s="11"/>
      <c r="W3442" s="11"/>
      <c r="X3442" s="32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"/>
      <c r="AI3442" s="1"/>
      <c r="AJ3442" s="1"/>
      <c r="AK3442" s="1"/>
      <c r="AL3442" s="1"/>
      <c r="AM3442" s="32"/>
      <c r="AN3442" s="32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42"/>
      <c r="B3443" s="19"/>
      <c r="C3443" s="8"/>
      <c r="D3443" s="15"/>
      <c r="E3443" s="16"/>
      <c r="F3443" s="16"/>
      <c r="G3443" s="16"/>
      <c r="H3443" s="16"/>
      <c r="I3443" s="15"/>
      <c r="J3443" s="5"/>
      <c r="K3443" s="2"/>
      <c r="L3443" s="21"/>
      <c r="M3443" s="14"/>
      <c r="N3443" s="14"/>
      <c r="O3443" s="21"/>
      <c r="P3443" s="16"/>
      <c r="Q3443" s="24"/>
      <c r="R3443" s="16"/>
      <c r="S3443" s="4"/>
      <c r="T3443" s="5"/>
      <c r="U3443" s="11"/>
      <c r="V3443" s="11"/>
      <c r="W3443" s="11"/>
      <c r="X3443" s="32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"/>
      <c r="AI3443" s="1"/>
      <c r="AJ3443" s="1"/>
      <c r="AK3443" s="1"/>
      <c r="AL3443" s="1"/>
      <c r="AM3443" s="32"/>
      <c r="AN3443" s="32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42"/>
      <c r="B3444" s="19"/>
      <c r="C3444" s="8"/>
      <c r="D3444" s="15"/>
      <c r="E3444" s="16"/>
      <c r="F3444" s="16"/>
      <c r="G3444" s="16"/>
      <c r="H3444" s="16"/>
      <c r="I3444" s="15"/>
      <c r="J3444" s="5"/>
      <c r="K3444" s="2"/>
      <c r="L3444" s="21"/>
      <c r="M3444" s="14"/>
      <c r="N3444" s="14"/>
      <c r="O3444" s="21"/>
      <c r="P3444" s="16"/>
      <c r="Q3444" s="24"/>
      <c r="R3444" s="16"/>
      <c r="S3444" s="4"/>
      <c r="T3444" s="5"/>
      <c r="U3444" s="11"/>
      <c r="V3444" s="11"/>
      <c r="W3444" s="11"/>
      <c r="X3444" s="32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"/>
      <c r="AI3444" s="1"/>
      <c r="AJ3444" s="1"/>
      <c r="AK3444" s="1"/>
      <c r="AL3444" s="1"/>
      <c r="AM3444" s="32"/>
      <c r="AN3444" s="32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42"/>
      <c r="B3445" s="19"/>
      <c r="C3445" s="8"/>
      <c r="D3445" s="15"/>
      <c r="E3445" s="16"/>
      <c r="F3445" s="16"/>
      <c r="G3445" s="16"/>
      <c r="H3445" s="16"/>
      <c r="I3445" s="15"/>
      <c r="J3445" s="5"/>
      <c r="K3445" s="2"/>
      <c r="L3445" s="21"/>
      <c r="M3445" s="14"/>
      <c r="N3445" s="14"/>
      <c r="O3445" s="21"/>
      <c r="P3445" s="16"/>
      <c r="Q3445" s="24"/>
      <c r="R3445" s="16"/>
      <c r="S3445" s="4"/>
      <c r="T3445" s="5"/>
      <c r="U3445" s="11"/>
      <c r="V3445" s="11"/>
      <c r="W3445" s="11"/>
      <c r="X3445" s="32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"/>
      <c r="AI3445" s="1"/>
      <c r="AJ3445" s="1"/>
      <c r="AK3445" s="1"/>
      <c r="AL3445" s="1"/>
      <c r="AM3445" s="32"/>
      <c r="AN3445" s="32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42"/>
      <c r="B3446" s="19"/>
      <c r="C3446" s="8"/>
      <c r="D3446" s="15"/>
      <c r="E3446" s="16"/>
      <c r="F3446" s="16"/>
      <c r="G3446" s="16"/>
      <c r="H3446" s="16"/>
      <c r="I3446" s="15"/>
      <c r="J3446" s="5"/>
      <c r="K3446" s="2"/>
      <c r="L3446" s="21"/>
      <c r="M3446" s="14"/>
      <c r="N3446" s="14"/>
      <c r="O3446" s="21"/>
      <c r="P3446" s="16"/>
      <c r="Q3446" s="24"/>
      <c r="R3446" s="16"/>
      <c r="S3446" s="4"/>
      <c r="T3446" s="5"/>
      <c r="U3446" s="11"/>
      <c r="V3446" s="11"/>
      <c r="W3446" s="11"/>
      <c r="X3446" s="32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"/>
      <c r="AI3446" s="1"/>
      <c r="AJ3446" s="1"/>
      <c r="AK3446" s="1"/>
      <c r="AL3446" s="1"/>
      <c r="AM3446" s="32"/>
      <c r="AN3446" s="32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42"/>
      <c r="B3447" s="19"/>
      <c r="C3447" s="8"/>
      <c r="D3447" s="15"/>
      <c r="E3447" s="16"/>
      <c r="F3447" s="16"/>
      <c r="G3447" s="16"/>
      <c r="H3447" s="16"/>
      <c r="I3447" s="15"/>
      <c r="J3447" s="5"/>
      <c r="K3447" s="2"/>
      <c r="L3447" s="21"/>
      <c r="M3447" s="14"/>
      <c r="N3447" s="14"/>
      <c r="O3447" s="21"/>
      <c r="P3447" s="16"/>
      <c r="Q3447" s="24"/>
      <c r="R3447" s="16"/>
      <c r="S3447" s="4"/>
      <c r="T3447" s="5"/>
      <c r="U3447" s="11"/>
      <c r="V3447" s="11"/>
      <c r="W3447" s="11"/>
      <c r="X3447" s="32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"/>
      <c r="AI3447" s="1"/>
      <c r="AJ3447" s="1"/>
      <c r="AK3447" s="1"/>
      <c r="AL3447" s="1"/>
      <c r="AM3447" s="32"/>
      <c r="AN3447" s="32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42"/>
      <c r="B3448" s="19"/>
      <c r="C3448" s="8"/>
      <c r="D3448" s="15"/>
      <c r="E3448" s="16"/>
      <c r="F3448" s="16"/>
      <c r="G3448" s="16"/>
      <c r="H3448" s="16"/>
      <c r="I3448" s="15"/>
      <c r="J3448" s="5"/>
      <c r="K3448" s="2"/>
      <c r="L3448" s="21"/>
      <c r="M3448" s="14"/>
      <c r="N3448" s="14"/>
      <c r="O3448" s="21"/>
      <c r="P3448" s="16"/>
      <c r="Q3448" s="24"/>
      <c r="R3448" s="16"/>
      <c r="S3448" s="4"/>
      <c r="T3448" s="5"/>
      <c r="U3448" s="11"/>
      <c r="V3448" s="11"/>
      <c r="W3448" s="11"/>
      <c r="X3448" s="32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"/>
      <c r="AI3448" s="1"/>
      <c r="AJ3448" s="1"/>
      <c r="AK3448" s="1"/>
      <c r="AL3448" s="1"/>
      <c r="AM3448" s="32"/>
      <c r="AN3448" s="32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42"/>
      <c r="B3449" s="19"/>
      <c r="C3449" s="8"/>
      <c r="D3449" s="15"/>
      <c r="E3449" s="16"/>
      <c r="F3449" s="16"/>
      <c r="G3449" s="16"/>
      <c r="H3449" s="16"/>
      <c r="I3449" s="15"/>
      <c r="J3449" s="5"/>
      <c r="K3449" s="2"/>
      <c r="L3449" s="21"/>
      <c r="M3449" s="14"/>
      <c r="N3449" s="14"/>
      <c r="O3449" s="21"/>
      <c r="P3449" s="16"/>
      <c r="Q3449" s="24"/>
      <c r="R3449" s="16"/>
      <c r="S3449" s="4"/>
      <c r="T3449" s="5"/>
      <c r="U3449" s="11"/>
      <c r="V3449" s="11"/>
      <c r="W3449" s="11"/>
      <c r="X3449" s="32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"/>
      <c r="AI3449" s="1"/>
      <c r="AJ3449" s="1"/>
      <c r="AK3449" s="1"/>
      <c r="AL3449" s="1"/>
      <c r="AM3449" s="32"/>
      <c r="AN3449" s="32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42"/>
      <c r="B3450" s="19"/>
      <c r="C3450" s="8"/>
      <c r="D3450" s="15"/>
      <c r="E3450" s="16"/>
      <c r="F3450" s="16"/>
      <c r="G3450" s="16"/>
      <c r="H3450" s="16"/>
      <c r="I3450" s="15"/>
      <c r="J3450" s="5"/>
      <c r="K3450" s="2"/>
      <c r="L3450" s="21"/>
      <c r="M3450" s="14"/>
      <c r="N3450" s="14"/>
      <c r="O3450" s="21"/>
      <c r="P3450" s="16"/>
      <c r="Q3450" s="24"/>
      <c r="R3450" s="16"/>
      <c r="S3450" s="4"/>
      <c r="T3450" s="5"/>
      <c r="U3450" s="11"/>
      <c r="V3450" s="11"/>
      <c r="W3450" s="11"/>
      <c r="X3450" s="32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"/>
      <c r="AI3450" s="1"/>
      <c r="AJ3450" s="1"/>
      <c r="AK3450" s="1"/>
      <c r="AL3450" s="1"/>
      <c r="AM3450" s="32"/>
      <c r="AN3450" s="32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42"/>
      <c r="B3451" s="19"/>
      <c r="C3451" s="8"/>
      <c r="D3451" s="15"/>
      <c r="E3451" s="16"/>
      <c r="F3451" s="16"/>
      <c r="G3451" s="16"/>
      <c r="H3451" s="16"/>
      <c r="I3451" s="15"/>
      <c r="J3451" s="5"/>
      <c r="K3451" s="2"/>
      <c r="L3451" s="21"/>
      <c r="M3451" s="14"/>
      <c r="N3451" s="14"/>
      <c r="O3451" s="21"/>
      <c r="P3451" s="16"/>
      <c r="Q3451" s="24"/>
      <c r="R3451" s="16"/>
      <c r="S3451" s="4"/>
      <c r="T3451" s="5"/>
      <c r="U3451" s="11"/>
      <c r="V3451" s="11"/>
      <c r="W3451" s="11"/>
      <c r="X3451" s="32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"/>
      <c r="AI3451" s="1"/>
      <c r="AJ3451" s="1"/>
      <c r="AK3451" s="1"/>
      <c r="AL3451" s="1"/>
      <c r="AM3451" s="32"/>
      <c r="AN3451" s="32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42"/>
      <c r="B3452" s="19"/>
      <c r="C3452" s="8"/>
      <c r="D3452" s="15"/>
      <c r="E3452" s="16"/>
      <c r="F3452" s="16"/>
      <c r="G3452" s="16"/>
      <c r="H3452" s="16"/>
      <c r="I3452" s="15"/>
      <c r="J3452" s="5"/>
      <c r="K3452" s="2"/>
      <c r="L3452" s="21"/>
      <c r="M3452" s="14"/>
      <c r="N3452" s="14"/>
      <c r="O3452" s="21"/>
      <c r="P3452" s="16"/>
      <c r="Q3452" s="24"/>
      <c r="R3452" s="16"/>
      <c r="S3452" s="4"/>
      <c r="T3452" s="5"/>
      <c r="U3452" s="11"/>
      <c r="V3452" s="11"/>
      <c r="W3452" s="11"/>
      <c r="X3452" s="32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"/>
      <c r="AI3452" s="1"/>
      <c r="AJ3452" s="1"/>
      <c r="AK3452" s="1"/>
      <c r="AL3452" s="1"/>
      <c r="AM3452" s="32"/>
      <c r="AN3452" s="32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42"/>
      <c r="B3453" s="19"/>
      <c r="C3453" s="8"/>
      <c r="D3453" s="15"/>
      <c r="E3453" s="16"/>
      <c r="F3453" s="16"/>
      <c r="G3453" s="16"/>
      <c r="H3453" s="16"/>
      <c r="I3453" s="15"/>
      <c r="J3453" s="5"/>
      <c r="K3453" s="2"/>
      <c r="L3453" s="21"/>
      <c r="M3453" s="14"/>
      <c r="N3453" s="14"/>
      <c r="O3453" s="21"/>
      <c r="P3453" s="16"/>
      <c r="Q3453" s="24"/>
      <c r="R3453" s="16"/>
      <c r="S3453" s="4"/>
      <c r="T3453" s="5"/>
      <c r="U3453" s="11"/>
      <c r="V3453" s="11"/>
      <c r="W3453" s="11"/>
      <c r="X3453" s="32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"/>
      <c r="AI3453" s="1"/>
      <c r="AJ3453" s="1"/>
      <c r="AK3453" s="1"/>
      <c r="AL3453" s="1"/>
      <c r="AM3453" s="32"/>
      <c r="AN3453" s="32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42"/>
      <c r="B3454" s="19"/>
      <c r="C3454" s="8"/>
      <c r="D3454" s="15"/>
      <c r="E3454" s="16"/>
      <c r="F3454" s="16"/>
      <c r="G3454" s="16"/>
      <c r="H3454" s="16"/>
      <c r="I3454" s="15"/>
      <c r="J3454" s="5"/>
      <c r="K3454" s="2"/>
      <c r="L3454" s="21"/>
      <c r="M3454" s="14"/>
      <c r="N3454" s="14"/>
      <c r="O3454" s="21"/>
      <c r="P3454" s="16"/>
      <c r="Q3454" s="24"/>
      <c r="R3454" s="16"/>
      <c r="S3454" s="4"/>
      <c r="T3454" s="5"/>
      <c r="U3454" s="11"/>
      <c r="V3454" s="11"/>
      <c r="W3454" s="11"/>
      <c r="X3454" s="32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"/>
      <c r="AI3454" s="1"/>
      <c r="AJ3454" s="1"/>
      <c r="AK3454" s="1"/>
      <c r="AL3454" s="1"/>
      <c r="AM3454" s="32"/>
      <c r="AN3454" s="32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42"/>
      <c r="B3455" s="19"/>
      <c r="C3455" s="8"/>
      <c r="D3455" s="15"/>
      <c r="E3455" s="16"/>
      <c r="F3455" s="16"/>
      <c r="G3455" s="16"/>
      <c r="H3455" s="16"/>
      <c r="I3455" s="15"/>
      <c r="J3455" s="5"/>
      <c r="K3455" s="2"/>
      <c r="L3455" s="21"/>
      <c r="M3455" s="14"/>
      <c r="N3455" s="14"/>
      <c r="O3455" s="21"/>
      <c r="P3455" s="16"/>
      <c r="Q3455" s="24"/>
      <c r="R3455" s="16"/>
      <c r="S3455" s="4"/>
      <c r="T3455" s="5"/>
      <c r="U3455" s="11"/>
      <c r="V3455" s="11"/>
      <c r="W3455" s="11"/>
      <c r="X3455" s="32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"/>
      <c r="AI3455" s="1"/>
      <c r="AJ3455" s="1"/>
      <c r="AK3455" s="1"/>
      <c r="AL3455" s="1"/>
      <c r="AM3455" s="32"/>
      <c r="AN3455" s="32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42"/>
      <c r="B3456" s="19"/>
      <c r="C3456" s="8"/>
      <c r="D3456" s="15"/>
      <c r="E3456" s="16"/>
      <c r="F3456" s="16"/>
      <c r="G3456" s="16"/>
      <c r="H3456" s="16"/>
      <c r="I3456" s="15"/>
      <c r="J3456" s="5"/>
      <c r="K3456" s="2"/>
      <c r="L3456" s="21"/>
      <c r="M3456" s="14"/>
      <c r="N3456" s="14"/>
      <c r="O3456" s="21"/>
      <c r="P3456" s="16"/>
      <c r="Q3456" s="24"/>
      <c r="R3456" s="16"/>
      <c r="S3456" s="4"/>
      <c r="T3456" s="5"/>
      <c r="U3456" s="11"/>
      <c r="V3456" s="11"/>
      <c r="W3456" s="11"/>
      <c r="X3456" s="32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"/>
      <c r="AI3456" s="1"/>
      <c r="AJ3456" s="1"/>
      <c r="AK3456" s="1"/>
      <c r="AL3456" s="1"/>
      <c r="AM3456" s="32"/>
      <c r="AN3456" s="32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42"/>
      <c r="B3457" s="19"/>
      <c r="C3457" s="8"/>
      <c r="D3457" s="15"/>
      <c r="E3457" s="16"/>
      <c r="F3457" s="16"/>
      <c r="G3457" s="16"/>
      <c r="H3457" s="16"/>
      <c r="I3457" s="15"/>
      <c r="J3457" s="5"/>
      <c r="K3457" s="2"/>
      <c r="L3457" s="21"/>
      <c r="M3457" s="14"/>
      <c r="N3457" s="14"/>
      <c r="O3457" s="21"/>
      <c r="P3457" s="16"/>
      <c r="Q3457" s="24"/>
      <c r="R3457" s="16"/>
      <c r="S3457" s="4"/>
      <c r="T3457" s="5"/>
      <c r="U3457" s="11"/>
      <c r="V3457" s="11"/>
      <c r="W3457" s="11"/>
      <c r="X3457" s="32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"/>
      <c r="AI3457" s="1"/>
      <c r="AJ3457" s="1"/>
      <c r="AK3457" s="1"/>
      <c r="AL3457" s="1"/>
      <c r="AM3457" s="32"/>
      <c r="AN3457" s="32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42"/>
      <c r="B3458" s="19"/>
      <c r="C3458" s="8"/>
      <c r="D3458" s="15"/>
      <c r="E3458" s="16"/>
      <c r="F3458" s="16"/>
      <c r="G3458" s="16"/>
      <c r="H3458" s="16"/>
      <c r="I3458" s="15"/>
      <c r="J3458" s="5"/>
      <c r="K3458" s="2"/>
      <c r="L3458" s="21"/>
      <c r="M3458" s="14"/>
      <c r="N3458" s="14"/>
      <c r="O3458" s="21"/>
      <c r="P3458" s="16"/>
      <c r="Q3458" s="24"/>
      <c r="R3458" s="16"/>
      <c r="S3458" s="4"/>
      <c r="T3458" s="5"/>
      <c r="U3458" s="11"/>
      <c r="V3458" s="11"/>
      <c r="W3458" s="11"/>
      <c r="X3458" s="32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"/>
      <c r="AI3458" s="1"/>
      <c r="AJ3458" s="1"/>
      <c r="AK3458" s="1"/>
      <c r="AL3458" s="1"/>
      <c r="AM3458" s="32"/>
      <c r="AN3458" s="32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42"/>
      <c r="B3459" s="19"/>
      <c r="C3459" s="8"/>
      <c r="D3459" s="15"/>
      <c r="E3459" s="16"/>
      <c r="F3459" s="16"/>
      <c r="G3459" s="16"/>
      <c r="H3459" s="16"/>
      <c r="I3459" s="15"/>
      <c r="J3459" s="5"/>
      <c r="K3459" s="2"/>
      <c r="L3459" s="21"/>
      <c r="M3459" s="14"/>
      <c r="N3459" s="14"/>
      <c r="O3459" s="21"/>
      <c r="P3459" s="16"/>
      <c r="Q3459" s="24"/>
      <c r="R3459" s="16"/>
      <c r="S3459" s="4"/>
      <c r="T3459" s="5"/>
      <c r="U3459" s="11"/>
      <c r="V3459" s="11"/>
      <c r="W3459" s="11"/>
      <c r="X3459" s="32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"/>
      <c r="AI3459" s="1"/>
      <c r="AJ3459" s="1"/>
      <c r="AK3459" s="1"/>
      <c r="AL3459" s="1"/>
      <c r="AM3459" s="32"/>
      <c r="AN3459" s="32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42"/>
      <c r="B3460" s="19"/>
      <c r="C3460" s="8"/>
      <c r="D3460" s="15"/>
      <c r="E3460" s="16"/>
      <c r="F3460" s="16"/>
      <c r="G3460" s="16"/>
      <c r="H3460" s="16"/>
      <c r="I3460" s="15"/>
      <c r="J3460" s="5"/>
      <c r="K3460" s="2"/>
      <c r="L3460" s="21"/>
      <c r="M3460" s="14"/>
      <c r="N3460" s="14"/>
      <c r="O3460" s="21"/>
      <c r="P3460" s="16"/>
      <c r="Q3460" s="24"/>
      <c r="R3460" s="16"/>
      <c r="S3460" s="4"/>
      <c r="T3460" s="5"/>
      <c r="U3460" s="11"/>
      <c r="V3460" s="11"/>
      <c r="W3460" s="11"/>
      <c r="X3460" s="32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"/>
      <c r="AI3460" s="1"/>
      <c r="AJ3460" s="1"/>
      <c r="AK3460" s="1"/>
      <c r="AL3460" s="1"/>
      <c r="AM3460" s="32"/>
      <c r="AN3460" s="32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42"/>
      <c r="B3461" s="19"/>
      <c r="C3461" s="8"/>
      <c r="D3461" s="15"/>
      <c r="E3461" s="16"/>
      <c r="F3461" s="16"/>
      <c r="G3461" s="16"/>
      <c r="H3461" s="16"/>
      <c r="I3461" s="15"/>
      <c r="J3461" s="5"/>
      <c r="K3461" s="2"/>
      <c r="L3461" s="21"/>
      <c r="M3461" s="14"/>
      <c r="N3461" s="14"/>
      <c r="O3461" s="21"/>
      <c r="P3461" s="16"/>
      <c r="Q3461" s="24"/>
      <c r="R3461" s="16"/>
      <c r="S3461" s="4"/>
      <c r="T3461" s="5"/>
      <c r="U3461" s="11"/>
      <c r="V3461" s="11"/>
      <c r="W3461" s="11"/>
      <c r="X3461" s="32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"/>
      <c r="AI3461" s="1"/>
      <c r="AJ3461" s="1"/>
      <c r="AK3461" s="1"/>
      <c r="AL3461" s="1"/>
      <c r="AM3461" s="32"/>
      <c r="AN3461" s="32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42"/>
      <c r="B3462" s="19"/>
      <c r="C3462" s="8"/>
      <c r="D3462" s="15"/>
      <c r="E3462" s="16"/>
      <c r="F3462" s="16"/>
      <c r="G3462" s="16"/>
      <c r="H3462" s="16"/>
      <c r="I3462" s="15"/>
      <c r="J3462" s="5"/>
      <c r="K3462" s="2"/>
      <c r="L3462" s="21"/>
      <c r="M3462" s="14"/>
      <c r="N3462" s="14"/>
      <c r="O3462" s="21"/>
      <c r="P3462" s="16"/>
      <c r="Q3462" s="24"/>
      <c r="R3462" s="16"/>
      <c r="S3462" s="4"/>
      <c r="T3462" s="5"/>
      <c r="U3462" s="11"/>
      <c r="V3462" s="11"/>
      <c r="W3462" s="11"/>
      <c r="X3462" s="32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"/>
      <c r="AI3462" s="1"/>
      <c r="AJ3462" s="1"/>
      <c r="AK3462" s="1"/>
      <c r="AL3462" s="1"/>
      <c r="AM3462" s="32"/>
      <c r="AN3462" s="32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42"/>
      <c r="B3463" s="19"/>
      <c r="C3463" s="8"/>
      <c r="D3463" s="15"/>
      <c r="E3463" s="16"/>
      <c r="F3463" s="16"/>
      <c r="G3463" s="16"/>
      <c r="H3463" s="16"/>
      <c r="I3463" s="15"/>
      <c r="J3463" s="5"/>
      <c r="K3463" s="2"/>
      <c r="L3463" s="21"/>
      <c r="M3463" s="14"/>
      <c r="N3463" s="14"/>
      <c r="O3463" s="21"/>
      <c r="P3463" s="16"/>
      <c r="Q3463" s="24"/>
      <c r="R3463" s="16"/>
      <c r="S3463" s="4"/>
      <c r="T3463" s="5"/>
      <c r="U3463" s="11"/>
      <c r="V3463" s="11"/>
      <c r="W3463" s="11"/>
      <c r="X3463" s="32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"/>
      <c r="AI3463" s="1"/>
      <c r="AJ3463" s="1"/>
      <c r="AK3463" s="1"/>
      <c r="AL3463" s="1"/>
      <c r="AM3463" s="32"/>
      <c r="AN3463" s="32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42"/>
      <c r="B3464" s="19"/>
      <c r="C3464" s="8"/>
      <c r="D3464" s="15"/>
      <c r="E3464" s="16"/>
      <c r="F3464" s="16"/>
      <c r="G3464" s="16"/>
      <c r="H3464" s="16"/>
      <c r="I3464" s="15"/>
      <c r="J3464" s="5"/>
      <c r="K3464" s="2"/>
      <c r="L3464" s="21"/>
      <c r="M3464" s="14"/>
      <c r="N3464" s="14"/>
      <c r="O3464" s="21"/>
      <c r="P3464" s="16"/>
      <c r="Q3464" s="24"/>
      <c r="R3464" s="16"/>
      <c r="S3464" s="4"/>
      <c r="T3464" s="5"/>
      <c r="U3464" s="11"/>
      <c r="V3464" s="11"/>
      <c r="W3464" s="11"/>
      <c r="X3464" s="32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"/>
      <c r="AI3464" s="1"/>
      <c r="AJ3464" s="1"/>
      <c r="AK3464" s="1"/>
      <c r="AL3464" s="1"/>
      <c r="AM3464" s="32"/>
      <c r="AN3464" s="32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42"/>
      <c r="B3465" s="19"/>
      <c r="C3465" s="8"/>
      <c r="D3465" s="15"/>
      <c r="E3465" s="16"/>
      <c r="F3465" s="16"/>
      <c r="G3465" s="16"/>
      <c r="H3465" s="16"/>
      <c r="I3465" s="15"/>
      <c r="J3465" s="5"/>
      <c r="K3465" s="2"/>
      <c r="L3465" s="21"/>
      <c r="M3465" s="14"/>
      <c r="N3465" s="14"/>
      <c r="O3465" s="21"/>
      <c r="P3465" s="16"/>
      <c r="Q3465" s="24"/>
      <c r="R3465" s="16"/>
      <c r="S3465" s="4"/>
      <c r="T3465" s="5"/>
      <c r="U3465" s="11"/>
      <c r="V3465" s="11"/>
      <c r="W3465" s="11"/>
      <c r="X3465" s="32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"/>
      <c r="AI3465" s="1"/>
      <c r="AJ3465" s="1"/>
      <c r="AK3465" s="1"/>
      <c r="AL3465" s="1"/>
      <c r="AM3465" s="32"/>
      <c r="AN3465" s="32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42"/>
      <c r="B3466" s="19"/>
      <c r="C3466" s="8"/>
      <c r="D3466" s="15"/>
      <c r="E3466" s="16"/>
      <c r="F3466" s="16"/>
      <c r="G3466" s="16"/>
      <c r="H3466" s="16"/>
      <c r="I3466" s="15"/>
      <c r="J3466" s="5"/>
      <c r="K3466" s="2"/>
      <c r="L3466" s="21"/>
      <c r="M3466" s="14"/>
      <c r="N3466" s="14"/>
      <c r="O3466" s="21"/>
      <c r="P3466" s="16"/>
      <c r="Q3466" s="24"/>
      <c r="R3466" s="16"/>
      <c r="S3466" s="4"/>
      <c r="T3466" s="5"/>
      <c r="U3466" s="11"/>
      <c r="V3466" s="11"/>
      <c r="W3466" s="11"/>
      <c r="X3466" s="32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"/>
      <c r="AI3466" s="1"/>
      <c r="AJ3466" s="1"/>
      <c r="AK3466" s="1"/>
      <c r="AL3466" s="1"/>
      <c r="AM3466" s="32"/>
      <c r="AN3466" s="32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42"/>
      <c r="B3467" s="19"/>
      <c r="C3467" s="8"/>
      <c r="D3467" s="15"/>
      <c r="E3467" s="16"/>
      <c r="F3467" s="16"/>
      <c r="G3467" s="16"/>
      <c r="H3467" s="16"/>
      <c r="I3467" s="15"/>
      <c r="J3467" s="5"/>
      <c r="K3467" s="2"/>
      <c r="L3467" s="21"/>
      <c r="M3467" s="14"/>
      <c r="N3467" s="14"/>
      <c r="O3467" s="21"/>
      <c r="P3467" s="16"/>
      <c r="Q3467" s="24"/>
      <c r="R3467" s="16"/>
      <c r="S3467" s="4"/>
      <c r="T3467" s="5"/>
      <c r="U3467" s="11"/>
      <c r="V3467" s="11"/>
      <c r="W3467" s="11"/>
      <c r="X3467" s="32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"/>
      <c r="AI3467" s="1"/>
      <c r="AJ3467" s="1"/>
      <c r="AK3467" s="1"/>
      <c r="AL3467" s="1"/>
      <c r="AM3467" s="32"/>
      <c r="AN3467" s="32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42"/>
      <c r="B3468" s="19"/>
      <c r="C3468" s="8"/>
      <c r="D3468" s="15"/>
      <c r="E3468" s="16"/>
      <c r="F3468" s="16"/>
      <c r="G3468" s="16"/>
      <c r="H3468" s="16"/>
      <c r="I3468" s="15"/>
      <c r="J3468" s="5"/>
      <c r="K3468" s="2"/>
      <c r="L3468" s="21"/>
      <c r="M3468" s="14"/>
      <c r="N3468" s="14"/>
      <c r="O3468" s="21"/>
      <c r="P3468" s="16"/>
      <c r="Q3468" s="24"/>
      <c r="R3468" s="16"/>
      <c r="S3468" s="4"/>
      <c r="T3468" s="5"/>
      <c r="U3468" s="11"/>
      <c r="V3468" s="11"/>
      <c r="W3468" s="11"/>
      <c r="X3468" s="32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"/>
      <c r="AI3468" s="1"/>
      <c r="AJ3468" s="1"/>
      <c r="AK3468" s="1"/>
      <c r="AL3468" s="1"/>
      <c r="AM3468" s="32"/>
      <c r="AN3468" s="32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42"/>
      <c r="B3469" s="19"/>
      <c r="C3469" s="8"/>
      <c r="D3469" s="15"/>
      <c r="E3469" s="16"/>
      <c r="F3469" s="16"/>
      <c r="G3469" s="16"/>
      <c r="H3469" s="16"/>
      <c r="I3469" s="15"/>
      <c r="J3469" s="5"/>
      <c r="K3469" s="2"/>
      <c r="L3469" s="21"/>
      <c r="M3469" s="14"/>
      <c r="N3469" s="14"/>
      <c r="O3469" s="21"/>
      <c r="P3469" s="16"/>
      <c r="Q3469" s="24"/>
      <c r="R3469" s="16"/>
      <c r="S3469" s="4"/>
      <c r="T3469" s="5"/>
      <c r="U3469" s="11"/>
      <c r="V3469" s="11"/>
      <c r="W3469" s="11"/>
      <c r="X3469" s="32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"/>
      <c r="AI3469" s="1"/>
      <c r="AJ3469" s="1"/>
      <c r="AK3469" s="1"/>
      <c r="AL3469" s="1"/>
      <c r="AM3469" s="32"/>
      <c r="AN3469" s="32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42"/>
      <c r="B3470" s="19"/>
      <c r="C3470" s="8"/>
      <c r="D3470" s="15"/>
      <c r="E3470" s="16"/>
      <c r="F3470" s="16"/>
      <c r="G3470" s="16"/>
      <c r="H3470" s="16"/>
      <c r="I3470" s="15"/>
      <c r="J3470" s="5"/>
      <c r="K3470" s="2"/>
      <c r="L3470" s="21"/>
      <c r="M3470" s="14"/>
      <c r="N3470" s="14"/>
      <c r="O3470" s="21"/>
      <c r="P3470" s="16"/>
      <c r="Q3470" s="24"/>
      <c r="R3470" s="16"/>
      <c r="S3470" s="4"/>
      <c r="T3470" s="5"/>
      <c r="U3470" s="11"/>
      <c r="V3470" s="11"/>
      <c r="W3470" s="11"/>
      <c r="X3470" s="32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"/>
      <c r="AI3470" s="1"/>
      <c r="AJ3470" s="1"/>
      <c r="AK3470" s="1"/>
      <c r="AL3470" s="1"/>
      <c r="AM3470" s="32"/>
      <c r="AN3470" s="32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42"/>
      <c r="B3471" s="19"/>
      <c r="C3471" s="8"/>
      <c r="D3471" s="15"/>
      <c r="E3471" s="16"/>
      <c r="F3471" s="16"/>
      <c r="G3471" s="16"/>
      <c r="H3471" s="16"/>
      <c r="I3471" s="15"/>
      <c r="J3471" s="5"/>
      <c r="K3471" s="2"/>
      <c r="L3471" s="21"/>
      <c r="M3471" s="14"/>
      <c r="N3471" s="14"/>
      <c r="O3471" s="21"/>
      <c r="P3471" s="16"/>
      <c r="Q3471" s="24"/>
      <c r="R3471" s="16"/>
      <c r="S3471" s="4"/>
      <c r="T3471" s="5"/>
      <c r="U3471" s="11"/>
      <c r="V3471" s="11"/>
      <c r="W3471" s="11"/>
      <c r="X3471" s="32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"/>
      <c r="AI3471" s="1"/>
      <c r="AJ3471" s="1"/>
      <c r="AK3471" s="1"/>
      <c r="AL3471" s="1"/>
      <c r="AM3471" s="32"/>
      <c r="AN3471" s="32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42"/>
      <c r="B3472" s="19"/>
      <c r="C3472" s="8"/>
      <c r="D3472" s="15"/>
      <c r="E3472" s="16"/>
      <c r="F3472" s="16"/>
      <c r="G3472" s="16"/>
      <c r="H3472" s="16"/>
      <c r="I3472" s="15"/>
      <c r="J3472" s="5"/>
      <c r="K3472" s="2"/>
      <c r="L3472" s="21"/>
      <c r="M3472" s="14"/>
      <c r="N3472" s="14"/>
      <c r="O3472" s="21"/>
      <c r="P3472" s="16"/>
      <c r="Q3472" s="24"/>
      <c r="R3472" s="16"/>
      <c r="S3472" s="4"/>
      <c r="T3472" s="5"/>
      <c r="U3472" s="11"/>
      <c r="V3472" s="11"/>
      <c r="W3472" s="11"/>
      <c r="X3472" s="32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"/>
      <c r="AI3472" s="1"/>
      <c r="AJ3472" s="1"/>
      <c r="AK3472" s="1"/>
      <c r="AL3472" s="1"/>
      <c r="AM3472" s="32"/>
      <c r="AN3472" s="32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42"/>
      <c r="B3473" s="19"/>
      <c r="C3473" s="8"/>
      <c r="D3473" s="15"/>
      <c r="E3473" s="16"/>
      <c r="F3473" s="16"/>
      <c r="G3473" s="16"/>
      <c r="H3473" s="16"/>
      <c r="I3473" s="15"/>
      <c r="J3473" s="5"/>
      <c r="K3473" s="2"/>
      <c r="L3473" s="21"/>
      <c r="M3473" s="14"/>
      <c r="N3473" s="14"/>
      <c r="O3473" s="21"/>
      <c r="P3473" s="16"/>
      <c r="Q3473" s="24"/>
      <c r="R3473" s="16"/>
      <c r="S3473" s="4"/>
      <c r="T3473" s="5"/>
      <c r="U3473" s="11"/>
      <c r="V3473" s="11"/>
      <c r="W3473" s="11"/>
      <c r="X3473" s="32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"/>
      <c r="AI3473" s="1"/>
      <c r="AJ3473" s="1"/>
      <c r="AK3473" s="1"/>
      <c r="AL3473" s="1"/>
      <c r="AM3473" s="32"/>
      <c r="AN3473" s="32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42"/>
      <c r="B3474" s="19"/>
      <c r="C3474" s="8"/>
      <c r="D3474" s="15"/>
      <c r="E3474" s="16"/>
      <c r="F3474" s="16"/>
      <c r="G3474" s="16"/>
      <c r="H3474" s="16"/>
      <c r="I3474" s="15"/>
      <c r="J3474" s="5"/>
      <c r="K3474" s="2"/>
      <c r="L3474" s="21"/>
      <c r="M3474" s="14"/>
      <c r="N3474" s="14"/>
      <c r="O3474" s="21"/>
      <c r="P3474" s="16"/>
      <c r="Q3474" s="24"/>
      <c r="R3474" s="16"/>
      <c r="S3474" s="4"/>
      <c r="T3474" s="5"/>
      <c r="U3474" s="11"/>
      <c r="V3474" s="11"/>
      <c r="W3474" s="11"/>
      <c r="X3474" s="32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"/>
      <c r="AI3474" s="1"/>
      <c r="AJ3474" s="1"/>
      <c r="AK3474" s="1"/>
      <c r="AL3474" s="1"/>
      <c r="AM3474" s="32"/>
      <c r="AN3474" s="32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42"/>
      <c r="B3475" s="19"/>
      <c r="C3475" s="8"/>
      <c r="D3475" s="15"/>
      <c r="E3475" s="16"/>
      <c r="F3475" s="16"/>
      <c r="G3475" s="16"/>
      <c r="H3475" s="16"/>
      <c r="I3475" s="15"/>
      <c r="J3475" s="5"/>
      <c r="K3475" s="2"/>
      <c r="L3475" s="21"/>
      <c r="M3475" s="14"/>
      <c r="N3475" s="14"/>
      <c r="O3475" s="21"/>
      <c r="P3475" s="16"/>
      <c r="Q3475" s="24"/>
      <c r="R3475" s="16"/>
      <c r="S3475" s="4"/>
      <c r="T3475" s="5"/>
      <c r="U3475" s="11"/>
      <c r="V3475" s="11"/>
      <c r="W3475" s="11"/>
      <c r="X3475" s="32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"/>
      <c r="AI3475" s="1"/>
      <c r="AJ3475" s="1"/>
      <c r="AK3475" s="1"/>
      <c r="AL3475" s="1"/>
      <c r="AM3475" s="32"/>
      <c r="AN3475" s="32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42"/>
      <c r="B3476" s="19"/>
      <c r="C3476" s="8"/>
      <c r="D3476" s="15"/>
      <c r="E3476" s="16"/>
      <c r="F3476" s="16"/>
      <c r="G3476" s="16"/>
      <c r="H3476" s="16"/>
      <c r="I3476" s="15"/>
      <c r="J3476" s="5"/>
      <c r="K3476" s="2"/>
      <c r="L3476" s="21"/>
      <c r="M3476" s="14"/>
      <c r="N3476" s="14"/>
      <c r="O3476" s="21"/>
      <c r="P3476" s="16"/>
      <c r="Q3476" s="24"/>
      <c r="R3476" s="16"/>
      <c r="S3476" s="4"/>
      <c r="T3476" s="5"/>
      <c r="U3476" s="11"/>
      <c r="V3476" s="11"/>
      <c r="W3476" s="11"/>
      <c r="X3476" s="32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"/>
      <c r="AI3476" s="1"/>
      <c r="AJ3476" s="1"/>
      <c r="AK3476" s="1"/>
      <c r="AL3476" s="1"/>
      <c r="AM3476" s="32"/>
      <c r="AN3476" s="32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42"/>
      <c r="B3477" s="19"/>
      <c r="C3477" s="8"/>
      <c r="D3477" s="15"/>
      <c r="E3477" s="16"/>
      <c r="F3477" s="16"/>
      <c r="G3477" s="16"/>
      <c r="H3477" s="16"/>
      <c r="I3477" s="15"/>
      <c r="J3477" s="5"/>
      <c r="K3477" s="2"/>
      <c r="L3477" s="21"/>
      <c r="M3477" s="14"/>
      <c r="N3477" s="14"/>
      <c r="O3477" s="21"/>
      <c r="P3477" s="16"/>
      <c r="Q3477" s="24"/>
      <c r="R3477" s="16"/>
      <c r="S3477" s="4"/>
      <c r="T3477" s="5"/>
      <c r="U3477" s="11"/>
      <c r="V3477" s="11"/>
      <c r="W3477" s="11"/>
      <c r="X3477" s="32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"/>
      <c r="AI3477" s="1"/>
      <c r="AJ3477" s="1"/>
      <c r="AK3477" s="1"/>
      <c r="AL3477" s="1"/>
      <c r="AM3477" s="32"/>
      <c r="AN3477" s="32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42"/>
      <c r="B3478" s="19"/>
      <c r="C3478" s="8"/>
      <c r="D3478" s="15"/>
      <c r="E3478" s="16"/>
      <c r="F3478" s="16"/>
      <c r="G3478" s="16"/>
      <c r="H3478" s="16"/>
      <c r="I3478" s="15"/>
      <c r="J3478" s="5"/>
      <c r="K3478" s="2"/>
      <c r="L3478" s="21"/>
      <c r="M3478" s="14"/>
      <c r="N3478" s="14"/>
      <c r="O3478" s="21"/>
      <c r="P3478" s="16"/>
      <c r="Q3478" s="24"/>
      <c r="R3478" s="16"/>
      <c r="S3478" s="4"/>
      <c r="T3478" s="5"/>
      <c r="U3478" s="11"/>
      <c r="V3478" s="11"/>
      <c r="W3478" s="11"/>
      <c r="X3478" s="32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"/>
      <c r="AI3478" s="1"/>
      <c r="AJ3478" s="1"/>
      <c r="AK3478" s="1"/>
      <c r="AL3478" s="1"/>
      <c r="AM3478" s="32"/>
      <c r="AN3478" s="32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42"/>
      <c r="B3479" s="19"/>
      <c r="C3479" s="8"/>
      <c r="D3479" s="15"/>
      <c r="E3479" s="16"/>
      <c r="F3479" s="16"/>
      <c r="G3479" s="16"/>
      <c r="H3479" s="16"/>
      <c r="I3479" s="15"/>
      <c r="J3479" s="5"/>
      <c r="K3479" s="2"/>
      <c r="L3479" s="21"/>
      <c r="M3479" s="14"/>
      <c r="N3479" s="14"/>
      <c r="O3479" s="21"/>
      <c r="P3479" s="16"/>
      <c r="Q3479" s="24"/>
      <c r="R3479" s="16"/>
      <c r="S3479" s="4"/>
      <c r="T3479" s="5"/>
      <c r="U3479" s="11"/>
      <c r="V3479" s="11"/>
      <c r="W3479" s="11"/>
      <c r="X3479" s="32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"/>
      <c r="AI3479" s="1"/>
      <c r="AJ3479" s="1"/>
      <c r="AK3479" s="1"/>
      <c r="AL3479" s="1"/>
      <c r="AM3479" s="32"/>
      <c r="AN3479" s="32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42"/>
      <c r="B3480" s="19"/>
      <c r="C3480" s="8"/>
      <c r="D3480" s="15"/>
      <c r="E3480" s="16"/>
      <c r="F3480" s="16"/>
      <c r="G3480" s="16"/>
      <c r="H3480" s="16"/>
      <c r="I3480" s="15"/>
      <c r="J3480" s="5"/>
      <c r="K3480" s="2"/>
      <c r="L3480" s="21"/>
      <c r="M3480" s="14"/>
      <c r="N3480" s="14"/>
      <c r="O3480" s="21"/>
      <c r="P3480" s="16"/>
      <c r="Q3480" s="24"/>
      <c r="R3480" s="16"/>
      <c r="S3480" s="4"/>
      <c r="T3480" s="5"/>
      <c r="U3480" s="11"/>
      <c r="V3480" s="11"/>
      <c r="W3480" s="11"/>
      <c r="X3480" s="32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"/>
      <c r="AI3480" s="1"/>
      <c r="AJ3480" s="1"/>
      <c r="AK3480" s="1"/>
      <c r="AL3480" s="1"/>
      <c r="AM3480" s="32"/>
      <c r="AN3480" s="32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42"/>
      <c r="B3481" s="19"/>
      <c r="C3481" s="8"/>
      <c r="D3481" s="15"/>
      <c r="E3481" s="16"/>
      <c r="F3481" s="16"/>
      <c r="G3481" s="16"/>
      <c r="H3481" s="16"/>
      <c r="I3481" s="15"/>
      <c r="J3481" s="5"/>
      <c r="K3481" s="2"/>
      <c r="L3481" s="21"/>
      <c r="M3481" s="14"/>
      <c r="N3481" s="14"/>
      <c r="O3481" s="21"/>
      <c r="P3481" s="16"/>
      <c r="Q3481" s="24"/>
      <c r="R3481" s="16"/>
      <c r="S3481" s="4"/>
      <c r="T3481" s="5"/>
      <c r="U3481" s="30"/>
      <c r="V3481" s="30"/>
      <c r="W3481" s="30"/>
      <c r="X3481" s="36"/>
      <c r="Y3481" s="25"/>
      <c r="Z3481" s="28"/>
      <c r="AA3481" s="30"/>
      <c r="AB3481" s="25"/>
      <c r="AC3481" s="25"/>
      <c r="AD3481" s="25"/>
      <c r="AE3481" s="30"/>
      <c r="AF3481" s="26"/>
      <c r="AG3481" s="30"/>
      <c r="AH3481" s="28"/>
      <c r="AI3481" s="28"/>
      <c r="AJ3481" s="28"/>
      <c r="AK3481" s="28"/>
      <c r="AL3481" s="28"/>
      <c r="AM3481" s="36"/>
      <c r="AN3481" s="36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  <c r="EK3481" s="28"/>
      <c r="EL3481" s="28"/>
      <c r="EM3481" s="28"/>
      <c r="EN3481" s="28"/>
      <c r="EO3481" s="28"/>
    </row>
    <row r="3482" spans="1:145" x14ac:dyDescent="0.15">
      <c r="A3482" s="42"/>
      <c r="B3482" s="19"/>
      <c r="C3482" s="8"/>
      <c r="D3482" s="15"/>
      <c r="E3482" s="16"/>
      <c r="F3482" s="16"/>
      <c r="G3482" s="16"/>
      <c r="H3482" s="16"/>
      <c r="I3482" s="15"/>
      <c r="J3482" s="5"/>
      <c r="K3482" s="2"/>
      <c r="L3482" s="21"/>
      <c r="M3482" s="14"/>
      <c r="N3482" s="14"/>
      <c r="O3482" s="21"/>
      <c r="P3482" s="16"/>
      <c r="Q3482" s="24"/>
      <c r="R3482" s="16"/>
      <c r="S3482" s="4"/>
      <c r="T3482" s="5"/>
      <c r="U3482" s="11"/>
      <c r="V3482" s="11"/>
      <c r="W3482" s="11"/>
      <c r="X3482" s="32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"/>
      <c r="AI3482" s="1"/>
      <c r="AJ3482" s="1"/>
      <c r="AK3482" s="1"/>
      <c r="AL3482" s="1"/>
      <c r="AM3482" s="32"/>
      <c r="AN3482" s="32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42"/>
      <c r="B3483" s="19"/>
      <c r="C3483" s="8"/>
      <c r="D3483" s="15"/>
      <c r="E3483" s="16"/>
      <c r="F3483" s="16"/>
      <c r="G3483" s="16"/>
      <c r="H3483" s="16"/>
      <c r="I3483" s="15"/>
      <c r="J3483" s="5"/>
      <c r="K3483" s="2"/>
      <c r="L3483" s="21"/>
      <c r="M3483" s="14"/>
      <c r="N3483" s="14"/>
      <c r="O3483" s="21"/>
      <c r="P3483" s="16"/>
      <c r="Q3483" s="24"/>
      <c r="R3483" s="16"/>
      <c r="S3483" s="4"/>
      <c r="T3483" s="5"/>
      <c r="U3483" s="30"/>
      <c r="V3483" s="30"/>
      <c r="W3483" s="30"/>
      <c r="X3483" s="36"/>
      <c r="Y3483" s="25"/>
      <c r="Z3483" s="28"/>
      <c r="AA3483" s="30"/>
      <c r="AB3483" s="25"/>
      <c r="AC3483" s="25"/>
      <c r="AD3483" s="25"/>
      <c r="AE3483" s="30"/>
      <c r="AF3483" s="26"/>
      <c r="AG3483" s="30"/>
      <c r="AH3483" s="28"/>
      <c r="AI3483" s="28"/>
      <c r="AJ3483" s="28"/>
      <c r="AK3483" s="28"/>
      <c r="AL3483" s="28"/>
      <c r="AM3483" s="36"/>
      <c r="AN3483" s="36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  <c r="EK3483" s="28"/>
      <c r="EL3483" s="28"/>
      <c r="EM3483" s="28"/>
      <c r="EN3483" s="28"/>
      <c r="EO3483" s="28"/>
    </row>
    <row r="3484" spans="1:145" x14ac:dyDescent="0.15">
      <c r="A3484" s="42"/>
      <c r="B3484" s="19"/>
      <c r="C3484" s="8"/>
      <c r="D3484" s="15"/>
      <c r="E3484" s="16"/>
      <c r="F3484" s="16"/>
      <c r="G3484" s="16"/>
      <c r="H3484" s="16"/>
      <c r="I3484" s="15"/>
      <c r="J3484" s="5"/>
      <c r="K3484" s="2"/>
      <c r="L3484" s="21"/>
      <c r="M3484" s="14"/>
      <c r="N3484" s="14"/>
      <c r="O3484" s="21"/>
      <c r="P3484" s="16"/>
      <c r="Q3484" s="24"/>
      <c r="R3484" s="16"/>
      <c r="S3484" s="4"/>
      <c r="T3484" s="5"/>
      <c r="U3484" s="11"/>
      <c r="V3484" s="11"/>
      <c r="W3484" s="11"/>
      <c r="X3484" s="32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"/>
      <c r="AI3484" s="1"/>
      <c r="AJ3484" s="1"/>
      <c r="AK3484" s="1"/>
      <c r="AL3484" s="1"/>
      <c r="AM3484" s="32"/>
      <c r="AN3484" s="32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42"/>
      <c r="B3485" s="19"/>
      <c r="C3485" s="8"/>
      <c r="D3485" s="15"/>
      <c r="E3485" s="16"/>
      <c r="F3485" s="16"/>
      <c r="G3485" s="16"/>
      <c r="H3485" s="16"/>
      <c r="I3485" s="15"/>
      <c r="J3485" s="5"/>
      <c r="K3485" s="2"/>
      <c r="L3485" s="21"/>
      <c r="M3485" s="14"/>
      <c r="N3485" s="14"/>
      <c r="O3485" s="21"/>
      <c r="P3485" s="16"/>
      <c r="Q3485" s="24"/>
      <c r="R3485" s="16"/>
      <c r="S3485" s="4"/>
      <c r="T3485" s="5"/>
      <c r="U3485" s="11"/>
      <c r="V3485" s="11"/>
      <c r="W3485" s="11"/>
      <c r="X3485" s="32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"/>
      <c r="AI3485" s="1"/>
      <c r="AJ3485" s="1"/>
      <c r="AK3485" s="1"/>
      <c r="AL3485" s="1"/>
      <c r="AM3485" s="32"/>
      <c r="AN3485" s="32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42"/>
      <c r="B3486" s="19"/>
      <c r="C3486" s="8"/>
      <c r="D3486" s="15"/>
      <c r="E3486" s="16"/>
      <c r="F3486" s="16"/>
      <c r="G3486" s="16"/>
      <c r="H3486" s="16"/>
      <c r="I3486" s="15"/>
      <c r="J3486" s="5"/>
      <c r="K3486" s="2"/>
      <c r="L3486" s="21"/>
      <c r="M3486" s="14"/>
      <c r="N3486" s="14"/>
      <c r="O3486" s="21"/>
      <c r="P3486" s="16"/>
      <c r="Q3486" s="24"/>
      <c r="R3486" s="16"/>
      <c r="S3486" s="4"/>
      <c r="T3486" s="5"/>
      <c r="U3486" s="11"/>
      <c r="V3486" s="11"/>
      <c r="W3486" s="11"/>
      <c r="X3486" s="32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"/>
      <c r="AI3486" s="1"/>
      <c r="AJ3486" s="1"/>
      <c r="AK3486" s="1"/>
      <c r="AL3486" s="1"/>
      <c r="AM3486" s="32"/>
      <c r="AN3486" s="32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42"/>
      <c r="B3487" s="19"/>
      <c r="C3487" s="8"/>
      <c r="D3487" s="15"/>
      <c r="E3487" s="16"/>
      <c r="F3487" s="16"/>
      <c r="G3487" s="16"/>
      <c r="H3487" s="16"/>
      <c r="I3487" s="15"/>
      <c r="J3487" s="5"/>
      <c r="K3487" s="2"/>
      <c r="L3487" s="21"/>
      <c r="M3487" s="14"/>
      <c r="N3487" s="14"/>
      <c r="O3487" s="21"/>
      <c r="P3487" s="16"/>
      <c r="Q3487" s="24"/>
      <c r="R3487" s="16"/>
      <c r="S3487" s="4"/>
      <c r="T3487" s="5"/>
      <c r="U3487" s="11"/>
      <c r="V3487" s="11"/>
      <c r="W3487" s="11"/>
      <c r="X3487" s="32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"/>
      <c r="AI3487" s="1"/>
      <c r="AJ3487" s="1"/>
      <c r="AK3487" s="1"/>
      <c r="AL3487" s="1"/>
      <c r="AM3487" s="32"/>
      <c r="AN3487" s="32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42"/>
      <c r="B3488" s="19"/>
      <c r="C3488" s="8"/>
      <c r="D3488" s="15"/>
      <c r="E3488" s="16"/>
      <c r="F3488" s="16"/>
      <c r="G3488" s="16"/>
      <c r="H3488" s="16"/>
      <c r="I3488" s="15"/>
      <c r="J3488" s="5"/>
      <c r="K3488" s="2"/>
      <c r="L3488" s="21"/>
      <c r="M3488" s="14"/>
      <c r="N3488" s="14"/>
      <c r="O3488" s="21"/>
      <c r="P3488" s="16"/>
      <c r="Q3488" s="24"/>
      <c r="R3488" s="16"/>
      <c r="S3488" s="4"/>
      <c r="T3488" s="5"/>
      <c r="U3488" s="11"/>
      <c r="V3488" s="11"/>
      <c r="W3488" s="11"/>
      <c r="X3488" s="32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"/>
      <c r="AI3488" s="1"/>
      <c r="AJ3488" s="1"/>
      <c r="AK3488" s="1"/>
      <c r="AL3488" s="1"/>
      <c r="AM3488" s="32"/>
      <c r="AN3488" s="32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42"/>
      <c r="B3489" s="19"/>
      <c r="C3489" s="8"/>
      <c r="D3489" s="15"/>
      <c r="E3489" s="16"/>
      <c r="F3489" s="16"/>
      <c r="G3489" s="16"/>
      <c r="H3489" s="16"/>
      <c r="I3489" s="15"/>
      <c r="J3489" s="5"/>
      <c r="K3489" s="2"/>
      <c r="L3489" s="21"/>
      <c r="M3489" s="14"/>
      <c r="N3489" s="14"/>
      <c r="O3489" s="21"/>
      <c r="P3489" s="16"/>
      <c r="Q3489" s="24"/>
      <c r="R3489" s="16"/>
      <c r="S3489" s="4"/>
      <c r="T3489" s="5"/>
      <c r="U3489" s="11"/>
      <c r="V3489" s="11"/>
      <c r="W3489" s="11"/>
      <c r="X3489" s="32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"/>
      <c r="AI3489" s="1"/>
      <c r="AJ3489" s="1"/>
      <c r="AK3489" s="1"/>
      <c r="AL3489" s="1"/>
      <c r="AM3489" s="32"/>
      <c r="AN3489" s="32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42"/>
      <c r="B3490" s="19"/>
      <c r="C3490" s="8"/>
      <c r="D3490" s="15"/>
      <c r="E3490" s="16"/>
      <c r="F3490" s="16"/>
      <c r="G3490" s="16"/>
      <c r="H3490" s="16"/>
      <c r="I3490" s="15"/>
      <c r="J3490" s="5"/>
      <c r="K3490" s="2"/>
      <c r="L3490" s="21"/>
      <c r="M3490" s="14"/>
      <c r="N3490" s="14"/>
      <c r="O3490" s="21"/>
      <c r="P3490" s="16"/>
      <c r="Q3490" s="24"/>
      <c r="R3490" s="16"/>
      <c r="S3490" s="4"/>
      <c r="T3490" s="5"/>
      <c r="U3490" s="11"/>
      <c r="V3490" s="11"/>
      <c r="W3490" s="11"/>
      <c r="X3490" s="32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"/>
      <c r="AI3490" s="1"/>
      <c r="AJ3490" s="1"/>
      <c r="AK3490" s="1"/>
      <c r="AL3490" s="1"/>
      <c r="AM3490" s="32"/>
      <c r="AN3490" s="32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42"/>
      <c r="B3491" s="19"/>
      <c r="C3491" s="8"/>
      <c r="D3491" s="15"/>
      <c r="E3491" s="16"/>
      <c r="F3491" s="16"/>
      <c r="G3491" s="16"/>
      <c r="H3491" s="16"/>
      <c r="I3491" s="15"/>
      <c r="J3491" s="5"/>
      <c r="K3491" s="2"/>
      <c r="L3491" s="21"/>
      <c r="M3491" s="14"/>
      <c r="N3491" s="14"/>
      <c r="O3491" s="21"/>
      <c r="P3491" s="16"/>
      <c r="Q3491" s="24"/>
      <c r="R3491" s="16"/>
      <c r="S3491" s="4"/>
      <c r="T3491" s="5"/>
      <c r="U3491" s="11"/>
      <c r="V3491" s="11"/>
      <c r="W3491" s="11"/>
      <c r="X3491" s="32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"/>
      <c r="AI3491" s="1"/>
      <c r="AJ3491" s="1"/>
      <c r="AK3491" s="1"/>
      <c r="AL3491" s="1"/>
      <c r="AM3491" s="32"/>
      <c r="AN3491" s="32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42"/>
      <c r="B3492" s="19"/>
      <c r="C3492" s="8"/>
      <c r="D3492" s="15"/>
      <c r="E3492" s="16"/>
      <c r="F3492" s="16"/>
      <c r="G3492" s="16"/>
      <c r="H3492" s="16"/>
      <c r="I3492" s="15"/>
      <c r="J3492" s="5"/>
      <c r="K3492" s="2"/>
      <c r="L3492" s="21"/>
      <c r="M3492" s="14"/>
      <c r="N3492" s="14"/>
      <c r="O3492" s="21"/>
      <c r="P3492" s="16"/>
      <c r="Q3492" s="24"/>
      <c r="R3492" s="16"/>
      <c r="S3492" s="4"/>
      <c r="T3492" s="5"/>
      <c r="U3492" s="11"/>
      <c r="V3492" s="11"/>
      <c r="W3492" s="11"/>
      <c r="X3492" s="32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"/>
      <c r="AI3492" s="1"/>
      <c r="AJ3492" s="1"/>
      <c r="AK3492" s="1"/>
      <c r="AL3492" s="1"/>
      <c r="AM3492" s="32"/>
      <c r="AN3492" s="32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42"/>
      <c r="B3493" s="19"/>
      <c r="C3493" s="8"/>
      <c r="D3493" s="15"/>
      <c r="E3493" s="16"/>
      <c r="F3493" s="16"/>
      <c r="G3493" s="16"/>
      <c r="H3493" s="16"/>
      <c r="I3493" s="15"/>
      <c r="J3493" s="5"/>
      <c r="K3493" s="2"/>
      <c r="L3493" s="21"/>
      <c r="M3493" s="14"/>
      <c r="N3493" s="14"/>
      <c r="O3493" s="21"/>
      <c r="P3493" s="16"/>
      <c r="Q3493" s="24"/>
      <c r="R3493" s="16"/>
      <c r="S3493" s="4"/>
      <c r="T3493" s="5"/>
      <c r="U3493" s="11"/>
      <c r="V3493" s="11"/>
      <c r="W3493" s="11"/>
      <c r="X3493" s="32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"/>
      <c r="AI3493" s="1"/>
      <c r="AJ3493" s="1"/>
      <c r="AK3493" s="1"/>
      <c r="AL3493" s="1"/>
      <c r="AM3493" s="32"/>
      <c r="AN3493" s="32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42"/>
      <c r="B3494" s="19"/>
      <c r="C3494" s="8"/>
      <c r="D3494" s="15"/>
      <c r="E3494" s="16"/>
      <c r="F3494" s="16"/>
      <c r="G3494" s="16"/>
      <c r="H3494" s="16"/>
      <c r="I3494" s="15"/>
      <c r="J3494" s="5"/>
      <c r="K3494" s="2"/>
      <c r="L3494" s="21"/>
      <c r="M3494" s="14"/>
      <c r="N3494" s="14"/>
      <c r="O3494" s="21"/>
      <c r="P3494" s="16"/>
      <c r="Q3494" s="24"/>
      <c r="R3494" s="16"/>
      <c r="S3494" s="4"/>
      <c r="T3494" s="5"/>
      <c r="U3494" s="11"/>
      <c r="V3494" s="11"/>
      <c r="W3494" s="11"/>
      <c r="X3494" s="32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"/>
      <c r="AI3494" s="1"/>
      <c r="AJ3494" s="1"/>
      <c r="AK3494" s="1"/>
      <c r="AL3494" s="1"/>
      <c r="AM3494" s="32"/>
      <c r="AN3494" s="32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42"/>
      <c r="B3495" s="19"/>
      <c r="C3495" s="8"/>
      <c r="D3495" s="15"/>
      <c r="E3495" s="16"/>
      <c r="F3495" s="16"/>
      <c r="G3495" s="16"/>
      <c r="H3495" s="16"/>
      <c r="I3495" s="15"/>
      <c r="J3495" s="5"/>
      <c r="K3495" s="2"/>
      <c r="L3495" s="21"/>
      <c r="M3495" s="14"/>
      <c r="N3495" s="14"/>
      <c r="O3495" s="21"/>
      <c r="P3495" s="16"/>
      <c r="Q3495" s="24"/>
      <c r="R3495" s="16"/>
      <c r="S3495" s="4"/>
      <c r="T3495" s="5"/>
      <c r="U3495" s="11"/>
      <c r="V3495" s="11"/>
      <c r="W3495" s="11"/>
      <c r="X3495" s="32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"/>
      <c r="AI3495" s="1"/>
      <c r="AJ3495" s="1"/>
      <c r="AK3495" s="1"/>
      <c r="AL3495" s="1"/>
      <c r="AM3495" s="32"/>
      <c r="AN3495" s="32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42"/>
      <c r="B3496" s="19"/>
      <c r="C3496" s="8"/>
      <c r="D3496" s="15"/>
      <c r="E3496" s="16"/>
      <c r="F3496" s="16"/>
      <c r="G3496" s="16"/>
      <c r="H3496" s="16"/>
      <c r="I3496" s="15"/>
      <c r="J3496" s="5"/>
      <c r="K3496" s="2"/>
      <c r="L3496" s="21"/>
      <c r="M3496" s="14"/>
      <c r="N3496" s="14"/>
      <c r="O3496" s="21"/>
      <c r="P3496" s="16"/>
      <c r="Q3496" s="24"/>
      <c r="R3496" s="16"/>
      <c r="S3496" s="4"/>
      <c r="T3496" s="5"/>
      <c r="U3496" s="11"/>
      <c r="V3496" s="11"/>
      <c r="W3496" s="11"/>
      <c r="X3496" s="32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"/>
      <c r="AI3496" s="1"/>
      <c r="AJ3496" s="1"/>
      <c r="AK3496" s="1"/>
      <c r="AL3496" s="1"/>
      <c r="AM3496" s="32"/>
      <c r="AN3496" s="32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42"/>
      <c r="B3497" s="19"/>
      <c r="C3497" s="8"/>
      <c r="D3497" s="15"/>
      <c r="E3497" s="16"/>
      <c r="F3497" s="16"/>
      <c r="G3497" s="16"/>
      <c r="H3497" s="16"/>
      <c r="I3497" s="15"/>
      <c r="J3497" s="5"/>
      <c r="K3497" s="2"/>
      <c r="L3497" s="21"/>
      <c r="M3497" s="14"/>
      <c r="N3497" s="14"/>
      <c r="O3497" s="21"/>
      <c r="P3497" s="16"/>
      <c r="Q3497" s="24"/>
      <c r="R3497" s="16"/>
      <c r="S3497" s="4"/>
      <c r="T3497" s="5"/>
      <c r="U3497" s="11"/>
      <c r="V3497" s="11"/>
      <c r="W3497" s="11"/>
      <c r="X3497" s="32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"/>
      <c r="AI3497" s="1"/>
      <c r="AJ3497" s="1"/>
      <c r="AK3497" s="1"/>
      <c r="AL3497" s="1"/>
      <c r="AM3497" s="32"/>
      <c r="AN3497" s="32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42"/>
      <c r="B3498" s="19"/>
      <c r="C3498" s="8"/>
      <c r="D3498" s="15"/>
      <c r="E3498" s="16"/>
      <c r="F3498" s="16"/>
      <c r="G3498" s="16"/>
      <c r="H3498" s="16"/>
      <c r="I3498" s="15"/>
      <c r="J3498" s="5"/>
      <c r="K3498" s="2"/>
      <c r="L3498" s="21"/>
      <c r="M3498" s="14"/>
      <c r="N3498" s="14"/>
      <c r="O3498" s="21"/>
      <c r="P3498" s="16"/>
      <c r="Q3498" s="24"/>
      <c r="R3498" s="16"/>
      <c r="S3498" s="4"/>
      <c r="T3498" s="5"/>
      <c r="U3498" s="11"/>
      <c r="V3498" s="11"/>
      <c r="W3498" s="11"/>
      <c r="X3498" s="32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"/>
      <c r="AI3498" s="1"/>
      <c r="AJ3498" s="1"/>
      <c r="AK3498" s="1"/>
      <c r="AL3498" s="1"/>
      <c r="AM3498" s="32"/>
      <c r="AN3498" s="32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42"/>
      <c r="B3499" s="19"/>
      <c r="C3499" s="8"/>
      <c r="D3499" s="15"/>
      <c r="E3499" s="16"/>
      <c r="F3499" s="16"/>
      <c r="G3499" s="16"/>
      <c r="H3499" s="16"/>
      <c r="I3499" s="15"/>
      <c r="J3499" s="5"/>
      <c r="K3499" s="2"/>
      <c r="L3499" s="21"/>
      <c r="M3499" s="14"/>
      <c r="N3499" s="14"/>
      <c r="O3499" s="21"/>
      <c r="P3499" s="16"/>
      <c r="Q3499" s="24"/>
      <c r="R3499" s="16"/>
      <c r="S3499" s="4"/>
      <c r="T3499" s="5"/>
      <c r="U3499" s="11"/>
      <c r="V3499" s="11"/>
      <c r="W3499" s="11"/>
      <c r="X3499" s="32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"/>
      <c r="AI3499" s="1"/>
      <c r="AJ3499" s="1"/>
      <c r="AK3499" s="1"/>
      <c r="AL3499" s="1"/>
      <c r="AM3499" s="32"/>
      <c r="AN3499" s="32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42"/>
      <c r="B3500" s="19"/>
      <c r="C3500" s="8"/>
      <c r="D3500" s="15"/>
      <c r="E3500" s="16"/>
      <c r="F3500" s="16"/>
      <c r="G3500" s="16"/>
      <c r="H3500" s="16"/>
      <c r="I3500" s="15"/>
      <c r="J3500" s="5"/>
      <c r="K3500" s="2"/>
      <c r="L3500" s="21"/>
      <c r="M3500" s="14"/>
      <c r="N3500" s="14"/>
      <c r="O3500" s="21"/>
      <c r="P3500" s="16"/>
      <c r="Q3500" s="24"/>
      <c r="R3500" s="16"/>
      <c r="S3500" s="4"/>
      <c r="T3500" s="5"/>
      <c r="U3500" s="11"/>
      <c r="V3500" s="11"/>
      <c r="W3500" s="11"/>
      <c r="X3500" s="32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"/>
      <c r="AI3500" s="1"/>
      <c r="AJ3500" s="1"/>
      <c r="AK3500" s="1"/>
      <c r="AL3500" s="1"/>
      <c r="AM3500" s="32"/>
      <c r="AN3500" s="32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42"/>
      <c r="B3501" s="19"/>
      <c r="C3501" s="8"/>
      <c r="D3501" s="15"/>
      <c r="E3501" s="16"/>
      <c r="F3501" s="16"/>
      <c r="G3501" s="16"/>
      <c r="H3501" s="16"/>
      <c r="I3501" s="15"/>
      <c r="J3501" s="5"/>
      <c r="K3501" s="2"/>
      <c r="L3501" s="21"/>
      <c r="M3501" s="14"/>
      <c r="N3501" s="14"/>
      <c r="O3501" s="21"/>
      <c r="P3501" s="16"/>
      <c r="Q3501" s="24"/>
      <c r="R3501" s="16"/>
      <c r="S3501" s="4"/>
      <c r="T3501" s="5"/>
      <c r="U3501" s="11"/>
      <c r="V3501" s="11"/>
      <c r="W3501" s="11"/>
      <c r="X3501" s="32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"/>
      <c r="AI3501" s="1"/>
      <c r="AJ3501" s="1"/>
      <c r="AK3501" s="1"/>
      <c r="AL3501" s="1"/>
      <c r="AM3501" s="32"/>
      <c r="AN3501" s="32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42"/>
      <c r="B3502" s="19"/>
      <c r="C3502" s="8"/>
      <c r="D3502" s="15"/>
      <c r="E3502" s="16"/>
      <c r="F3502" s="16"/>
      <c r="G3502" s="16"/>
      <c r="H3502" s="16"/>
      <c r="I3502" s="15"/>
      <c r="J3502" s="5"/>
      <c r="K3502" s="2"/>
      <c r="L3502" s="21"/>
      <c r="M3502" s="14"/>
      <c r="N3502" s="14"/>
      <c r="O3502" s="21"/>
      <c r="P3502" s="16"/>
      <c r="Q3502" s="24"/>
      <c r="R3502" s="16"/>
      <c r="S3502" s="4"/>
      <c r="T3502" s="5"/>
      <c r="U3502" s="11"/>
      <c r="V3502" s="11"/>
      <c r="W3502" s="11"/>
      <c r="X3502" s="32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"/>
      <c r="AI3502" s="1"/>
      <c r="AJ3502" s="1"/>
      <c r="AK3502" s="1"/>
      <c r="AL3502" s="1"/>
      <c r="AM3502" s="32"/>
      <c r="AN3502" s="32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42"/>
      <c r="B3503" s="19"/>
      <c r="C3503" s="8"/>
      <c r="D3503" s="15"/>
      <c r="E3503" s="16"/>
      <c r="F3503" s="16"/>
      <c r="G3503" s="16"/>
      <c r="H3503" s="16"/>
      <c r="I3503" s="15"/>
      <c r="J3503" s="5"/>
      <c r="K3503" s="2"/>
      <c r="L3503" s="21"/>
      <c r="M3503" s="14"/>
      <c r="N3503" s="14"/>
      <c r="O3503" s="21"/>
      <c r="P3503" s="16"/>
      <c r="Q3503" s="24"/>
      <c r="R3503" s="16"/>
      <c r="S3503" s="4"/>
      <c r="T3503" s="5"/>
      <c r="U3503" s="11"/>
      <c r="V3503" s="11"/>
      <c r="W3503" s="11"/>
      <c r="X3503" s="32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"/>
      <c r="AI3503" s="1"/>
      <c r="AJ3503" s="1"/>
      <c r="AK3503" s="1"/>
      <c r="AL3503" s="1"/>
      <c r="AM3503" s="32"/>
      <c r="AN3503" s="32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42"/>
      <c r="B3504" s="19"/>
      <c r="C3504" s="8"/>
      <c r="D3504" s="15"/>
      <c r="E3504" s="16"/>
      <c r="F3504" s="16"/>
      <c r="G3504" s="16"/>
      <c r="H3504" s="16"/>
      <c r="I3504" s="15"/>
      <c r="J3504" s="5"/>
      <c r="K3504" s="2"/>
      <c r="L3504" s="21"/>
      <c r="M3504" s="14"/>
      <c r="N3504" s="14"/>
      <c r="O3504" s="21"/>
      <c r="P3504" s="16"/>
      <c r="Q3504" s="24"/>
      <c r="R3504" s="16"/>
      <c r="S3504" s="4"/>
      <c r="T3504" s="5"/>
      <c r="U3504" s="11"/>
      <c r="V3504" s="11"/>
      <c r="W3504" s="11"/>
      <c r="X3504" s="32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"/>
      <c r="AI3504" s="1"/>
      <c r="AJ3504" s="1"/>
      <c r="AK3504" s="1"/>
      <c r="AL3504" s="1"/>
      <c r="AM3504" s="32"/>
      <c r="AN3504" s="32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42"/>
      <c r="B3505" s="19"/>
      <c r="C3505" s="8"/>
      <c r="D3505" s="15"/>
      <c r="E3505" s="16"/>
      <c r="F3505" s="16"/>
      <c r="G3505" s="16"/>
      <c r="H3505" s="16"/>
      <c r="I3505" s="15"/>
      <c r="J3505" s="5"/>
      <c r="K3505" s="2"/>
      <c r="L3505" s="21"/>
      <c r="M3505" s="14"/>
      <c r="N3505" s="14"/>
      <c r="O3505" s="21"/>
      <c r="P3505" s="16"/>
      <c r="Q3505" s="24"/>
      <c r="R3505" s="16"/>
      <c r="S3505" s="4"/>
      <c r="T3505" s="5"/>
      <c r="U3505" s="11"/>
      <c r="V3505" s="11"/>
      <c r="W3505" s="11"/>
      <c r="X3505" s="32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"/>
      <c r="AI3505" s="1"/>
      <c r="AJ3505" s="1"/>
      <c r="AK3505" s="1"/>
      <c r="AL3505" s="1"/>
      <c r="AM3505" s="32"/>
      <c r="AN3505" s="32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42"/>
      <c r="B3506" s="19"/>
      <c r="C3506" s="8"/>
      <c r="D3506" s="15"/>
      <c r="E3506" s="16"/>
      <c r="F3506" s="16"/>
      <c r="G3506" s="16"/>
      <c r="H3506" s="16"/>
      <c r="I3506" s="15"/>
      <c r="J3506" s="5"/>
      <c r="K3506" s="2"/>
      <c r="L3506" s="21"/>
      <c r="M3506" s="14"/>
      <c r="N3506" s="14"/>
      <c r="O3506" s="21"/>
      <c r="P3506" s="16"/>
      <c r="Q3506" s="24"/>
      <c r="R3506" s="16"/>
      <c r="S3506" s="4"/>
      <c r="T3506" s="5"/>
      <c r="U3506" s="11"/>
      <c r="V3506" s="11"/>
      <c r="W3506" s="11"/>
      <c r="X3506" s="32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"/>
      <c r="AI3506" s="1"/>
      <c r="AJ3506" s="1"/>
      <c r="AK3506" s="1"/>
      <c r="AL3506" s="1"/>
      <c r="AM3506" s="32"/>
      <c r="AN3506" s="32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42"/>
      <c r="B3507" s="19"/>
      <c r="C3507" s="8"/>
      <c r="D3507" s="15"/>
      <c r="E3507" s="16"/>
      <c r="F3507" s="16"/>
      <c r="G3507" s="16"/>
      <c r="H3507" s="16"/>
      <c r="I3507" s="15"/>
      <c r="J3507" s="5"/>
      <c r="K3507" s="2"/>
      <c r="L3507" s="21"/>
      <c r="M3507" s="14"/>
      <c r="N3507" s="14"/>
      <c r="O3507" s="21"/>
      <c r="P3507" s="16"/>
      <c r="Q3507" s="24"/>
      <c r="R3507" s="16"/>
      <c r="S3507" s="4"/>
      <c r="T3507" s="5"/>
      <c r="U3507" s="11"/>
      <c r="V3507" s="11"/>
      <c r="W3507" s="11"/>
      <c r="X3507" s="32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"/>
      <c r="AI3507" s="1"/>
      <c r="AJ3507" s="1"/>
      <c r="AK3507" s="1"/>
      <c r="AL3507" s="1"/>
      <c r="AM3507" s="32"/>
      <c r="AN3507" s="32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42"/>
      <c r="B3508" s="19"/>
      <c r="C3508" s="8"/>
      <c r="D3508" s="15"/>
      <c r="E3508" s="16"/>
      <c r="F3508" s="16"/>
      <c r="G3508" s="16"/>
      <c r="H3508" s="16"/>
      <c r="I3508" s="15"/>
      <c r="J3508" s="5"/>
      <c r="K3508" s="2"/>
      <c r="L3508" s="21"/>
      <c r="M3508" s="14"/>
      <c r="N3508" s="14"/>
      <c r="O3508" s="21"/>
      <c r="P3508" s="16"/>
      <c r="Q3508" s="24"/>
      <c r="R3508" s="16"/>
      <c r="S3508" s="4"/>
      <c r="T3508" s="5"/>
      <c r="U3508" s="11"/>
      <c r="V3508" s="11"/>
      <c r="W3508" s="11"/>
      <c r="X3508" s="32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"/>
      <c r="AI3508" s="1"/>
      <c r="AJ3508" s="1"/>
      <c r="AK3508" s="1"/>
      <c r="AL3508" s="1"/>
      <c r="AM3508" s="32"/>
      <c r="AN3508" s="32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42"/>
      <c r="B3509" s="19"/>
      <c r="C3509" s="8"/>
      <c r="D3509" s="15"/>
      <c r="E3509" s="16"/>
      <c r="F3509" s="16"/>
      <c r="G3509" s="16"/>
      <c r="H3509" s="16"/>
      <c r="I3509" s="15"/>
      <c r="J3509" s="5"/>
      <c r="K3509" s="2"/>
      <c r="L3509" s="21"/>
      <c r="M3509" s="14"/>
      <c r="N3509" s="14"/>
      <c r="O3509" s="21"/>
      <c r="P3509" s="16"/>
      <c r="Q3509" s="24"/>
      <c r="R3509" s="16"/>
      <c r="S3509" s="4"/>
      <c r="T3509" s="5"/>
      <c r="U3509" s="11"/>
      <c r="V3509" s="11"/>
      <c r="W3509" s="11"/>
      <c r="X3509" s="32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"/>
      <c r="AI3509" s="1"/>
      <c r="AJ3509" s="1"/>
      <c r="AK3509" s="1"/>
      <c r="AL3509" s="1"/>
      <c r="AM3509" s="32"/>
      <c r="AN3509" s="32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42"/>
      <c r="B3510" s="19"/>
      <c r="C3510" s="8"/>
      <c r="D3510" s="15"/>
      <c r="E3510" s="16"/>
      <c r="F3510" s="16"/>
      <c r="G3510" s="16"/>
      <c r="H3510" s="16"/>
      <c r="I3510" s="15"/>
      <c r="J3510" s="5"/>
      <c r="K3510" s="2"/>
      <c r="L3510" s="21"/>
      <c r="M3510" s="14"/>
      <c r="N3510" s="14"/>
      <c r="O3510" s="21"/>
      <c r="P3510" s="16"/>
      <c r="Q3510" s="24"/>
      <c r="R3510" s="16"/>
      <c r="S3510" s="4"/>
      <c r="T3510" s="5"/>
      <c r="U3510" s="11"/>
      <c r="V3510" s="11"/>
      <c r="W3510" s="11"/>
      <c r="X3510" s="32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"/>
      <c r="AI3510" s="1"/>
      <c r="AJ3510" s="1"/>
      <c r="AK3510" s="1"/>
      <c r="AL3510" s="1"/>
      <c r="AM3510" s="32"/>
      <c r="AN3510" s="32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42"/>
      <c r="B3511" s="19"/>
      <c r="C3511" s="8"/>
      <c r="D3511" s="15"/>
      <c r="E3511" s="16"/>
      <c r="F3511" s="16"/>
      <c r="G3511" s="16"/>
      <c r="H3511" s="16"/>
      <c r="I3511" s="15"/>
      <c r="J3511" s="5"/>
      <c r="K3511" s="2"/>
      <c r="L3511" s="21"/>
      <c r="M3511" s="14"/>
      <c r="N3511" s="14"/>
      <c r="O3511" s="21"/>
      <c r="P3511" s="16"/>
      <c r="Q3511" s="24"/>
      <c r="R3511" s="16"/>
      <c r="S3511" s="4"/>
      <c r="T3511" s="5"/>
      <c r="U3511" s="11"/>
      <c r="V3511" s="11"/>
      <c r="W3511" s="11"/>
      <c r="X3511" s="32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"/>
      <c r="AI3511" s="1"/>
      <c r="AJ3511" s="1"/>
      <c r="AK3511" s="1"/>
      <c r="AL3511" s="1"/>
      <c r="AM3511" s="32"/>
      <c r="AN3511" s="32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42"/>
      <c r="B3512" s="19"/>
      <c r="C3512" s="8"/>
      <c r="D3512" s="15"/>
      <c r="E3512" s="16"/>
      <c r="F3512" s="16"/>
      <c r="G3512" s="16"/>
      <c r="H3512" s="16"/>
      <c r="I3512" s="15"/>
      <c r="J3512" s="5"/>
      <c r="K3512" s="2"/>
      <c r="L3512" s="21"/>
      <c r="M3512" s="14"/>
      <c r="N3512" s="14"/>
      <c r="O3512" s="21"/>
      <c r="P3512" s="16"/>
      <c r="Q3512" s="24"/>
      <c r="R3512" s="16"/>
      <c r="S3512" s="4"/>
      <c r="T3512" s="5"/>
      <c r="U3512" s="11"/>
      <c r="V3512" s="11"/>
      <c r="W3512" s="11"/>
      <c r="X3512" s="32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"/>
      <c r="AI3512" s="1"/>
      <c r="AJ3512" s="1"/>
      <c r="AK3512" s="1"/>
      <c r="AL3512" s="1"/>
      <c r="AM3512" s="32"/>
      <c r="AN3512" s="32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42"/>
      <c r="B3513" s="19"/>
      <c r="C3513" s="8"/>
      <c r="D3513" s="15"/>
      <c r="E3513" s="16"/>
      <c r="F3513" s="16"/>
      <c r="G3513" s="16"/>
      <c r="H3513" s="16"/>
      <c r="I3513" s="15"/>
      <c r="J3513" s="5"/>
      <c r="K3513" s="2"/>
      <c r="L3513" s="21"/>
      <c r="M3513" s="14"/>
      <c r="N3513" s="14"/>
      <c r="O3513" s="21"/>
      <c r="P3513" s="16"/>
      <c r="Q3513" s="24"/>
      <c r="R3513" s="16"/>
      <c r="S3513" s="4"/>
      <c r="T3513" s="5"/>
      <c r="U3513" s="11"/>
      <c r="V3513" s="11"/>
      <c r="W3513" s="11"/>
      <c r="X3513" s="32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"/>
      <c r="AI3513" s="1"/>
      <c r="AJ3513" s="1"/>
      <c r="AK3513" s="1"/>
      <c r="AL3513" s="1"/>
      <c r="AM3513" s="32"/>
      <c r="AN3513" s="32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42"/>
      <c r="B3514" s="19"/>
      <c r="C3514" s="8"/>
      <c r="D3514" s="15"/>
      <c r="E3514" s="16"/>
      <c r="F3514" s="16"/>
      <c r="G3514" s="16"/>
      <c r="H3514" s="16"/>
      <c r="I3514" s="15"/>
      <c r="J3514" s="5"/>
      <c r="K3514" s="2"/>
      <c r="L3514" s="21"/>
      <c r="M3514" s="14"/>
      <c r="N3514" s="14"/>
      <c r="O3514" s="21"/>
      <c r="P3514" s="16"/>
      <c r="Q3514" s="24"/>
      <c r="R3514" s="16"/>
      <c r="S3514" s="4"/>
      <c r="T3514" s="5"/>
      <c r="U3514" s="11"/>
      <c r="V3514" s="11"/>
      <c r="W3514" s="11"/>
      <c r="X3514" s="32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"/>
      <c r="AI3514" s="1"/>
      <c r="AJ3514" s="1"/>
      <c r="AK3514" s="1"/>
      <c r="AL3514" s="1"/>
      <c r="AM3514" s="32"/>
      <c r="AN3514" s="32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42"/>
      <c r="B3515" s="19"/>
      <c r="C3515" s="8"/>
      <c r="D3515" s="15"/>
      <c r="E3515" s="16"/>
      <c r="F3515" s="16"/>
      <c r="G3515" s="16"/>
      <c r="H3515" s="16"/>
      <c r="I3515" s="15"/>
      <c r="J3515" s="5"/>
      <c r="K3515" s="2"/>
      <c r="L3515" s="21"/>
      <c r="M3515" s="14"/>
      <c r="N3515" s="14"/>
      <c r="O3515" s="21"/>
      <c r="P3515" s="16"/>
      <c r="Q3515" s="24"/>
      <c r="R3515" s="16"/>
      <c r="S3515" s="4"/>
      <c r="T3515" s="5"/>
      <c r="U3515" s="11"/>
      <c r="V3515" s="11"/>
      <c r="W3515" s="11"/>
      <c r="X3515" s="32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"/>
      <c r="AI3515" s="1"/>
      <c r="AJ3515" s="1"/>
      <c r="AK3515" s="1"/>
      <c r="AL3515" s="1"/>
      <c r="AM3515" s="32"/>
      <c r="AN3515" s="32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42"/>
      <c r="B3516" s="19"/>
      <c r="C3516" s="8"/>
      <c r="D3516" s="15"/>
      <c r="E3516" s="16"/>
      <c r="F3516" s="16"/>
      <c r="G3516" s="16"/>
      <c r="H3516" s="16"/>
      <c r="I3516" s="15"/>
      <c r="J3516" s="5"/>
      <c r="K3516" s="2"/>
      <c r="L3516" s="21"/>
      <c r="M3516" s="14"/>
      <c r="N3516" s="14"/>
      <c r="O3516" s="21"/>
      <c r="P3516" s="16"/>
      <c r="Q3516" s="24"/>
      <c r="R3516" s="16"/>
      <c r="S3516" s="4"/>
      <c r="T3516" s="5"/>
      <c r="U3516" s="11"/>
      <c r="V3516" s="11"/>
      <c r="W3516" s="11"/>
      <c r="X3516" s="32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"/>
      <c r="AI3516" s="1"/>
      <c r="AJ3516" s="1"/>
      <c r="AK3516" s="1"/>
      <c r="AL3516" s="1"/>
      <c r="AM3516" s="32"/>
      <c r="AN3516" s="32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42"/>
      <c r="B3517" s="19"/>
      <c r="C3517" s="8"/>
      <c r="D3517" s="15"/>
      <c r="E3517" s="16"/>
      <c r="F3517" s="16"/>
      <c r="G3517" s="16"/>
      <c r="H3517" s="16"/>
      <c r="I3517" s="15"/>
      <c r="J3517" s="5"/>
      <c r="K3517" s="2"/>
      <c r="L3517" s="21"/>
      <c r="M3517" s="14"/>
      <c r="N3517" s="14"/>
      <c r="O3517" s="21"/>
      <c r="P3517" s="16"/>
      <c r="Q3517" s="24"/>
      <c r="R3517" s="16"/>
      <c r="S3517" s="4"/>
      <c r="T3517" s="5"/>
      <c r="U3517" s="11"/>
      <c r="V3517" s="11"/>
      <c r="W3517" s="11"/>
      <c r="X3517" s="32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"/>
      <c r="AI3517" s="1"/>
      <c r="AJ3517" s="1"/>
      <c r="AK3517" s="1"/>
      <c r="AL3517" s="1"/>
      <c r="AM3517" s="32"/>
      <c r="AN3517" s="32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42"/>
      <c r="B3518" s="19"/>
      <c r="C3518" s="8"/>
      <c r="D3518" s="15"/>
      <c r="E3518" s="16"/>
      <c r="F3518" s="16"/>
      <c r="G3518" s="16"/>
      <c r="H3518" s="16"/>
      <c r="I3518" s="15"/>
      <c r="J3518" s="5"/>
      <c r="K3518" s="2"/>
      <c r="L3518" s="21"/>
      <c r="M3518" s="14"/>
      <c r="N3518" s="14"/>
      <c r="O3518" s="21"/>
      <c r="P3518" s="16"/>
      <c r="Q3518" s="24"/>
      <c r="R3518" s="16"/>
      <c r="S3518" s="4"/>
      <c r="T3518" s="5"/>
      <c r="U3518" s="11"/>
      <c r="V3518" s="11"/>
      <c r="W3518" s="11"/>
      <c r="X3518" s="32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"/>
      <c r="AI3518" s="1"/>
      <c r="AJ3518" s="1"/>
      <c r="AK3518" s="1"/>
      <c r="AL3518" s="1"/>
      <c r="AM3518" s="32"/>
      <c r="AN3518" s="32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42"/>
      <c r="B3519" s="19"/>
      <c r="C3519" s="8"/>
      <c r="D3519" s="15"/>
      <c r="E3519" s="16"/>
      <c r="F3519" s="16"/>
      <c r="G3519" s="16"/>
      <c r="H3519" s="16"/>
      <c r="I3519" s="15"/>
      <c r="J3519" s="5"/>
      <c r="K3519" s="2"/>
      <c r="L3519" s="21"/>
      <c r="M3519" s="14"/>
      <c r="N3519" s="14"/>
      <c r="O3519" s="21"/>
      <c r="P3519" s="16"/>
      <c r="Q3519" s="24"/>
      <c r="R3519" s="16"/>
      <c r="S3519" s="4"/>
      <c r="T3519" s="5"/>
      <c r="U3519" s="11"/>
      <c r="V3519" s="11"/>
      <c r="W3519" s="11"/>
      <c r="X3519" s="32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"/>
      <c r="AI3519" s="1"/>
      <c r="AJ3519" s="1"/>
      <c r="AK3519" s="1"/>
      <c r="AL3519" s="1"/>
      <c r="AM3519" s="32"/>
      <c r="AN3519" s="32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42"/>
      <c r="B3520" s="19"/>
      <c r="C3520" s="8"/>
      <c r="D3520" s="15"/>
      <c r="E3520" s="16"/>
      <c r="F3520" s="16"/>
      <c r="G3520" s="16"/>
      <c r="H3520" s="16"/>
      <c r="I3520" s="15"/>
      <c r="J3520" s="5"/>
      <c r="K3520" s="2"/>
      <c r="L3520" s="21"/>
      <c r="M3520" s="14"/>
      <c r="N3520" s="14"/>
      <c r="O3520" s="21"/>
      <c r="P3520" s="16"/>
      <c r="Q3520" s="24"/>
      <c r="R3520" s="16"/>
      <c r="S3520" s="4"/>
      <c r="T3520" s="5"/>
      <c r="U3520" s="11"/>
      <c r="V3520" s="11"/>
      <c r="W3520" s="11"/>
      <c r="X3520" s="32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"/>
      <c r="AI3520" s="1"/>
      <c r="AJ3520" s="1"/>
      <c r="AK3520" s="1"/>
      <c r="AL3520" s="1"/>
      <c r="AM3520" s="32"/>
      <c r="AN3520" s="32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42"/>
      <c r="B3521" s="19"/>
      <c r="C3521" s="8"/>
      <c r="D3521" s="15"/>
      <c r="E3521" s="16"/>
      <c r="F3521" s="16"/>
      <c r="G3521" s="16"/>
      <c r="H3521" s="16"/>
      <c r="I3521" s="15"/>
      <c r="J3521" s="5"/>
      <c r="K3521" s="2"/>
      <c r="L3521" s="21"/>
      <c r="M3521" s="14"/>
      <c r="N3521" s="14"/>
      <c r="O3521" s="21"/>
      <c r="P3521" s="16"/>
      <c r="Q3521" s="24"/>
      <c r="R3521" s="16"/>
      <c r="S3521" s="4"/>
      <c r="T3521" s="5"/>
      <c r="U3521" s="11"/>
      <c r="V3521" s="11"/>
      <c r="W3521" s="11"/>
      <c r="X3521" s="32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"/>
      <c r="AI3521" s="1"/>
      <c r="AJ3521" s="1"/>
      <c r="AK3521" s="1"/>
      <c r="AL3521" s="1"/>
      <c r="AM3521" s="32"/>
      <c r="AN3521" s="32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42"/>
      <c r="B3522" s="19"/>
      <c r="C3522" s="8"/>
      <c r="D3522" s="15"/>
      <c r="E3522" s="16"/>
      <c r="F3522" s="16"/>
      <c r="G3522" s="16"/>
      <c r="H3522" s="16"/>
      <c r="I3522" s="15"/>
      <c r="J3522" s="5"/>
      <c r="K3522" s="2"/>
      <c r="L3522" s="21"/>
      <c r="M3522" s="14"/>
      <c r="N3522" s="14"/>
      <c r="O3522" s="21"/>
      <c r="P3522" s="16"/>
      <c r="Q3522" s="24"/>
      <c r="R3522" s="16"/>
      <c r="S3522" s="4"/>
      <c r="T3522" s="5"/>
      <c r="U3522" s="11"/>
      <c r="V3522" s="11"/>
      <c r="W3522" s="11"/>
      <c r="X3522" s="32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"/>
      <c r="AI3522" s="1"/>
      <c r="AJ3522" s="1"/>
      <c r="AK3522" s="1"/>
      <c r="AL3522" s="1"/>
      <c r="AM3522" s="32"/>
      <c r="AN3522" s="32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42"/>
      <c r="B3523" s="19"/>
      <c r="C3523" s="8"/>
      <c r="D3523" s="15"/>
      <c r="E3523" s="16"/>
      <c r="F3523" s="16"/>
      <c r="G3523" s="16"/>
      <c r="H3523" s="16"/>
      <c r="I3523" s="15"/>
      <c r="J3523" s="5"/>
      <c r="K3523" s="2"/>
      <c r="L3523" s="21"/>
      <c r="M3523" s="14"/>
      <c r="N3523" s="14"/>
      <c r="O3523" s="21"/>
      <c r="P3523" s="16"/>
      <c r="Q3523" s="24"/>
      <c r="R3523" s="16"/>
      <c r="S3523" s="4"/>
      <c r="T3523" s="5"/>
      <c r="U3523" s="11"/>
      <c r="V3523" s="11"/>
      <c r="W3523" s="11"/>
      <c r="X3523" s="32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"/>
      <c r="AI3523" s="1"/>
      <c r="AJ3523" s="1"/>
      <c r="AK3523" s="1"/>
      <c r="AL3523" s="1"/>
      <c r="AM3523" s="32"/>
      <c r="AN3523" s="32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42"/>
      <c r="B3524" s="19"/>
      <c r="C3524" s="8"/>
      <c r="D3524" s="15"/>
      <c r="E3524" s="16"/>
      <c r="F3524" s="16"/>
      <c r="G3524" s="16"/>
      <c r="H3524" s="16"/>
      <c r="I3524" s="15"/>
      <c r="J3524" s="5"/>
      <c r="K3524" s="2"/>
      <c r="L3524" s="21"/>
      <c r="M3524" s="14"/>
      <c r="N3524" s="14"/>
      <c r="O3524" s="21"/>
      <c r="P3524" s="16"/>
      <c r="Q3524" s="24"/>
      <c r="R3524" s="16"/>
      <c r="S3524" s="4"/>
      <c r="T3524" s="5"/>
      <c r="U3524" s="11"/>
      <c r="V3524" s="11"/>
      <c r="W3524" s="11"/>
      <c r="X3524" s="32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"/>
      <c r="AI3524" s="1"/>
      <c r="AJ3524" s="1"/>
      <c r="AK3524" s="1"/>
      <c r="AL3524" s="1"/>
      <c r="AM3524" s="32"/>
      <c r="AN3524" s="32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42"/>
      <c r="B3525" s="19"/>
      <c r="C3525" s="8"/>
      <c r="D3525" s="15"/>
      <c r="E3525" s="16"/>
      <c r="F3525" s="16"/>
      <c r="G3525" s="16"/>
      <c r="H3525" s="16"/>
      <c r="I3525" s="15"/>
      <c r="J3525" s="5"/>
      <c r="K3525" s="2"/>
      <c r="L3525" s="21"/>
      <c r="M3525" s="14"/>
      <c r="N3525" s="14"/>
      <c r="O3525" s="21"/>
      <c r="P3525" s="16"/>
      <c r="Q3525" s="24"/>
      <c r="R3525" s="16"/>
      <c r="S3525" s="4"/>
      <c r="T3525" s="5"/>
      <c r="U3525" s="11"/>
      <c r="V3525" s="11"/>
      <c r="W3525" s="11"/>
      <c r="X3525" s="32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"/>
      <c r="AI3525" s="1"/>
      <c r="AJ3525" s="1"/>
      <c r="AK3525" s="1"/>
      <c r="AL3525" s="1"/>
      <c r="AM3525" s="32"/>
      <c r="AN3525" s="32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42"/>
      <c r="B3526" s="19"/>
      <c r="C3526" s="8"/>
      <c r="D3526" s="15"/>
      <c r="E3526" s="16"/>
      <c r="F3526" s="16"/>
      <c r="G3526" s="16"/>
      <c r="H3526" s="16"/>
      <c r="I3526" s="15"/>
      <c r="J3526" s="5"/>
      <c r="K3526" s="2"/>
      <c r="L3526" s="21"/>
      <c r="M3526" s="14"/>
      <c r="N3526" s="14"/>
      <c r="O3526" s="21"/>
      <c r="P3526" s="16"/>
      <c r="Q3526" s="24"/>
      <c r="R3526" s="16"/>
      <c r="S3526" s="4"/>
      <c r="T3526" s="5"/>
      <c r="U3526" s="11"/>
      <c r="V3526" s="11"/>
      <c r="W3526" s="11"/>
      <c r="X3526" s="32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"/>
      <c r="AI3526" s="1"/>
      <c r="AJ3526" s="1"/>
      <c r="AK3526" s="1"/>
      <c r="AL3526" s="1"/>
      <c r="AM3526" s="32"/>
      <c r="AN3526" s="32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42"/>
      <c r="B3527" s="19"/>
      <c r="C3527" s="8"/>
      <c r="D3527" s="15"/>
      <c r="E3527" s="16"/>
      <c r="F3527" s="16"/>
      <c r="G3527" s="16"/>
      <c r="H3527" s="16"/>
      <c r="I3527" s="15"/>
      <c r="J3527" s="5"/>
      <c r="K3527" s="2"/>
      <c r="L3527" s="21"/>
      <c r="M3527" s="14"/>
      <c r="N3527" s="14"/>
      <c r="O3527" s="21"/>
      <c r="P3527" s="16"/>
      <c r="Q3527" s="24"/>
      <c r="R3527" s="16"/>
      <c r="S3527" s="4"/>
      <c r="T3527" s="5"/>
      <c r="U3527" s="11"/>
      <c r="V3527" s="11"/>
      <c r="W3527" s="11"/>
      <c r="X3527" s="32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"/>
      <c r="AI3527" s="1"/>
      <c r="AJ3527" s="1"/>
      <c r="AK3527" s="1"/>
      <c r="AL3527" s="1"/>
      <c r="AM3527" s="32"/>
      <c r="AN3527" s="32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42"/>
      <c r="B3528" s="19"/>
      <c r="C3528" s="8"/>
      <c r="D3528" s="15"/>
      <c r="E3528" s="16"/>
      <c r="F3528" s="16"/>
      <c r="G3528" s="16"/>
      <c r="H3528" s="16"/>
      <c r="I3528" s="15"/>
      <c r="J3528" s="5"/>
      <c r="K3528" s="2"/>
      <c r="L3528" s="21"/>
      <c r="M3528" s="14"/>
      <c r="N3528" s="14"/>
      <c r="O3528" s="21"/>
      <c r="P3528" s="16"/>
      <c r="Q3528" s="24"/>
      <c r="R3528" s="16"/>
      <c r="S3528" s="4"/>
      <c r="T3528" s="5"/>
      <c r="U3528" s="11"/>
      <c r="V3528" s="11"/>
      <c r="W3528" s="11"/>
      <c r="X3528" s="32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"/>
      <c r="AI3528" s="1"/>
      <c r="AJ3528" s="1"/>
      <c r="AK3528" s="1"/>
      <c r="AL3528" s="1"/>
      <c r="AM3528" s="32"/>
      <c r="AN3528" s="32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42"/>
      <c r="B3529" s="19"/>
      <c r="C3529" s="8"/>
      <c r="D3529" s="15"/>
      <c r="E3529" s="16"/>
      <c r="F3529" s="16"/>
      <c r="G3529" s="16"/>
      <c r="H3529" s="16"/>
      <c r="I3529" s="15"/>
      <c r="J3529" s="5"/>
      <c r="K3529" s="2"/>
      <c r="L3529" s="21"/>
      <c r="M3529" s="14"/>
      <c r="N3529" s="14"/>
      <c r="O3529" s="21"/>
      <c r="P3529" s="16"/>
      <c r="Q3529" s="24"/>
      <c r="R3529" s="16"/>
      <c r="S3529" s="4"/>
      <c r="T3529" s="5"/>
      <c r="U3529" s="11"/>
      <c r="V3529" s="11"/>
      <c r="W3529" s="11"/>
      <c r="X3529" s="32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"/>
      <c r="AI3529" s="1"/>
      <c r="AJ3529" s="1"/>
      <c r="AK3529" s="1"/>
      <c r="AL3529" s="1"/>
      <c r="AM3529" s="32"/>
      <c r="AN3529" s="32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42"/>
      <c r="B3530" s="19"/>
      <c r="C3530" s="8"/>
      <c r="D3530" s="15"/>
      <c r="E3530" s="16"/>
      <c r="F3530" s="16"/>
      <c r="G3530" s="16"/>
      <c r="H3530" s="16"/>
      <c r="I3530" s="15"/>
      <c r="J3530" s="5"/>
      <c r="K3530" s="2"/>
      <c r="L3530" s="21"/>
      <c r="M3530" s="14"/>
      <c r="N3530" s="14"/>
      <c r="O3530" s="21"/>
      <c r="P3530" s="16"/>
      <c r="Q3530" s="24"/>
      <c r="R3530" s="16"/>
      <c r="S3530" s="4"/>
      <c r="T3530" s="5"/>
      <c r="U3530" s="11"/>
      <c r="V3530" s="11"/>
      <c r="W3530" s="11"/>
      <c r="X3530" s="32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"/>
      <c r="AI3530" s="1"/>
      <c r="AJ3530" s="1"/>
      <c r="AK3530" s="1"/>
      <c r="AL3530" s="1"/>
      <c r="AM3530" s="32"/>
      <c r="AN3530" s="32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42"/>
      <c r="B3531" s="19"/>
      <c r="C3531" s="8"/>
      <c r="D3531" s="15"/>
      <c r="E3531" s="16"/>
      <c r="F3531" s="16"/>
      <c r="G3531" s="16"/>
      <c r="H3531" s="16"/>
      <c r="I3531" s="15"/>
      <c r="J3531" s="5"/>
      <c r="K3531" s="2"/>
      <c r="L3531" s="21"/>
      <c r="M3531" s="14"/>
      <c r="N3531" s="14"/>
      <c r="O3531" s="21"/>
      <c r="P3531" s="16"/>
      <c r="Q3531" s="24"/>
      <c r="R3531" s="16"/>
      <c r="S3531" s="4"/>
      <c r="T3531" s="5"/>
      <c r="U3531" s="11"/>
      <c r="V3531" s="11"/>
      <c r="W3531" s="11"/>
      <c r="X3531" s="32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"/>
      <c r="AI3531" s="1"/>
      <c r="AJ3531" s="1"/>
      <c r="AK3531" s="1"/>
      <c r="AL3531" s="1"/>
      <c r="AM3531" s="32"/>
      <c r="AN3531" s="32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42"/>
      <c r="B3532" s="19"/>
      <c r="C3532" s="8"/>
      <c r="D3532" s="15"/>
      <c r="E3532" s="16"/>
      <c r="F3532" s="16"/>
      <c r="G3532" s="16"/>
      <c r="H3532" s="16"/>
      <c r="I3532" s="15"/>
      <c r="J3532" s="5"/>
      <c r="K3532" s="2"/>
      <c r="L3532" s="21"/>
      <c r="M3532" s="14"/>
      <c r="N3532" s="14"/>
      <c r="O3532" s="21"/>
      <c r="P3532" s="16"/>
      <c r="Q3532" s="24"/>
      <c r="R3532" s="16"/>
      <c r="S3532" s="4"/>
      <c r="T3532" s="5"/>
      <c r="U3532" s="11"/>
      <c r="V3532" s="11"/>
      <c r="W3532" s="11"/>
      <c r="X3532" s="32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"/>
      <c r="AI3532" s="1"/>
      <c r="AJ3532" s="1"/>
      <c r="AK3532" s="1"/>
      <c r="AL3532" s="1"/>
      <c r="AM3532" s="32"/>
      <c r="AN3532" s="32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42"/>
      <c r="B3533" s="19"/>
      <c r="C3533" s="8"/>
      <c r="D3533" s="15"/>
      <c r="E3533" s="16"/>
      <c r="F3533" s="16"/>
      <c r="G3533" s="16"/>
      <c r="H3533" s="16"/>
      <c r="I3533" s="15"/>
      <c r="J3533" s="5"/>
      <c r="K3533" s="2"/>
      <c r="L3533" s="21"/>
      <c r="M3533" s="14"/>
      <c r="N3533" s="14"/>
      <c r="O3533" s="21"/>
      <c r="P3533" s="16"/>
      <c r="Q3533" s="24"/>
      <c r="R3533" s="16"/>
      <c r="S3533" s="4"/>
      <c r="T3533" s="5"/>
      <c r="U3533" s="11"/>
      <c r="V3533" s="11"/>
      <c r="W3533" s="11"/>
      <c r="X3533" s="32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"/>
      <c r="AI3533" s="1"/>
      <c r="AJ3533" s="1"/>
      <c r="AK3533" s="1"/>
      <c r="AL3533" s="1"/>
      <c r="AM3533" s="32"/>
      <c r="AN3533" s="32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42"/>
      <c r="B3534" s="19"/>
      <c r="C3534" s="8"/>
      <c r="D3534" s="15"/>
      <c r="E3534" s="16"/>
      <c r="F3534" s="16"/>
      <c r="G3534" s="16"/>
      <c r="H3534" s="16"/>
      <c r="I3534" s="15"/>
      <c r="J3534" s="5"/>
      <c r="K3534" s="2"/>
      <c r="L3534" s="21"/>
      <c r="M3534" s="14"/>
      <c r="N3534" s="14"/>
      <c r="O3534" s="21"/>
      <c r="P3534" s="16"/>
      <c r="Q3534" s="24"/>
      <c r="R3534" s="16"/>
      <c r="S3534" s="4"/>
      <c r="T3534" s="5"/>
      <c r="U3534" s="11"/>
      <c r="V3534" s="11"/>
      <c r="W3534" s="11"/>
      <c r="X3534" s="32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"/>
      <c r="AI3534" s="1"/>
      <c r="AJ3534" s="1"/>
      <c r="AK3534" s="1"/>
      <c r="AL3534" s="1"/>
      <c r="AM3534" s="32"/>
      <c r="AN3534" s="32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42"/>
      <c r="B3535" s="19"/>
      <c r="C3535" s="8"/>
      <c r="D3535" s="15"/>
      <c r="E3535" s="16"/>
      <c r="F3535" s="16"/>
      <c r="G3535" s="16"/>
      <c r="H3535" s="16"/>
      <c r="I3535" s="15"/>
      <c r="J3535" s="5"/>
      <c r="K3535" s="2"/>
      <c r="L3535" s="21"/>
      <c r="M3535" s="14"/>
      <c r="N3535" s="14"/>
      <c r="O3535" s="21"/>
      <c r="P3535" s="16"/>
      <c r="Q3535" s="24"/>
      <c r="R3535" s="16"/>
      <c r="S3535" s="4"/>
      <c r="T3535" s="5"/>
      <c r="U3535" s="11"/>
      <c r="V3535" s="11"/>
      <c r="W3535" s="11"/>
      <c r="X3535" s="32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"/>
      <c r="AI3535" s="1"/>
      <c r="AJ3535" s="1"/>
      <c r="AK3535" s="1"/>
      <c r="AL3535" s="1"/>
      <c r="AM3535" s="32"/>
      <c r="AN3535" s="32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42"/>
      <c r="B3536" s="19"/>
      <c r="C3536" s="8"/>
      <c r="D3536" s="15"/>
      <c r="E3536" s="16"/>
      <c r="F3536" s="16"/>
      <c r="G3536" s="16"/>
      <c r="H3536" s="16"/>
      <c r="I3536" s="15"/>
      <c r="J3536" s="5"/>
      <c r="K3536" s="2"/>
      <c r="L3536" s="21"/>
      <c r="M3536" s="14"/>
      <c r="N3536" s="14"/>
      <c r="O3536" s="21"/>
      <c r="P3536" s="16"/>
      <c r="Q3536" s="24"/>
      <c r="R3536" s="16"/>
      <c r="S3536" s="4"/>
      <c r="T3536" s="5"/>
      <c r="U3536" s="11"/>
      <c r="V3536" s="11"/>
      <c r="W3536" s="11"/>
      <c r="X3536" s="32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"/>
      <c r="AI3536" s="1"/>
      <c r="AJ3536" s="1"/>
      <c r="AK3536" s="1"/>
      <c r="AL3536" s="1"/>
      <c r="AM3536" s="32"/>
      <c r="AN3536" s="32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42"/>
      <c r="B3537" s="19"/>
      <c r="C3537" s="8"/>
      <c r="D3537" s="15"/>
      <c r="E3537" s="16"/>
      <c r="F3537" s="16"/>
      <c r="G3537" s="16"/>
      <c r="H3537" s="16"/>
      <c r="I3537" s="15"/>
      <c r="J3537" s="5"/>
      <c r="K3537" s="2"/>
      <c r="L3537" s="21"/>
      <c r="M3537" s="14"/>
      <c r="N3537" s="14"/>
      <c r="O3537" s="21"/>
      <c r="P3537" s="16"/>
      <c r="Q3537" s="24"/>
      <c r="R3537" s="16"/>
      <c r="S3537" s="4"/>
      <c r="T3537" s="5"/>
      <c r="U3537" s="11"/>
      <c r="V3537" s="11"/>
      <c r="W3537" s="11"/>
      <c r="X3537" s="32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"/>
      <c r="AI3537" s="1"/>
      <c r="AJ3537" s="1"/>
      <c r="AK3537" s="1"/>
      <c r="AL3537" s="1"/>
      <c r="AM3537" s="32"/>
      <c r="AN3537" s="32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42"/>
      <c r="B3538" s="19"/>
      <c r="C3538" s="8"/>
      <c r="D3538" s="15"/>
      <c r="E3538" s="16"/>
      <c r="F3538" s="16"/>
      <c r="G3538" s="16"/>
      <c r="H3538" s="16"/>
      <c r="I3538" s="15"/>
      <c r="J3538" s="5"/>
      <c r="K3538" s="2"/>
      <c r="L3538" s="21"/>
      <c r="M3538" s="14"/>
      <c r="N3538" s="14"/>
      <c r="O3538" s="21"/>
      <c r="P3538" s="16"/>
      <c r="Q3538" s="24"/>
      <c r="R3538" s="16"/>
      <c r="S3538" s="4"/>
      <c r="T3538" s="5"/>
      <c r="U3538" s="11"/>
      <c r="V3538" s="11"/>
      <c r="W3538" s="11"/>
      <c r="X3538" s="32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"/>
      <c r="AI3538" s="1"/>
      <c r="AJ3538" s="1"/>
      <c r="AK3538" s="1"/>
      <c r="AL3538" s="1"/>
      <c r="AM3538" s="32"/>
      <c r="AN3538" s="32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42"/>
      <c r="B3539" s="19"/>
      <c r="C3539" s="8"/>
      <c r="D3539" s="15"/>
      <c r="E3539" s="16"/>
      <c r="F3539" s="16"/>
      <c r="G3539" s="16"/>
      <c r="H3539" s="16"/>
      <c r="I3539" s="15"/>
      <c r="J3539" s="5"/>
      <c r="K3539" s="2"/>
      <c r="L3539" s="21"/>
      <c r="M3539" s="14"/>
      <c r="N3539" s="14"/>
      <c r="O3539" s="21"/>
      <c r="P3539" s="16"/>
      <c r="Q3539" s="24"/>
      <c r="R3539" s="16"/>
      <c r="S3539" s="4"/>
      <c r="T3539" s="5"/>
      <c r="U3539" s="11"/>
      <c r="V3539" s="11"/>
      <c r="W3539" s="11"/>
      <c r="X3539" s="32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"/>
      <c r="AI3539" s="1"/>
      <c r="AJ3539" s="1"/>
      <c r="AK3539" s="1"/>
      <c r="AL3539" s="1"/>
      <c r="AM3539" s="32"/>
      <c r="AN3539" s="32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42"/>
      <c r="B3540" s="19"/>
      <c r="C3540" s="8"/>
      <c r="D3540" s="15"/>
      <c r="E3540" s="16"/>
      <c r="F3540" s="16"/>
      <c r="G3540" s="16"/>
      <c r="H3540" s="16"/>
      <c r="I3540" s="15"/>
      <c r="J3540" s="5"/>
      <c r="K3540" s="2"/>
      <c r="L3540" s="21"/>
      <c r="M3540" s="14"/>
      <c r="N3540" s="14"/>
      <c r="O3540" s="21"/>
      <c r="P3540" s="16"/>
      <c r="Q3540" s="24"/>
      <c r="R3540" s="16"/>
      <c r="S3540" s="4"/>
      <c r="T3540" s="5"/>
      <c r="U3540" s="11"/>
      <c r="V3540" s="11"/>
      <c r="W3540" s="11"/>
      <c r="X3540" s="32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"/>
      <c r="AI3540" s="1"/>
      <c r="AJ3540" s="1"/>
      <c r="AK3540" s="1"/>
      <c r="AL3540" s="1"/>
      <c r="AM3540" s="32"/>
      <c r="AN3540" s="32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42"/>
      <c r="B3541" s="19"/>
      <c r="C3541" s="8"/>
      <c r="D3541" s="15"/>
      <c r="E3541" s="16"/>
      <c r="F3541" s="16"/>
      <c r="G3541" s="16"/>
      <c r="H3541" s="16"/>
      <c r="I3541" s="15"/>
      <c r="J3541" s="5"/>
      <c r="K3541" s="2"/>
      <c r="L3541" s="21"/>
      <c r="M3541" s="14"/>
      <c r="N3541" s="14"/>
      <c r="O3541" s="21"/>
      <c r="P3541" s="16"/>
      <c r="Q3541" s="24"/>
      <c r="R3541" s="16"/>
      <c r="S3541" s="4"/>
      <c r="T3541" s="5"/>
      <c r="U3541" s="11"/>
      <c r="V3541" s="11"/>
      <c r="W3541" s="11"/>
      <c r="X3541" s="32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"/>
      <c r="AI3541" s="1"/>
      <c r="AJ3541" s="1"/>
      <c r="AK3541" s="1"/>
      <c r="AL3541" s="1"/>
      <c r="AM3541" s="32"/>
      <c r="AN3541" s="32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42"/>
      <c r="B3542" s="19"/>
      <c r="C3542" s="8"/>
      <c r="D3542" s="15"/>
      <c r="E3542" s="16"/>
      <c r="F3542" s="16"/>
      <c r="G3542" s="16"/>
      <c r="H3542" s="16"/>
      <c r="I3542" s="15"/>
      <c r="J3542" s="5"/>
      <c r="K3542" s="2"/>
      <c r="L3542" s="21"/>
      <c r="M3542" s="14"/>
      <c r="N3542" s="14"/>
      <c r="O3542" s="21"/>
      <c r="P3542" s="16"/>
      <c r="Q3542" s="24"/>
      <c r="R3542" s="16"/>
      <c r="S3542" s="4"/>
      <c r="T3542" s="5"/>
      <c r="U3542" s="11"/>
      <c r="V3542" s="11"/>
      <c r="W3542" s="11"/>
      <c r="X3542" s="32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"/>
      <c r="AI3542" s="1"/>
      <c r="AJ3542" s="1"/>
      <c r="AK3542" s="1"/>
      <c r="AL3542" s="1"/>
      <c r="AM3542" s="32"/>
      <c r="AN3542" s="32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42"/>
      <c r="B3543" s="19"/>
      <c r="C3543" s="8"/>
      <c r="D3543" s="15"/>
      <c r="E3543" s="16"/>
      <c r="F3543" s="16"/>
      <c r="G3543" s="16"/>
      <c r="H3543" s="16"/>
      <c r="I3543" s="15"/>
      <c r="J3543" s="5"/>
      <c r="K3543" s="2"/>
      <c r="L3543" s="21"/>
      <c r="M3543" s="14"/>
      <c r="N3543" s="14"/>
      <c r="O3543" s="21"/>
      <c r="P3543" s="16"/>
      <c r="Q3543" s="24"/>
      <c r="R3543" s="16"/>
      <c r="S3543" s="4"/>
      <c r="T3543" s="5"/>
      <c r="U3543" s="11"/>
      <c r="V3543" s="11"/>
      <c r="W3543" s="11"/>
      <c r="X3543" s="32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"/>
      <c r="AI3543" s="1"/>
      <c r="AJ3543" s="1"/>
      <c r="AK3543" s="1"/>
      <c r="AL3543" s="1"/>
      <c r="AM3543" s="32"/>
      <c r="AN3543" s="32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42"/>
      <c r="B3544" s="19"/>
      <c r="C3544" s="8"/>
      <c r="D3544" s="15"/>
      <c r="E3544" s="16"/>
      <c r="F3544" s="16"/>
      <c r="G3544" s="16"/>
      <c r="H3544" s="16"/>
      <c r="I3544" s="15"/>
      <c r="J3544" s="5"/>
      <c r="K3544" s="2"/>
      <c r="L3544" s="21"/>
      <c r="M3544" s="14"/>
      <c r="N3544" s="14"/>
      <c r="O3544" s="21"/>
      <c r="P3544" s="16"/>
      <c r="Q3544" s="24"/>
      <c r="R3544" s="16"/>
      <c r="S3544" s="4"/>
      <c r="T3544" s="5"/>
      <c r="U3544" s="11"/>
      <c r="V3544" s="11"/>
      <c r="W3544" s="11"/>
      <c r="X3544" s="32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"/>
      <c r="AI3544" s="1"/>
      <c r="AJ3544" s="1"/>
      <c r="AK3544" s="1"/>
      <c r="AL3544" s="1"/>
      <c r="AM3544" s="32"/>
      <c r="AN3544" s="32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42"/>
      <c r="B3545" s="19"/>
      <c r="C3545" s="8"/>
      <c r="D3545" s="15"/>
      <c r="E3545" s="16"/>
      <c r="F3545" s="16"/>
      <c r="G3545" s="16"/>
      <c r="H3545" s="16"/>
      <c r="I3545" s="15"/>
      <c r="J3545" s="5"/>
      <c r="K3545" s="2"/>
      <c r="L3545" s="21"/>
      <c r="M3545" s="14"/>
      <c r="N3545" s="14"/>
      <c r="O3545" s="21"/>
      <c r="P3545" s="16"/>
      <c r="Q3545" s="24"/>
      <c r="R3545" s="16"/>
      <c r="S3545" s="4"/>
      <c r="T3545" s="5"/>
      <c r="U3545" s="11"/>
      <c r="V3545" s="11"/>
      <c r="W3545" s="11"/>
      <c r="X3545" s="32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"/>
      <c r="AI3545" s="1"/>
      <c r="AJ3545" s="1"/>
      <c r="AK3545" s="1"/>
      <c r="AL3545" s="1"/>
      <c r="AM3545" s="32"/>
      <c r="AN3545" s="32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42"/>
      <c r="B3546" s="19"/>
      <c r="C3546" s="8"/>
      <c r="D3546" s="15"/>
      <c r="E3546" s="16"/>
      <c r="F3546" s="16"/>
      <c r="G3546" s="16"/>
      <c r="H3546" s="16"/>
      <c r="I3546" s="15"/>
      <c r="J3546" s="5"/>
      <c r="K3546" s="2"/>
      <c r="L3546" s="21"/>
      <c r="M3546" s="14"/>
      <c r="N3546" s="14"/>
      <c r="O3546" s="21"/>
      <c r="P3546" s="16"/>
      <c r="Q3546" s="24"/>
      <c r="R3546" s="16"/>
      <c r="S3546" s="4"/>
      <c r="T3546" s="5"/>
      <c r="U3546" s="11"/>
      <c r="V3546" s="11"/>
      <c r="W3546" s="11"/>
      <c r="X3546" s="32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"/>
      <c r="AI3546" s="1"/>
      <c r="AJ3546" s="1"/>
      <c r="AK3546" s="1"/>
      <c r="AL3546" s="1"/>
      <c r="AM3546" s="32"/>
      <c r="AN3546" s="32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42"/>
      <c r="B3547" s="19"/>
      <c r="C3547" s="8"/>
      <c r="D3547" s="15"/>
      <c r="E3547" s="16"/>
      <c r="F3547" s="16"/>
      <c r="G3547" s="16"/>
      <c r="H3547" s="16"/>
      <c r="I3547" s="15"/>
      <c r="J3547" s="5"/>
      <c r="K3547" s="2"/>
      <c r="L3547" s="21"/>
      <c r="M3547" s="14"/>
      <c r="N3547" s="14"/>
      <c r="O3547" s="21"/>
      <c r="P3547" s="16"/>
      <c r="Q3547" s="24"/>
      <c r="R3547" s="16"/>
      <c r="S3547" s="4"/>
      <c r="T3547" s="5"/>
      <c r="U3547" s="11"/>
      <c r="V3547" s="11"/>
      <c r="W3547" s="11"/>
      <c r="X3547" s="32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"/>
      <c r="AI3547" s="1"/>
      <c r="AJ3547" s="1"/>
      <c r="AK3547" s="1"/>
      <c r="AL3547" s="1"/>
      <c r="AM3547" s="32"/>
      <c r="AN3547" s="32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42"/>
      <c r="B3548" s="19"/>
      <c r="C3548" s="8"/>
      <c r="D3548" s="15"/>
      <c r="E3548" s="16"/>
      <c r="F3548" s="16"/>
      <c r="G3548" s="16"/>
      <c r="H3548" s="16"/>
      <c r="I3548" s="15"/>
      <c r="J3548" s="5"/>
      <c r="K3548" s="2"/>
      <c r="L3548" s="21"/>
      <c r="M3548" s="14"/>
      <c r="N3548" s="14"/>
      <c r="O3548" s="21"/>
      <c r="P3548" s="16"/>
      <c r="Q3548" s="24"/>
      <c r="R3548" s="16"/>
      <c r="S3548" s="4"/>
      <c r="T3548" s="5"/>
      <c r="U3548" s="11"/>
      <c r="V3548" s="11"/>
      <c r="W3548" s="11"/>
      <c r="X3548" s="32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"/>
      <c r="AI3548" s="1"/>
      <c r="AJ3548" s="1"/>
      <c r="AK3548" s="1"/>
      <c r="AL3548" s="1"/>
      <c r="AM3548" s="32"/>
      <c r="AN3548" s="32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42"/>
      <c r="B3549" s="19"/>
      <c r="C3549" s="8"/>
      <c r="D3549" s="15"/>
      <c r="E3549" s="16"/>
      <c r="F3549" s="16"/>
      <c r="G3549" s="16"/>
      <c r="H3549" s="16"/>
      <c r="I3549" s="15"/>
      <c r="J3549" s="5"/>
      <c r="K3549" s="2"/>
      <c r="L3549" s="21"/>
      <c r="M3549" s="14"/>
      <c r="N3549" s="14"/>
      <c r="O3549" s="21"/>
      <c r="P3549" s="16"/>
      <c r="Q3549" s="24"/>
      <c r="R3549" s="16"/>
      <c r="S3549" s="4"/>
      <c r="T3549" s="5"/>
      <c r="U3549" s="11"/>
      <c r="V3549" s="11"/>
      <c r="W3549" s="11"/>
      <c r="X3549" s="32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"/>
      <c r="AI3549" s="1"/>
      <c r="AJ3549" s="1"/>
      <c r="AK3549" s="1"/>
      <c r="AL3549" s="1"/>
      <c r="AM3549" s="32"/>
      <c r="AN3549" s="32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42"/>
      <c r="B3550" s="19"/>
      <c r="C3550" s="8"/>
      <c r="D3550" s="15"/>
      <c r="E3550" s="16"/>
      <c r="F3550" s="16"/>
      <c r="G3550" s="16"/>
      <c r="H3550" s="16"/>
      <c r="I3550" s="15"/>
      <c r="J3550" s="5"/>
      <c r="K3550" s="2"/>
      <c r="L3550" s="21"/>
      <c r="M3550" s="14"/>
      <c r="N3550" s="14"/>
      <c r="O3550" s="21"/>
      <c r="P3550" s="16"/>
      <c r="Q3550" s="24"/>
      <c r="R3550" s="16"/>
      <c r="S3550" s="4"/>
      <c r="T3550" s="5"/>
      <c r="U3550" s="11"/>
      <c r="V3550" s="11"/>
      <c r="W3550" s="11"/>
      <c r="X3550" s="32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"/>
      <c r="AI3550" s="1"/>
      <c r="AJ3550" s="1"/>
      <c r="AK3550" s="1"/>
      <c r="AL3550" s="1"/>
      <c r="AM3550" s="32"/>
      <c r="AN3550" s="32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42"/>
      <c r="B3551" s="19"/>
      <c r="C3551" s="8"/>
      <c r="D3551" s="15"/>
      <c r="E3551" s="16"/>
      <c r="F3551" s="16"/>
      <c r="G3551" s="16"/>
      <c r="H3551" s="16"/>
      <c r="I3551" s="15"/>
      <c r="J3551" s="5"/>
      <c r="K3551" s="2"/>
      <c r="L3551" s="21"/>
      <c r="M3551" s="14"/>
      <c r="N3551" s="14"/>
      <c r="O3551" s="21"/>
      <c r="P3551" s="16"/>
      <c r="Q3551" s="24"/>
      <c r="R3551" s="16"/>
      <c r="S3551" s="4"/>
      <c r="T3551" s="5"/>
      <c r="U3551" s="11"/>
      <c r="V3551" s="11"/>
      <c r="W3551" s="11"/>
      <c r="X3551" s="32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"/>
      <c r="AI3551" s="1"/>
      <c r="AJ3551" s="1"/>
      <c r="AK3551" s="1"/>
      <c r="AL3551" s="1"/>
      <c r="AM3551" s="32"/>
      <c r="AN3551" s="32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42"/>
      <c r="B3552" s="19"/>
      <c r="C3552" s="8"/>
      <c r="D3552" s="15"/>
      <c r="E3552" s="16"/>
      <c r="F3552" s="16"/>
      <c r="G3552" s="16"/>
      <c r="H3552" s="16"/>
      <c r="I3552" s="15"/>
      <c r="J3552" s="5"/>
      <c r="K3552" s="2"/>
      <c r="L3552" s="21"/>
      <c r="M3552" s="14"/>
      <c r="N3552" s="14"/>
      <c r="O3552" s="21"/>
      <c r="P3552" s="16"/>
      <c r="Q3552" s="24"/>
      <c r="R3552" s="16"/>
      <c r="S3552" s="4"/>
      <c r="T3552" s="5"/>
      <c r="U3552" s="11"/>
      <c r="V3552" s="11"/>
      <c r="W3552" s="11"/>
      <c r="X3552" s="32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"/>
      <c r="AI3552" s="1"/>
      <c r="AJ3552" s="1"/>
      <c r="AK3552" s="1"/>
      <c r="AL3552" s="1"/>
      <c r="AM3552" s="32"/>
      <c r="AN3552" s="32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42"/>
      <c r="B3553" s="19"/>
      <c r="C3553" s="8"/>
      <c r="D3553" s="15"/>
      <c r="E3553" s="16"/>
      <c r="F3553" s="16"/>
      <c r="G3553" s="16"/>
      <c r="H3553" s="16"/>
      <c r="I3553" s="15"/>
      <c r="J3553" s="5"/>
      <c r="K3553" s="2"/>
      <c r="L3553" s="21"/>
      <c r="M3553" s="14"/>
      <c r="N3553" s="14"/>
      <c r="O3553" s="21"/>
      <c r="P3553" s="16"/>
      <c r="Q3553" s="24"/>
      <c r="R3553" s="16"/>
      <c r="S3553" s="4"/>
      <c r="T3553" s="5"/>
      <c r="U3553" s="11"/>
      <c r="V3553" s="11"/>
      <c r="W3553" s="11"/>
      <c r="X3553" s="32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"/>
      <c r="AI3553" s="1"/>
      <c r="AJ3553" s="1"/>
      <c r="AK3553" s="1"/>
      <c r="AL3553" s="1"/>
      <c r="AM3553" s="32"/>
      <c r="AN3553" s="32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42"/>
      <c r="B3554" s="19"/>
      <c r="C3554" s="8"/>
      <c r="D3554" s="15"/>
      <c r="E3554" s="16"/>
      <c r="F3554" s="16"/>
      <c r="G3554" s="16"/>
      <c r="H3554" s="16"/>
      <c r="I3554" s="15"/>
      <c r="J3554" s="5"/>
      <c r="K3554" s="2"/>
      <c r="L3554" s="21"/>
      <c r="M3554" s="14"/>
      <c r="N3554" s="14"/>
      <c r="O3554" s="21"/>
      <c r="P3554" s="16"/>
      <c r="Q3554" s="24"/>
      <c r="R3554" s="16"/>
      <c r="S3554" s="4"/>
      <c r="T3554" s="5"/>
      <c r="U3554" s="11"/>
      <c r="V3554" s="11"/>
      <c r="W3554" s="11"/>
      <c r="X3554" s="32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"/>
      <c r="AI3554" s="1"/>
      <c r="AJ3554" s="1"/>
      <c r="AK3554" s="1"/>
      <c r="AL3554" s="1"/>
      <c r="AM3554" s="32"/>
      <c r="AN3554" s="32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42"/>
      <c r="B3555" s="19"/>
      <c r="C3555" s="8"/>
      <c r="D3555" s="15"/>
      <c r="E3555" s="16"/>
      <c r="F3555" s="16"/>
      <c r="G3555" s="16"/>
      <c r="H3555" s="16"/>
      <c r="I3555" s="15"/>
      <c r="J3555" s="5"/>
      <c r="K3555" s="2"/>
      <c r="L3555" s="21"/>
      <c r="M3555" s="14"/>
      <c r="N3555" s="14"/>
      <c r="O3555" s="21"/>
      <c r="P3555" s="16"/>
      <c r="Q3555" s="24"/>
      <c r="R3555" s="16"/>
      <c r="S3555" s="4"/>
      <c r="T3555" s="5"/>
      <c r="U3555" s="11"/>
      <c r="V3555" s="11"/>
      <c r="W3555" s="11"/>
      <c r="X3555" s="32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"/>
      <c r="AI3555" s="1"/>
      <c r="AJ3555" s="1"/>
      <c r="AK3555" s="1"/>
      <c r="AL3555" s="1"/>
      <c r="AM3555" s="32"/>
      <c r="AN3555" s="32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42"/>
      <c r="B3556" s="19"/>
      <c r="C3556" s="8"/>
      <c r="D3556" s="15"/>
      <c r="E3556" s="16"/>
      <c r="F3556" s="16"/>
      <c r="G3556" s="16"/>
      <c r="H3556" s="16"/>
      <c r="I3556" s="15"/>
      <c r="J3556" s="5"/>
      <c r="K3556" s="2"/>
      <c r="L3556" s="21"/>
      <c r="M3556" s="14"/>
      <c r="N3556" s="14"/>
      <c r="O3556" s="21"/>
      <c r="P3556" s="16"/>
      <c r="Q3556" s="24"/>
      <c r="R3556" s="16"/>
      <c r="S3556" s="4"/>
      <c r="T3556" s="5"/>
      <c r="U3556" s="11"/>
      <c r="V3556" s="11"/>
      <c r="W3556" s="11"/>
      <c r="X3556" s="32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"/>
      <c r="AI3556" s="1"/>
      <c r="AJ3556" s="1"/>
      <c r="AK3556" s="1"/>
      <c r="AL3556" s="1"/>
      <c r="AM3556" s="32"/>
      <c r="AN3556" s="32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42"/>
      <c r="B3557" s="19"/>
      <c r="C3557" s="8"/>
      <c r="D3557" s="15"/>
      <c r="E3557" s="16"/>
      <c r="F3557" s="16"/>
      <c r="G3557" s="16"/>
      <c r="H3557" s="16"/>
      <c r="I3557" s="15"/>
      <c r="J3557" s="5"/>
      <c r="K3557" s="2"/>
      <c r="L3557" s="21"/>
      <c r="M3557" s="14"/>
      <c r="N3557" s="14"/>
      <c r="O3557" s="21"/>
      <c r="P3557" s="16"/>
      <c r="Q3557" s="24"/>
      <c r="R3557" s="16"/>
      <c r="S3557" s="4"/>
      <c r="T3557" s="5"/>
      <c r="U3557" s="11"/>
      <c r="V3557" s="11"/>
      <c r="W3557" s="11"/>
      <c r="X3557" s="32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"/>
      <c r="AI3557" s="1"/>
      <c r="AJ3557" s="1"/>
      <c r="AK3557" s="1"/>
      <c r="AL3557" s="1"/>
      <c r="AM3557" s="32"/>
      <c r="AN3557" s="32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42"/>
      <c r="B3558" s="19"/>
      <c r="C3558" s="8"/>
      <c r="D3558" s="15"/>
      <c r="E3558" s="16"/>
      <c r="F3558" s="16"/>
      <c r="G3558" s="16"/>
      <c r="H3558" s="16"/>
      <c r="I3558" s="15"/>
      <c r="J3558" s="5"/>
      <c r="K3558" s="2"/>
      <c r="L3558" s="21"/>
      <c r="M3558" s="14"/>
      <c r="N3558" s="14"/>
      <c r="O3558" s="21"/>
      <c r="P3558" s="16"/>
      <c r="Q3558" s="24"/>
      <c r="R3558" s="16"/>
      <c r="S3558" s="4"/>
      <c r="T3558" s="5"/>
      <c r="U3558" s="11"/>
      <c r="V3558" s="11"/>
      <c r="W3558" s="11"/>
      <c r="X3558" s="32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"/>
      <c r="AI3558" s="1"/>
      <c r="AJ3558" s="1"/>
      <c r="AK3558" s="1"/>
      <c r="AL3558" s="1"/>
      <c r="AM3558" s="32"/>
      <c r="AN3558" s="32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42"/>
      <c r="B3559" s="19"/>
      <c r="C3559" s="8"/>
      <c r="D3559" s="15"/>
      <c r="E3559" s="16"/>
      <c r="F3559" s="16"/>
      <c r="G3559" s="16"/>
      <c r="H3559" s="16"/>
      <c r="I3559" s="15"/>
      <c r="J3559" s="5"/>
      <c r="K3559" s="2"/>
      <c r="L3559" s="21"/>
      <c r="M3559" s="14"/>
      <c r="N3559" s="14"/>
      <c r="O3559" s="21"/>
      <c r="P3559" s="16"/>
      <c r="Q3559" s="24"/>
      <c r="R3559" s="16"/>
      <c r="S3559" s="4"/>
      <c r="T3559" s="5"/>
      <c r="U3559" s="11"/>
      <c r="V3559" s="11"/>
      <c r="W3559" s="11"/>
      <c r="X3559" s="32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"/>
      <c r="AI3559" s="1"/>
      <c r="AJ3559" s="1"/>
      <c r="AK3559" s="1"/>
      <c r="AL3559" s="1"/>
      <c r="AM3559" s="32"/>
      <c r="AN3559" s="32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42"/>
      <c r="B3560" s="19"/>
      <c r="C3560" s="8"/>
      <c r="D3560" s="15"/>
      <c r="E3560" s="16"/>
      <c r="F3560" s="16"/>
      <c r="G3560" s="16"/>
      <c r="H3560" s="16"/>
      <c r="I3560" s="15"/>
      <c r="J3560" s="5"/>
      <c r="K3560" s="2"/>
      <c r="L3560" s="21"/>
      <c r="M3560" s="14"/>
      <c r="N3560" s="14"/>
      <c r="O3560" s="21"/>
      <c r="P3560" s="16"/>
      <c r="Q3560" s="24"/>
      <c r="R3560" s="16"/>
      <c r="S3560" s="4"/>
      <c r="T3560" s="5"/>
      <c r="U3560" s="11"/>
      <c r="V3560" s="11"/>
      <c r="W3560" s="11"/>
      <c r="X3560" s="32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"/>
      <c r="AI3560" s="1"/>
      <c r="AJ3560" s="1"/>
      <c r="AK3560" s="1"/>
      <c r="AL3560" s="1"/>
      <c r="AM3560" s="32"/>
      <c r="AN3560" s="32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42"/>
      <c r="B3561" s="19"/>
      <c r="C3561" s="8"/>
      <c r="D3561" s="15"/>
      <c r="E3561" s="16"/>
      <c r="F3561" s="16"/>
      <c r="G3561" s="16"/>
      <c r="H3561" s="16"/>
      <c r="I3561" s="15"/>
      <c r="J3561" s="5"/>
      <c r="K3561" s="2"/>
      <c r="L3561" s="21"/>
      <c r="M3561" s="14"/>
      <c r="N3561" s="14"/>
      <c r="O3561" s="21"/>
      <c r="P3561" s="16"/>
      <c r="Q3561" s="24"/>
      <c r="R3561" s="16"/>
      <c r="S3561" s="4"/>
      <c r="T3561" s="5"/>
      <c r="U3561" s="11"/>
      <c r="V3561" s="11"/>
      <c r="W3561" s="11"/>
      <c r="X3561" s="32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"/>
      <c r="AI3561" s="1"/>
      <c r="AJ3561" s="1"/>
      <c r="AK3561" s="1"/>
      <c r="AL3561" s="1"/>
      <c r="AM3561" s="32"/>
      <c r="AN3561" s="32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42"/>
      <c r="B3562" s="19"/>
      <c r="C3562" s="8"/>
      <c r="D3562" s="15"/>
      <c r="E3562" s="16"/>
      <c r="F3562" s="16"/>
      <c r="G3562" s="16"/>
      <c r="H3562" s="16"/>
      <c r="I3562" s="15"/>
      <c r="J3562" s="5"/>
      <c r="K3562" s="2"/>
      <c r="L3562" s="21"/>
      <c r="M3562" s="14"/>
      <c r="N3562" s="14"/>
      <c r="O3562" s="21"/>
      <c r="P3562" s="16"/>
      <c r="Q3562" s="24"/>
      <c r="R3562" s="16"/>
      <c r="S3562" s="4"/>
      <c r="T3562" s="5"/>
      <c r="U3562" s="11"/>
      <c r="V3562" s="11"/>
      <c r="W3562" s="11"/>
      <c r="X3562" s="32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"/>
      <c r="AI3562" s="1"/>
      <c r="AJ3562" s="1"/>
      <c r="AK3562" s="1"/>
      <c r="AL3562" s="1"/>
      <c r="AM3562" s="32"/>
      <c r="AN3562" s="32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42"/>
      <c r="B3563" s="19"/>
      <c r="C3563" s="8"/>
      <c r="D3563" s="15"/>
      <c r="E3563" s="16"/>
      <c r="F3563" s="16"/>
      <c r="G3563" s="16"/>
      <c r="H3563" s="16"/>
      <c r="I3563" s="15"/>
      <c r="J3563" s="5"/>
      <c r="K3563" s="2"/>
      <c r="L3563" s="21"/>
      <c r="M3563" s="14"/>
      <c r="N3563" s="14"/>
      <c r="O3563" s="21"/>
      <c r="P3563" s="16"/>
      <c r="Q3563" s="24"/>
      <c r="R3563" s="16"/>
      <c r="S3563" s="4"/>
      <c r="T3563" s="5"/>
      <c r="U3563" s="11"/>
      <c r="V3563" s="11"/>
      <c r="W3563" s="11"/>
      <c r="X3563" s="32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"/>
      <c r="AI3563" s="1"/>
      <c r="AJ3563" s="1"/>
      <c r="AK3563" s="1"/>
      <c r="AL3563" s="1"/>
      <c r="AM3563" s="32"/>
      <c r="AN3563" s="32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42"/>
      <c r="B3564" s="19"/>
      <c r="C3564" s="8"/>
      <c r="D3564" s="15"/>
      <c r="E3564" s="16"/>
      <c r="F3564" s="16"/>
      <c r="G3564" s="16"/>
      <c r="H3564" s="16"/>
      <c r="I3564" s="15"/>
      <c r="J3564" s="5"/>
      <c r="K3564" s="2"/>
      <c r="L3564" s="21"/>
      <c r="M3564" s="14"/>
      <c r="N3564" s="14"/>
      <c r="O3564" s="21"/>
      <c r="P3564" s="16"/>
      <c r="Q3564" s="24"/>
      <c r="R3564" s="16"/>
      <c r="S3564" s="4"/>
      <c r="T3564" s="5"/>
      <c r="U3564" s="11"/>
      <c r="V3564" s="11"/>
      <c r="W3564" s="11"/>
      <c r="X3564" s="32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"/>
      <c r="AI3564" s="1"/>
      <c r="AJ3564" s="1"/>
      <c r="AK3564" s="1"/>
      <c r="AL3564" s="1"/>
      <c r="AM3564" s="32"/>
      <c r="AN3564" s="32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42"/>
      <c r="B3565" s="19"/>
      <c r="C3565" s="8"/>
      <c r="D3565" s="15"/>
      <c r="E3565" s="16"/>
      <c r="F3565" s="16"/>
      <c r="G3565" s="16"/>
      <c r="H3565" s="16"/>
      <c r="I3565" s="15"/>
      <c r="J3565" s="5"/>
      <c r="K3565" s="2"/>
      <c r="L3565" s="21"/>
      <c r="M3565" s="14"/>
      <c r="N3565" s="14"/>
      <c r="O3565" s="21"/>
      <c r="P3565" s="16"/>
      <c r="Q3565" s="24"/>
      <c r="R3565" s="16"/>
      <c r="S3565" s="4"/>
      <c r="T3565" s="5"/>
      <c r="U3565" s="11"/>
      <c r="V3565" s="11"/>
      <c r="W3565" s="11"/>
      <c r="X3565" s="32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"/>
      <c r="AI3565" s="1"/>
      <c r="AJ3565" s="1"/>
      <c r="AK3565" s="1"/>
      <c r="AL3565" s="1"/>
      <c r="AM3565" s="32"/>
      <c r="AN3565" s="32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42"/>
      <c r="B3566" s="19"/>
      <c r="C3566" s="8"/>
      <c r="D3566" s="15"/>
      <c r="E3566" s="16"/>
      <c r="F3566" s="16"/>
      <c r="G3566" s="16"/>
      <c r="H3566" s="16"/>
      <c r="I3566" s="15"/>
      <c r="J3566" s="5"/>
      <c r="K3566" s="2"/>
      <c r="L3566" s="21"/>
      <c r="M3566" s="14"/>
      <c r="N3566" s="14"/>
      <c r="O3566" s="21"/>
      <c r="P3566" s="16"/>
      <c r="Q3566" s="24"/>
      <c r="R3566" s="16"/>
      <c r="S3566" s="4"/>
      <c r="T3566" s="5"/>
      <c r="U3566" s="11"/>
      <c r="V3566" s="11"/>
      <c r="W3566" s="11"/>
      <c r="X3566" s="32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"/>
      <c r="AI3566" s="1"/>
      <c r="AJ3566" s="1"/>
      <c r="AK3566" s="1"/>
      <c r="AL3566" s="1"/>
      <c r="AM3566" s="32"/>
      <c r="AN3566" s="32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42"/>
      <c r="B3567" s="19"/>
      <c r="C3567" s="8"/>
      <c r="D3567" s="15"/>
      <c r="E3567" s="16"/>
      <c r="F3567" s="16"/>
      <c r="G3567" s="16"/>
      <c r="H3567" s="16"/>
      <c r="I3567" s="15"/>
      <c r="J3567" s="5"/>
      <c r="K3567" s="2"/>
      <c r="L3567" s="21"/>
      <c r="M3567" s="14"/>
      <c r="N3567" s="14"/>
      <c r="O3567" s="21"/>
      <c r="P3567" s="16"/>
      <c r="Q3567" s="24"/>
      <c r="R3567" s="16"/>
      <c r="S3567" s="4"/>
      <c r="T3567" s="5"/>
      <c r="U3567" s="11"/>
      <c r="V3567" s="11"/>
      <c r="W3567" s="11"/>
      <c r="X3567" s="32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"/>
      <c r="AI3567" s="1"/>
      <c r="AJ3567" s="1"/>
      <c r="AK3567" s="1"/>
      <c r="AL3567" s="1"/>
      <c r="AM3567" s="32"/>
      <c r="AN3567" s="32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42"/>
      <c r="B3568" s="19"/>
      <c r="C3568" s="8"/>
      <c r="D3568" s="15"/>
      <c r="E3568" s="16"/>
      <c r="F3568" s="16"/>
      <c r="G3568" s="16"/>
      <c r="H3568" s="16"/>
      <c r="I3568" s="15"/>
      <c r="J3568" s="5"/>
      <c r="K3568" s="2"/>
      <c r="L3568" s="21"/>
      <c r="M3568" s="14"/>
      <c r="N3568" s="14"/>
      <c r="O3568" s="21"/>
      <c r="P3568" s="16"/>
      <c r="Q3568" s="24"/>
      <c r="R3568" s="16"/>
      <c r="S3568" s="4"/>
      <c r="T3568" s="5"/>
      <c r="U3568" s="11"/>
      <c r="V3568" s="11"/>
      <c r="W3568" s="11"/>
      <c r="X3568" s="32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"/>
      <c r="AI3568" s="1"/>
      <c r="AJ3568" s="1"/>
      <c r="AK3568" s="1"/>
      <c r="AL3568" s="1"/>
      <c r="AM3568" s="32"/>
      <c r="AN3568" s="32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42"/>
      <c r="B3569" s="19"/>
      <c r="C3569" s="8"/>
      <c r="D3569" s="15"/>
      <c r="E3569" s="16"/>
      <c r="F3569" s="16"/>
      <c r="G3569" s="16"/>
      <c r="H3569" s="16"/>
      <c r="I3569" s="15"/>
      <c r="J3569" s="5"/>
      <c r="K3569" s="2"/>
      <c r="L3569" s="21"/>
      <c r="M3569" s="14"/>
      <c r="N3569" s="14"/>
      <c r="O3569" s="21"/>
      <c r="P3569" s="16"/>
      <c r="Q3569" s="24"/>
      <c r="R3569" s="16"/>
      <c r="S3569" s="4"/>
      <c r="T3569" s="5"/>
      <c r="U3569" s="11"/>
      <c r="V3569" s="11"/>
      <c r="W3569" s="11"/>
      <c r="X3569" s="32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"/>
      <c r="AI3569" s="1"/>
      <c r="AJ3569" s="1"/>
      <c r="AK3569" s="1"/>
      <c r="AL3569" s="1"/>
      <c r="AM3569" s="32"/>
      <c r="AN3569" s="32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42"/>
      <c r="B3570" s="19"/>
      <c r="C3570" s="8"/>
      <c r="D3570" s="15"/>
      <c r="E3570" s="16"/>
      <c r="F3570" s="16"/>
      <c r="G3570" s="16"/>
      <c r="H3570" s="16"/>
      <c r="I3570" s="15"/>
      <c r="J3570" s="5"/>
      <c r="K3570" s="2"/>
      <c r="L3570" s="21"/>
      <c r="M3570" s="14"/>
      <c r="N3570" s="14"/>
      <c r="O3570" s="21"/>
      <c r="P3570" s="16"/>
      <c r="Q3570" s="24"/>
      <c r="R3570" s="16"/>
      <c r="S3570" s="4"/>
      <c r="T3570" s="5"/>
      <c r="U3570" s="11"/>
      <c r="V3570" s="11"/>
      <c r="W3570" s="11"/>
      <c r="X3570" s="32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"/>
      <c r="AI3570" s="1"/>
      <c r="AJ3570" s="1"/>
      <c r="AK3570" s="1"/>
      <c r="AL3570" s="1"/>
      <c r="AM3570" s="32"/>
      <c r="AN3570" s="32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42"/>
      <c r="B3571" s="19"/>
      <c r="C3571" s="8"/>
      <c r="D3571" s="15"/>
      <c r="E3571" s="16"/>
      <c r="F3571" s="16"/>
      <c r="G3571" s="16"/>
      <c r="H3571" s="16"/>
      <c r="I3571" s="15"/>
      <c r="J3571" s="5"/>
      <c r="K3571" s="2"/>
      <c r="L3571" s="21"/>
      <c r="M3571" s="14"/>
      <c r="N3571" s="14"/>
      <c r="O3571" s="21"/>
      <c r="P3571" s="16"/>
      <c r="Q3571" s="24"/>
      <c r="R3571" s="16"/>
      <c r="S3571" s="4"/>
      <c r="T3571" s="5"/>
      <c r="U3571" s="11"/>
      <c r="V3571" s="11"/>
      <c r="W3571" s="11"/>
      <c r="X3571" s="32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"/>
      <c r="AI3571" s="1"/>
      <c r="AJ3571" s="1"/>
      <c r="AK3571" s="1"/>
      <c r="AL3571" s="1"/>
      <c r="AM3571" s="32"/>
      <c r="AN3571" s="32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42"/>
      <c r="B3572" s="19"/>
      <c r="C3572" s="8"/>
      <c r="D3572" s="15"/>
      <c r="E3572" s="16"/>
      <c r="F3572" s="16"/>
      <c r="G3572" s="16"/>
      <c r="H3572" s="16"/>
      <c r="I3572" s="15"/>
      <c r="J3572" s="5"/>
      <c r="K3572" s="2"/>
      <c r="L3572" s="21"/>
      <c r="M3572" s="14"/>
      <c r="N3572" s="14"/>
      <c r="O3572" s="21"/>
      <c r="P3572" s="16"/>
      <c r="Q3572" s="24"/>
      <c r="R3572" s="16"/>
      <c r="S3572" s="4"/>
      <c r="T3572" s="5"/>
      <c r="U3572" s="11"/>
      <c r="V3572" s="11"/>
      <c r="W3572" s="11"/>
      <c r="X3572" s="32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"/>
      <c r="AI3572" s="1"/>
      <c r="AJ3572" s="1"/>
      <c r="AK3572" s="1"/>
      <c r="AL3572" s="1"/>
      <c r="AM3572" s="32"/>
      <c r="AN3572" s="32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42"/>
      <c r="B3573" s="19"/>
      <c r="C3573" s="8"/>
      <c r="D3573" s="15"/>
      <c r="E3573" s="16"/>
      <c r="F3573" s="16"/>
      <c r="G3573" s="16"/>
      <c r="H3573" s="16"/>
      <c r="I3573" s="15"/>
      <c r="J3573" s="5"/>
      <c r="K3573" s="2"/>
      <c r="L3573" s="21"/>
      <c r="M3573" s="14"/>
      <c r="N3573" s="14"/>
      <c r="O3573" s="21"/>
      <c r="P3573" s="16"/>
      <c r="Q3573" s="24"/>
      <c r="R3573" s="16"/>
      <c r="S3573" s="4"/>
      <c r="T3573" s="5"/>
      <c r="U3573" s="11"/>
      <c r="V3573" s="11"/>
      <c r="W3573" s="11"/>
      <c r="X3573" s="32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"/>
      <c r="AI3573" s="1"/>
      <c r="AJ3573" s="1"/>
      <c r="AK3573" s="1"/>
      <c r="AL3573" s="1"/>
      <c r="AM3573" s="32"/>
      <c r="AN3573" s="32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42"/>
      <c r="B3574" s="19"/>
      <c r="C3574" s="8"/>
      <c r="D3574" s="15"/>
      <c r="E3574" s="16"/>
      <c r="F3574" s="16"/>
      <c r="G3574" s="16"/>
      <c r="H3574" s="16"/>
      <c r="I3574" s="15"/>
      <c r="J3574" s="5"/>
      <c r="K3574" s="2"/>
      <c r="L3574" s="21"/>
      <c r="M3574" s="14"/>
      <c r="N3574" s="14"/>
      <c r="O3574" s="21"/>
      <c r="P3574" s="16"/>
      <c r="Q3574" s="24"/>
      <c r="R3574" s="16"/>
      <c r="S3574" s="4"/>
      <c r="T3574" s="5"/>
      <c r="U3574" s="11"/>
      <c r="V3574" s="11"/>
      <c r="W3574" s="11"/>
      <c r="X3574" s="32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"/>
      <c r="AI3574" s="1"/>
      <c r="AJ3574" s="1"/>
      <c r="AK3574" s="1"/>
      <c r="AL3574" s="1"/>
      <c r="AM3574" s="32"/>
      <c r="AN3574" s="32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42"/>
      <c r="B3575" s="19"/>
      <c r="C3575" s="8"/>
      <c r="D3575" s="15"/>
      <c r="E3575" s="16"/>
      <c r="F3575" s="16"/>
      <c r="G3575" s="16"/>
      <c r="H3575" s="16"/>
      <c r="I3575" s="15"/>
      <c r="J3575" s="5"/>
      <c r="K3575" s="2"/>
      <c r="L3575" s="21"/>
      <c r="M3575" s="14"/>
      <c r="N3575" s="14"/>
      <c r="O3575" s="21"/>
      <c r="P3575" s="16"/>
      <c r="Q3575" s="24"/>
      <c r="R3575" s="16"/>
      <c r="S3575" s="4"/>
      <c r="T3575" s="5"/>
      <c r="U3575" s="11"/>
      <c r="V3575" s="11"/>
      <c r="W3575" s="11"/>
      <c r="X3575" s="32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"/>
      <c r="AI3575" s="1"/>
      <c r="AJ3575" s="1"/>
      <c r="AK3575" s="1"/>
      <c r="AL3575" s="1"/>
      <c r="AM3575" s="32"/>
      <c r="AN3575" s="32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42"/>
      <c r="B3576" s="19"/>
      <c r="C3576" s="8"/>
      <c r="D3576" s="15"/>
      <c r="E3576" s="16"/>
      <c r="F3576" s="16"/>
      <c r="G3576" s="16"/>
      <c r="H3576" s="16"/>
      <c r="I3576" s="15"/>
      <c r="J3576" s="5"/>
      <c r="K3576" s="2"/>
      <c r="L3576" s="21"/>
      <c r="M3576" s="14"/>
      <c r="N3576" s="14"/>
      <c r="O3576" s="21"/>
      <c r="P3576" s="16"/>
      <c r="Q3576" s="24"/>
      <c r="R3576" s="16"/>
      <c r="S3576" s="4"/>
      <c r="T3576" s="5"/>
      <c r="U3576" s="11"/>
      <c r="V3576" s="11"/>
      <c r="W3576" s="11"/>
      <c r="X3576" s="32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"/>
      <c r="AI3576" s="1"/>
      <c r="AJ3576" s="1"/>
      <c r="AK3576" s="1"/>
      <c r="AL3576" s="1"/>
      <c r="AM3576" s="32"/>
      <c r="AN3576" s="32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42"/>
      <c r="B3577" s="19"/>
      <c r="C3577" s="8"/>
      <c r="D3577" s="15"/>
      <c r="E3577" s="16"/>
      <c r="F3577" s="16"/>
      <c r="G3577" s="16"/>
      <c r="H3577" s="16"/>
      <c r="I3577" s="15"/>
      <c r="J3577" s="5"/>
      <c r="K3577" s="2"/>
      <c r="L3577" s="21"/>
      <c r="M3577" s="14"/>
      <c r="N3577" s="14"/>
      <c r="O3577" s="21"/>
      <c r="P3577" s="16"/>
      <c r="Q3577" s="24"/>
      <c r="R3577" s="16"/>
      <c r="S3577" s="4"/>
      <c r="T3577" s="5"/>
      <c r="U3577" s="11"/>
      <c r="V3577" s="11"/>
      <c r="W3577" s="11"/>
      <c r="X3577" s="32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"/>
      <c r="AI3577" s="1"/>
      <c r="AJ3577" s="1"/>
      <c r="AK3577" s="1"/>
      <c r="AL3577" s="1"/>
      <c r="AM3577" s="32"/>
      <c r="AN3577" s="32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42"/>
      <c r="B3578" s="19"/>
      <c r="C3578" s="8"/>
      <c r="D3578" s="15"/>
      <c r="E3578" s="16"/>
      <c r="F3578" s="16"/>
      <c r="G3578" s="16"/>
      <c r="H3578" s="16"/>
      <c r="I3578" s="15"/>
      <c r="J3578" s="5"/>
      <c r="K3578" s="2"/>
      <c r="L3578" s="21"/>
      <c r="M3578" s="14"/>
      <c r="N3578" s="14"/>
      <c r="O3578" s="21"/>
      <c r="P3578" s="16"/>
      <c r="Q3578" s="24"/>
      <c r="R3578" s="16"/>
      <c r="S3578" s="4"/>
      <c r="T3578" s="5"/>
      <c r="U3578" s="11"/>
      <c r="V3578" s="11"/>
      <c r="W3578" s="11"/>
      <c r="X3578" s="32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"/>
      <c r="AI3578" s="1"/>
      <c r="AJ3578" s="1"/>
      <c r="AK3578" s="1"/>
      <c r="AL3578" s="1"/>
      <c r="AM3578" s="32"/>
      <c r="AN3578" s="32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42"/>
      <c r="B3579" s="19"/>
      <c r="C3579" s="8"/>
      <c r="D3579" s="15"/>
      <c r="E3579" s="16"/>
      <c r="F3579" s="16"/>
      <c r="G3579" s="16"/>
      <c r="H3579" s="16"/>
      <c r="I3579" s="15"/>
      <c r="J3579" s="5"/>
      <c r="K3579" s="2"/>
      <c r="L3579" s="21"/>
      <c r="M3579" s="14"/>
      <c r="N3579" s="14"/>
      <c r="O3579" s="21"/>
      <c r="P3579" s="16"/>
      <c r="Q3579" s="24"/>
      <c r="R3579" s="16"/>
      <c r="S3579" s="4"/>
      <c r="T3579" s="5"/>
      <c r="U3579" s="11"/>
      <c r="V3579" s="11"/>
      <c r="W3579" s="11"/>
      <c r="X3579" s="32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"/>
      <c r="AI3579" s="1"/>
      <c r="AJ3579" s="1"/>
      <c r="AK3579" s="1"/>
      <c r="AL3579" s="1"/>
      <c r="AM3579" s="32"/>
      <c r="AN3579" s="32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42"/>
      <c r="B3580" s="19"/>
      <c r="C3580" s="8"/>
      <c r="D3580" s="15"/>
      <c r="E3580" s="16"/>
      <c r="F3580" s="16"/>
      <c r="G3580" s="16"/>
      <c r="H3580" s="16"/>
      <c r="I3580" s="15"/>
      <c r="J3580" s="5"/>
      <c r="K3580" s="2"/>
      <c r="L3580" s="21"/>
      <c r="M3580" s="14"/>
      <c r="N3580" s="14"/>
      <c r="O3580" s="21"/>
      <c r="P3580" s="16"/>
      <c r="Q3580" s="24"/>
      <c r="R3580" s="16"/>
      <c r="S3580" s="4"/>
      <c r="T3580" s="5"/>
      <c r="U3580" s="11"/>
      <c r="V3580" s="11"/>
      <c r="W3580" s="11"/>
      <c r="X3580" s="32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"/>
      <c r="AI3580" s="1"/>
      <c r="AJ3580" s="1"/>
      <c r="AK3580" s="1"/>
      <c r="AL3580" s="1"/>
      <c r="AM3580" s="32"/>
      <c r="AN3580" s="32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42"/>
      <c r="B3581" s="19"/>
      <c r="C3581" s="8"/>
      <c r="D3581" s="15"/>
      <c r="E3581" s="16"/>
      <c r="F3581" s="16"/>
      <c r="G3581" s="16"/>
      <c r="H3581" s="16"/>
      <c r="I3581" s="15"/>
      <c r="J3581" s="5"/>
      <c r="K3581" s="2"/>
      <c r="L3581" s="21"/>
      <c r="M3581" s="14"/>
      <c r="N3581" s="14"/>
      <c r="O3581" s="21"/>
      <c r="P3581" s="16"/>
      <c r="Q3581" s="24"/>
      <c r="R3581" s="16"/>
      <c r="S3581" s="4"/>
      <c r="T3581" s="5"/>
      <c r="U3581" s="11"/>
      <c r="V3581" s="11"/>
      <c r="W3581" s="11"/>
      <c r="X3581" s="32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"/>
      <c r="AI3581" s="1"/>
      <c r="AJ3581" s="1"/>
      <c r="AK3581" s="1"/>
      <c r="AL3581" s="1"/>
      <c r="AM3581" s="32"/>
      <c r="AN3581" s="32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42"/>
      <c r="B3582" s="19"/>
      <c r="C3582" s="8"/>
      <c r="D3582" s="15"/>
      <c r="E3582" s="16"/>
      <c r="F3582" s="16"/>
      <c r="G3582" s="16"/>
      <c r="H3582" s="16"/>
      <c r="I3582" s="15"/>
      <c r="J3582" s="5"/>
      <c r="K3582" s="2"/>
      <c r="L3582" s="21"/>
      <c r="M3582" s="14"/>
      <c r="N3582" s="14"/>
      <c r="O3582" s="21"/>
      <c r="P3582" s="16"/>
      <c r="Q3582" s="24"/>
      <c r="R3582" s="16"/>
      <c r="S3582" s="4"/>
      <c r="T3582" s="5"/>
      <c r="U3582" s="11"/>
      <c r="V3582" s="11"/>
      <c r="W3582" s="11"/>
      <c r="X3582" s="32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"/>
      <c r="AI3582" s="1"/>
      <c r="AJ3582" s="1"/>
      <c r="AK3582" s="1"/>
      <c r="AL3582" s="1"/>
      <c r="AM3582" s="32"/>
      <c r="AN3582" s="32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42"/>
      <c r="B3583" s="19"/>
      <c r="C3583" s="8"/>
      <c r="D3583" s="15"/>
      <c r="E3583" s="16"/>
      <c r="F3583" s="16"/>
      <c r="G3583" s="16"/>
      <c r="H3583" s="16"/>
      <c r="I3583" s="15"/>
      <c r="J3583" s="5"/>
      <c r="K3583" s="2"/>
      <c r="L3583" s="21"/>
      <c r="M3583" s="14"/>
      <c r="N3583" s="14"/>
      <c r="O3583" s="21"/>
      <c r="P3583" s="16"/>
      <c r="Q3583" s="24"/>
      <c r="R3583" s="16"/>
      <c r="S3583" s="4"/>
      <c r="T3583" s="5"/>
      <c r="U3583" s="11"/>
      <c r="V3583" s="11"/>
      <c r="W3583" s="11"/>
      <c r="X3583" s="32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"/>
      <c r="AI3583" s="1"/>
      <c r="AJ3583" s="1"/>
      <c r="AK3583" s="1"/>
      <c r="AL3583" s="1"/>
      <c r="AM3583" s="32"/>
      <c r="AN3583" s="32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42"/>
      <c r="B3584" s="19"/>
      <c r="C3584" s="8"/>
      <c r="D3584" s="15"/>
      <c r="E3584" s="16"/>
      <c r="F3584" s="16"/>
      <c r="G3584" s="16"/>
      <c r="H3584" s="16"/>
      <c r="I3584" s="15"/>
      <c r="J3584" s="5"/>
      <c r="K3584" s="2"/>
      <c r="L3584" s="21"/>
      <c r="M3584" s="14"/>
      <c r="N3584" s="14"/>
      <c r="O3584" s="21"/>
      <c r="P3584" s="16"/>
      <c r="Q3584" s="24"/>
      <c r="R3584" s="16"/>
      <c r="S3584" s="4"/>
      <c r="T3584" s="5"/>
      <c r="U3584" s="11"/>
      <c r="V3584" s="11"/>
      <c r="W3584" s="11"/>
      <c r="X3584" s="32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"/>
      <c r="AI3584" s="1"/>
      <c r="AJ3584" s="1"/>
      <c r="AK3584" s="1"/>
      <c r="AL3584" s="1"/>
      <c r="AM3584" s="32"/>
      <c r="AN3584" s="32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42"/>
      <c r="B3585" s="19"/>
      <c r="C3585" s="8"/>
      <c r="D3585" s="15"/>
      <c r="E3585" s="16"/>
      <c r="F3585" s="16"/>
      <c r="G3585" s="16"/>
      <c r="H3585" s="16"/>
      <c r="I3585" s="15"/>
      <c r="J3585" s="5"/>
      <c r="K3585" s="2"/>
      <c r="L3585" s="21"/>
      <c r="M3585" s="14"/>
      <c r="N3585" s="14"/>
      <c r="O3585" s="21"/>
      <c r="P3585" s="16"/>
      <c r="Q3585" s="24"/>
      <c r="R3585" s="16"/>
      <c r="S3585" s="4"/>
      <c r="T3585" s="5"/>
      <c r="U3585" s="11"/>
      <c r="V3585" s="11"/>
      <c r="W3585" s="11"/>
      <c r="X3585" s="32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"/>
      <c r="AI3585" s="1"/>
      <c r="AJ3585" s="1"/>
      <c r="AK3585" s="1"/>
      <c r="AL3585" s="1"/>
      <c r="AM3585" s="32"/>
      <c r="AN3585" s="32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42"/>
      <c r="B3586" s="19"/>
      <c r="C3586" s="8"/>
      <c r="D3586" s="15"/>
      <c r="E3586" s="16"/>
      <c r="F3586" s="16"/>
      <c r="G3586" s="16"/>
      <c r="H3586" s="16"/>
      <c r="I3586" s="15"/>
      <c r="J3586" s="5"/>
      <c r="K3586" s="2"/>
      <c r="L3586" s="21"/>
      <c r="M3586" s="14"/>
      <c r="N3586" s="14"/>
      <c r="O3586" s="21"/>
      <c r="P3586" s="16"/>
      <c r="Q3586" s="24"/>
      <c r="R3586" s="16"/>
      <c r="S3586" s="4"/>
      <c r="T3586" s="5"/>
      <c r="U3586" s="11"/>
      <c r="V3586" s="11"/>
      <c r="W3586" s="11"/>
      <c r="X3586" s="32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"/>
      <c r="AI3586" s="1"/>
      <c r="AJ3586" s="1"/>
      <c r="AK3586" s="1"/>
      <c r="AL3586" s="1"/>
      <c r="AM3586" s="32"/>
      <c r="AN3586" s="32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42"/>
      <c r="B3587" s="19"/>
      <c r="C3587" s="8"/>
      <c r="D3587" s="15"/>
      <c r="E3587" s="16"/>
      <c r="F3587" s="16"/>
      <c r="G3587" s="16"/>
      <c r="H3587" s="16"/>
      <c r="I3587" s="15"/>
      <c r="J3587" s="5"/>
      <c r="K3587" s="2"/>
      <c r="L3587" s="21"/>
      <c r="M3587" s="14"/>
      <c r="N3587" s="14"/>
      <c r="O3587" s="21"/>
      <c r="P3587" s="16"/>
      <c r="Q3587" s="24"/>
      <c r="R3587" s="16"/>
      <c r="S3587" s="4"/>
      <c r="T3587" s="5"/>
      <c r="U3587" s="11"/>
      <c r="V3587" s="11"/>
      <c r="W3587" s="11"/>
      <c r="X3587" s="32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"/>
      <c r="AI3587" s="1"/>
      <c r="AJ3587" s="1"/>
      <c r="AK3587" s="1"/>
      <c r="AL3587" s="1"/>
      <c r="AM3587" s="32"/>
      <c r="AN3587" s="32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42"/>
      <c r="B3588" s="19"/>
      <c r="C3588" s="8"/>
      <c r="D3588" s="15"/>
      <c r="E3588" s="16"/>
      <c r="F3588" s="16"/>
      <c r="G3588" s="16"/>
      <c r="H3588" s="16"/>
      <c r="I3588" s="15"/>
      <c r="J3588" s="5"/>
      <c r="K3588" s="2"/>
      <c r="L3588" s="21"/>
      <c r="M3588" s="14"/>
      <c r="N3588" s="14"/>
      <c r="O3588" s="21"/>
      <c r="P3588" s="16"/>
      <c r="Q3588" s="24"/>
      <c r="R3588" s="16"/>
      <c r="S3588" s="4"/>
      <c r="T3588" s="5"/>
      <c r="U3588" s="11"/>
      <c r="V3588" s="11"/>
      <c r="W3588" s="11"/>
      <c r="X3588" s="32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"/>
      <c r="AI3588" s="1"/>
      <c r="AJ3588" s="1"/>
      <c r="AK3588" s="1"/>
      <c r="AL3588" s="1"/>
      <c r="AM3588" s="32"/>
      <c r="AN3588" s="32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42"/>
      <c r="B3589" s="19"/>
      <c r="C3589" s="8"/>
      <c r="D3589" s="15"/>
      <c r="E3589" s="16"/>
      <c r="F3589" s="16"/>
      <c r="G3589" s="16"/>
      <c r="H3589" s="16"/>
      <c r="I3589" s="15"/>
      <c r="J3589" s="5"/>
      <c r="K3589" s="2"/>
      <c r="L3589" s="21"/>
      <c r="M3589" s="14"/>
      <c r="N3589" s="14"/>
      <c r="O3589" s="21"/>
      <c r="P3589" s="16"/>
      <c r="Q3589" s="24"/>
      <c r="R3589" s="16"/>
      <c r="S3589" s="4"/>
      <c r="T3589" s="5"/>
      <c r="U3589" s="11"/>
      <c r="V3589" s="11"/>
      <c r="W3589" s="11"/>
      <c r="X3589" s="32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"/>
      <c r="AI3589" s="1"/>
      <c r="AJ3589" s="1"/>
      <c r="AK3589" s="1"/>
      <c r="AL3589" s="1"/>
      <c r="AM3589" s="32"/>
      <c r="AN3589" s="32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42"/>
      <c r="B3590" s="19"/>
      <c r="C3590" s="8"/>
      <c r="D3590" s="15"/>
      <c r="E3590" s="16"/>
      <c r="F3590" s="16"/>
      <c r="G3590" s="16"/>
      <c r="H3590" s="16"/>
      <c r="I3590" s="15"/>
      <c r="J3590" s="5"/>
      <c r="K3590" s="2"/>
      <c r="L3590" s="21"/>
      <c r="M3590" s="14"/>
      <c r="N3590" s="14"/>
      <c r="O3590" s="21"/>
      <c r="P3590" s="16"/>
      <c r="Q3590" s="24"/>
      <c r="R3590" s="16"/>
      <c r="S3590" s="4"/>
      <c r="T3590" s="5"/>
      <c r="U3590" s="11"/>
      <c r="V3590" s="11"/>
      <c r="W3590" s="11"/>
      <c r="X3590" s="32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"/>
      <c r="AI3590" s="1"/>
      <c r="AJ3590" s="1"/>
      <c r="AK3590" s="1"/>
      <c r="AL3590" s="1"/>
      <c r="AM3590" s="32"/>
      <c r="AN3590" s="32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42"/>
      <c r="B3591" s="19"/>
      <c r="C3591" s="8"/>
      <c r="D3591" s="15"/>
      <c r="E3591" s="16"/>
      <c r="F3591" s="16"/>
      <c r="G3591" s="16"/>
      <c r="H3591" s="16"/>
      <c r="I3591" s="15"/>
      <c r="J3591" s="5"/>
      <c r="K3591" s="2"/>
      <c r="L3591" s="21"/>
      <c r="M3591" s="14"/>
      <c r="N3591" s="14"/>
      <c r="O3591" s="21"/>
      <c r="P3591" s="16"/>
      <c r="Q3591" s="24"/>
      <c r="R3591" s="16"/>
      <c r="S3591" s="4"/>
      <c r="T3591" s="5"/>
      <c r="U3591" s="11"/>
      <c r="V3591" s="11"/>
      <c r="W3591" s="11"/>
      <c r="X3591" s="32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"/>
      <c r="AI3591" s="1"/>
      <c r="AJ3591" s="1"/>
      <c r="AK3591" s="1"/>
      <c r="AL3591" s="1"/>
      <c r="AM3591" s="32"/>
      <c r="AN3591" s="32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42"/>
      <c r="B3592" s="19"/>
      <c r="C3592" s="8"/>
      <c r="D3592" s="15"/>
      <c r="E3592" s="16"/>
      <c r="F3592" s="16"/>
      <c r="G3592" s="16"/>
      <c r="H3592" s="16"/>
      <c r="I3592" s="15"/>
      <c r="J3592" s="5"/>
      <c r="K3592" s="2"/>
      <c r="L3592" s="21"/>
      <c r="M3592" s="14"/>
      <c r="N3592" s="14"/>
      <c r="O3592" s="21"/>
      <c r="P3592" s="16"/>
      <c r="Q3592" s="24"/>
      <c r="R3592" s="16"/>
      <c r="S3592" s="4"/>
      <c r="T3592" s="5"/>
      <c r="U3592" s="11"/>
      <c r="V3592" s="11"/>
      <c r="W3592" s="11"/>
      <c r="X3592" s="32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"/>
      <c r="AI3592" s="1"/>
      <c r="AJ3592" s="1"/>
      <c r="AK3592" s="1"/>
      <c r="AL3592" s="1"/>
      <c r="AM3592" s="32"/>
      <c r="AN3592" s="32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42"/>
      <c r="B3593" s="19"/>
      <c r="C3593" s="8"/>
      <c r="D3593" s="15"/>
      <c r="E3593" s="16"/>
      <c r="F3593" s="16"/>
      <c r="G3593" s="16"/>
      <c r="H3593" s="16"/>
      <c r="I3593" s="15"/>
      <c r="J3593" s="5"/>
      <c r="K3593" s="2"/>
      <c r="L3593" s="21"/>
      <c r="M3593" s="14"/>
      <c r="N3593" s="14"/>
      <c r="O3593" s="21"/>
      <c r="P3593" s="16"/>
      <c r="Q3593" s="24"/>
      <c r="R3593" s="16"/>
      <c r="S3593" s="4"/>
      <c r="T3593" s="5"/>
      <c r="U3593" s="11"/>
      <c r="V3593" s="11"/>
      <c r="W3593" s="11"/>
      <c r="X3593" s="32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"/>
      <c r="AI3593" s="1"/>
      <c r="AJ3593" s="1"/>
      <c r="AK3593" s="1"/>
      <c r="AL3593" s="1"/>
      <c r="AM3593" s="32"/>
      <c r="AN3593" s="32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42"/>
      <c r="B3594" s="19"/>
      <c r="C3594" s="8"/>
      <c r="D3594" s="15"/>
      <c r="E3594" s="16"/>
      <c r="F3594" s="16"/>
      <c r="G3594" s="16"/>
      <c r="H3594" s="16"/>
      <c r="I3594" s="15"/>
      <c r="J3594" s="5"/>
      <c r="K3594" s="2"/>
      <c r="L3594" s="21"/>
      <c r="M3594" s="14"/>
      <c r="N3594" s="14"/>
      <c r="O3594" s="21"/>
      <c r="P3594" s="16"/>
      <c r="Q3594" s="24"/>
      <c r="R3594" s="16"/>
      <c r="S3594" s="4"/>
      <c r="T3594" s="5"/>
      <c r="U3594" s="11"/>
      <c r="V3594" s="11"/>
      <c r="W3594" s="11"/>
      <c r="X3594" s="32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"/>
      <c r="AI3594" s="1"/>
      <c r="AJ3594" s="1"/>
      <c r="AK3594" s="1"/>
      <c r="AL3594" s="1"/>
      <c r="AM3594" s="32"/>
      <c r="AN3594" s="32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42"/>
      <c r="B3595" s="19"/>
      <c r="C3595" s="8"/>
      <c r="D3595" s="15"/>
      <c r="E3595" s="16"/>
      <c r="F3595" s="16"/>
      <c r="G3595" s="16"/>
      <c r="H3595" s="16"/>
      <c r="I3595" s="15"/>
      <c r="J3595" s="5"/>
      <c r="K3595" s="2"/>
      <c r="L3595" s="21"/>
      <c r="M3595" s="14"/>
      <c r="N3595" s="14"/>
      <c r="O3595" s="21"/>
      <c r="P3595" s="16"/>
      <c r="Q3595" s="24"/>
      <c r="R3595" s="16"/>
      <c r="S3595" s="4"/>
      <c r="T3595" s="5"/>
      <c r="U3595" s="11"/>
      <c r="V3595" s="11"/>
      <c r="W3595" s="11"/>
      <c r="X3595" s="32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"/>
      <c r="AI3595" s="1"/>
      <c r="AJ3595" s="1"/>
      <c r="AK3595" s="1"/>
      <c r="AL3595" s="1"/>
      <c r="AM3595" s="32"/>
      <c r="AN3595" s="32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42"/>
      <c r="B3596" s="19"/>
      <c r="C3596" s="8"/>
      <c r="D3596" s="15"/>
      <c r="E3596" s="16"/>
      <c r="F3596" s="16"/>
      <c r="G3596" s="16"/>
      <c r="H3596" s="16"/>
      <c r="I3596" s="15"/>
      <c r="J3596" s="5"/>
      <c r="K3596" s="2"/>
      <c r="L3596" s="21"/>
      <c r="M3596" s="14"/>
      <c r="N3596" s="14"/>
      <c r="O3596" s="21"/>
      <c r="P3596" s="16"/>
      <c r="Q3596" s="24"/>
      <c r="R3596" s="16"/>
      <c r="S3596" s="4"/>
      <c r="T3596" s="5"/>
      <c r="U3596" s="11"/>
      <c r="V3596" s="11"/>
      <c r="W3596" s="11"/>
      <c r="X3596" s="32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"/>
      <c r="AI3596" s="1"/>
      <c r="AJ3596" s="1"/>
      <c r="AK3596" s="1"/>
      <c r="AL3596" s="1"/>
      <c r="AM3596" s="32"/>
      <c r="AN3596" s="32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42"/>
      <c r="B3597" s="19"/>
      <c r="C3597" s="8"/>
      <c r="D3597" s="15"/>
      <c r="E3597" s="16"/>
      <c r="F3597" s="16"/>
      <c r="G3597" s="16"/>
      <c r="H3597" s="16"/>
      <c r="I3597" s="15"/>
      <c r="J3597" s="5"/>
      <c r="K3597" s="2"/>
      <c r="L3597" s="21"/>
      <c r="M3597" s="14"/>
      <c r="N3597" s="14"/>
      <c r="O3597" s="21"/>
      <c r="P3597" s="16"/>
      <c r="Q3597" s="24"/>
      <c r="R3597" s="16"/>
      <c r="S3597" s="4"/>
      <c r="T3597" s="5"/>
      <c r="U3597" s="11"/>
      <c r="V3597" s="11"/>
      <c r="W3597" s="11"/>
      <c r="X3597" s="32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"/>
      <c r="AI3597" s="1"/>
      <c r="AJ3597" s="1"/>
      <c r="AK3597" s="1"/>
      <c r="AL3597" s="1"/>
      <c r="AM3597" s="32"/>
      <c r="AN3597" s="32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42"/>
      <c r="B3598" s="19"/>
      <c r="C3598" s="8"/>
      <c r="D3598" s="15"/>
      <c r="E3598" s="16"/>
      <c r="F3598" s="16"/>
      <c r="G3598" s="16"/>
      <c r="H3598" s="16"/>
      <c r="I3598" s="15"/>
      <c r="J3598" s="5"/>
      <c r="K3598" s="2"/>
      <c r="L3598" s="21"/>
      <c r="M3598" s="14"/>
      <c r="N3598" s="14"/>
      <c r="O3598" s="21"/>
      <c r="P3598" s="16"/>
      <c r="Q3598" s="24"/>
      <c r="R3598" s="16"/>
      <c r="S3598" s="4"/>
      <c r="T3598" s="5"/>
      <c r="U3598" s="11"/>
      <c r="V3598" s="11"/>
      <c r="W3598" s="11"/>
      <c r="X3598" s="32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"/>
      <c r="AI3598" s="1"/>
      <c r="AJ3598" s="1"/>
      <c r="AK3598" s="1"/>
      <c r="AL3598" s="1"/>
      <c r="AM3598" s="32"/>
      <c r="AN3598" s="32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42"/>
      <c r="B3599" s="19"/>
      <c r="C3599" s="8"/>
      <c r="D3599" s="15"/>
      <c r="E3599" s="16"/>
      <c r="F3599" s="16"/>
      <c r="G3599" s="16"/>
      <c r="H3599" s="16"/>
      <c r="I3599" s="15"/>
      <c r="J3599" s="5"/>
      <c r="K3599" s="2"/>
      <c r="L3599" s="21"/>
      <c r="M3599" s="14"/>
      <c r="N3599" s="14"/>
      <c r="O3599" s="21"/>
      <c r="P3599" s="16"/>
      <c r="Q3599" s="24"/>
      <c r="R3599" s="16"/>
      <c r="S3599" s="4"/>
      <c r="T3599" s="5"/>
      <c r="U3599" s="11"/>
      <c r="V3599" s="11"/>
      <c r="W3599" s="11"/>
      <c r="X3599" s="32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"/>
      <c r="AI3599" s="1"/>
      <c r="AJ3599" s="1"/>
      <c r="AK3599" s="1"/>
      <c r="AL3599" s="1"/>
      <c r="AM3599" s="32"/>
      <c r="AN3599" s="32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42"/>
      <c r="B3600" s="19"/>
      <c r="C3600" s="8"/>
      <c r="D3600" s="15"/>
      <c r="E3600" s="16"/>
      <c r="F3600" s="16"/>
      <c r="G3600" s="16"/>
      <c r="H3600" s="16"/>
      <c r="I3600" s="15"/>
      <c r="J3600" s="5"/>
      <c r="K3600" s="2"/>
      <c r="L3600" s="21"/>
      <c r="M3600" s="14"/>
      <c r="N3600" s="14"/>
      <c r="O3600" s="21"/>
      <c r="P3600" s="16"/>
      <c r="Q3600" s="24"/>
      <c r="R3600" s="16"/>
      <c r="S3600" s="4"/>
      <c r="T3600" s="5"/>
      <c r="U3600" s="11"/>
      <c r="V3600" s="11"/>
      <c r="W3600" s="11"/>
      <c r="X3600" s="32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"/>
      <c r="AI3600" s="1"/>
      <c r="AJ3600" s="1"/>
      <c r="AK3600" s="1"/>
      <c r="AL3600" s="1"/>
      <c r="AM3600" s="32"/>
      <c r="AN3600" s="32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42"/>
      <c r="B3601" s="19"/>
      <c r="C3601" s="8"/>
      <c r="D3601" s="15"/>
      <c r="E3601" s="16"/>
      <c r="F3601" s="16"/>
      <c r="G3601" s="16"/>
      <c r="H3601" s="16"/>
      <c r="I3601" s="15"/>
      <c r="J3601" s="5"/>
      <c r="K3601" s="2"/>
      <c r="L3601" s="21"/>
      <c r="M3601" s="14"/>
      <c r="N3601" s="14"/>
      <c r="O3601" s="21"/>
      <c r="P3601" s="16"/>
      <c r="Q3601" s="24"/>
      <c r="R3601" s="16"/>
      <c r="S3601" s="4"/>
      <c r="T3601" s="5"/>
      <c r="U3601" s="11"/>
      <c r="V3601" s="11"/>
      <c r="W3601" s="11"/>
      <c r="X3601" s="32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"/>
      <c r="AI3601" s="1"/>
      <c r="AJ3601" s="1"/>
      <c r="AK3601" s="1"/>
      <c r="AL3601" s="1"/>
      <c r="AM3601" s="32"/>
      <c r="AN3601" s="32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42"/>
      <c r="B3602" s="19"/>
      <c r="C3602" s="8"/>
      <c r="D3602" s="15"/>
      <c r="E3602" s="16"/>
      <c r="F3602" s="16"/>
      <c r="G3602" s="16"/>
      <c r="H3602" s="16"/>
      <c r="I3602" s="15"/>
      <c r="J3602" s="5"/>
      <c r="K3602" s="2"/>
      <c r="L3602" s="21"/>
      <c r="M3602" s="14"/>
      <c r="N3602" s="14"/>
      <c r="O3602" s="21"/>
      <c r="P3602" s="16"/>
      <c r="Q3602" s="24"/>
      <c r="R3602" s="16"/>
      <c r="S3602" s="4"/>
      <c r="T3602" s="5"/>
      <c r="U3602" s="11"/>
      <c r="V3602" s="11"/>
      <c r="W3602" s="11"/>
      <c r="X3602" s="32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"/>
      <c r="AI3602" s="1"/>
      <c r="AJ3602" s="1"/>
      <c r="AK3602" s="1"/>
      <c r="AL3602" s="1"/>
      <c r="AM3602" s="32"/>
      <c r="AN3602" s="32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42"/>
      <c r="B3603" s="19"/>
      <c r="C3603" s="8"/>
      <c r="D3603" s="15"/>
      <c r="E3603" s="16"/>
      <c r="F3603" s="16"/>
      <c r="G3603" s="16"/>
      <c r="H3603" s="16"/>
      <c r="I3603" s="15"/>
      <c r="J3603" s="5"/>
      <c r="K3603" s="2"/>
      <c r="L3603" s="21"/>
      <c r="M3603" s="14"/>
      <c r="N3603" s="14"/>
      <c r="O3603" s="21"/>
      <c r="P3603" s="16"/>
      <c r="Q3603" s="24"/>
      <c r="R3603" s="16"/>
      <c r="S3603" s="4"/>
      <c r="T3603" s="5"/>
      <c r="U3603" s="11"/>
      <c r="V3603" s="11"/>
      <c r="W3603" s="11"/>
      <c r="X3603" s="32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"/>
      <c r="AI3603" s="1"/>
      <c r="AJ3603" s="1"/>
      <c r="AK3603" s="1"/>
      <c r="AL3603" s="1"/>
      <c r="AM3603" s="32"/>
      <c r="AN3603" s="32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42"/>
      <c r="B3604" s="19"/>
      <c r="C3604" s="8"/>
      <c r="D3604" s="15"/>
      <c r="E3604" s="16"/>
      <c r="F3604" s="16"/>
      <c r="G3604" s="16"/>
      <c r="H3604" s="16"/>
      <c r="I3604" s="15"/>
      <c r="J3604" s="5"/>
      <c r="K3604" s="2"/>
      <c r="L3604" s="21"/>
      <c r="M3604" s="14"/>
      <c r="N3604" s="14"/>
      <c r="O3604" s="21"/>
      <c r="P3604" s="16"/>
      <c r="Q3604" s="24"/>
      <c r="R3604" s="16"/>
      <c r="S3604" s="4"/>
      <c r="T3604" s="5"/>
      <c r="U3604" s="11"/>
      <c r="V3604" s="11"/>
      <c r="W3604" s="11"/>
      <c r="X3604" s="32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"/>
      <c r="AI3604" s="1"/>
      <c r="AJ3604" s="1"/>
      <c r="AK3604" s="1"/>
      <c r="AL3604" s="1"/>
      <c r="AM3604" s="32"/>
      <c r="AN3604" s="32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42"/>
      <c r="B3605" s="19"/>
      <c r="C3605" s="8"/>
      <c r="D3605" s="15"/>
      <c r="E3605" s="16"/>
      <c r="F3605" s="16"/>
      <c r="G3605" s="16"/>
      <c r="H3605" s="16"/>
      <c r="I3605" s="15"/>
      <c r="J3605" s="5"/>
      <c r="K3605" s="2"/>
      <c r="L3605" s="21"/>
      <c r="M3605" s="14"/>
      <c r="N3605" s="14"/>
      <c r="O3605" s="21"/>
      <c r="P3605" s="16"/>
      <c r="Q3605" s="24"/>
      <c r="R3605" s="16"/>
      <c r="S3605" s="4"/>
      <c r="T3605" s="5"/>
      <c r="U3605" s="11"/>
      <c r="V3605" s="11"/>
      <c r="W3605" s="11"/>
      <c r="X3605" s="32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"/>
      <c r="AI3605" s="1"/>
      <c r="AJ3605" s="1"/>
      <c r="AK3605" s="1"/>
      <c r="AL3605" s="1"/>
      <c r="AM3605" s="32"/>
      <c r="AN3605" s="32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42"/>
      <c r="B3606" s="19"/>
      <c r="C3606" s="8"/>
      <c r="D3606" s="15"/>
      <c r="E3606" s="16"/>
      <c r="F3606" s="16"/>
      <c r="G3606" s="16"/>
      <c r="H3606" s="16"/>
      <c r="I3606" s="15"/>
      <c r="J3606" s="5"/>
      <c r="K3606" s="2"/>
      <c r="L3606" s="21"/>
      <c r="M3606" s="14"/>
      <c r="N3606" s="14"/>
      <c r="O3606" s="21"/>
      <c r="P3606" s="16"/>
      <c r="Q3606" s="24"/>
      <c r="R3606" s="16"/>
      <c r="S3606" s="4"/>
      <c r="T3606" s="5"/>
      <c r="U3606" s="11"/>
      <c r="V3606" s="11"/>
      <c r="W3606" s="11"/>
      <c r="X3606" s="32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"/>
      <c r="AI3606" s="1"/>
      <c r="AJ3606" s="1"/>
      <c r="AK3606" s="1"/>
      <c r="AL3606" s="1"/>
      <c r="AM3606" s="32"/>
      <c r="AN3606" s="32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42"/>
      <c r="B3607" s="19"/>
      <c r="C3607" s="8"/>
      <c r="D3607" s="15"/>
      <c r="E3607" s="16"/>
      <c r="F3607" s="16"/>
      <c r="G3607" s="16"/>
      <c r="H3607" s="16"/>
      <c r="I3607" s="15"/>
      <c r="J3607" s="5"/>
      <c r="K3607" s="2"/>
      <c r="L3607" s="21"/>
      <c r="M3607" s="14"/>
      <c r="N3607" s="14"/>
      <c r="O3607" s="21"/>
      <c r="P3607" s="16"/>
      <c r="Q3607" s="24"/>
      <c r="R3607" s="16"/>
      <c r="S3607" s="4"/>
      <c r="T3607" s="5"/>
      <c r="U3607" s="11"/>
      <c r="V3607" s="11"/>
      <c r="W3607" s="11"/>
      <c r="X3607" s="32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"/>
      <c r="AI3607" s="1"/>
      <c r="AJ3607" s="1"/>
      <c r="AK3607" s="1"/>
      <c r="AL3607" s="1"/>
      <c r="AM3607" s="32"/>
      <c r="AN3607" s="32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42"/>
      <c r="B3608" s="19"/>
      <c r="C3608" s="8"/>
      <c r="D3608" s="15"/>
      <c r="E3608" s="16"/>
      <c r="F3608" s="16"/>
      <c r="G3608" s="16"/>
      <c r="H3608" s="16"/>
      <c r="I3608" s="15"/>
      <c r="J3608" s="5"/>
      <c r="K3608" s="2"/>
      <c r="L3608" s="21"/>
      <c r="M3608" s="14"/>
      <c r="N3608" s="14"/>
      <c r="O3608" s="21"/>
      <c r="P3608" s="16"/>
      <c r="Q3608" s="24"/>
      <c r="R3608" s="16"/>
      <c r="S3608" s="4"/>
      <c r="T3608" s="5"/>
      <c r="U3608" s="11"/>
      <c r="V3608" s="11"/>
      <c r="W3608" s="11"/>
      <c r="X3608" s="32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"/>
      <c r="AI3608" s="1"/>
      <c r="AJ3608" s="1"/>
      <c r="AK3608" s="1"/>
      <c r="AL3608" s="1"/>
      <c r="AM3608" s="32"/>
      <c r="AN3608" s="32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42"/>
      <c r="B3609" s="19"/>
      <c r="C3609" s="8"/>
      <c r="D3609" s="15"/>
      <c r="E3609" s="16"/>
      <c r="F3609" s="16"/>
      <c r="G3609" s="16"/>
      <c r="H3609" s="16"/>
      <c r="I3609" s="15"/>
      <c r="J3609" s="5"/>
      <c r="K3609" s="2"/>
      <c r="L3609" s="21"/>
      <c r="M3609" s="14"/>
      <c r="N3609" s="14"/>
      <c r="O3609" s="21"/>
      <c r="P3609" s="16"/>
      <c r="Q3609" s="24"/>
      <c r="R3609" s="16"/>
      <c r="S3609" s="4"/>
      <c r="T3609" s="5"/>
      <c r="U3609" s="11"/>
      <c r="V3609" s="11"/>
      <c r="W3609" s="11"/>
      <c r="X3609" s="32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"/>
      <c r="AI3609" s="1"/>
      <c r="AJ3609" s="1"/>
      <c r="AK3609" s="1"/>
      <c r="AL3609" s="1"/>
      <c r="AM3609" s="32"/>
      <c r="AN3609" s="32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42"/>
      <c r="B3610" s="19"/>
      <c r="C3610" s="8"/>
      <c r="D3610" s="15"/>
      <c r="E3610" s="16"/>
      <c r="F3610" s="16"/>
      <c r="G3610" s="16"/>
      <c r="H3610" s="16"/>
      <c r="I3610" s="15"/>
      <c r="J3610" s="5"/>
      <c r="K3610" s="2"/>
      <c r="L3610" s="21"/>
      <c r="M3610" s="14"/>
      <c r="N3610" s="14"/>
      <c r="O3610" s="21"/>
      <c r="P3610" s="16"/>
      <c r="Q3610" s="24"/>
      <c r="R3610" s="16"/>
      <c r="S3610" s="4"/>
      <c r="T3610" s="5"/>
      <c r="U3610" s="11"/>
      <c r="V3610" s="11"/>
      <c r="W3610" s="11"/>
      <c r="X3610" s="32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"/>
      <c r="AI3610" s="1"/>
      <c r="AJ3610" s="1"/>
      <c r="AK3610" s="1"/>
      <c r="AL3610" s="1"/>
      <c r="AM3610" s="32"/>
      <c r="AN3610" s="32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42"/>
      <c r="B3611" s="19"/>
      <c r="C3611" s="8"/>
      <c r="D3611" s="15"/>
      <c r="E3611" s="16"/>
      <c r="F3611" s="16"/>
      <c r="G3611" s="16"/>
      <c r="H3611" s="16"/>
      <c r="I3611" s="15"/>
      <c r="J3611" s="5"/>
      <c r="K3611" s="2"/>
      <c r="L3611" s="21"/>
      <c r="M3611" s="14"/>
      <c r="N3611" s="14"/>
      <c r="O3611" s="21"/>
      <c r="P3611" s="16"/>
      <c r="Q3611" s="24"/>
      <c r="R3611" s="16"/>
      <c r="S3611" s="4"/>
      <c r="T3611" s="5"/>
      <c r="U3611" s="11"/>
      <c r="V3611" s="11"/>
      <c r="W3611" s="11"/>
      <c r="X3611" s="32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"/>
      <c r="AI3611" s="1"/>
      <c r="AJ3611" s="1"/>
      <c r="AK3611" s="1"/>
      <c r="AL3611" s="1"/>
      <c r="AM3611" s="32"/>
      <c r="AN3611" s="32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42"/>
      <c r="B3612" s="19"/>
      <c r="C3612" s="8"/>
      <c r="D3612" s="15"/>
      <c r="E3612" s="16"/>
      <c r="F3612" s="16"/>
      <c r="G3612" s="16"/>
      <c r="H3612" s="16"/>
      <c r="I3612" s="15"/>
      <c r="J3612" s="5"/>
      <c r="K3612" s="2"/>
      <c r="L3612" s="21"/>
      <c r="M3612" s="14"/>
      <c r="N3612" s="14"/>
      <c r="O3612" s="21"/>
      <c r="P3612" s="16"/>
      <c r="Q3612" s="24"/>
      <c r="R3612" s="16"/>
      <c r="S3612" s="4"/>
      <c r="T3612" s="5"/>
      <c r="U3612" s="11"/>
      <c r="V3612" s="11"/>
      <c r="W3612" s="11"/>
      <c r="X3612" s="32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"/>
      <c r="AI3612" s="1"/>
      <c r="AJ3612" s="1"/>
      <c r="AK3612" s="1"/>
      <c r="AL3612" s="1"/>
      <c r="AM3612" s="32"/>
      <c r="AN3612" s="32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42"/>
      <c r="B3613" s="19"/>
      <c r="C3613" s="8"/>
      <c r="D3613" s="15"/>
      <c r="E3613" s="16"/>
      <c r="F3613" s="16"/>
      <c r="G3613" s="16"/>
      <c r="H3613" s="16"/>
      <c r="I3613" s="15"/>
      <c r="J3613" s="5"/>
      <c r="K3613" s="2"/>
      <c r="L3613" s="21"/>
      <c r="M3613" s="14"/>
      <c r="N3613" s="14"/>
      <c r="O3613" s="21"/>
      <c r="P3613" s="16"/>
      <c r="Q3613" s="24"/>
      <c r="R3613" s="16"/>
      <c r="S3613" s="4"/>
      <c r="T3613" s="5"/>
      <c r="U3613" s="11"/>
      <c r="V3613" s="11"/>
      <c r="W3613" s="11"/>
      <c r="X3613" s="32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"/>
      <c r="AI3613" s="1"/>
      <c r="AJ3613" s="1"/>
      <c r="AK3613" s="1"/>
      <c r="AL3613" s="1"/>
      <c r="AM3613" s="32"/>
      <c r="AN3613" s="32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42"/>
      <c r="B3614" s="19"/>
      <c r="C3614" s="8"/>
      <c r="D3614" s="15"/>
      <c r="E3614" s="16"/>
      <c r="F3614" s="16"/>
      <c r="G3614" s="16"/>
      <c r="H3614" s="16"/>
      <c r="I3614" s="15"/>
      <c r="J3614" s="5"/>
      <c r="K3614" s="2"/>
      <c r="L3614" s="21"/>
      <c r="M3614" s="14"/>
      <c r="N3614" s="14"/>
      <c r="O3614" s="21"/>
      <c r="P3614" s="16"/>
      <c r="Q3614" s="24"/>
      <c r="R3614" s="16"/>
      <c r="S3614" s="4"/>
      <c r="T3614" s="5"/>
      <c r="U3614" s="11"/>
      <c r="V3614" s="11"/>
      <c r="W3614" s="11"/>
      <c r="X3614" s="32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"/>
      <c r="AI3614" s="1"/>
      <c r="AJ3614" s="1"/>
      <c r="AK3614" s="1"/>
      <c r="AL3614" s="1"/>
      <c r="AM3614" s="32"/>
      <c r="AN3614" s="32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42"/>
      <c r="B3615" s="19"/>
      <c r="C3615" s="8"/>
      <c r="D3615" s="15"/>
      <c r="E3615" s="16"/>
      <c r="F3615" s="16"/>
      <c r="G3615" s="16"/>
      <c r="H3615" s="16"/>
      <c r="I3615" s="15"/>
      <c r="J3615" s="5"/>
      <c r="K3615" s="2"/>
      <c r="L3615" s="21"/>
      <c r="M3615" s="14"/>
      <c r="N3615" s="14"/>
      <c r="O3615" s="21"/>
      <c r="P3615" s="16"/>
      <c r="Q3615" s="24"/>
      <c r="R3615" s="16"/>
      <c r="S3615" s="4"/>
      <c r="T3615" s="5"/>
      <c r="U3615" s="11"/>
      <c r="V3615" s="11"/>
      <c r="W3615" s="11"/>
      <c r="X3615" s="32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"/>
      <c r="AI3615" s="1"/>
      <c r="AJ3615" s="1"/>
      <c r="AK3615" s="1"/>
      <c r="AL3615" s="1"/>
      <c r="AM3615" s="32"/>
      <c r="AN3615" s="32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42"/>
      <c r="B3616" s="19"/>
      <c r="C3616" s="8"/>
      <c r="D3616" s="15"/>
      <c r="E3616" s="16"/>
      <c r="F3616" s="16"/>
      <c r="G3616" s="16"/>
      <c r="H3616" s="16"/>
      <c r="I3616" s="15"/>
      <c r="J3616" s="5"/>
      <c r="K3616" s="2"/>
      <c r="L3616" s="21"/>
      <c r="M3616" s="14"/>
      <c r="N3616" s="14"/>
      <c r="O3616" s="21"/>
      <c r="P3616" s="16"/>
      <c r="Q3616" s="24"/>
      <c r="R3616" s="16"/>
      <c r="S3616" s="4"/>
      <c r="T3616" s="5"/>
      <c r="U3616" s="11"/>
      <c r="V3616" s="11"/>
      <c r="W3616" s="11"/>
      <c r="X3616" s="32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"/>
      <c r="AI3616" s="1"/>
      <c r="AJ3616" s="1"/>
      <c r="AK3616" s="1"/>
      <c r="AL3616" s="1"/>
      <c r="AM3616" s="32"/>
      <c r="AN3616" s="32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42"/>
      <c r="B3617" s="19"/>
      <c r="C3617" s="8"/>
      <c r="D3617" s="15"/>
      <c r="E3617" s="16"/>
      <c r="F3617" s="16"/>
      <c r="G3617" s="16"/>
      <c r="H3617" s="16"/>
      <c r="I3617" s="15"/>
      <c r="J3617" s="5"/>
      <c r="K3617" s="2"/>
      <c r="L3617" s="21"/>
      <c r="M3617" s="14"/>
      <c r="N3617" s="14"/>
      <c r="O3617" s="21"/>
      <c r="P3617" s="16"/>
      <c r="Q3617" s="24"/>
      <c r="R3617" s="16"/>
      <c r="S3617" s="4"/>
      <c r="T3617" s="5"/>
      <c r="U3617" s="11"/>
      <c r="V3617" s="11"/>
      <c r="W3617" s="11"/>
      <c r="X3617" s="32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"/>
      <c r="AI3617" s="1"/>
      <c r="AJ3617" s="1"/>
      <c r="AK3617" s="1"/>
      <c r="AL3617" s="1"/>
      <c r="AM3617" s="32"/>
      <c r="AN3617" s="32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42"/>
      <c r="B3618" s="19"/>
      <c r="C3618" s="8"/>
      <c r="D3618" s="15"/>
      <c r="E3618" s="16"/>
      <c r="F3618" s="16"/>
      <c r="G3618" s="16"/>
      <c r="H3618" s="16"/>
      <c r="I3618" s="15"/>
      <c r="J3618" s="5"/>
      <c r="K3618" s="2"/>
      <c r="L3618" s="21"/>
      <c r="M3618" s="14"/>
      <c r="N3618" s="14"/>
      <c r="O3618" s="21"/>
      <c r="P3618" s="16"/>
      <c r="Q3618" s="24"/>
      <c r="R3618" s="16"/>
      <c r="S3618" s="4"/>
      <c r="T3618" s="5"/>
      <c r="U3618" s="11"/>
      <c r="V3618" s="11"/>
      <c r="W3618" s="11"/>
      <c r="X3618" s="32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"/>
      <c r="AI3618" s="1"/>
      <c r="AJ3618" s="1"/>
      <c r="AK3618" s="1"/>
      <c r="AL3618" s="1"/>
      <c r="AM3618" s="32"/>
      <c r="AN3618" s="32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42"/>
      <c r="B3619" s="19"/>
      <c r="C3619" s="8"/>
      <c r="D3619" s="15"/>
      <c r="E3619" s="16"/>
      <c r="F3619" s="16"/>
      <c r="G3619" s="16"/>
      <c r="H3619" s="16"/>
      <c r="I3619" s="15"/>
      <c r="J3619" s="5"/>
      <c r="K3619" s="2"/>
      <c r="L3619" s="21"/>
      <c r="M3619" s="14"/>
      <c r="N3619" s="14"/>
      <c r="O3619" s="21"/>
      <c r="P3619" s="16"/>
      <c r="Q3619" s="24"/>
      <c r="R3619" s="16"/>
      <c r="S3619" s="4"/>
      <c r="T3619" s="5"/>
      <c r="U3619" s="11"/>
      <c r="V3619" s="11"/>
      <c r="W3619" s="11"/>
      <c r="X3619" s="32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"/>
      <c r="AI3619" s="1"/>
      <c r="AJ3619" s="1"/>
      <c r="AK3619" s="1"/>
      <c r="AL3619" s="1"/>
      <c r="AM3619" s="32"/>
      <c r="AN3619" s="32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42"/>
      <c r="B3620" s="19"/>
      <c r="C3620" s="8"/>
      <c r="D3620" s="15"/>
      <c r="E3620" s="16"/>
      <c r="F3620" s="16"/>
      <c r="G3620" s="16"/>
      <c r="H3620" s="16"/>
      <c r="I3620" s="15"/>
      <c r="J3620" s="5"/>
      <c r="K3620" s="2"/>
      <c r="L3620" s="21"/>
      <c r="M3620" s="14"/>
      <c r="N3620" s="14"/>
      <c r="O3620" s="21"/>
      <c r="P3620" s="16"/>
      <c r="Q3620" s="24"/>
      <c r="R3620" s="16"/>
      <c r="S3620" s="4"/>
      <c r="T3620" s="5"/>
      <c r="U3620" s="11"/>
      <c r="V3620" s="11"/>
      <c r="W3620" s="11"/>
      <c r="X3620" s="32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"/>
      <c r="AI3620" s="1"/>
      <c r="AJ3620" s="1"/>
      <c r="AK3620" s="1"/>
      <c r="AL3620" s="1"/>
      <c r="AM3620" s="32"/>
      <c r="AN3620" s="32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42"/>
      <c r="B3621" s="19"/>
      <c r="C3621" s="8"/>
      <c r="D3621" s="15"/>
      <c r="E3621" s="16"/>
      <c r="F3621" s="16"/>
      <c r="G3621" s="16"/>
      <c r="H3621" s="16"/>
      <c r="I3621" s="15"/>
      <c r="J3621" s="5"/>
      <c r="K3621" s="2"/>
      <c r="L3621" s="21"/>
      <c r="M3621" s="14"/>
      <c r="N3621" s="14"/>
      <c r="O3621" s="21"/>
      <c r="P3621" s="16"/>
      <c r="Q3621" s="24"/>
      <c r="R3621" s="16"/>
      <c r="S3621" s="4"/>
      <c r="T3621" s="5"/>
      <c r="U3621" s="11"/>
      <c r="V3621" s="11"/>
      <c r="W3621" s="11"/>
      <c r="X3621" s="32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"/>
      <c r="AI3621" s="1"/>
      <c r="AJ3621" s="1"/>
      <c r="AK3621" s="1"/>
      <c r="AL3621" s="1"/>
      <c r="AM3621" s="32"/>
      <c r="AN3621" s="32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42"/>
      <c r="B3622" s="19"/>
      <c r="C3622" s="8"/>
      <c r="D3622" s="15"/>
      <c r="E3622" s="16"/>
      <c r="F3622" s="16"/>
      <c r="G3622" s="16"/>
      <c r="H3622" s="16"/>
      <c r="I3622" s="15"/>
      <c r="J3622" s="5"/>
      <c r="K3622" s="2"/>
      <c r="L3622" s="21"/>
      <c r="M3622" s="14"/>
      <c r="N3622" s="14"/>
      <c r="O3622" s="21"/>
      <c r="P3622" s="16"/>
      <c r="Q3622" s="24"/>
      <c r="R3622" s="16"/>
      <c r="S3622" s="4"/>
      <c r="T3622" s="5"/>
      <c r="U3622" s="11"/>
      <c r="V3622" s="11"/>
      <c r="W3622" s="11"/>
      <c r="X3622" s="32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"/>
      <c r="AI3622" s="1"/>
      <c r="AJ3622" s="1"/>
      <c r="AK3622" s="1"/>
      <c r="AL3622" s="1"/>
      <c r="AM3622" s="32"/>
      <c r="AN3622" s="32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42"/>
      <c r="B3623" s="19"/>
      <c r="C3623" s="8"/>
      <c r="D3623" s="15"/>
      <c r="E3623" s="16"/>
      <c r="F3623" s="16"/>
      <c r="G3623" s="16"/>
      <c r="H3623" s="16"/>
      <c r="I3623" s="15"/>
      <c r="J3623" s="5"/>
      <c r="K3623" s="2"/>
      <c r="L3623" s="21"/>
      <c r="M3623" s="14"/>
      <c r="N3623" s="14"/>
      <c r="O3623" s="21"/>
      <c r="P3623" s="16"/>
      <c r="Q3623" s="24"/>
      <c r="R3623" s="16"/>
      <c r="S3623" s="4"/>
      <c r="T3623" s="5"/>
      <c r="U3623" s="11"/>
      <c r="V3623" s="11"/>
      <c r="W3623" s="11"/>
      <c r="X3623" s="32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"/>
      <c r="AI3623" s="1"/>
      <c r="AJ3623" s="1"/>
      <c r="AK3623" s="1"/>
      <c r="AL3623" s="1"/>
      <c r="AM3623" s="32"/>
      <c r="AN3623" s="32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42"/>
      <c r="B3624" s="19"/>
      <c r="C3624" s="8"/>
      <c r="D3624" s="15"/>
      <c r="E3624" s="16"/>
      <c r="F3624" s="16"/>
      <c r="G3624" s="16"/>
      <c r="H3624" s="16"/>
      <c r="I3624" s="15"/>
      <c r="J3624" s="5"/>
      <c r="K3624" s="2"/>
      <c r="L3624" s="21"/>
      <c r="M3624" s="14"/>
      <c r="N3624" s="14"/>
      <c r="O3624" s="21"/>
      <c r="P3624" s="16"/>
      <c r="Q3624" s="24"/>
      <c r="R3624" s="16"/>
      <c r="S3624" s="4"/>
      <c r="T3624" s="5"/>
      <c r="U3624" s="11"/>
      <c r="V3624" s="11"/>
      <c r="W3624" s="11"/>
      <c r="X3624" s="32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"/>
      <c r="AI3624" s="1"/>
      <c r="AJ3624" s="1"/>
      <c r="AK3624" s="1"/>
      <c r="AL3624" s="1"/>
      <c r="AM3624" s="32"/>
      <c r="AN3624" s="32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42"/>
      <c r="B3625" s="19"/>
      <c r="C3625" s="8"/>
      <c r="D3625" s="15"/>
      <c r="E3625" s="16"/>
      <c r="F3625" s="16"/>
      <c r="G3625" s="16"/>
      <c r="H3625" s="16"/>
      <c r="I3625" s="15"/>
      <c r="J3625" s="5"/>
      <c r="K3625" s="2"/>
      <c r="L3625" s="21"/>
      <c r="M3625" s="14"/>
      <c r="N3625" s="14"/>
      <c r="O3625" s="21"/>
      <c r="P3625" s="16"/>
      <c r="Q3625" s="24"/>
      <c r="R3625" s="16"/>
      <c r="S3625" s="4"/>
      <c r="T3625" s="5"/>
      <c r="U3625" s="11"/>
      <c r="V3625" s="11"/>
      <c r="W3625" s="11"/>
      <c r="X3625" s="32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"/>
      <c r="AI3625" s="1"/>
      <c r="AJ3625" s="1"/>
      <c r="AK3625" s="1"/>
      <c r="AL3625" s="1"/>
      <c r="AM3625" s="32"/>
      <c r="AN3625" s="32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42"/>
      <c r="B3626" s="19"/>
      <c r="C3626" s="8"/>
      <c r="D3626" s="15"/>
      <c r="E3626" s="16"/>
      <c r="F3626" s="16"/>
      <c r="G3626" s="16"/>
      <c r="H3626" s="16"/>
      <c r="I3626" s="15"/>
      <c r="J3626" s="5"/>
      <c r="K3626" s="2"/>
      <c r="L3626" s="21"/>
      <c r="M3626" s="14"/>
      <c r="N3626" s="14"/>
      <c r="O3626" s="21"/>
      <c r="P3626" s="16"/>
      <c r="Q3626" s="24"/>
      <c r="R3626" s="16"/>
      <c r="S3626" s="4"/>
      <c r="T3626" s="5"/>
      <c r="U3626" s="11"/>
      <c r="V3626" s="11"/>
      <c r="W3626" s="11"/>
      <c r="X3626" s="32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"/>
      <c r="AI3626" s="1"/>
      <c r="AJ3626" s="1"/>
      <c r="AK3626" s="1"/>
      <c r="AL3626" s="1"/>
      <c r="AM3626" s="32"/>
      <c r="AN3626" s="32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42"/>
      <c r="B3627" s="19"/>
      <c r="C3627" s="8"/>
      <c r="D3627" s="15"/>
      <c r="E3627" s="16"/>
      <c r="F3627" s="16"/>
      <c r="G3627" s="16"/>
      <c r="H3627" s="16"/>
      <c r="I3627" s="15"/>
      <c r="J3627" s="5"/>
      <c r="K3627" s="2"/>
      <c r="L3627" s="21"/>
      <c r="M3627" s="14"/>
      <c r="N3627" s="14"/>
      <c r="O3627" s="21"/>
      <c r="P3627" s="16"/>
      <c r="Q3627" s="24"/>
      <c r="R3627" s="16"/>
      <c r="S3627" s="4"/>
      <c r="T3627" s="5"/>
      <c r="U3627" s="11"/>
      <c r="V3627" s="11"/>
      <c r="W3627" s="11"/>
      <c r="X3627" s="32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"/>
      <c r="AI3627" s="1"/>
      <c r="AJ3627" s="1"/>
      <c r="AK3627" s="1"/>
      <c r="AL3627" s="1"/>
      <c r="AM3627" s="32"/>
      <c r="AN3627" s="32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42"/>
      <c r="B3628" s="19"/>
      <c r="C3628" s="8"/>
      <c r="D3628" s="15"/>
      <c r="E3628" s="16"/>
      <c r="F3628" s="16"/>
      <c r="G3628" s="16"/>
      <c r="H3628" s="16"/>
      <c r="I3628" s="15"/>
      <c r="J3628" s="5"/>
      <c r="K3628" s="2"/>
      <c r="L3628" s="21"/>
      <c r="M3628" s="14"/>
      <c r="N3628" s="14"/>
      <c r="O3628" s="21"/>
      <c r="P3628" s="16"/>
      <c r="Q3628" s="24"/>
      <c r="R3628" s="16"/>
      <c r="S3628" s="4"/>
      <c r="T3628" s="5"/>
      <c r="U3628" s="11"/>
      <c r="V3628" s="11"/>
      <c r="W3628" s="11"/>
      <c r="X3628" s="32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"/>
      <c r="AI3628" s="1"/>
      <c r="AJ3628" s="1"/>
      <c r="AK3628" s="1"/>
      <c r="AL3628" s="1"/>
      <c r="AM3628" s="32"/>
      <c r="AN3628" s="32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42"/>
      <c r="B3629" s="19"/>
      <c r="C3629" s="8"/>
      <c r="D3629" s="15"/>
      <c r="E3629" s="16"/>
      <c r="F3629" s="16"/>
      <c r="G3629" s="16"/>
      <c r="H3629" s="16"/>
      <c r="I3629" s="15"/>
      <c r="J3629" s="5"/>
      <c r="K3629" s="2"/>
      <c r="L3629" s="21"/>
      <c r="M3629" s="14"/>
      <c r="N3629" s="14"/>
      <c r="O3629" s="21"/>
      <c r="P3629" s="16"/>
      <c r="Q3629" s="24"/>
      <c r="R3629" s="16"/>
      <c r="S3629" s="4"/>
      <c r="T3629" s="5"/>
      <c r="U3629" s="11"/>
      <c r="V3629" s="11"/>
      <c r="W3629" s="11"/>
      <c r="X3629" s="32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"/>
      <c r="AI3629" s="1"/>
      <c r="AJ3629" s="1"/>
      <c r="AK3629" s="1"/>
      <c r="AL3629" s="1"/>
      <c r="AM3629" s="32"/>
      <c r="AN3629" s="32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42"/>
      <c r="B3630" s="19"/>
      <c r="C3630" s="8"/>
      <c r="D3630" s="15"/>
      <c r="E3630" s="16"/>
      <c r="F3630" s="16"/>
      <c r="G3630" s="16"/>
      <c r="H3630" s="16"/>
      <c r="I3630" s="15"/>
      <c r="J3630" s="5"/>
      <c r="K3630" s="2"/>
      <c r="L3630" s="21"/>
      <c r="M3630" s="14"/>
      <c r="N3630" s="14"/>
      <c r="O3630" s="21"/>
      <c r="P3630" s="16"/>
      <c r="Q3630" s="24"/>
      <c r="R3630" s="16"/>
      <c r="S3630" s="4"/>
      <c r="T3630" s="5"/>
      <c r="U3630" s="11"/>
      <c r="V3630" s="11"/>
      <c r="W3630" s="11"/>
      <c r="X3630" s="32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"/>
      <c r="AI3630" s="1"/>
      <c r="AJ3630" s="1"/>
      <c r="AK3630" s="1"/>
      <c r="AL3630" s="1"/>
      <c r="AM3630" s="32"/>
      <c r="AN3630" s="32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42"/>
      <c r="B3631" s="19"/>
      <c r="C3631" s="8"/>
      <c r="D3631" s="15"/>
      <c r="E3631" s="16"/>
      <c r="F3631" s="16"/>
      <c r="G3631" s="16"/>
      <c r="H3631" s="16"/>
      <c r="I3631" s="15"/>
      <c r="J3631" s="5"/>
      <c r="K3631" s="2"/>
      <c r="L3631" s="21"/>
      <c r="M3631" s="14"/>
      <c r="N3631" s="14"/>
      <c r="O3631" s="21"/>
      <c r="P3631" s="16"/>
      <c r="Q3631" s="24"/>
      <c r="R3631" s="16"/>
      <c r="S3631" s="4"/>
      <c r="T3631" s="5"/>
      <c r="U3631" s="11"/>
      <c r="V3631" s="11"/>
      <c r="W3631" s="11"/>
      <c r="X3631" s="32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"/>
      <c r="AI3631" s="1"/>
      <c r="AJ3631" s="1"/>
      <c r="AK3631" s="1"/>
      <c r="AL3631" s="1"/>
      <c r="AM3631" s="32"/>
      <c r="AN3631" s="32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42"/>
      <c r="B3632" s="19"/>
      <c r="C3632" s="8"/>
      <c r="D3632" s="15"/>
      <c r="E3632" s="16"/>
      <c r="F3632" s="16"/>
      <c r="G3632" s="16"/>
      <c r="H3632" s="16"/>
      <c r="I3632" s="15"/>
      <c r="J3632" s="5"/>
      <c r="K3632" s="2"/>
      <c r="L3632" s="21"/>
      <c r="M3632" s="14"/>
      <c r="N3632" s="14"/>
      <c r="O3632" s="21"/>
      <c r="P3632" s="16"/>
      <c r="Q3632" s="24"/>
      <c r="R3632" s="16"/>
      <c r="S3632" s="4"/>
      <c r="T3632" s="5"/>
      <c r="U3632" s="11"/>
      <c r="V3632" s="11"/>
      <c r="W3632" s="11"/>
      <c r="X3632" s="32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"/>
      <c r="AI3632" s="1"/>
      <c r="AJ3632" s="1"/>
      <c r="AK3632" s="1"/>
      <c r="AL3632" s="1"/>
      <c r="AM3632" s="32"/>
      <c r="AN3632" s="32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42"/>
      <c r="B3633" s="19"/>
      <c r="C3633" s="8"/>
      <c r="D3633" s="15"/>
      <c r="E3633" s="16"/>
      <c r="F3633" s="16"/>
      <c r="G3633" s="16"/>
      <c r="H3633" s="16"/>
      <c r="I3633" s="15"/>
      <c r="J3633" s="5"/>
      <c r="K3633" s="2"/>
      <c r="L3633" s="21"/>
      <c r="M3633" s="14"/>
      <c r="N3633" s="14"/>
      <c r="O3633" s="21"/>
      <c r="P3633" s="16"/>
      <c r="Q3633" s="24"/>
      <c r="R3633" s="16"/>
      <c r="S3633" s="4"/>
      <c r="T3633" s="5"/>
      <c r="U3633" s="11"/>
      <c r="V3633" s="11"/>
      <c r="W3633" s="11"/>
      <c r="X3633" s="32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"/>
      <c r="AI3633" s="1"/>
      <c r="AJ3633" s="1"/>
      <c r="AK3633" s="1"/>
      <c r="AL3633" s="1"/>
      <c r="AM3633" s="32"/>
      <c r="AN3633" s="32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42"/>
      <c r="B3634" s="19"/>
      <c r="C3634" s="8"/>
      <c r="D3634" s="15"/>
      <c r="E3634" s="16"/>
      <c r="F3634" s="16"/>
      <c r="G3634" s="16"/>
      <c r="H3634" s="16"/>
      <c r="I3634" s="15"/>
      <c r="J3634" s="5"/>
      <c r="K3634" s="2"/>
      <c r="L3634" s="21"/>
      <c r="M3634" s="14"/>
      <c r="N3634" s="14"/>
      <c r="O3634" s="21"/>
      <c r="P3634" s="16"/>
      <c r="Q3634" s="24"/>
      <c r="R3634" s="16"/>
      <c r="S3634" s="4"/>
      <c r="T3634" s="5"/>
      <c r="U3634" s="11"/>
      <c r="V3634" s="11"/>
      <c r="W3634" s="11"/>
      <c r="X3634" s="32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"/>
      <c r="AI3634" s="1"/>
      <c r="AJ3634" s="1"/>
      <c r="AK3634" s="1"/>
      <c r="AL3634" s="1"/>
      <c r="AM3634" s="32"/>
      <c r="AN3634" s="32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42"/>
      <c r="B3635" s="19"/>
      <c r="C3635" s="8"/>
      <c r="D3635" s="15"/>
      <c r="E3635" s="16"/>
      <c r="F3635" s="16"/>
      <c r="G3635" s="16"/>
      <c r="H3635" s="16"/>
      <c r="I3635" s="15"/>
      <c r="J3635" s="5"/>
      <c r="K3635" s="2"/>
      <c r="L3635" s="21"/>
      <c r="M3635" s="14"/>
      <c r="N3635" s="14"/>
      <c r="O3635" s="21"/>
      <c r="P3635" s="16"/>
      <c r="Q3635" s="24"/>
      <c r="R3635" s="16"/>
      <c r="S3635" s="4"/>
      <c r="T3635" s="5"/>
      <c r="U3635" s="11"/>
      <c r="V3635" s="11"/>
      <c r="W3635" s="11"/>
      <c r="X3635" s="32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"/>
      <c r="AI3635" s="1"/>
      <c r="AJ3635" s="1"/>
      <c r="AK3635" s="1"/>
      <c r="AL3635" s="1"/>
      <c r="AM3635" s="32"/>
      <c r="AN3635" s="32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42"/>
      <c r="B3636" s="19"/>
      <c r="C3636" s="8"/>
      <c r="D3636" s="15"/>
      <c r="E3636" s="16"/>
      <c r="F3636" s="16"/>
      <c r="G3636" s="16"/>
      <c r="H3636" s="16"/>
      <c r="I3636" s="15"/>
      <c r="J3636" s="5"/>
      <c r="K3636" s="2"/>
      <c r="L3636" s="21"/>
      <c r="M3636" s="14"/>
      <c r="N3636" s="14"/>
      <c r="O3636" s="21"/>
      <c r="P3636" s="16"/>
      <c r="Q3636" s="24"/>
      <c r="R3636" s="16"/>
      <c r="S3636" s="4"/>
      <c r="T3636" s="5"/>
      <c r="U3636" s="11"/>
      <c r="V3636" s="11"/>
      <c r="W3636" s="11"/>
      <c r="X3636" s="32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"/>
      <c r="AI3636" s="1"/>
      <c r="AJ3636" s="1"/>
      <c r="AK3636" s="1"/>
      <c r="AL3636" s="1"/>
      <c r="AM3636" s="32"/>
      <c r="AN3636" s="32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42"/>
      <c r="B3637" s="19"/>
      <c r="C3637" s="8"/>
      <c r="D3637" s="15"/>
      <c r="E3637" s="16"/>
      <c r="F3637" s="16"/>
      <c r="G3637" s="16"/>
      <c r="H3637" s="16"/>
      <c r="I3637" s="15"/>
      <c r="J3637" s="5"/>
      <c r="K3637" s="2"/>
      <c r="L3637" s="21"/>
      <c r="M3637" s="14"/>
      <c r="N3637" s="14"/>
      <c r="O3637" s="21"/>
      <c r="P3637" s="16"/>
      <c r="Q3637" s="24"/>
      <c r="R3637" s="16"/>
      <c r="S3637" s="4"/>
      <c r="T3637" s="5"/>
      <c r="U3637" s="11"/>
      <c r="V3637" s="11"/>
      <c r="W3637" s="11"/>
      <c r="X3637" s="32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"/>
      <c r="AI3637" s="1"/>
      <c r="AJ3637" s="1"/>
      <c r="AK3637" s="1"/>
      <c r="AL3637" s="1"/>
      <c r="AM3637" s="32"/>
      <c r="AN3637" s="32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42"/>
      <c r="B3638" s="19"/>
      <c r="C3638" s="8"/>
      <c r="D3638" s="15"/>
      <c r="E3638" s="16"/>
      <c r="F3638" s="16"/>
      <c r="G3638" s="16"/>
      <c r="H3638" s="16"/>
      <c r="I3638" s="15"/>
      <c r="J3638" s="5"/>
      <c r="K3638" s="2"/>
      <c r="L3638" s="21"/>
      <c r="M3638" s="14"/>
      <c r="N3638" s="14"/>
      <c r="O3638" s="21"/>
      <c r="P3638" s="16"/>
      <c r="Q3638" s="24"/>
      <c r="R3638" s="16"/>
      <c r="S3638" s="4"/>
      <c r="T3638" s="5"/>
      <c r="U3638" s="11"/>
      <c r="V3638" s="11"/>
      <c r="W3638" s="11"/>
      <c r="X3638" s="32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"/>
      <c r="AI3638" s="1"/>
      <c r="AJ3638" s="1"/>
      <c r="AK3638" s="1"/>
      <c r="AL3638" s="1"/>
      <c r="AM3638" s="32"/>
      <c r="AN3638" s="32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42"/>
      <c r="B3639" s="19"/>
      <c r="C3639" s="8"/>
      <c r="D3639" s="15"/>
      <c r="E3639" s="16"/>
      <c r="F3639" s="16"/>
      <c r="G3639" s="16"/>
      <c r="H3639" s="16"/>
      <c r="I3639" s="15"/>
      <c r="J3639" s="5"/>
      <c r="K3639" s="2"/>
      <c r="L3639" s="21"/>
      <c r="M3639" s="14"/>
      <c r="N3639" s="14"/>
      <c r="O3639" s="21"/>
      <c r="P3639" s="16"/>
      <c r="Q3639" s="24"/>
      <c r="R3639" s="16"/>
      <c r="S3639" s="4"/>
      <c r="T3639" s="5"/>
      <c r="U3639" s="11"/>
      <c r="V3639" s="11"/>
      <c r="W3639" s="11"/>
      <c r="X3639" s="32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"/>
      <c r="AI3639" s="1"/>
      <c r="AJ3639" s="1"/>
      <c r="AK3639" s="1"/>
      <c r="AL3639" s="1"/>
      <c r="AM3639" s="32"/>
      <c r="AN3639" s="32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42"/>
      <c r="B3640" s="19"/>
      <c r="C3640" s="8"/>
      <c r="D3640" s="15"/>
      <c r="E3640" s="16"/>
      <c r="F3640" s="16"/>
      <c r="G3640" s="16"/>
      <c r="H3640" s="16"/>
      <c r="I3640" s="15"/>
      <c r="J3640" s="5"/>
      <c r="K3640" s="2"/>
      <c r="L3640" s="21"/>
      <c r="M3640" s="14"/>
      <c r="N3640" s="14"/>
      <c r="O3640" s="21"/>
      <c r="P3640" s="16"/>
      <c r="Q3640" s="24"/>
      <c r="R3640" s="16"/>
      <c r="S3640" s="4"/>
      <c r="T3640" s="5"/>
      <c r="U3640" s="11"/>
      <c r="V3640" s="11"/>
      <c r="W3640" s="11"/>
      <c r="X3640" s="32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"/>
      <c r="AI3640" s="1"/>
      <c r="AJ3640" s="1"/>
      <c r="AK3640" s="1"/>
      <c r="AL3640" s="1"/>
      <c r="AM3640" s="32"/>
      <c r="AN3640" s="32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42"/>
      <c r="B3641" s="19"/>
      <c r="C3641" s="8"/>
      <c r="D3641" s="15"/>
      <c r="E3641" s="16"/>
      <c r="F3641" s="16"/>
      <c r="G3641" s="16"/>
      <c r="H3641" s="16"/>
      <c r="I3641" s="15"/>
      <c r="J3641" s="5"/>
      <c r="K3641" s="2"/>
      <c r="L3641" s="21"/>
      <c r="M3641" s="14"/>
      <c r="N3641" s="14"/>
      <c r="O3641" s="21"/>
      <c r="P3641" s="16"/>
      <c r="Q3641" s="24"/>
      <c r="R3641" s="16"/>
      <c r="S3641" s="4"/>
      <c r="T3641" s="5"/>
      <c r="U3641" s="11"/>
      <c r="V3641" s="11"/>
      <c r="W3641" s="11"/>
      <c r="X3641" s="32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"/>
      <c r="AI3641" s="1"/>
      <c r="AJ3641" s="1"/>
      <c r="AK3641" s="1"/>
      <c r="AL3641" s="1"/>
      <c r="AM3641" s="32"/>
      <c r="AN3641" s="32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42"/>
      <c r="B3642" s="19"/>
      <c r="C3642" s="8"/>
      <c r="D3642" s="15"/>
      <c r="E3642" s="16"/>
      <c r="F3642" s="16"/>
      <c r="G3642" s="16"/>
      <c r="H3642" s="16"/>
      <c r="I3642" s="15"/>
      <c r="J3642" s="5"/>
      <c r="K3642" s="2"/>
      <c r="L3642" s="21"/>
      <c r="M3642" s="14"/>
      <c r="N3642" s="14"/>
      <c r="O3642" s="21"/>
      <c r="P3642" s="16"/>
      <c r="Q3642" s="24"/>
      <c r="R3642" s="16"/>
      <c r="S3642" s="4"/>
      <c r="T3642" s="5"/>
      <c r="U3642" s="11"/>
      <c r="V3642" s="11"/>
      <c r="W3642" s="11"/>
      <c r="X3642" s="32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"/>
      <c r="AI3642" s="1"/>
      <c r="AJ3642" s="1"/>
      <c r="AK3642" s="1"/>
      <c r="AL3642" s="1"/>
      <c r="AM3642" s="32"/>
      <c r="AN3642" s="32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42"/>
      <c r="B3643" s="19"/>
      <c r="C3643" s="8"/>
      <c r="D3643" s="15"/>
      <c r="E3643" s="16"/>
      <c r="F3643" s="16"/>
      <c r="G3643" s="16"/>
      <c r="H3643" s="16"/>
      <c r="I3643" s="15"/>
      <c r="J3643" s="5"/>
      <c r="K3643" s="2"/>
      <c r="L3643" s="21"/>
      <c r="M3643" s="14"/>
      <c r="N3643" s="14"/>
      <c r="O3643" s="21"/>
      <c r="P3643" s="16"/>
      <c r="Q3643" s="24"/>
      <c r="R3643" s="16"/>
      <c r="S3643" s="4"/>
      <c r="T3643" s="5"/>
      <c r="U3643" s="11"/>
      <c r="V3643" s="11"/>
      <c r="W3643" s="11"/>
      <c r="X3643" s="32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"/>
      <c r="AI3643" s="1"/>
      <c r="AJ3643" s="1"/>
      <c r="AK3643" s="1"/>
      <c r="AL3643" s="1"/>
      <c r="AM3643" s="32"/>
      <c r="AN3643" s="32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42"/>
      <c r="B3644" s="19"/>
      <c r="C3644" s="8"/>
      <c r="D3644" s="15"/>
      <c r="E3644" s="16"/>
      <c r="F3644" s="16"/>
      <c r="G3644" s="16"/>
      <c r="H3644" s="16"/>
      <c r="I3644" s="15"/>
      <c r="J3644" s="5"/>
      <c r="K3644" s="2"/>
      <c r="L3644" s="21"/>
      <c r="M3644" s="14"/>
      <c r="N3644" s="14"/>
      <c r="O3644" s="21"/>
      <c r="P3644" s="16"/>
      <c r="Q3644" s="24"/>
      <c r="R3644" s="16"/>
      <c r="S3644" s="4"/>
      <c r="T3644" s="5"/>
      <c r="U3644" s="11"/>
      <c r="V3644" s="11"/>
      <c r="W3644" s="11"/>
      <c r="X3644" s="32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"/>
      <c r="AI3644" s="1"/>
      <c r="AJ3644" s="1"/>
      <c r="AK3644" s="1"/>
      <c r="AL3644" s="1"/>
      <c r="AM3644" s="32"/>
      <c r="AN3644" s="32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42"/>
      <c r="B3645" s="19"/>
      <c r="C3645" s="8"/>
      <c r="D3645" s="15"/>
      <c r="E3645" s="16"/>
      <c r="F3645" s="16"/>
      <c r="G3645" s="16"/>
      <c r="H3645" s="16"/>
      <c r="I3645" s="15"/>
      <c r="J3645" s="5"/>
      <c r="K3645" s="2"/>
      <c r="L3645" s="21"/>
      <c r="M3645" s="14"/>
      <c r="N3645" s="14"/>
      <c r="O3645" s="21"/>
      <c r="P3645" s="16"/>
      <c r="Q3645" s="24"/>
      <c r="R3645" s="16"/>
      <c r="S3645" s="4"/>
      <c r="T3645" s="5"/>
      <c r="U3645" s="11"/>
      <c r="V3645" s="11"/>
      <c r="W3645" s="11"/>
      <c r="X3645" s="32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"/>
      <c r="AI3645" s="1"/>
      <c r="AJ3645" s="1"/>
      <c r="AK3645" s="1"/>
      <c r="AL3645" s="1"/>
      <c r="AM3645" s="32"/>
      <c r="AN3645" s="32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42"/>
      <c r="B3646" s="19"/>
      <c r="C3646" s="8"/>
      <c r="D3646" s="15"/>
      <c r="E3646" s="16"/>
      <c r="F3646" s="16"/>
      <c r="G3646" s="16"/>
      <c r="H3646" s="16"/>
      <c r="I3646" s="15"/>
      <c r="J3646" s="5"/>
      <c r="K3646" s="2"/>
      <c r="L3646" s="21"/>
      <c r="M3646" s="14"/>
      <c r="N3646" s="14"/>
      <c r="O3646" s="21"/>
      <c r="P3646" s="16"/>
      <c r="Q3646" s="24"/>
      <c r="R3646" s="16"/>
      <c r="S3646" s="4"/>
      <c r="T3646" s="5"/>
      <c r="U3646" s="11"/>
      <c r="V3646" s="11"/>
      <c r="W3646" s="11"/>
      <c r="X3646" s="32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"/>
      <c r="AI3646" s="1"/>
      <c r="AJ3646" s="1"/>
      <c r="AK3646" s="1"/>
      <c r="AL3646" s="1"/>
      <c r="AM3646" s="32"/>
      <c r="AN3646" s="32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42"/>
      <c r="B3647" s="19"/>
      <c r="C3647" s="8"/>
      <c r="D3647" s="15"/>
      <c r="E3647" s="16"/>
      <c r="F3647" s="16"/>
      <c r="G3647" s="16"/>
      <c r="H3647" s="16"/>
      <c r="I3647" s="15"/>
      <c r="J3647" s="5"/>
      <c r="K3647" s="2"/>
      <c r="L3647" s="21"/>
      <c r="M3647" s="14"/>
      <c r="N3647" s="14"/>
      <c r="O3647" s="21"/>
      <c r="P3647" s="16"/>
      <c r="Q3647" s="24"/>
      <c r="R3647" s="16"/>
      <c r="S3647" s="4"/>
      <c r="T3647" s="5"/>
      <c r="U3647" s="11"/>
      <c r="V3647" s="11"/>
      <c r="W3647" s="11"/>
      <c r="X3647" s="32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"/>
      <c r="AI3647" s="1"/>
      <c r="AJ3647" s="1"/>
      <c r="AK3647" s="1"/>
      <c r="AL3647" s="1"/>
      <c r="AM3647" s="32"/>
      <c r="AN3647" s="32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42"/>
      <c r="B3648" s="19"/>
      <c r="C3648" s="8"/>
      <c r="D3648" s="15"/>
      <c r="E3648" s="16"/>
      <c r="F3648" s="16"/>
      <c r="G3648" s="16"/>
      <c r="H3648" s="16"/>
      <c r="I3648" s="15"/>
      <c r="J3648" s="5"/>
      <c r="K3648" s="2"/>
      <c r="L3648" s="21"/>
      <c r="M3648" s="14"/>
      <c r="N3648" s="14"/>
      <c r="O3648" s="21"/>
      <c r="P3648" s="16"/>
      <c r="Q3648" s="24"/>
      <c r="R3648" s="16"/>
      <c r="S3648" s="4"/>
      <c r="T3648" s="5"/>
      <c r="U3648" s="11"/>
      <c r="V3648" s="11"/>
      <c r="W3648" s="11"/>
      <c r="X3648" s="32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"/>
      <c r="AI3648" s="1"/>
      <c r="AJ3648" s="1"/>
      <c r="AK3648" s="1"/>
      <c r="AL3648" s="1"/>
      <c r="AM3648" s="32"/>
      <c r="AN3648" s="32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42"/>
      <c r="B3649" s="19"/>
      <c r="C3649" s="8"/>
      <c r="D3649" s="15"/>
      <c r="E3649" s="16"/>
      <c r="F3649" s="16"/>
      <c r="G3649" s="16"/>
      <c r="H3649" s="16"/>
      <c r="I3649" s="15"/>
      <c r="J3649" s="5"/>
      <c r="K3649" s="2"/>
      <c r="L3649" s="21"/>
      <c r="M3649" s="14"/>
      <c r="N3649" s="14"/>
      <c r="O3649" s="21"/>
      <c r="P3649" s="16"/>
      <c r="Q3649" s="24"/>
      <c r="R3649" s="16"/>
      <c r="S3649" s="4"/>
      <c r="T3649" s="5"/>
      <c r="U3649" s="11"/>
      <c r="V3649" s="11"/>
      <c r="W3649" s="11"/>
      <c r="X3649" s="32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"/>
      <c r="AI3649" s="1"/>
      <c r="AJ3649" s="1"/>
      <c r="AK3649" s="1"/>
      <c r="AL3649" s="1"/>
      <c r="AM3649" s="32"/>
      <c r="AN3649" s="32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42"/>
      <c r="B3650" s="19"/>
      <c r="C3650" s="8"/>
      <c r="D3650" s="15"/>
      <c r="E3650" s="16"/>
      <c r="F3650" s="16"/>
      <c r="G3650" s="16"/>
      <c r="H3650" s="16"/>
      <c r="I3650" s="15"/>
      <c r="J3650" s="5"/>
      <c r="K3650" s="2"/>
      <c r="L3650" s="21"/>
      <c r="M3650" s="14"/>
      <c r="N3650" s="14"/>
      <c r="O3650" s="21"/>
      <c r="P3650" s="16"/>
      <c r="Q3650" s="24"/>
      <c r="R3650" s="16"/>
      <c r="S3650" s="4"/>
      <c r="T3650" s="5"/>
      <c r="U3650" s="11"/>
      <c r="V3650" s="11"/>
      <c r="W3650" s="11"/>
      <c r="X3650" s="32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"/>
      <c r="AI3650" s="1"/>
      <c r="AJ3650" s="1"/>
      <c r="AK3650" s="1"/>
      <c r="AL3650" s="1"/>
      <c r="AM3650" s="32"/>
      <c r="AN3650" s="32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42"/>
      <c r="B3651" s="19"/>
      <c r="C3651" s="8"/>
      <c r="D3651" s="15"/>
      <c r="E3651" s="16"/>
      <c r="F3651" s="16"/>
      <c r="G3651" s="16"/>
      <c r="H3651" s="16"/>
      <c r="I3651" s="15"/>
      <c r="J3651" s="5"/>
      <c r="K3651" s="2"/>
      <c r="L3651" s="21"/>
      <c r="M3651" s="14"/>
      <c r="N3651" s="14"/>
      <c r="O3651" s="21"/>
      <c r="P3651" s="16"/>
      <c r="Q3651" s="24"/>
      <c r="R3651" s="16"/>
      <c r="S3651" s="4"/>
      <c r="T3651" s="5"/>
      <c r="U3651" s="11"/>
      <c r="V3651" s="11"/>
      <c r="W3651" s="11"/>
      <c r="X3651" s="32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"/>
      <c r="AI3651" s="1"/>
      <c r="AJ3651" s="1"/>
      <c r="AK3651" s="1"/>
      <c r="AL3651" s="1"/>
      <c r="AM3651" s="32"/>
      <c r="AN3651" s="32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42"/>
      <c r="B3652" s="19"/>
      <c r="C3652" s="8"/>
      <c r="D3652" s="15"/>
      <c r="E3652" s="16"/>
      <c r="F3652" s="16"/>
      <c r="G3652" s="16"/>
      <c r="H3652" s="16"/>
      <c r="I3652" s="15"/>
      <c r="J3652" s="5"/>
      <c r="K3652" s="2"/>
      <c r="L3652" s="21"/>
      <c r="M3652" s="14"/>
      <c r="N3652" s="14"/>
      <c r="O3652" s="21"/>
      <c r="P3652" s="16"/>
      <c r="Q3652" s="24"/>
      <c r="R3652" s="16"/>
      <c r="S3652" s="4"/>
      <c r="T3652" s="5"/>
      <c r="U3652" s="11"/>
      <c r="V3652" s="11"/>
      <c r="W3652" s="11"/>
      <c r="X3652" s="32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"/>
      <c r="AI3652" s="1"/>
      <c r="AJ3652" s="1"/>
      <c r="AK3652" s="1"/>
      <c r="AL3652" s="1"/>
      <c r="AM3652" s="32"/>
      <c r="AN3652" s="32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42"/>
      <c r="B3653" s="19"/>
      <c r="C3653" s="8"/>
      <c r="D3653" s="15"/>
      <c r="E3653" s="16"/>
      <c r="F3653" s="16"/>
      <c r="G3653" s="16"/>
      <c r="H3653" s="16"/>
      <c r="I3653" s="15"/>
      <c r="J3653" s="5"/>
      <c r="K3653" s="2"/>
      <c r="L3653" s="21"/>
      <c r="M3653" s="14"/>
      <c r="N3653" s="14"/>
      <c r="O3653" s="21"/>
      <c r="P3653" s="16"/>
      <c r="Q3653" s="24"/>
      <c r="R3653" s="16"/>
      <c r="S3653" s="4"/>
      <c r="T3653" s="5"/>
      <c r="U3653" s="11"/>
      <c r="V3653" s="11"/>
      <c r="W3653" s="11"/>
      <c r="X3653" s="32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"/>
      <c r="AI3653" s="1"/>
      <c r="AJ3653" s="1"/>
      <c r="AK3653" s="1"/>
      <c r="AL3653" s="1"/>
      <c r="AM3653" s="32"/>
      <c r="AN3653" s="32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42"/>
      <c r="B3654" s="19"/>
      <c r="C3654" s="8"/>
      <c r="D3654" s="15"/>
      <c r="E3654" s="16"/>
      <c r="F3654" s="16"/>
      <c r="G3654" s="16"/>
      <c r="H3654" s="16"/>
      <c r="I3654" s="15"/>
      <c r="J3654" s="5"/>
      <c r="K3654" s="2"/>
      <c r="L3654" s="21"/>
      <c r="M3654" s="14"/>
      <c r="N3654" s="14"/>
      <c r="O3654" s="21"/>
      <c r="P3654" s="16"/>
      <c r="Q3654" s="24"/>
      <c r="R3654" s="16"/>
      <c r="S3654" s="4"/>
      <c r="T3654" s="5"/>
      <c r="U3654" s="11"/>
      <c r="V3654" s="11"/>
      <c r="W3654" s="11"/>
      <c r="X3654" s="32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"/>
      <c r="AI3654" s="1"/>
      <c r="AJ3654" s="1"/>
      <c r="AK3654" s="1"/>
      <c r="AL3654" s="1"/>
      <c r="AM3654" s="32"/>
      <c r="AN3654" s="32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42"/>
      <c r="B3655" s="19"/>
      <c r="C3655" s="8"/>
      <c r="D3655" s="15"/>
      <c r="E3655" s="16"/>
      <c r="F3655" s="16"/>
      <c r="G3655" s="16"/>
      <c r="H3655" s="16"/>
      <c r="I3655" s="15"/>
      <c r="J3655" s="5"/>
      <c r="K3655" s="2"/>
      <c r="L3655" s="21"/>
      <c r="M3655" s="14"/>
      <c r="N3655" s="14"/>
      <c r="O3655" s="21"/>
      <c r="P3655" s="16"/>
      <c r="Q3655" s="24"/>
      <c r="R3655" s="16"/>
      <c r="S3655" s="4"/>
      <c r="T3655" s="5"/>
      <c r="U3655" s="11"/>
      <c r="V3655" s="11"/>
      <c r="W3655" s="11"/>
      <c r="X3655" s="32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"/>
      <c r="AI3655" s="1"/>
      <c r="AJ3655" s="1"/>
      <c r="AK3655" s="1"/>
      <c r="AL3655" s="1"/>
      <c r="AM3655" s="32"/>
      <c r="AN3655" s="32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42"/>
      <c r="B3656" s="19"/>
      <c r="C3656" s="8"/>
      <c r="D3656" s="15"/>
      <c r="E3656" s="16"/>
      <c r="F3656" s="16"/>
      <c r="G3656" s="16"/>
      <c r="H3656" s="16"/>
      <c r="I3656" s="15"/>
      <c r="J3656" s="5"/>
      <c r="K3656" s="2"/>
      <c r="L3656" s="21"/>
      <c r="M3656" s="14"/>
      <c r="N3656" s="14"/>
      <c r="O3656" s="21"/>
      <c r="P3656" s="16"/>
      <c r="Q3656" s="24"/>
      <c r="R3656" s="16"/>
      <c r="S3656" s="4"/>
      <c r="T3656" s="5"/>
      <c r="U3656" s="11"/>
      <c r="V3656" s="11"/>
      <c r="W3656" s="11"/>
      <c r="X3656" s="32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"/>
      <c r="AI3656" s="1"/>
      <c r="AJ3656" s="1"/>
      <c r="AK3656" s="1"/>
      <c r="AL3656" s="1"/>
      <c r="AM3656" s="32"/>
      <c r="AN3656" s="32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42"/>
      <c r="B3657" s="19"/>
      <c r="C3657" s="8"/>
      <c r="D3657" s="15"/>
      <c r="E3657" s="16"/>
      <c r="F3657" s="16"/>
      <c r="G3657" s="16"/>
      <c r="H3657" s="16"/>
      <c r="I3657" s="15"/>
      <c r="J3657" s="5"/>
      <c r="K3657" s="2"/>
      <c r="L3657" s="21"/>
      <c r="M3657" s="14"/>
      <c r="N3657" s="14"/>
      <c r="O3657" s="21"/>
      <c r="P3657" s="16"/>
      <c r="Q3657" s="24"/>
      <c r="R3657" s="16"/>
      <c r="S3657" s="4"/>
      <c r="T3657" s="5"/>
      <c r="U3657" s="11"/>
      <c r="V3657" s="11"/>
      <c r="W3657" s="11"/>
      <c r="X3657" s="32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"/>
      <c r="AI3657" s="1"/>
      <c r="AJ3657" s="1"/>
      <c r="AK3657" s="1"/>
      <c r="AL3657" s="1"/>
      <c r="AM3657" s="32"/>
      <c r="AN3657" s="32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42"/>
      <c r="B3658" s="19"/>
      <c r="C3658" s="8"/>
      <c r="D3658" s="15"/>
      <c r="E3658" s="16"/>
      <c r="F3658" s="16"/>
      <c r="G3658" s="16"/>
      <c r="H3658" s="16"/>
      <c r="I3658" s="15"/>
      <c r="J3658" s="5"/>
      <c r="K3658" s="2"/>
      <c r="L3658" s="21"/>
      <c r="M3658" s="14"/>
      <c r="N3658" s="14"/>
      <c r="O3658" s="21"/>
      <c r="P3658" s="16"/>
      <c r="Q3658" s="24"/>
      <c r="R3658" s="16"/>
      <c r="S3658" s="4"/>
      <c r="T3658" s="5"/>
      <c r="U3658" s="11"/>
      <c r="V3658" s="11"/>
      <c r="W3658" s="11"/>
      <c r="X3658" s="32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"/>
      <c r="AI3658" s="1"/>
      <c r="AJ3658" s="1"/>
      <c r="AK3658" s="1"/>
      <c r="AL3658" s="1"/>
      <c r="AM3658" s="32"/>
      <c r="AN3658" s="32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42"/>
      <c r="B3659" s="19"/>
      <c r="C3659" s="8"/>
      <c r="D3659" s="15"/>
      <c r="E3659" s="16"/>
      <c r="F3659" s="16"/>
      <c r="G3659" s="16"/>
      <c r="H3659" s="16"/>
      <c r="I3659" s="15"/>
      <c r="J3659" s="5"/>
      <c r="K3659" s="2"/>
      <c r="L3659" s="21"/>
      <c r="M3659" s="14"/>
      <c r="N3659" s="14"/>
      <c r="O3659" s="21"/>
      <c r="P3659" s="16"/>
      <c r="Q3659" s="24"/>
      <c r="R3659" s="16"/>
      <c r="S3659" s="4"/>
      <c r="T3659" s="5"/>
      <c r="U3659" s="11"/>
      <c r="V3659" s="11"/>
      <c r="W3659" s="11"/>
      <c r="X3659" s="32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"/>
      <c r="AI3659" s="1"/>
      <c r="AJ3659" s="1"/>
      <c r="AK3659" s="1"/>
      <c r="AL3659" s="1"/>
      <c r="AM3659" s="32"/>
      <c r="AN3659" s="32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42"/>
      <c r="B3660" s="19"/>
      <c r="C3660" s="8"/>
      <c r="D3660" s="15"/>
      <c r="E3660" s="16"/>
      <c r="F3660" s="16"/>
      <c r="G3660" s="16"/>
      <c r="H3660" s="16"/>
      <c r="I3660" s="15"/>
      <c r="J3660" s="5"/>
      <c r="K3660" s="2"/>
      <c r="L3660" s="21"/>
      <c r="M3660" s="14"/>
      <c r="N3660" s="14"/>
      <c r="O3660" s="21"/>
      <c r="P3660" s="16"/>
      <c r="Q3660" s="24"/>
      <c r="R3660" s="16"/>
      <c r="S3660" s="4"/>
      <c r="T3660" s="5"/>
      <c r="U3660" s="11"/>
      <c r="V3660" s="11"/>
      <c r="W3660" s="11"/>
      <c r="X3660" s="32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"/>
      <c r="AI3660" s="1"/>
      <c r="AJ3660" s="1"/>
      <c r="AK3660" s="1"/>
      <c r="AL3660" s="1"/>
      <c r="AM3660" s="32"/>
      <c r="AN3660" s="32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42"/>
      <c r="B3661" s="19"/>
      <c r="C3661" s="8"/>
      <c r="D3661" s="15"/>
      <c r="E3661" s="16"/>
      <c r="F3661" s="16"/>
      <c r="G3661" s="16"/>
      <c r="H3661" s="16"/>
      <c r="I3661" s="15"/>
      <c r="J3661" s="5"/>
      <c r="K3661" s="2"/>
      <c r="L3661" s="21"/>
      <c r="M3661" s="14"/>
      <c r="N3661" s="14"/>
      <c r="O3661" s="21"/>
      <c r="P3661" s="16"/>
      <c r="Q3661" s="24"/>
      <c r="R3661" s="16"/>
      <c r="S3661" s="4"/>
      <c r="T3661" s="5"/>
      <c r="U3661" s="11"/>
      <c r="V3661" s="11"/>
      <c r="W3661" s="11"/>
      <c r="X3661" s="32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"/>
      <c r="AI3661" s="1"/>
      <c r="AJ3661" s="1"/>
      <c r="AK3661" s="1"/>
      <c r="AL3661" s="1"/>
      <c r="AM3661" s="32"/>
      <c r="AN3661" s="32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42"/>
      <c r="B3662" s="19"/>
      <c r="C3662" s="8"/>
      <c r="D3662" s="15"/>
      <c r="E3662" s="16"/>
      <c r="F3662" s="16"/>
      <c r="G3662" s="16"/>
      <c r="H3662" s="16"/>
      <c r="I3662" s="15"/>
      <c r="J3662" s="5"/>
      <c r="K3662" s="2"/>
      <c r="L3662" s="21"/>
      <c r="M3662" s="14"/>
      <c r="N3662" s="14"/>
      <c r="O3662" s="21"/>
      <c r="P3662" s="16"/>
      <c r="Q3662" s="24"/>
      <c r="R3662" s="16"/>
      <c r="S3662" s="4"/>
      <c r="T3662" s="5"/>
      <c r="U3662" s="11"/>
      <c r="V3662" s="11"/>
      <c r="W3662" s="11"/>
      <c r="X3662" s="32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"/>
      <c r="AI3662" s="1"/>
      <c r="AJ3662" s="1"/>
      <c r="AK3662" s="1"/>
      <c r="AL3662" s="1"/>
      <c r="AM3662" s="32"/>
      <c r="AN3662" s="32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42"/>
      <c r="B3663" s="19"/>
      <c r="C3663" s="8"/>
      <c r="D3663" s="15"/>
      <c r="E3663" s="16"/>
      <c r="F3663" s="16"/>
      <c r="G3663" s="16"/>
      <c r="H3663" s="16"/>
      <c r="I3663" s="15"/>
      <c r="J3663" s="5"/>
      <c r="K3663" s="2"/>
      <c r="L3663" s="21"/>
      <c r="M3663" s="14"/>
      <c r="N3663" s="14"/>
      <c r="O3663" s="21"/>
      <c r="P3663" s="16"/>
      <c r="Q3663" s="24"/>
      <c r="R3663" s="16"/>
      <c r="S3663" s="4"/>
      <c r="T3663" s="5"/>
      <c r="U3663" s="11"/>
      <c r="V3663" s="11"/>
      <c r="W3663" s="11"/>
      <c r="X3663" s="32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"/>
      <c r="AI3663" s="1"/>
      <c r="AJ3663" s="1"/>
      <c r="AK3663" s="1"/>
      <c r="AL3663" s="1"/>
      <c r="AM3663" s="32"/>
      <c r="AN3663" s="32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42"/>
      <c r="B3664" s="19"/>
      <c r="C3664" s="8"/>
      <c r="D3664" s="15"/>
      <c r="E3664" s="16"/>
      <c r="F3664" s="16"/>
      <c r="G3664" s="16"/>
      <c r="H3664" s="16"/>
      <c r="I3664" s="15"/>
      <c r="J3664" s="5"/>
      <c r="K3664" s="2"/>
      <c r="L3664" s="21"/>
      <c r="M3664" s="14"/>
      <c r="N3664" s="14"/>
      <c r="O3664" s="21"/>
      <c r="P3664" s="16"/>
      <c r="Q3664" s="24"/>
      <c r="R3664" s="16"/>
      <c r="S3664" s="4"/>
      <c r="T3664" s="5"/>
      <c r="U3664" s="30"/>
      <c r="V3664" s="30"/>
      <c r="W3664" s="30"/>
      <c r="X3664" s="36"/>
      <c r="Y3664" s="25"/>
      <c r="Z3664" s="28"/>
      <c r="AA3664" s="30"/>
      <c r="AB3664" s="25"/>
      <c r="AC3664" s="25"/>
      <c r="AD3664" s="25"/>
      <c r="AE3664" s="30"/>
      <c r="AF3664" s="26"/>
      <c r="AG3664" s="30"/>
      <c r="AH3664" s="28"/>
      <c r="AI3664" s="28"/>
      <c r="AJ3664" s="28"/>
      <c r="AK3664" s="28"/>
      <c r="AL3664" s="28"/>
      <c r="AM3664" s="36"/>
      <c r="AN3664" s="36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  <c r="EK3664" s="28"/>
      <c r="EL3664" s="28"/>
      <c r="EM3664" s="28"/>
      <c r="EN3664" s="28"/>
      <c r="EO3664" s="28"/>
    </row>
    <row r="3665" spans="1:145" x14ac:dyDescent="0.15">
      <c r="A3665" s="42"/>
      <c r="B3665" s="19"/>
      <c r="C3665" s="8"/>
      <c r="D3665" s="15"/>
      <c r="E3665" s="16"/>
      <c r="F3665" s="16"/>
      <c r="G3665" s="16"/>
      <c r="H3665" s="16"/>
      <c r="I3665" s="15"/>
      <c r="J3665" s="5"/>
      <c r="K3665" s="2"/>
      <c r="L3665" s="21"/>
      <c r="M3665" s="14"/>
      <c r="N3665" s="14"/>
      <c r="O3665" s="21"/>
      <c r="P3665" s="16"/>
      <c r="Q3665" s="24"/>
      <c r="R3665" s="16"/>
      <c r="S3665" s="4"/>
      <c r="T3665" s="5"/>
      <c r="U3665" s="11"/>
      <c r="V3665" s="11"/>
      <c r="W3665" s="11"/>
      <c r="X3665" s="32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"/>
      <c r="AI3665" s="1"/>
      <c r="AJ3665" s="1"/>
      <c r="AK3665" s="1"/>
      <c r="AL3665" s="1"/>
      <c r="AM3665" s="32"/>
      <c r="AN3665" s="32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42"/>
      <c r="B3666" s="19"/>
      <c r="C3666" s="8"/>
      <c r="D3666" s="15"/>
      <c r="E3666" s="16"/>
      <c r="F3666" s="16"/>
      <c r="G3666" s="16"/>
      <c r="H3666" s="16"/>
      <c r="I3666" s="15"/>
      <c r="J3666" s="5"/>
      <c r="K3666" s="2"/>
      <c r="L3666" s="21"/>
      <c r="M3666" s="14"/>
      <c r="N3666" s="14"/>
      <c r="O3666" s="21"/>
      <c r="P3666" s="16"/>
      <c r="Q3666" s="24"/>
      <c r="R3666" s="16"/>
      <c r="S3666" s="4"/>
      <c r="T3666" s="5"/>
      <c r="U3666" s="30"/>
      <c r="V3666" s="30"/>
      <c r="W3666" s="30"/>
      <c r="X3666" s="36"/>
      <c r="Y3666" s="25"/>
      <c r="Z3666" s="28"/>
      <c r="AA3666" s="30"/>
      <c r="AB3666" s="25"/>
      <c r="AC3666" s="25"/>
      <c r="AD3666" s="25"/>
      <c r="AE3666" s="30"/>
      <c r="AF3666" s="26"/>
      <c r="AG3666" s="30"/>
      <c r="AH3666" s="28"/>
      <c r="AI3666" s="28"/>
      <c r="AJ3666" s="28"/>
      <c r="AK3666" s="28"/>
      <c r="AL3666" s="28"/>
      <c r="AM3666" s="36"/>
      <c r="AN3666" s="36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  <c r="EK3666" s="28"/>
      <c r="EL3666" s="28"/>
      <c r="EM3666" s="28"/>
      <c r="EN3666" s="28"/>
      <c r="EO3666" s="28"/>
    </row>
    <row r="3667" spans="1:145" x14ac:dyDescent="0.15">
      <c r="A3667" s="42"/>
      <c r="B3667" s="19"/>
      <c r="C3667" s="8"/>
      <c r="D3667" s="15"/>
      <c r="E3667" s="16"/>
      <c r="F3667" s="16"/>
      <c r="G3667" s="16"/>
      <c r="H3667" s="16"/>
      <c r="I3667" s="15"/>
      <c r="J3667" s="5"/>
      <c r="K3667" s="2"/>
      <c r="L3667" s="21"/>
      <c r="M3667" s="14"/>
      <c r="N3667" s="14"/>
      <c r="O3667" s="21"/>
      <c r="P3667" s="16"/>
      <c r="Q3667" s="24"/>
      <c r="R3667" s="16"/>
      <c r="S3667" s="4"/>
      <c r="T3667" s="5"/>
      <c r="U3667" s="11"/>
      <c r="V3667" s="11"/>
      <c r="W3667" s="11"/>
      <c r="X3667" s="32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"/>
      <c r="AI3667" s="1"/>
      <c r="AJ3667" s="1"/>
      <c r="AK3667" s="1"/>
      <c r="AL3667" s="1"/>
      <c r="AM3667" s="32"/>
      <c r="AN3667" s="32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42"/>
      <c r="B3668" s="19"/>
      <c r="C3668" s="8"/>
      <c r="D3668" s="15"/>
      <c r="E3668" s="16"/>
      <c r="F3668" s="16"/>
      <c r="G3668" s="16"/>
      <c r="H3668" s="16"/>
      <c r="I3668" s="15"/>
      <c r="J3668" s="5"/>
      <c r="K3668" s="2"/>
      <c r="L3668" s="21"/>
      <c r="M3668" s="14"/>
      <c r="N3668" s="14"/>
      <c r="O3668" s="21"/>
      <c r="P3668" s="16"/>
      <c r="Q3668" s="24"/>
      <c r="R3668" s="16"/>
      <c r="S3668" s="4"/>
      <c r="T3668" s="5"/>
      <c r="U3668" s="11"/>
      <c r="V3668" s="11"/>
      <c r="W3668" s="11"/>
      <c r="X3668" s="32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"/>
      <c r="AI3668" s="1"/>
      <c r="AJ3668" s="1"/>
      <c r="AK3668" s="1"/>
      <c r="AL3668" s="1"/>
      <c r="AM3668" s="32"/>
      <c r="AN3668" s="32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42"/>
      <c r="B3669" s="19"/>
      <c r="C3669" s="8"/>
      <c r="D3669" s="15"/>
      <c r="E3669" s="16"/>
      <c r="F3669" s="16"/>
      <c r="G3669" s="16"/>
      <c r="H3669" s="16"/>
      <c r="I3669" s="15"/>
      <c r="J3669" s="5"/>
      <c r="K3669" s="2"/>
      <c r="L3669" s="21"/>
      <c r="M3669" s="14"/>
      <c r="N3669" s="14"/>
      <c r="O3669" s="21"/>
      <c r="P3669" s="16"/>
      <c r="Q3669" s="24"/>
      <c r="R3669" s="16"/>
      <c r="S3669" s="4"/>
      <c r="T3669" s="5"/>
      <c r="U3669" s="11"/>
      <c r="V3669" s="11"/>
      <c r="W3669" s="11"/>
      <c r="X3669" s="32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"/>
      <c r="AI3669" s="1"/>
      <c r="AJ3669" s="1"/>
      <c r="AK3669" s="1"/>
      <c r="AL3669" s="1"/>
      <c r="AM3669" s="32"/>
      <c r="AN3669" s="32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42"/>
      <c r="B3670" s="19"/>
      <c r="C3670" s="8"/>
      <c r="D3670" s="15"/>
      <c r="E3670" s="16"/>
      <c r="F3670" s="16"/>
      <c r="G3670" s="16"/>
      <c r="H3670" s="16"/>
      <c r="I3670" s="15"/>
      <c r="J3670" s="5"/>
      <c r="K3670" s="2"/>
      <c r="L3670" s="21"/>
      <c r="M3670" s="14"/>
      <c r="N3670" s="14"/>
      <c r="O3670" s="21"/>
      <c r="P3670" s="16"/>
      <c r="Q3670" s="24"/>
      <c r="R3670" s="16"/>
      <c r="S3670" s="4"/>
      <c r="T3670" s="5"/>
      <c r="U3670" s="11"/>
      <c r="V3670" s="11"/>
      <c r="W3670" s="11"/>
      <c r="X3670" s="32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"/>
      <c r="AI3670" s="1"/>
      <c r="AJ3670" s="1"/>
      <c r="AK3670" s="1"/>
      <c r="AL3670" s="1"/>
      <c r="AM3670" s="32"/>
      <c r="AN3670" s="32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42"/>
      <c r="B3671" s="19"/>
      <c r="C3671" s="8"/>
      <c r="D3671" s="15"/>
      <c r="E3671" s="16"/>
      <c r="F3671" s="16"/>
      <c r="G3671" s="16"/>
      <c r="H3671" s="16"/>
      <c r="I3671" s="15"/>
      <c r="J3671" s="5"/>
      <c r="K3671" s="2"/>
      <c r="L3671" s="21"/>
      <c r="M3671" s="14"/>
      <c r="N3671" s="14"/>
      <c r="O3671" s="21"/>
      <c r="P3671" s="16"/>
      <c r="Q3671" s="24"/>
      <c r="R3671" s="16"/>
      <c r="S3671" s="4"/>
      <c r="T3671" s="5"/>
      <c r="U3671" s="11"/>
      <c r="V3671" s="11"/>
      <c r="W3671" s="11"/>
      <c r="X3671" s="32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"/>
      <c r="AI3671" s="1"/>
      <c r="AJ3671" s="1"/>
      <c r="AK3671" s="1"/>
      <c r="AL3671" s="1"/>
      <c r="AM3671" s="32"/>
      <c r="AN3671" s="32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42"/>
      <c r="B3672" s="19"/>
      <c r="C3672" s="8"/>
      <c r="D3672" s="15"/>
      <c r="E3672" s="16"/>
      <c r="F3672" s="16"/>
      <c r="G3672" s="16"/>
      <c r="H3672" s="16"/>
      <c r="I3672" s="15"/>
      <c r="J3672" s="5"/>
      <c r="K3672" s="2"/>
      <c r="L3672" s="21"/>
      <c r="M3672" s="14"/>
      <c r="N3672" s="14"/>
      <c r="O3672" s="21"/>
      <c r="P3672" s="16"/>
      <c r="Q3672" s="24"/>
      <c r="R3672" s="16"/>
      <c r="S3672" s="4"/>
      <c r="T3672" s="5"/>
      <c r="U3672" s="11"/>
      <c r="V3672" s="11"/>
      <c r="W3672" s="11"/>
      <c r="X3672" s="32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"/>
      <c r="AI3672" s="1"/>
      <c r="AJ3672" s="1"/>
      <c r="AK3672" s="1"/>
      <c r="AL3672" s="1"/>
      <c r="AM3672" s="32"/>
      <c r="AN3672" s="32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42"/>
      <c r="B3673" s="19"/>
      <c r="C3673" s="8"/>
      <c r="D3673" s="15"/>
      <c r="E3673" s="16"/>
      <c r="F3673" s="16"/>
      <c r="G3673" s="16"/>
      <c r="H3673" s="16"/>
      <c r="I3673" s="15"/>
      <c r="J3673" s="5"/>
      <c r="K3673" s="2"/>
      <c r="L3673" s="21"/>
      <c r="M3673" s="14"/>
      <c r="N3673" s="14"/>
      <c r="O3673" s="21"/>
      <c r="P3673" s="16"/>
      <c r="Q3673" s="24"/>
      <c r="R3673" s="16"/>
      <c r="S3673" s="4"/>
      <c r="T3673" s="5"/>
      <c r="U3673" s="11"/>
      <c r="V3673" s="11"/>
      <c r="W3673" s="11"/>
      <c r="X3673" s="32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"/>
      <c r="AI3673" s="1"/>
      <c r="AJ3673" s="1"/>
      <c r="AK3673" s="1"/>
      <c r="AL3673" s="1"/>
      <c r="AM3673" s="32"/>
      <c r="AN3673" s="32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42"/>
      <c r="B3674" s="19"/>
      <c r="C3674" s="8"/>
      <c r="D3674" s="15"/>
      <c r="E3674" s="16"/>
      <c r="F3674" s="16"/>
      <c r="G3674" s="16"/>
      <c r="H3674" s="16"/>
      <c r="I3674" s="15"/>
      <c r="J3674" s="5"/>
      <c r="K3674" s="2"/>
      <c r="L3674" s="21"/>
      <c r="M3674" s="14"/>
      <c r="N3674" s="14"/>
      <c r="O3674" s="21"/>
      <c r="P3674" s="16"/>
      <c r="Q3674" s="24"/>
      <c r="R3674" s="16"/>
      <c r="S3674" s="4"/>
      <c r="T3674" s="5"/>
      <c r="U3674" s="11"/>
      <c r="V3674" s="11"/>
      <c r="W3674" s="11"/>
      <c r="X3674" s="32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"/>
      <c r="AI3674" s="1"/>
      <c r="AJ3674" s="1"/>
      <c r="AK3674" s="1"/>
      <c r="AL3674" s="1"/>
      <c r="AM3674" s="32"/>
      <c r="AN3674" s="32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42"/>
      <c r="B3675" s="19"/>
      <c r="C3675" s="8"/>
      <c r="D3675" s="15"/>
      <c r="E3675" s="16"/>
      <c r="F3675" s="16"/>
      <c r="G3675" s="16"/>
      <c r="H3675" s="16"/>
      <c r="I3675" s="15"/>
      <c r="J3675" s="5"/>
      <c r="K3675" s="2"/>
      <c r="L3675" s="21"/>
      <c r="M3675" s="14"/>
      <c r="N3675" s="14"/>
      <c r="O3675" s="21"/>
      <c r="P3675" s="16"/>
      <c r="Q3675" s="24"/>
      <c r="R3675" s="16"/>
      <c r="S3675" s="4"/>
      <c r="T3675" s="5"/>
      <c r="U3675" s="11"/>
      <c r="V3675" s="11"/>
      <c r="W3675" s="11"/>
      <c r="X3675" s="32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"/>
      <c r="AI3675" s="1"/>
      <c r="AJ3675" s="1"/>
      <c r="AK3675" s="1"/>
      <c r="AL3675" s="1"/>
      <c r="AM3675" s="32"/>
      <c r="AN3675" s="32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42"/>
      <c r="B3676" s="19"/>
      <c r="C3676" s="8"/>
      <c r="D3676" s="15"/>
      <c r="E3676" s="16"/>
      <c r="F3676" s="16"/>
      <c r="G3676" s="16"/>
      <c r="H3676" s="16"/>
      <c r="I3676" s="15"/>
      <c r="J3676" s="5"/>
      <c r="K3676" s="2"/>
      <c r="L3676" s="21"/>
      <c r="M3676" s="14"/>
      <c r="N3676" s="14"/>
      <c r="O3676" s="21"/>
      <c r="P3676" s="16"/>
      <c r="Q3676" s="24"/>
      <c r="R3676" s="16"/>
      <c r="S3676" s="4"/>
      <c r="T3676" s="5"/>
      <c r="U3676" s="11"/>
      <c r="V3676" s="11"/>
      <c r="W3676" s="11"/>
      <c r="X3676" s="32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"/>
      <c r="AI3676" s="1"/>
      <c r="AJ3676" s="1"/>
      <c r="AK3676" s="1"/>
      <c r="AL3676" s="1"/>
      <c r="AM3676" s="32"/>
      <c r="AN3676" s="32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42"/>
      <c r="B3677" s="19"/>
      <c r="C3677" s="8"/>
      <c r="D3677" s="15"/>
      <c r="E3677" s="16"/>
      <c r="F3677" s="16"/>
      <c r="G3677" s="16"/>
      <c r="H3677" s="16"/>
      <c r="I3677" s="15"/>
      <c r="J3677" s="5"/>
      <c r="K3677" s="2"/>
      <c r="L3677" s="21"/>
      <c r="M3677" s="14"/>
      <c r="N3677" s="14"/>
      <c r="O3677" s="21"/>
      <c r="P3677" s="16"/>
      <c r="Q3677" s="24"/>
      <c r="R3677" s="16"/>
      <c r="S3677" s="4"/>
      <c r="T3677" s="5"/>
      <c r="U3677" s="11"/>
      <c r="V3677" s="11"/>
      <c r="W3677" s="11"/>
      <c r="X3677" s="32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"/>
      <c r="AI3677" s="1"/>
      <c r="AJ3677" s="1"/>
      <c r="AK3677" s="1"/>
      <c r="AL3677" s="1"/>
      <c r="AM3677" s="32"/>
      <c r="AN3677" s="32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42"/>
      <c r="B3678" s="19"/>
      <c r="C3678" s="8"/>
      <c r="D3678" s="15"/>
      <c r="E3678" s="16"/>
      <c r="F3678" s="16"/>
      <c r="G3678" s="16"/>
      <c r="H3678" s="16"/>
      <c r="I3678" s="15"/>
      <c r="J3678" s="5"/>
      <c r="K3678" s="2"/>
      <c r="L3678" s="21"/>
      <c r="M3678" s="14"/>
      <c r="N3678" s="14"/>
      <c r="O3678" s="21"/>
      <c r="P3678" s="16"/>
      <c r="Q3678" s="24"/>
      <c r="R3678" s="16"/>
      <c r="S3678" s="4"/>
      <c r="T3678" s="5"/>
      <c r="U3678" s="11"/>
      <c r="V3678" s="11"/>
      <c r="W3678" s="11"/>
      <c r="X3678" s="32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"/>
      <c r="AI3678" s="1"/>
      <c r="AJ3678" s="1"/>
      <c r="AK3678" s="1"/>
      <c r="AL3678" s="1"/>
      <c r="AM3678" s="32"/>
      <c r="AN3678" s="32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42"/>
      <c r="B3679" s="19"/>
      <c r="C3679" s="8"/>
      <c r="D3679" s="15"/>
      <c r="E3679" s="16"/>
      <c r="F3679" s="16"/>
      <c r="G3679" s="16"/>
      <c r="H3679" s="16"/>
      <c r="I3679" s="15"/>
      <c r="J3679" s="5"/>
      <c r="K3679" s="2"/>
      <c r="L3679" s="21"/>
      <c r="M3679" s="14"/>
      <c r="N3679" s="14"/>
      <c r="O3679" s="21"/>
      <c r="P3679" s="16"/>
      <c r="Q3679" s="24"/>
      <c r="R3679" s="16"/>
      <c r="S3679" s="4"/>
      <c r="T3679" s="5"/>
      <c r="U3679" s="11"/>
      <c r="V3679" s="11"/>
      <c r="W3679" s="11"/>
      <c r="X3679" s="32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"/>
      <c r="AI3679" s="1"/>
      <c r="AJ3679" s="1"/>
      <c r="AK3679" s="1"/>
      <c r="AL3679" s="1"/>
      <c r="AM3679" s="32"/>
      <c r="AN3679" s="32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42"/>
      <c r="B3680" s="19"/>
      <c r="C3680" s="8"/>
      <c r="D3680" s="15"/>
      <c r="E3680" s="16"/>
      <c r="F3680" s="16"/>
      <c r="G3680" s="16"/>
      <c r="H3680" s="16"/>
      <c r="I3680" s="15"/>
      <c r="J3680" s="5"/>
      <c r="K3680" s="2"/>
      <c r="L3680" s="21"/>
      <c r="M3680" s="14"/>
      <c r="N3680" s="14"/>
      <c r="O3680" s="21"/>
      <c r="P3680" s="16"/>
      <c r="Q3680" s="24"/>
      <c r="R3680" s="16"/>
      <c r="S3680" s="4"/>
      <c r="T3680" s="5"/>
      <c r="U3680" s="11"/>
      <c r="V3680" s="11"/>
      <c r="W3680" s="11"/>
      <c r="X3680" s="32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"/>
      <c r="AI3680" s="1"/>
      <c r="AJ3680" s="1"/>
      <c r="AK3680" s="1"/>
      <c r="AL3680" s="1"/>
      <c r="AM3680" s="32"/>
      <c r="AN3680" s="32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42"/>
      <c r="B3681" s="19"/>
      <c r="C3681" s="8"/>
      <c r="D3681" s="15"/>
      <c r="E3681" s="16"/>
      <c r="F3681" s="16"/>
      <c r="G3681" s="16"/>
      <c r="H3681" s="16"/>
      <c r="I3681" s="15"/>
      <c r="J3681" s="5"/>
      <c r="K3681" s="2"/>
      <c r="L3681" s="21"/>
      <c r="M3681" s="14"/>
      <c r="N3681" s="14"/>
      <c r="O3681" s="21"/>
      <c r="P3681" s="16"/>
      <c r="Q3681" s="24"/>
      <c r="R3681" s="16"/>
      <c r="S3681" s="4"/>
      <c r="T3681" s="5"/>
      <c r="U3681" s="11"/>
      <c r="V3681" s="11"/>
      <c r="W3681" s="11"/>
      <c r="X3681" s="32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"/>
      <c r="AI3681" s="1"/>
      <c r="AJ3681" s="1"/>
      <c r="AK3681" s="1"/>
      <c r="AL3681" s="1"/>
      <c r="AM3681" s="32"/>
      <c r="AN3681" s="32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42"/>
      <c r="B3682" s="19"/>
      <c r="C3682" s="8"/>
      <c r="D3682" s="15"/>
      <c r="E3682" s="16"/>
      <c r="F3682" s="16"/>
      <c r="G3682" s="16"/>
      <c r="H3682" s="16"/>
      <c r="I3682" s="15"/>
      <c r="J3682" s="5"/>
      <c r="K3682" s="2"/>
      <c r="L3682" s="21"/>
      <c r="M3682" s="14"/>
      <c r="N3682" s="14"/>
      <c r="O3682" s="21"/>
      <c r="P3682" s="16"/>
      <c r="Q3682" s="24"/>
      <c r="R3682" s="16"/>
      <c r="S3682" s="4"/>
      <c r="T3682" s="5"/>
      <c r="U3682" s="11"/>
      <c r="V3682" s="11"/>
      <c r="W3682" s="11"/>
      <c r="X3682" s="32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"/>
      <c r="AI3682" s="1"/>
      <c r="AJ3682" s="1"/>
      <c r="AK3682" s="1"/>
      <c r="AL3682" s="1"/>
      <c r="AM3682" s="32"/>
      <c r="AN3682" s="32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42"/>
      <c r="B3683" s="19"/>
      <c r="C3683" s="8"/>
      <c r="D3683" s="15"/>
      <c r="E3683" s="16"/>
      <c r="F3683" s="16"/>
      <c r="G3683" s="16"/>
      <c r="H3683" s="16"/>
      <c r="I3683" s="15"/>
      <c r="J3683" s="5"/>
      <c r="K3683" s="2"/>
      <c r="L3683" s="21"/>
      <c r="M3683" s="14"/>
      <c r="N3683" s="14"/>
      <c r="O3683" s="21"/>
      <c r="P3683" s="16"/>
      <c r="Q3683" s="24"/>
      <c r="R3683" s="16"/>
      <c r="S3683" s="4"/>
      <c r="T3683" s="5"/>
      <c r="U3683" s="11"/>
      <c r="V3683" s="11"/>
      <c r="W3683" s="11"/>
      <c r="X3683" s="32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"/>
      <c r="AI3683" s="1"/>
      <c r="AJ3683" s="1"/>
      <c r="AK3683" s="1"/>
      <c r="AL3683" s="1"/>
      <c r="AM3683" s="32"/>
      <c r="AN3683" s="32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42"/>
      <c r="B3684" s="19"/>
      <c r="C3684" s="8"/>
      <c r="D3684" s="15"/>
      <c r="E3684" s="16"/>
      <c r="F3684" s="16"/>
      <c r="G3684" s="16"/>
      <c r="H3684" s="16"/>
      <c r="I3684" s="15"/>
      <c r="J3684" s="5"/>
      <c r="K3684" s="2"/>
      <c r="L3684" s="21"/>
      <c r="M3684" s="14"/>
      <c r="N3684" s="14"/>
      <c r="O3684" s="21"/>
      <c r="P3684" s="16"/>
      <c r="Q3684" s="24"/>
      <c r="R3684" s="16"/>
      <c r="S3684" s="4"/>
      <c r="T3684" s="5"/>
      <c r="U3684" s="11"/>
      <c r="V3684" s="11"/>
      <c r="W3684" s="11"/>
      <c r="X3684" s="32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"/>
      <c r="AI3684" s="1"/>
      <c r="AJ3684" s="1"/>
      <c r="AK3684" s="1"/>
      <c r="AL3684" s="1"/>
      <c r="AM3684" s="32"/>
      <c r="AN3684" s="32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42"/>
      <c r="B3685" s="19"/>
      <c r="C3685" s="8"/>
      <c r="D3685" s="15"/>
      <c r="E3685" s="16"/>
      <c r="F3685" s="16"/>
      <c r="G3685" s="16"/>
      <c r="H3685" s="16"/>
      <c r="I3685" s="15"/>
      <c r="J3685" s="5"/>
      <c r="K3685" s="2"/>
      <c r="L3685" s="21"/>
      <c r="M3685" s="14"/>
      <c r="N3685" s="14"/>
      <c r="O3685" s="21"/>
      <c r="P3685" s="16"/>
      <c r="Q3685" s="24"/>
      <c r="R3685" s="16"/>
      <c r="S3685" s="4"/>
      <c r="T3685" s="5"/>
      <c r="U3685" s="11"/>
      <c r="V3685" s="11"/>
      <c r="W3685" s="11"/>
      <c r="X3685" s="32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"/>
      <c r="AI3685" s="1"/>
      <c r="AJ3685" s="1"/>
      <c r="AK3685" s="1"/>
      <c r="AL3685" s="1"/>
      <c r="AM3685" s="32"/>
      <c r="AN3685" s="32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42"/>
      <c r="B3686" s="19"/>
      <c r="C3686" s="8"/>
      <c r="D3686" s="15"/>
      <c r="E3686" s="16"/>
      <c r="F3686" s="16"/>
      <c r="G3686" s="16"/>
      <c r="H3686" s="16"/>
      <c r="I3686" s="15"/>
      <c r="J3686" s="5"/>
      <c r="K3686" s="2"/>
      <c r="L3686" s="21"/>
      <c r="M3686" s="14"/>
      <c r="N3686" s="14"/>
      <c r="O3686" s="21"/>
      <c r="P3686" s="16"/>
      <c r="Q3686" s="24"/>
      <c r="R3686" s="16"/>
      <c r="S3686" s="4"/>
      <c r="T3686" s="5"/>
      <c r="U3686" s="11"/>
      <c r="V3686" s="11"/>
      <c r="W3686" s="11"/>
      <c r="X3686" s="32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"/>
      <c r="AI3686" s="1"/>
      <c r="AJ3686" s="1"/>
      <c r="AK3686" s="1"/>
      <c r="AL3686" s="1"/>
      <c r="AM3686" s="32"/>
      <c r="AN3686" s="32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42"/>
      <c r="B3687" s="19"/>
      <c r="C3687" s="8"/>
      <c r="D3687" s="15"/>
      <c r="E3687" s="16"/>
      <c r="F3687" s="16"/>
      <c r="G3687" s="16"/>
      <c r="H3687" s="16"/>
      <c r="I3687" s="15"/>
      <c r="J3687" s="5"/>
      <c r="K3687" s="2"/>
      <c r="L3687" s="21"/>
      <c r="M3687" s="14"/>
      <c r="N3687" s="14"/>
      <c r="O3687" s="21"/>
      <c r="P3687" s="16"/>
      <c r="Q3687" s="24"/>
      <c r="R3687" s="16"/>
      <c r="S3687" s="4"/>
      <c r="T3687" s="5"/>
      <c r="U3687" s="11"/>
      <c r="V3687" s="11"/>
      <c r="W3687" s="11"/>
      <c r="X3687" s="32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"/>
      <c r="AI3687" s="1"/>
      <c r="AJ3687" s="1"/>
      <c r="AK3687" s="1"/>
      <c r="AL3687" s="1"/>
      <c r="AM3687" s="32"/>
      <c r="AN3687" s="32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42"/>
      <c r="B3688" s="19"/>
      <c r="C3688" s="8"/>
      <c r="D3688" s="15"/>
      <c r="E3688" s="16"/>
      <c r="F3688" s="16"/>
      <c r="G3688" s="16"/>
      <c r="H3688" s="16"/>
      <c r="I3688" s="15"/>
      <c r="J3688" s="5"/>
      <c r="K3688" s="2"/>
      <c r="L3688" s="21"/>
      <c r="M3688" s="14"/>
      <c r="N3688" s="14"/>
      <c r="O3688" s="21"/>
      <c r="P3688" s="16"/>
      <c r="Q3688" s="24"/>
      <c r="R3688" s="16"/>
      <c r="S3688" s="4"/>
      <c r="T3688" s="5"/>
      <c r="U3688" s="11"/>
      <c r="V3688" s="11"/>
      <c r="W3688" s="11"/>
      <c r="X3688" s="32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"/>
      <c r="AI3688" s="1"/>
      <c r="AJ3688" s="1"/>
      <c r="AK3688" s="1"/>
      <c r="AL3688" s="1"/>
      <c r="AM3688" s="32"/>
      <c r="AN3688" s="32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42"/>
      <c r="B3689" s="19"/>
      <c r="C3689" s="8"/>
      <c r="D3689" s="15"/>
      <c r="E3689" s="16"/>
      <c r="F3689" s="16"/>
      <c r="G3689" s="16"/>
      <c r="H3689" s="16"/>
      <c r="I3689" s="15"/>
      <c r="J3689" s="5"/>
      <c r="K3689" s="2"/>
      <c r="L3689" s="21"/>
      <c r="M3689" s="14"/>
      <c r="N3689" s="14"/>
      <c r="O3689" s="21"/>
      <c r="P3689" s="16"/>
      <c r="Q3689" s="24"/>
      <c r="R3689" s="16"/>
      <c r="S3689" s="4"/>
      <c r="T3689" s="5"/>
      <c r="U3689" s="11"/>
      <c r="V3689" s="11"/>
      <c r="W3689" s="11"/>
      <c r="X3689" s="32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"/>
      <c r="AI3689" s="1"/>
      <c r="AJ3689" s="1"/>
      <c r="AK3689" s="1"/>
      <c r="AL3689" s="1"/>
      <c r="AM3689" s="32"/>
      <c r="AN3689" s="32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42"/>
      <c r="B3690" s="19"/>
      <c r="C3690" s="8"/>
      <c r="D3690" s="15"/>
      <c r="E3690" s="16"/>
      <c r="F3690" s="16"/>
      <c r="G3690" s="16"/>
      <c r="H3690" s="16"/>
      <c r="I3690" s="15"/>
      <c r="J3690" s="5"/>
      <c r="K3690" s="2"/>
      <c r="L3690" s="21"/>
      <c r="M3690" s="14"/>
      <c r="N3690" s="14"/>
      <c r="O3690" s="21"/>
      <c r="P3690" s="16"/>
      <c r="Q3690" s="24"/>
      <c r="R3690" s="16"/>
      <c r="S3690" s="4"/>
      <c r="T3690" s="5"/>
      <c r="U3690" s="11"/>
      <c r="V3690" s="11"/>
      <c r="W3690" s="11"/>
      <c r="X3690" s="32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"/>
      <c r="AI3690" s="1"/>
      <c r="AJ3690" s="1"/>
      <c r="AK3690" s="1"/>
      <c r="AL3690" s="1"/>
      <c r="AM3690" s="32"/>
      <c r="AN3690" s="32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42"/>
      <c r="B3691" s="19"/>
      <c r="C3691" s="8"/>
      <c r="D3691" s="15"/>
      <c r="E3691" s="16"/>
      <c r="F3691" s="16"/>
      <c r="G3691" s="16"/>
      <c r="H3691" s="16"/>
      <c r="I3691" s="15"/>
      <c r="J3691" s="5"/>
      <c r="K3691" s="2"/>
      <c r="L3691" s="21"/>
      <c r="M3691" s="14"/>
      <c r="N3691" s="14"/>
      <c r="O3691" s="21"/>
      <c r="P3691" s="16"/>
      <c r="Q3691" s="24"/>
      <c r="R3691" s="16"/>
      <c r="S3691" s="4"/>
      <c r="T3691" s="5"/>
      <c r="U3691" s="11"/>
      <c r="V3691" s="11"/>
      <c r="W3691" s="11"/>
      <c r="X3691" s="32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"/>
      <c r="AI3691" s="1"/>
      <c r="AJ3691" s="1"/>
      <c r="AK3691" s="1"/>
      <c r="AL3691" s="1"/>
      <c r="AM3691" s="32"/>
      <c r="AN3691" s="32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42"/>
      <c r="B3692" s="19"/>
      <c r="C3692" s="8"/>
      <c r="D3692" s="15"/>
      <c r="E3692" s="16"/>
      <c r="F3692" s="16"/>
      <c r="G3692" s="16"/>
      <c r="H3692" s="16"/>
      <c r="I3692" s="15"/>
      <c r="J3692" s="5"/>
      <c r="K3692" s="2"/>
      <c r="L3692" s="21"/>
      <c r="M3692" s="14"/>
      <c r="N3692" s="14"/>
      <c r="O3692" s="21"/>
      <c r="P3692" s="16"/>
      <c r="Q3692" s="24"/>
      <c r="R3692" s="16"/>
      <c r="S3692" s="4"/>
      <c r="T3692" s="5"/>
      <c r="U3692" s="11"/>
      <c r="V3692" s="11"/>
      <c r="W3692" s="11"/>
      <c r="X3692" s="32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"/>
      <c r="AI3692" s="1"/>
      <c r="AJ3692" s="1"/>
      <c r="AK3692" s="1"/>
      <c r="AL3692" s="1"/>
      <c r="AM3692" s="32"/>
      <c r="AN3692" s="32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42"/>
      <c r="B3693" s="19"/>
      <c r="C3693" s="8"/>
      <c r="D3693" s="15"/>
      <c r="E3693" s="16"/>
      <c r="F3693" s="16"/>
      <c r="G3693" s="16"/>
      <c r="H3693" s="16"/>
      <c r="I3693" s="15"/>
      <c r="J3693" s="5"/>
      <c r="K3693" s="2"/>
      <c r="L3693" s="21"/>
      <c r="M3693" s="14"/>
      <c r="N3693" s="14"/>
      <c r="O3693" s="21"/>
      <c r="P3693" s="16"/>
      <c r="Q3693" s="24"/>
      <c r="R3693" s="16"/>
      <c r="S3693" s="4"/>
      <c r="T3693" s="5"/>
      <c r="U3693" s="11"/>
      <c r="V3693" s="11"/>
      <c r="W3693" s="11"/>
      <c r="X3693" s="32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"/>
      <c r="AI3693" s="1"/>
      <c r="AJ3693" s="1"/>
      <c r="AK3693" s="1"/>
      <c r="AL3693" s="1"/>
      <c r="AM3693" s="32"/>
      <c r="AN3693" s="32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42"/>
      <c r="B3694" s="19"/>
      <c r="C3694" s="8"/>
      <c r="D3694" s="15"/>
      <c r="E3694" s="16"/>
      <c r="F3694" s="16"/>
      <c r="G3694" s="16"/>
      <c r="H3694" s="16"/>
      <c r="I3694" s="15"/>
      <c r="J3694" s="5"/>
      <c r="K3694" s="2"/>
      <c r="L3694" s="21"/>
      <c r="M3694" s="14"/>
      <c r="N3694" s="14"/>
      <c r="O3694" s="21"/>
      <c r="P3694" s="16"/>
      <c r="Q3694" s="24"/>
      <c r="R3694" s="16"/>
      <c r="S3694" s="4"/>
      <c r="T3694" s="5"/>
      <c r="U3694" s="11"/>
      <c r="V3694" s="11"/>
      <c r="W3694" s="11"/>
      <c r="X3694" s="32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"/>
      <c r="AI3694" s="1"/>
      <c r="AJ3694" s="1"/>
      <c r="AK3694" s="1"/>
      <c r="AL3694" s="1"/>
      <c r="AM3694" s="32"/>
      <c r="AN3694" s="32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42"/>
      <c r="B3695" s="19"/>
      <c r="C3695" s="8"/>
      <c r="D3695" s="15"/>
      <c r="E3695" s="16"/>
      <c r="F3695" s="16"/>
      <c r="G3695" s="16"/>
      <c r="H3695" s="16"/>
      <c r="I3695" s="15"/>
      <c r="J3695" s="5"/>
      <c r="K3695" s="2"/>
      <c r="L3695" s="21"/>
      <c r="M3695" s="14"/>
      <c r="N3695" s="14"/>
      <c r="O3695" s="21"/>
      <c r="P3695" s="16"/>
      <c r="Q3695" s="24"/>
      <c r="R3695" s="16"/>
      <c r="S3695" s="4"/>
      <c r="T3695" s="5"/>
      <c r="U3695" s="11"/>
      <c r="V3695" s="11"/>
      <c r="W3695" s="11"/>
      <c r="X3695" s="32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"/>
      <c r="AI3695" s="1"/>
      <c r="AJ3695" s="1"/>
      <c r="AK3695" s="1"/>
      <c r="AL3695" s="1"/>
      <c r="AM3695" s="32"/>
      <c r="AN3695" s="32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42"/>
      <c r="B3696" s="19"/>
      <c r="C3696" s="8"/>
      <c r="D3696" s="15"/>
      <c r="E3696" s="16"/>
      <c r="F3696" s="16"/>
      <c r="G3696" s="16"/>
      <c r="H3696" s="16"/>
      <c r="I3696" s="15"/>
      <c r="J3696" s="5"/>
      <c r="K3696" s="2"/>
      <c r="L3696" s="21"/>
      <c r="M3696" s="14"/>
      <c r="N3696" s="14"/>
      <c r="O3696" s="21"/>
      <c r="P3696" s="16"/>
      <c r="Q3696" s="24"/>
      <c r="R3696" s="16"/>
      <c r="S3696" s="4"/>
      <c r="T3696" s="5"/>
      <c r="U3696" s="11"/>
      <c r="V3696" s="11"/>
      <c r="W3696" s="11"/>
      <c r="X3696" s="32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"/>
      <c r="AI3696" s="1"/>
      <c r="AJ3696" s="1"/>
      <c r="AK3696" s="1"/>
      <c r="AL3696" s="1"/>
      <c r="AM3696" s="32"/>
      <c r="AN3696" s="32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42"/>
      <c r="B3697" s="19"/>
      <c r="C3697" s="8"/>
      <c r="D3697" s="15"/>
      <c r="E3697" s="16"/>
      <c r="F3697" s="16"/>
      <c r="G3697" s="16"/>
      <c r="H3697" s="16"/>
      <c r="I3697" s="15"/>
      <c r="J3697" s="5"/>
      <c r="K3697" s="2"/>
      <c r="L3697" s="21"/>
      <c r="M3697" s="14"/>
      <c r="N3697" s="14"/>
      <c r="O3697" s="21"/>
      <c r="P3697" s="16"/>
      <c r="Q3697" s="24"/>
      <c r="R3697" s="16"/>
      <c r="S3697" s="4"/>
      <c r="T3697" s="5"/>
      <c r="U3697" s="11"/>
      <c r="V3697" s="11"/>
      <c r="W3697" s="11"/>
      <c r="X3697" s="32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"/>
      <c r="AI3697" s="1"/>
      <c r="AJ3697" s="1"/>
      <c r="AK3697" s="1"/>
      <c r="AL3697" s="1"/>
      <c r="AM3697" s="32"/>
      <c r="AN3697" s="32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42"/>
      <c r="B3698" s="19"/>
      <c r="C3698" s="8"/>
      <c r="D3698" s="15"/>
      <c r="E3698" s="16"/>
      <c r="F3698" s="16"/>
      <c r="G3698" s="16"/>
      <c r="H3698" s="16"/>
      <c r="I3698" s="15"/>
      <c r="J3698" s="5"/>
      <c r="K3698" s="2"/>
      <c r="L3698" s="21"/>
      <c r="M3698" s="14"/>
      <c r="N3698" s="14"/>
      <c r="O3698" s="21"/>
      <c r="P3698" s="16"/>
      <c r="Q3698" s="24"/>
      <c r="R3698" s="16"/>
      <c r="S3698" s="4"/>
      <c r="T3698" s="5"/>
      <c r="U3698" s="11"/>
      <c r="V3698" s="11"/>
      <c r="W3698" s="11"/>
      <c r="X3698" s="32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"/>
      <c r="AI3698" s="1"/>
      <c r="AJ3698" s="1"/>
      <c r="AK3698" s="1"/>
      <c r="AL3698" s="1"/>
      <c r="AM3698" s="32"/>
      <c r="AN3698" s="32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42"/>
      <c r="B3699" s="19"/>
      <c r="C3699" s="8"/>
      <c r="D3699" s="15"/>
      <c r="E3699" s="16"/>
      <c r="F3699" s="16"/>
      <c r="G3699" s="16"/>
      <c r="H3699" s="16"/>
      <c r="I3699" s="15"/>
      <c r="J3699" s="5"/>
      <c r="K3699" s="2"/>
      <c r="L3699" s="21"/>
      <c r="M3699" s="14"/>
      <c r="N3699" s="14"/>
      <c r="O3699" s="21"/>
      <c r="P3699" s="16"/>
      <c r="Q3699" s="24"/>
      <c r="R3699" s="16"/>
      <c r="S3699" s="4"/>
      <c r="T3699" s="5"/>
      <c r="U3699" s="11"/>
      <c r="V3699" s="11"/>
      <c r="W3699" s="11"/>
      <c r="X3699" s="32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"/>
      <c r="AI3699" s="1"/>
      <c r="AJ3699" s="1"/>
      <c r="AK3699" s="1"/>
      <c r="AL3699" s="1"/>
      <c r="AM3699" s="32"/>
      <c r="AN3699" s="32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42"/>
      <c r="B3700" s="19"/>
      <c r="C3700" s="8"/>
      <c r="D3700" s="15"/>
      <c r="E3700" s="16"/>
      <c r="F3700" s="16"/>
      <c r="G3700" s="16"/>
      <c r="H3700" s="16"/>
      <c r="I3700" s="15"/>
      <c r="J3700" s="5"/>
      <c r="K3700" s="2"/>
      <c r="L3700" s="21"/>
      <c r="M3700" s="14"/>
      <c r="N3700" s="14"/>
      <c r="O3700" s="21"/>
      <c r="P3700" s="16"/>
      <c r="Q3700" s="24"/>
      <c r="R3700" s="16"/>
      <c r="S3700" s="4"/>
      <c r="T3700" s="5"/>
      <c r="U3700" s="11"/>
      <c r="V3700" s="11"/>
      <c r="W3700" s="11"/>
      <c r="X3700" s="32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"/>
      <c r="AI3700" s="1"/>
      <c r="AJ3700" s="1"/>
      <c r="AK3700" s="1"/>
      <c r="AL3700" s="1"/>
      <c r="AM3700" s="32"/>
      <c r="AN3700" s="32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42"/>
      <c r="B3701" s="19"/>
      <c r="C3701" s="8"/>
      <c r="D3701" s="15"/>
      <c r="E3701" s="16"/>
      <c r="F3701" s="16"/>
      <c r="G3701" s="16"/>
      <c r="H3701" s="16"/>
      <c r="I3701" s="15"/>
      <c r="J3701" s="5"/>
      <c r="K3701" s="2"/>
      <c r="L3701" s="21"/>
      <c r="M3701" s="14"/>
      <c r="N3701" s="14"/>
      <c r="O3701" s="21"/>
      <c r="P3701" s="16"/>
      <c r="Q3701" s="24"/>
      <c r="R3701" s="16"/>
      <c r="S3701" s="4"/>
      <c r="T3701" s="5"/>
      <c r="U3701" s="11"/>
      <c r="V3701" s="11"/>
      <c r="W3701" s="11"/>
      <c r="X3701" s="32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"/>
      <c r="AI3701" s="1"/>
      <c r="AJ3701" s="1"/>
      <c r="AK3701" s="1"/>
      <c r="AL3701" s="1"/>
      <c r="AM3701" s="32"/>
      <c r="AN3701" s="32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42"/>
      <c r="B3702" s="19"/>
      <c r="C3702" s="8"/>
      <c r="D3702" s="15"/>
      <c r="E3702" s="16"/>
      <c r="F3702" s="16"/>
      <c r="G3702" s="16"/>
      <c r="H3702" s="16"/>
      <c r="I3702" s="15"/>
      <c r="J3702" s="5"/>
      <c r="K3702" s="2"/>
      <c r="L3702" s="21"/>
      <c r="M3702" s="14"/>
      <c r="N3702" s="14"/>
      <c r="O3702" s="21"/>
      <c r="P3702" s="16"/>
      <c r="Q3702" s="24"/>
      <c r="R3702" s="16"/>
      <c r="S3702" s="4"/>
      <c r="T3702" s="5"/>
      <c r="U3702" s="11"/>
      <c r="V3702" s="11"/>
      <c r="W3702" s="11"/>
      <c r="X3702" s="32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"/>
      <c r="AI3702" s="1"/>
      <c r="AJ3702" s="1"/>
      <c r="AK3702" s="1"/>
      <c r="AL3702" s="1"/>
      <c r="AM3702" s="32"/>
      <c r="AN3702" s="32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42"/>
      <c r="B3703" s="19"/>
      <c r="C3703" s="8"/>
      <c r="D3703" s="15"/>
      <c r="E3703" s="16"/>
      <c r="F3703" s="16"/>
      <c r="G3703" s="16"/>
      <c r="H3703" s="16"/>
      <c r="I3703" s="15"/>
      <c r="J3703" s="5"/>
      <c r="K3703" s="2"/>
      <c r="L3703" s="21"/>
      <c r="M3703" s="14"/>
      <c r="N3703" s="14"/>
      <c r="O3703" s="21"/>
      <c r="P3703" s="16"/>
      <c r="Q3703" s="24"/>
      <c r="R3703" s="16"/>
      <c r="S3703" s="4"/>
      <c r="T3703" s="5"/>
      <c r="U3703" s="11"/>
      <c r="V3703" s="11"/>
      <c r="W3703" s="11"/>
      <c r="X3703" s="32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"/>
      <c r="AI3703" s="1"/>
      <c r="AJ3703" s="1"/>
      <c r="AK3703" s="1"/>
      <c r="AL3703" s="1"/>
      <c r="AM3703" s="32"/>
      <c r="AN3703" s="32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42"/>
      <c r="B3704" s="19"/>
      <c r="C3704" s="8"/>
      <c r="D3704" s="15"/>
      <c r="E3704" s="16"/>
      <c r="F3704" s="16"/>
      <c r="G3704" s="16"/>
      <c r="H3704" s="16"/>
      <c r="I3704" s="15"/>
      <c r="J3704" s="5"/>
      <c r="K3704" s="2"/>
      <c r="L3704" s="21"/>
      <c r="M3704" s="14"/>
      <c r="N3704" s="14"/>
      <c r="O3704" s="21"/>
      <c r="P3704" s="16"/>
      <c r="Q3704" s="24"/>
      <c r="R3704" s="16"/>
      <c r="S3704" s="4"/>
      <c r="T3704" s="5"/>
      <c r="U3704" s="11"/>
      <c r="V3704" s="11"/>
      <c r="W3704" s="11"/>
      <c r="X3704" s="32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"/>
      <c r="AI3704" s="1"/>
      <c r="AJ3704" s="1"/>
      <c r="AK3704" s="1"/>
      <c r="AL3704" s="1"/>
      <c r="AM3704" s="32"/>
      <c r="AN3704" s="32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42"/>
      <c r="B3705" s="19"/>
      <c r="C3705" s="8"/>
      <c r="D3705" s="15"/>
      <c r="E3705" s="16"/>
      <c r="F3705" s="16"/>
      <c r="G3705" s="16"/>
      <c r="H3705" s="16"/>
      <c r="I3705" s="15"/>
      <c r="J3705" s="5"/>
      <c r="K3705" s="2"/>
      <c r="L3705" s="21"/>
      <c r="M3705" s="14"/>
      <c r="N3705" s="14"/>
      <c r="O3705" s="21"/>
      <c r="P3705" s="16"/>
      <c r="Q3705" s="24"/>
      <c r="R3705" s="16"/>
      <c r="S3705" s="4"/>
      <c r="T3705" s="5"/>
      <c r="U3705" s="11"/>
      <c r="V3705" s="11"/>
      <c r="W3705" s="11"/>
      <c r="X3705" s="32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"/>
      <c r="AI3705" s="1"/>
      <c r="AJ3705" s="1"/>
      <c r="AK3705" s="1"/>
      <c r="AL3705" s="1"/>
      <c r="AM3705" s="32"/>
      <c r="AN3705" s="32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42"/>
      <c r="B3706" s="19"/>
      <c r="C3706" s="8"/>
      <c r="D3706" s="15"/>
      <c r="E3706" s="16"/>
      <c r="F3706" s="16"/>
      <c r="G3706" s="16"/>
      <c r="H3706" s="16"/>
      <c r="I3706" s="15"/>
      <c r="J3706" s="5"/>
      <c r="K3706" s="2"/>
      <c r="L3706" s="21"/>
      <c r="M3706" s="14"/>
      <c r="N3706" s="14"/>
      <c r="O3706" s="21"/>
      <c r="P3706" s="16"/>
      <c r="Q3706" s="24"/>
      <c r="R3706" s="16"/>
      <c r="S3706" s="4"/>
      <c r="T3706" s="5"/>
      <c r="U3706" s="11"/>
      <c r="V3706" s="11"/>
      <c r="W3706" s="11"/>
      <c r="X3706" s="32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"/>
      <c r="AI3706" s="1"/>
      <c r="AJ3706" s="1"/>
      <c r="AK3706" s="1"/>
      <c r="AL3706" s="1"/>
      <c r="AM3706" s="32"/>
      <c r="AN3706" s="32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42"/>
      <c r="B3707" s="19"/>
      <c r="C3707" s="8"/>
      <c r="D3707" s="15"/>
      <c r="E3707" s="16"/>
      <c r="F3707" s="16"/>
      <c r="G3707" s="16"/>
      <c r="H3707" s="16"/>
      <c r="I3707" s="15"/>
      <c r="J3707" s="5"/>
      <c r="K3707" s="2"/>
      <c r="L3707" s="21"/>
      <c r="M3707" s="14"/>
      <c r="N3707" s="14"/>
      <c r="O3707" s="21"/>
      <c r="P3707" s="16"/>
      <c r="Q3707" s="24"/>
      <c r="R3707" s="16"/>
      <c r="S3707" s="4"/>
      <c r="T3707" s="5"/>
      <c r="U3707" s="11"/>
      <c r="V3707" s="11"/>
      <c r="W3707" s="11"/>
      <c r="X3707" s="32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"/>
      <c r="AI3707" s="1"/>
      <c r="AJ3707" s="1"/>
      <c r="AK3707" s="1"/>
      <c r="AL3707" s="1"/>
      <c r="AM3707" s="32"/>
      <c r="AN3707" s="32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42"/>
      <c r="B3708" s="19"/>
      <c r="C3708" s="8"/>
      <c r="D3708" s="15"/>
      <c r="E3708" s="16"/>
      <c r="F3708" s="16"/>
      <c r="G3708" s="16"/>
      <c r="H3708" s="16"/>
      <c r="I3708" s="15"/>
      <c r="J3708" s="5"/>
      <c r="K3708" s="2"/>
      <c r="L3708" s="21"/>
      <c r="M3708" s="14"/>
      <c r="N3708" s="14"/>
      <c r="O3708" s="21"/>
      <c r="P3708" s="16"/>
      <c r="Q3708" s="24"/>
      <c r="R3708" s="16"/>
      <c r="S3708" s="4"/>
      <c r="T3708" s="5"/>
      <c r="U3708" s="11"/>
      <c r="V3708" s="11"/>
      <c r="W3708" s="11"/>
      <c r="X3708" s="32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"/>
      <c r="AI3708" s="1"/>
      <c r="AJ3708" s="1"/>
      <c r="AK3708" s="1"/>
      <c r="AL3708" s="1"/>
      <c r="AM3708" s="32"/>
      <c r="AN3708" s="32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42"/>
      <c r="B3709" s="19"/>
      <c r="C3709" s="8"/>
      <c r="D3709" s="15"/>
      <c r="E3709" s="16"/>
      <c r="F3709" s="16"/>
      <c r="G3709" s="16"/>
      <c r="H3709" s="16"/>
      <c r="I3709" s="15"/>
      <c r="J3709" s="5"/>
      <c r="K3709" s="2"/>
      <c r="L3709" s="21"/>
      <c r="M3709" s="14"/>
      <c r="N3709" s="14"/>
      <c r="O3709" s="21"/>
      <c r="P3709" s="16"/>
      <c r="Q3709" s="24"/>
      <c r="R3709" s="16"/>
      <c r="S3709" s="4"/>
      <c r="T3709" s="5"/>
      <c r="U3709" s="11"/>
      <c r="V3709" s="11"/>
      <c r="W3709" s="11"/>
      <c r="X3709" s="32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"/>
      <c r="AI3709" s="1"/>
      <c r="AJ3709" s="1"/>
      <c r="AK3709" s="1"/>
      <c r="AL3709" s="1"/>
      <c r="AM3709" s="32"/>
      <c r="AN3709" s="32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42"/>
      <c r="B3710" s="19"/>
      <c r="C3710" s="8"/>
      <c r="D3710" s="15"/>
      <c r="E3710" s="16"/>
      <c r="F3710" s="16"/>
      <c r="G3710" s="16"/>
      <c r="H3710" s="16"/>
      <c r="I3710" s="15"/>
      <c r="J3710" s="5"/>
      <c r="K3710" s="2"/>
      <c r="L3710" s="21"/>
      <c r="M3710" s="14"/>
      <c r="N3710" s="14"/>
      <c r="O3710" s="21"/>
      <c r="P3710" s="16"/>
      <c r="Q3710" s="24"/>
      <c r="R3710" s="16"/>
      <c r="S3710" s="4"/>
      <c r="T3710" s="5"/>
      <c r="U3710" s="11"/>
      <c r="V3710" s="11"/>
      <c r="W3710" s="11"/>
      <c r="X3710" s="32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"/>
      <c r="AI3710" s="1"/>
      <c r="AJ3710" s="1"/>
      <c r="AK3710" s="1"/>
      <c r="AL3710" s="1"/>
      <c r="AM3710" s="32"/>
      <c r="AN3710" s="32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42"/>
      <c r="B3711" s="19"/>
      <c r="C3711" s="8"/>
      <c r="D3711" s="15"/>
      <c r="E3711" s="16"/>
      <c r="F3711" s="16"/>
      <c r="G3711" s="16"/>
      <c r="H3711" s="16"/>
      <c r="I3711" s="15"/>
      <c r="J3711" s="5"/>
      <c r="K3711" s="2"/>
      <c r="L3711" s="21"/>
      <c r="M3711" s="14"/>
      <c r="N3711" s="14"/>
      <c r="O3711" s="21"/>
      <c r="P3711" s="16"/>
      <c r="Q3711" s="24"/>
      <c r="R3711" s="16"/>
      <c r="S3711" s="4"/>
      <c r="T3711" s="5"/>
      <c r="U3711" s="11"/>
      <c r="V3711" s="11"/>
      <c r="W3711" s="11"/>
      <c r="X3711" s="32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"/>
      <c r="AI3711" s="1"/>
      <c r="AJ3711" s="1"/>
      <c r="AK3711" s="1"/>
      <c r="AL3711" s="1"/>
      <c r="AM3711" s="32"/>
      <c r="AN3711" s="32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42"/>
      <c r="B3712" s="19"/>
      <c r="C3712" s="8"/>
      <c r="D3712" s="15"/>
      <c r="E3712" s="16"/>
      <c r="F3712" s="16"/>
      <c r="G3712" s="16"/>
      <c r="H3712" s="16"/>
      <c r="I3712" s="15"/>
      <c r="J3712" s="5"/>
      <c r="K3712" s="2"/>
      <c r="L3712" s="21"/>
      <c r="M3712" s="14"/>
      <c r="N3712" s="14"/>
      <c r="O3712" s="21"/>
      <c r="P3712" s="16"/>
      <c r="Q3712" s="24"/>
      <c r="R3712" s="16"/>
      <c r="S3712" s="4"/>
      <c r="T3712" s="5"/>
      <c r="U3712" s="11"/>
      <c r="V3712" s="11"/>
      <c r="W3712" s="11"/>
      <c r="X3712" s="32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"/>
      <c r="AI3712" s="1"/>
      <c r="AJ3712" s="1"/>
      <c r="AK3712" s="1"/>
      <c r="AL3712" s="1"/>
      <c r="AM3712" s="32"/>
      <c r="AN3712" s="32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42"/>
      <c r="B3713" s="19"/>
      <c r="C3713" s="8"/>
      <c r="D3713" s="15"/>
      <c r="E3713" s="16"/>
      <c r="F3713" s="16"/>
      <c r="G3713" s="16"/>
      <c r="H3713" s="16"/>
      <c r="I3713" s="15"/>
      <c r="J3713" s="5"/>
      <c r="K3713" s="2"/>
      <c r="L3713" s="21"/>
      <c r="M3713" s="14"/>
      <c r="N3713" s="14"/>
      <c r="O3713" s="21"/>
      <c r="P3713" s="16"/>
      <c r="Q3713" s="24"/>
      <c r="R3713" s="16"/>
      <c r="S3713" s="4"/>
      <c r="T3713" s="5"/>
      <c r="U3713" s="11"/>
      <c r="V3713" s="11"/>
      <c r="W3713" s="11"/>
      <c r="X3713" s="32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"/>
      <c r="AI3713" s="1"/>
      <c r="AJ3713" s="1"/>
      <c r="AK3713" s="1"/>
      <c r="AL3713" s="1"/>
      <c r="AM3713" s="32"/>
      <c r="AN3713" s="32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42"/>
      <c r="B3714" s="19"/>
      <c r="C3714" s="8"/>
      <c r="D3714" s="15"/>
      <c r="E3714" s="16"/>
      <c r="F3714" s="16"/>
      <c r="G3714" s="16"/>
      <c r="H3714" s="16"/>
      <c r="I3714" s="15"/>
      <c r="J3714" s="5"/>
      <c r="K3714" s="2"/>
      <c r="L3714" s="21"/>
      <c r="M3714" s="14"/>
      <c r="N3714" s="14"/>
      <c r="O3714" s="21"/>
      <c r="P3714" s="16"/>
      <c r="Q3714" s="24"/>
      <c r="R3714" s="16"/>
      <c r="S3714" s="4"/>
      <c r="T3714" s="5"/>
      <c r="U3714" s="11"/>
      <c r="V3714" s="11"/>
      <c r="W3714" s="11"/>
      <c r="X3714" s="32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"/>
      <c r="AI3714" s="1"/>
      <c r="AJ3714" s="1"/>
      <c r="AK3714" s="1"/>
      <c r="AL3714" s="1"/>
      <c r="AM3714" s="32"/>
      <c r="AN3714" s="32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42"/>
      <c r="B3715" s="19"/>
      <c r="C3715" s="8"/>
      <c r="D3715" s="15"/>
      <c r="E3715" s="16"/>
      <c r="F3715" s="16"/>
      <c r="G3715" s="16"/>
      <c r="H3715" s="16"/>
      <c r="I3715" s="15"/>
      <c r="J3715" s="5"/>
      <c r="K3715" s="2"/>
      <c r="L3715" s="21"/>
      <c r="M3715" s="14"/>
      <c r="N3715" s="14"/>
      <c r="O3715" s="21"/>
      <c r="P3715" s="16"/>
      <c r="Q3715" s="24"/>
      <c r="R3715" s="16"/>
      <c r="S3715" s="4"/>
      <c r="T3715" s="5"/>
      <c r="U3715" s="11"/>
      <c r="V3715" s="11"/>
      <c r="W3715" s="11"/>
      <c r="X3715" s="32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"/>
      <c r="AI3715" s="1"/>
      <c r="AJ3715" s="1"/>
      <c r="AK3715" s="1"/>
      <c r="AL3715" s="1"/>
      <c r="AM3715" s="32"/>
      <c r="AN3715" s="32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42"/>
      <c r="B3716" s="19"/>
      <c r="C3716" s="8"/>
      <c r="D3716" s="15"/>
      <c r="E3716" s="16"/>
      <c r="F3716" s="16"/>
      <c r="G3716" s="16"/>
      <c r="H3716" s="16"/>
      <c r="I3716" s="15"/>
      <c r="J3716" s="5"/>
      <c r="K3716" s="2"/>
      <c r="L3716" s="21"/>
      <c r="M3716" s="14"/>
      <c r="N3716" s="14"/>
      <c r="O3716" s="21"/>
      <c r="P3716" s="16"/>
      <c r="Q3716" s="24"/>
      <c r="R3716" s="16"/>
      <c r="S3716" s="4"/>
      <c r="T3716" s="5"/>
      <c r="U3716" s="11"/>
      <c r="V3716" s="11"/>
      <c r="W3716" s="11"/>
      <c r="X3716" s="32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"/>
      <c r="AI3716" s="1"/>
      <c r="AJ3716" s="1"/>
      <c r="AK3716" s="1"/>
      <c r="AL3716" s="1"/>
      <c r="AM3716" s="32"/>
      <c r="AN3716" s="32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42"/>
      <c r="B3717" s="19"/>
      <c r="C3717" s="8"/>
      <c r="D3717" s="15"/>
      <c r="E3717" s="16"/>
      <c r="F3717" s="16"/>
      <c r="G3717" s="16"/>
      <c r="H3717" s="16"/>
      <c r="I3717" s="15"/>
      <c r="J3717" s="5"/>
      <c r="K3717" s="2"/>
      <c r="L3717" s="21"/>
      <c r="M3717" s="14"/>
      <c r="N3717" s="14"/>
      <c r="O3717" s="21"/>
      <c r="P3717" s="16"/>
      <c r="Q3717" s="24"/>
      <c r="R3717" s="16"/>
      <c r="S3717" s="4"/>
      <c r="T3717" s="5"/>
      <c r="U3717" s="11"/>
      <c r="V3717" s="11"/>
      <c r="W3717" s="11"/>
      <c r="X3717" s="32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"/>
      <c r="AI3717" s="1"/>
      <c r="AJ3717" s="1"/>
      <c r="AK3717" s="1"/>
      <c r="AL3717" s="1"/>
      <c r="AM3717" s="32"/>
      <c r="AN3717" s="32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42"/>
      <c r="B3718" s="19"/>
      <c r="C3718" s="8"/>
      <c r="D3718" s="15"/>
      <c r="E3718" s="16"/>
      <c r="F3718" s="16"/>
      <c r="G3718" s="16"/>
      <c r="H3718" s="16"/>
      <c r="I3718" s="15"/>
      <c r="J3718" s="5"/>
      <c r="K3718" s="2"/>
      <c r="L3718" s="21"/>
      <c r="M3718" s="14"/>
      <c r="N3718" s="14"/>
      <c r="O3718" s="21"/>
      <c r="P3718" s="16"/>
      <c r="Q3718" s="24"/>
      <c r="R3718" s="16"/>
      <c r="S3718" s="4"/>
      <c r="T3718" s="5"/>
      <c r="U3718" s="11"/>
      <c r="V3718" s="11"/>
      <c r="W3718" s="11"/>
      <c r="X3718" s="32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"/>
      <c r="AI3718" s="1"/>
      <c r="AJ3718" s="1"/>
      <c r="AK3718" s="1"/>
      <c r="AL3718" s="1"/>
      <c r="AM3718" s="32"/>
      <c r="AN3718" s="32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42"/>
      <c r="B3719" s="19"/>
      <c r="C3719" s="8"/>
      <c r="D3719" s="15"/>
      <c r="E3719" s="16"/>
      <c r="F3719" s="16"/>
      <c r="G3719" s="16"/>
      <c r="H3719" s="16"/>
      <c r="I3719" s="15"/>
      <c r="J3719" s="5"/>
      <c r="K3719" s="2"/>
      <c r="L3719" s="21"/>
      <c r="M3719" s="14"/>
      <c r="N3719" s="14"/>
      <c r="O3719" s="21"/>
      <c r="P3719" s="16"/>
      <c r="Q3719" s="24"/>
      <c r="R3719" s="16"/>
      <c r="S3719" s="4"/>
      <c r="T3719" s="5"/>
      <c r="U3719" s="11"/>
      <c r="V3719" s="11"/>
      <c r="W3719" s="11"/>
      <c r="X3719" s="32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"/>
      <c r="AI3719" s="1"/>
      <c r="AJ3719" s="1"/>
      <c r="AK3719" s="1"/>
      <c r="AL3719" s="1"/>
      <c r="AM3719" s="32"/>
      <c r="AN3719" s="32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42"/>
      <c r="B3720" s="19"/>
      <c r="C3720" s="8"/>
      <c r="D3720" s="15"/>
      <c r="E3720" s="16"/>
      <c r="F3720" s="16"/>
      <c r="G3720" s="16"/>
      <c r="H3720" s="16"/>
      <c r="I3720" s="15"/>
      <c r="J3720" s="5"/>
      <c r="K3720" s="2"/>
      <c r="L3720" s="21"/>
      <c r="M3720" s="14"/>
      <c r="N3720" s="14"/>
      <c r="O3720" s="21"/>
      <c r="P3720" s="16"/>
      <c r="Q3720" s="24"/>
      <c r="R3720" s="16"/>
      <c r="S3720" s="4"/>
      <c r="T3720" s="5"/>
      <c r="U3720" s="11"/>
      <c r="V3720" s="11"/>
      <c r="W3720" s="11"/>
      <c r="X3720" s="32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"/>
      <c r="AI3720" s="1"/>
      <c r="AJ3720" s="1"/>
      <c r="AK3720" s="1"/>
      <c r="AL3720" s="1"/>
      <c r="AM3720" s="32"/>
      <c r="AN3720" s="32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42"/>
      <c r="B3721" s="19"/>
      <c r="C3721" s="8"/>
      <c r="D3721" s="15"/>
      <c r="E3721" s="16"/>
      <c r="F3721" s="16"/>
      <c r="G3721" s="16"/>
      <c r="H3721" s="16"/>
      <c r="I3721" s="15"/>
      <c r="J3721" s="5"/>
      <c r="K3721" s="2"/>
      <c r="L3721" s="21"/>
      <c r="M3721" s="14"/>
      <c r="N3721" s="14"/>
      <c r="O3721" s="21"/>
      <c r="P3721" s="16"/>
      <c r="Q3721" s="24"/>
      <c r="R3721" s="16"/>
      <c r="S3721" s="4"/>
      <c r="T3721" s="5"/>
      <c r="U3721" s="11"/>
      <c r="V3721" s="11"/>
      <c r="W3721" s="11"/>
      <c r="X3721" s="32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"/>
      <c r="AI3721" s="1"/>
      <c r="AJ3721" s="1"/>
      <c r="AK3721" s="1"/>
      <c r="AL3721" s="1"/>
      <c r="AM3721" s="32"/>
      <c r="AN3721" s="32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42"/>
      <c r="B3722" s="19"/>
      <c r="C3722" s="8"/>
      <c r="D3722" s="15"/>
      <c r="E3722" s="16"/>
      <c r="F3722" s="16"/>
      <c r="G3722" s="16"/>
      <c r="H3722" s="16"/>
      <c r="I3722" s="15"/>
      <c r="J3722" s="5"/>
      <c r="K3722" s="2"/>
      <c r="L3722" s="21"/>
      <c r="M3722" s="14"/>
      <c r="N3722" s="14"/>
      <c r="O3722" s="21"/>
      <c r="P3722" s="16"/>
      <c r="Q3722" s="24"/>
      <c r="R3722" s="16"/>
      <c r="S3722" s="4"/>
      <c r="T3722" s="5"/>
      <c r="U3722" s="11"/>
      <c r="V3722" s="11"/>
      <c r="W3722" s="11"/>
      <c r="X3722" s="32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"/>
      <c r="AI3722" s="1"/>
      <c r="AJ3722" s="1"/>
      <c r="AK3722" s="1"/>
      <c r="AL3722" s="1"/>
      <c r="AM3722" s="32"/>
      <c r="AN3722" s="32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42"/>
      <c r="B3723" s="19"/>
      <c r="C3723" s="8"/>
      <c r="D3723" s="15"/>
      <c r="E3723" s="16"/>
      <c r="F3723" s="16"/>
      <c r="G3723" s="16"/>
      <c r="H3723" s="16"/>
      <c r="I3723" s="15"/>
      <c r="J3723" s="5"/>
      <c r="K3723" s="2"/>
      <c r="L3723" s="21"/>
      <c r="M3723" s="14"/>
      <c r="N3723" s="14"/>
      <c r="O3723" s="21"/>
      <c r="P3723" s="16"/>
      <c r="Q3723" s="24"/>
      <c r="R3723" s="16"/>
      <c r="S3723" s="4"/>
      <c r="T3723" s="5"/>
      <c r="U3723" s="11"/>
      <c r="V3723" s="11"/>
      <c r="W3723" s="11"/>
      <c r="X3723" s="32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"/>
      <c r="AI3723" s="1"/>
      <c r="AJ3723" s="1"/>
      <c r="AK3723" s="1"/>
      <c r="AL3723" s="1"/>
      <c r="AM3723" s="32"/>
      <c r="AN3723" s="32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42"/>
      <c r="B3724" s="19"/>
      <c r="C3724" s="8"/>
      <c r="D3724" s="15"/>
      <c r="E3724" s="16"/>
      <c r="F3724" s="16"/>
      <c r="G3724" s="16"/>
      <c r="H3724" s="16"/>
      <c r="I3724" s="15"/>
      <c r="J3724" s="5"/>
      <c r="K3724" s="2"/>
      <c r="L3724" s="21"/>
      <c r="M3724" s="14"/>
      <c r="N3724" s="14"/>
      <c r="O3724" s="21"/>
      <c r="P3724" s="16"/>
      <c r="Q3724" s="24"/>
      <c r="R3724" s="16"/>
      <c r="S3724" s="4"/>
      <c r="T3724" s="5"/>
      <c r="U3724" s="11"/>
      <c r="V3724" s="11"/>
      <c r="W3724" s="11"/>
      <c r="X3724" s="32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"/>
      <c r="AI3724" s="1"/>
      <c r="AJ3724" s="1"/>
      <c r="AK3724" s="1"/>
      <c r="AL3724" s="1"/>
      <c r="AM3724" s="32"/>
      <c r="AN3724" s="32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42"/>
      <c r="B3725" s="19"/>
      <c r="C3725" s="8"/>
      <c r="D3725" s="15"/>
      <c r="E3725" s="16"/>
      <c r="F3725" s="16"/>
      <c r="G3725" s="16"/>
      <c r="H3725" s="16"/>
      <c r="I3725" s="15"/>
      <c r="J3725" s="5"/>
      <c r="K3725" s="2"/>
      <c r="L3725" s="21"/>
      <c r="M3725" s="14"/>
      <c r="N3725" s="14"/>
      <c r="O3725" s="21"/>
      <c r="P3725" s="16"/>
      <c r="Q3725" s="24"/>
      <c r="R3725" s="16"/>
      <c r="S3725" s="4"/>
      <c r="T3725" s="5"/>
      <c r="U3725" s="11"/>
      <c r="V3725" s="11"/>
      <c r="W3725" s="11"/>
      <c r="X3725" s="32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"/>
      <c r="AI3725" s="1"/>
      <c r="AJ3725" s="1"/>
      <c r="AK3725" s="1"/>
      <c r="AL3725" s="1"/>
      <c r="AM3725" s="32"/>
      <c r="AN3725" s="32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42"/>
      <c r="B3726" s="19"/>
      <c r="C3726" s="8"/>
      <c r="D3726" s="15"/>
      <c r="E3726" s="16"/>
      <c r="F3726" s="16"/>
      <c r="G3726" s="16"/>
      <c r="H3726" s="16"/>
      <c r="I3726" s="15"/>
      <c r="J3726" s="5"/>
      <c r="K3726" s="2"/>
      <c r="L3726" s="21"/>
      <c r="M3726" s="14"/>
      <c r="N3726" s="14"/>
      <c r="O3726" s="21"/>
      <c r="P3726" s="16"/>
      <c r="Q3726" s="24"/>
      <c r="R3726" s="16"/>
      <c r="S3726" s="4"/>
      <c r="T3726" s="5"/>
      <c r="U3726" s="11"/>
      <c r="V3726" s="11"/>
      <c r="W3726" s="11"/>
      <c r="X3726" s="32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"/>
      <c r="AI3726" s="1"/>
      <c r="AJ3726" s="1"/>
      <c r="AK3726" s="1"/>
      <c r="AL3726" s="1"/>
      <c r="AM3726" s="32"/>
      <c r="AN3726" s="32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42"/>
      <c r="B3727" s="19"/>
      <c r="C3727" s="8"/>
      <c r="D3727" s="15"/>
      <c r="E3727" s="16"/>
      <c r="F3727" s="16"/>
      <c r="G3727" s="16"/>
      <c r="H3727" s="16"/>
      <c r="I3727" s="15"/>
      <c r="J3727" s="5"/>
      <c r="K3727" s="2"/>
      <c r="L3727" s="21"/>
      <c r="M3727" s="14"/>
      <c r="N3727" s="14"/>
      <c r="O3727" s="21"/>
      <c r="P3727" s="16"/>
      <c r="Q3727" s="24"/>
      <c r="R3727" s="16"/>
      <c r="S3727" s="4"/>
      <c r="T3727" s="5"/>
      <c r="U3727" s="11"/>
      <c r="V3727" s="11"/>
      <c r="W3727" s="11"/>
      <c r="X3727" s="32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"/>
      <c r="AI3727" s="1"/>
      <c r="AJ3727" s="1"/>
      <c r="AK3727" s="1"/>
      <c r="AL3727" s="1"/>
      <c r="AM3727" s="32"/>
      <c r="AN3727" s="32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42"/>
      <c r="B3728" s="19"/>
      <c r="C3728" s="8"/>
      <c r="D3728" s="15"/>
      <c r="E3728" s="16"/>
      <c r="F3728" s="16"/>
      <c r="G3728" s="16"/>
      <c r="H3728" s="16"/>
      <c r="I3728" s="15"/>
      <c r="J3728" s="5"/>
      <c r="K3728" s="2"/>
      <c r="L3728" s="21"/>
      <c r="M3728" s="14"/>
      <c r="N3728" s="14"/>
      <c r="O3728" s="21"/>
      <c r="P3728" s="16"/>
      <c r="Q3728" s="24"/>
      <c r="R3728" s="16"/>
      <c r="S3728" s="4"/>
      <c r="T3728" s="5"/>
      <c r="U3728" s="11"/>
      <c r="V3728" s="11"/>
      <c r="W3728" s="11"/>
      <c r="X3728" s="32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"/>
      <c r="AI3728" s="1"/>
      <c r="AJ3728" s="1"/>
      <c r="AK3728" s="1"/>
      <c r="AL3728" s="1"/>
      <c r="AM3728" s="32"/>
      <c r="AN3728" s="32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42"/>
      <c r="B3729" s="19"/>
      <c r="C3729" s="8"/>
      <c r="D3729" s="15"/>
      <c r="E3729" s="16"/>
      <c r="F3729" s="16"/>
      <c r="G3729" s="16"/>
      <c r="H3729" s="16"/>
      <c r="I3729" s="15"/>
      <c r="J3729" s="5"/>
      <c r="K3729" s="2"/>
      <c r="L3729" s="21"/>
      <c r="M3729" s="14"/>
      <c r="N3729" s="14"/>
      <c r="O3729" s="21"/>
      <c r="P3729" s="16"/>
      <c r="Q3729" s="24"/>
      <c r="R3729" s="16"/>
      <c r="S3729" s="4"/>
      <c r="T3729" s="5"/>
      <c r="U3729" s="11"/>
      <c r="V3729" s="11"/>
      <c r="W3729" s="11"/>
      <c r="X3729" s="32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"/>
      <c r="AI3729" s="1"/>
      <c r="AJ3729" s="1"/>
      <c r="AK3729" s="1"/>
      <c r="AL3729" s="1"/>
      <c r="AM3729" s="32"/>
      <c r="AN3729" s="32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42"/>
      <c r="B3730" s="19"/>
      <c r="C3730" s="8"/>
      <c r="D3730" s="15"/>
      <c r="E3730" s="16"/>
      <c r="F3730" s="16"/>
      <c r="G3730" s="16"/>
      <c r="H3730" s="16"/>
      <c r="I3730" s="15"/>
      <c r="J3730" s="5"/>
      <c r="K3730" s="2"/>
      <c r="L3730" s="21"/>
      <c r="M3730" s="14"/>
      <c r="N3730" s="14"/>
      <c r="O3730" s="21"/>
      <c r="P3730" s="16"/>
      <c r="Q3730" s="24"/>
      <c r="R3730" s="16"/>
      <c r="S3730" s="4"/>
      <c r="T3730" s="5"/>
      <c r="U3730" s="11"/>
      <c r="V3730" s="11"/>
      <c r="W3730" s="11"/>
      <c r="X3730" s="32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"/>
      <c r="AI3730" s="1"/>
      <c r="AJ3730" s="1"/>
      <c r="AK3730" s="1"/>
      <c r="AL3730" s="1"/>
      <c r="AM3730" s="32"/>
      <c r="AN3730" s="32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42"/>
      <c r="B3731" s="19"/>
      <c r="C3731" s="8"/>
      <c r="D3731" s="15"/>
      <c r="E3731" s="16"/>
      <c r="F3731" s="16"/>
      <c r="G3731" s="16"/>
      <c r="H3731" s="16"/>
      <c r="I3731" s="15"/>
      <c r="J3731" s="5"/>
      <c r="K3731" s="2"/>
      <c r="L3731" s="21"/>
      <c r="M3731" s="14"/>
      <c r="N3731" s="14"/>
      <c r="O3731" s="21"/>
      <c r="P3731" s="16"/>
      <c r="Q3731" s="24"/>
      <c r="R3731" s="16"/>
      <c r="S3731" s="4"/>
      <c r="T3731" s="5"/>
      <c r="U3731" s="11"/>
      <c r="V3731" s="11"/>
      <c r="W3731" s="11"/>
      <c r="X3731" s="32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"/>
      <c r="AI3731" s="1"/>
      <c r="AJ3731" s="1"/>
      <c r="AK3731" s="1"/>
      <c r="AL3731" s="1"/>
      <c r="AM3731" s="32"/>
      <c r="AN3731" s="32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42"/>
      <c r="B3732" s="19"/>
      <c r="C3732" s="8"/>
      <c r="D3732" s="15"/>
      <c r="E3732" s="16"/>
      <c r="F3732" s="16"/>
      <c r="G3732" s="16"/>
      <c r="H3732" s="16"/>
      <c r="I3732" s="15"/>
      <c r="J3732" s="5"/>
      <c r="K3732" s="2"/>
      <c r="L3732" s="21"/>
      <c r="M3732" s="14"/>
      <c r="N3732" s="14"/>
      <c r="O3732" s="21"/>
      <c r="P3732" s="16"/>
      <c r="Q3732" s="24"/>
      <c r="R3732" s="16"/>
      <c r="S3732" s="4"/>
      <c r="T3732" s="5"/>
      <c r="U3732" s="11"/>
      <c r="V3732" s="11"/>
      <c r="W3732" s="11"/>
      <c r="X3732" s="32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"/>
      <c r="AI3732" s="1"/>
      <c r="AJ3732" s="1"/>
      <c r="AK3732" s="1"/>
      <c r="AL3732" s="1"/>
      <c r="AM3732" s="32"/>
      <c r="AN3732" s="32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42"/>
      <c r="B3733" s="19"/>
      <c r="C3733" s="8"/>
      <c r="D3733" s="15"/>
      <c r="E3733" s="16"/>
      <c r="F3733" s="16"/>
      <c r="G3733" s="16"/>
      <c r="H3733" s="16"/>
      <c r="I3733" s="15"/>
      <c r="J3733" s="5"/>
      <c r="K3733" s="2"/>
      <c r="L3733" s="21"/>
      <c r="M3733" s="14"/>
      <c r="N3733" s="14"/>
      <c r="O3733" s="21"/>
      <c r="P3733" s="16"/>
      <c r="Q3733" s="24"/>
      <c r="R3733" s="16"/>
      <c r="S3733" s="4"/>
      <c r="T3733" s="5"/>
      <c r="U3733" s="11"/>
      <c r="V3733" s="11"/>
      <c r="W3733" s="11"/>
      <c r="X3733" s="32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"/>
      <c r="AI3733" s="1"/>
      <c r="AJ3733" s="1"/>
      <c r="AK3733" s="1"/>
      <c r="AL3733" s="1"/>
      <c r="AM3733" s="32"/>
      <c r="AN3733" s="32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42"/>
      <c r="B3734" s="19"/>
      <c r="C3734" s="8"/>
      <c r="D3734" s="15"/>
      <c r="E3734" s="16"/>
      <c r="F3734" s="16"/>
      <c r="G3734" s="16"/>
      <c r="H3734" s="16"/>
      <c r="I3734" s="15"/>
      <c r="J3734" s="5"/>
      <c r="K3734" s="2"/>
      <c r="L3734" s="21"/>
      <c r="M3734" s="14"/>
      <c r="N3734" s="14"/>
      <c r="O3734" s="21"/>
      <c r="P3734" s="16"/>
      <c r="Q3734" s="24"/>
      <c r="R3734" s="16"/>
      <c r="S3734" s="4"/>
      <c r="T3734" s="5"/>
      <c r="U3734" s="11"/>
      <c r="V3734" s="11"/>
      <c r="W3734" s="11"/>
      <c r="X3734" s="32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"/>
      <c r="AI3734" s="1"/>
      <c r="AJ3734" s="1"/>
      <c r="AK3734" s="1"/>
      <c r="AL3734" s="1"/>
      <c r="AM3734" s="32"/>
      <c r="AN3734" s="32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42"/>
      <c r="B3735" s="19"/>
      <c r="C3735" s="8"/>
      <c r="D3735" s="15"/>
      <c r="E3735" s="16"/>
      <c r="F3735" s="16"/>
      <c r="G3735" s="16"/>
      <c r="H3735" s="16"/>
      <c r="I3735" s="15"/>
      <c r="J3735" s="5"/>
      <c r="K3735" s="2"/>
      <c r="L3735" s="21"/>
      <c r="M3735" s="14"/>
      <c r="N3735" s="14"/>
      <c r="O3735" s="21"/>
      <c r="P3735" s="16"/>
      <c r="Q3735" s="24"/>
      <c r="R3735" s="16"/>
      <c r="S3735" s="4"/>
      <c r="T3735" s="5"/>
      <c r="U3735" s="11"/>
      <c r="V3735" s="11"/>
      <c r="W3735" s="11"/>
      <c r="X3735" s="32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"/>
      <c r="AI3735" s="1"/>
      <c r="AJ3735" s="1"/>
      <c r="AK3735" s="1"/>
      <c r="AL3735" s="1"/>
      <c r="AM3735" s="32"/>
      <c r="AN3735" s="32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42"/>
      <c r="B3736" s="19"/>
      <c r="C3736" s="8"/>
      <c r="D3736" s="15"/>
      <c r="E3736" s="16"/>
      <c r="F3736" s="16"/>
      <c r="G3736" s="16"/>
      <c r="H3736" s="16"/>
      <c r="I3736" s="15"/>
      <c r="J3736" s="5"/>
      <c r="K3736" s="2"/>
      <c r="L3736" s="21"/>
      <c r="M3736" s="14"/>
      <c r="N3736" s="14"/>
      <c r="O3736" s="21"/>
      <c r="P3736" s="16"/>
      <c r="Q3736" s="24"/>
      <c r="R3736" s="16"/>
      <c r="S3736" s="4"/>
      <c r="T3736" s="5"/>
      <c r="U3736" s="11"/>
      <c r="V3736" s="11"/>
      <c r="W3736" s="11"/>
      <c r="X3736" s="32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"/>
      <c r="AI3736" s="1"/>
      <c r="AJ3736" s="1"/>
      <c r="AK3736" s="1"/>
      <c r="AL3736" s="1"/>
      <c r="AM3736" s="32"/>
      <c r="AN3736" s="32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42"/>
      <c r="B3737" s="19"/>
      <c r="C3737" s="8"/>
      <c r="D3737" s="15"/>
      <c r="E3737" s="16"/>
      <c r="F3737" s="16"/>
      <c r="G3737" s="16"/>
      <c r="H3737" s="16"/>
      <c r="I3737" s="15"/>
      <c r="J3737" s="5"/>
      <c r="K3737" s="2"/>
      <c r="L3737" s="21"/>
      <c r="M3737" s="14"/>
      <c r="N3737" s="14"/>
      <c r="O3737" s="21"/>
      <c r="P3737" s="16"/>
      <c r="Q3737" s="24"/>
      <c r="R3737" s="16"/>
      <c r="S3737" s="4"/>
      <c r="T3737" s="5"/>
      <c r="U3737" s="11"/>
      <c r="V3737" s="11"/>
      <c r="W3737" s="11"/>
      <c r="X3737" s="32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"/>
      <c r="AI3737" s="1"/>
      <c r="AJ3737" s="1"/>
      <c r="AK3737" s="1"/>
      <c r="AL3737" s="1"/>
      <c r="AM3737" s="32"/>
      <c r="AN3737" s="32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42"/>
      <c r="B3738" s="19"/>
      <c r="C3738" s="8"/>
      <c r="D3738" s="15"/>
      <c r="E3738" s="16"/>
      <c r="F3738" s="16"/>
      <c r="G3738" s="16"/>
      <c r="H3738" s="16"/>
      <c r="I3738" s="15"/>
      <c r="J3738" s="5"/>
      <c r="K3738" s="2"/>
      <c r="L3738" s="21"/>
      <c r="M3738" s="14"/>
      <c r="N3738" s="14"/>
      <c r="O3738" s="21"/>
      <c r="P3738" s="16"/>
      <c r="Q3738" s="24"/>
      <c r="R3738" s="16"/>
      <c r="S3738" s="4"/>
      <c r="T3738" s="5"/>
      <c r="U3738" s="11"/>
      <c r="V3738" s="11"/>
      <c r="W3738" s="11"/>
      <c r="X3738" s="32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"/>
      <c r="AI3738" s="1"/>
      <c r="AJ3738" s="1"/>
      <c r="AK3738" s="1"/>
      <c r="AL3738" s="1"/>
      <c r="AM3738" s="32"/>
      <c r="AN3738" s="32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42"/>
      <c r="B3739" s="19"/>
      <c r="C3739" s="8"/>
      <c r="D3739" s="15"/>
      <c r="E3739" s="16"/>
      <c r="F3739" s="16"/>
      <c r="G3739" s="16"/>
      <c r="H3739" s="16"/>
      <c r="I3739" s="15"/>
      <c r="J3739" s="5"/>
      <c r="K3739" s="2"/>
      <c r="L3739" s="21"/>
      <c r="M3739" s="14"/>
      <c r="N3739" s="14"/>
      <c r="O3739" s="21"/>
      <c r="P3739" s="16"/>
      <c r="Q3739" s="24"/>
      <c r="R3739" s="16"/>
      <c r="S3739" s="4"/>
      <c r="T3739" s="5"/>
      <c r="U3739" s="11"/>
      <c r="V3739" s="11"/>
      <c r="W3739" s="11"/>
      <c r="X3739" s="32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"/>
      <c r="AI3739" s="1"/>
      <c r="AJ3739" s="1"/>
      <c r="AK3739" s="1"/>
      <c r="AL3739" s="1"/>
      <c r="AM3739" s="32"/>
      <c r="AN3739" s="32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42"/>
      <c r="B3740" s="19"/>
      <c r="C3740" s="8"/>
      <c r="D3740" s="15"/>
      <c r="E3740" s="16"/>
      <c r="F3740" s="16"/>
      <c r="G3740" s="16"/>
      <c r="H3740" s="16"/>
      <c r="I3740" s="15"/>
      <c r="J3740" s="5"/>
      <c r="K3740" s="2"/>
      <c r="L3740" s="21"/>
      <c r="M3740" s="14"/>
      <c r="N3740" s="14"/>
      <c r="O3740" s="21"/>
      <c r="P3740" s="16"/>
      <c r="Q3740" s="24"/>
      <c r="R3740" s="16"/>
      <c r="S3740" s="4"/>
      <c r="T3740" s="5"/>
      <c r="U3740" s="11"/>
      <c r="V3740" s="11"/>
      <c r="W3740" s="11"/>
      <c r="X3740" s="32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"/>
      <c r="AI3740" s="1"/>
      <c r="AJ3740" s="1"/>
      <c r="AK3740" s="1"/>
      <c r="AL3740" s="1"/>
      <c r="AM3740" s="32"/>
      <c r="AN3740" s="32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42"/>
      <c r="B3741" s="19"/>
      <c r="C3741" s="8"/>
      <c r="D3741" s="15"/>
      <c r="E3741" s="16"/>
      <c r="F3741" s="16"/>
      <c r="G3741" s="16"/>
      <c r="H3741" s="16"/>
      <c r="I3741" s="15"/>
      <c r="J3741" s="5"/>
      <c r="K3741" s="2"/>
      <c r="L3741" s="21"/>
      <c r="M3741" s="14"/>
      <c r="N3741" s="14"/>
      <c r="O3741" s="21"/>
      <c r="P3741" s="16"/>
      <c r="Q3741" s="24"/>
      <c r="R3741" s="16"/>
      <c r="S3741" s="4"/>
      <c r="T3741" s="5"/>
      <c r="U3741" s="11"/>
      <c r="V3741" s="11"/>
      <c r="W3741" s="11"/>
      <c r="X3741" s="32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"/>
      <c r="AI3741" s="1"/>
      <c r="AJ3741" s="1"/>
      <c r="AK3741" s="1"/>
      <c r="AL3741" s="1"/>
      <c r="AM3741" s="32"/>
      <c r="AN3741" s="32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42"/>
      <c r="B3742" s="19"/>
      <c r="C3742" s="8"/>
      <c r="D3742" s="15"/>
      <c r="E3742" s="16"/>
      <c r="F3742" s="16"/>
      <c r="G3742" s="16"/>
      <c r="H3742" s="16"/>
      <c r="I3742" s="15"/>
      <c r="J3742" s="5"/>
      <c r="K3742" s="2"/>
      <c r="L3742" s="21"/>
      <c r="M3742" s="14"/>
      <c r="N3742" s="14"/>
      <c r="O3742" s="21"/>
      <c r="P3742" s="16"/>
      <c r="Q3742" s="24"/>
      <c r="R3742" s="16"/>
      <c r="S3742" s="4"/>
      <c r="T3742" s="5"/>
      <c r="U3742" s="11"/>
      <c r="V3742" s="11"/>
      <c r="W3742" s="11"/>
      <c r="X3742" s="32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"/>
      <c r="AI3742" s="1"/>
      <c r="AJ3742" s="1"/>
      <c r="AK3742" s="1"/>
      <c r="AL3742" s="1"/>
      <c r="AM3742" s="32"/>
      <c r="AN3742" s="32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42"/>
      <c r="B3743" s="19"/>
      <c r="C3743" s="8"/>
      <c r="D3743" s="15"/>
      <c r="E3743" s="16"/>
      <c r="F3743" s="16"/>
      <c r="G3743" s="16"/>
      <c r="H3743" s="16"/>
      <c r="I3743" s="15"/>
      <c r="J3743" s="5"/>
      <c r="K3743" s="2"/>
      <c r="L3743" s="21"/>
      <c r="M3743" s="14"/>
      <c r="N3743" s="14"/>
      <c r="O3743" s="21"/>
      <c r="P3743" s="16"/>
      <c r="Q3743" s="24"/>
      <c r="R3743" s="16"/>
      <c r="S3743" s="4"/>
      <c r="T3743" s="5"/>
      <c r="U3743" s="11"/>
      <c r="V3743" s="11"/>
      <c r="W3743" s="11"/>
      <c r="X3743" s="32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"/>
      <c r="AI3743" s="1"/>
      <c r="AJ3743" s="1"/>
      <c r="AK3743" s="1"/>
      <c r="AL3743" s="1"/>
      <c r="AM3743" s="32"/>
      <c r="AN3743" s="32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42"/>
      <c r="B3744" s="19"/>
      <c r="C3744" s="8"/>
      <c r="D3744" s="15"/>
      <c r="E3744" s="16"/>
      <c r="F3744" s="16"/>
      <c r="G3744" s="16"/>
      <c r="H3744" s="16"/>
      <c r="I3744" s="15"/>
      <c r="J3744" s="5"/>
      <c r="K3744" s="2"/>
      <c r="L3744" s="21"/>
      <c r="M3744" s="14"/>
      <c r="N3744" s="14"/>
      <c r="O3744" s="21"/>
      <c r="P3744" s="16"/>
      <c r="Q3744" s="24"/>
      <c r="R3744" s="16"/>
      <c r="S3744" s="4"/>
      <c r="T3744" s="5"/>
      <c r="U3744" s="11"/>
      <c r="V3744" s="11"/>
      <c r="W3744" s="11"/>
      <c r="X3744" s="32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"/>
      <c r="AI3744" s="1"/>
      <c r="AJ3744" s="1"/>
      <c r="AK3744" s="1"/>
      <c r="AL3744" s="1"/>
      <c r="AM3744" s="32"/>
      <c r="AN3744" s="32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42"/>
      <c r="B3745" s="19"/>
      <c r="C3745" s="8"/>
      <c r="D3745" s="15"/>
      <c r="E3745" s="16"/>
      <c r="F3745" s="16"/>
      <c r="G3745" s="16"/>
      <c r="H3745" s="16"/>
      <c r="I3745" s="15"/>
      <c r="J3745" s="5"/>
      <c r="K3745" s="2"/>
      <c r="L3745" s="21"/>
      <c r="M3745" s="14"/>
      <c r="N3745" s="14"/>
      <c r="O3745" s="21"/>
      <c r="P3745" s="16"/>
      <c r="Q3745" s="24"/>
      <c r="R3745" s="16"/>
      <c r="S3745" s="4"/>
      <c r="T3745" s="5"/>
      <c r="U3745" s="11"/>
      <c r="V3745" s="11"/>
      <c r="W3745" s="11"/>
      <c r="X3745" s="32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"/>
      <c r="AI3745" s="1"/>
      <c r="AJ3745" s="1"/>
      <c r="AK3745" s="1"/>
      <c r="AL3745" s="1"/>
      <c r="AM3745" s="32"/>
      <c r="AN3745" s="32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42"/>
      <c r="B3746" s="19"/>
      <c r="C3746" s="8"/>
      <c r="D3746" s="15"/>
      <c r="E3746" s="16"/>
      <c r="F3746" s="16"/>
      <c r="G3746" s="16"/>
      <c r="H3746" s="16"/>
      <c r="I3746" s="15"/>
      <c r="J3746" s="5"/>
      <c r="K3746" s="2"/>
      <c r="L3746" s="21"/>
      <c r="M3746" s="14"/>
      <c r="N3746" s="14"/>
      <c r="O3746" s="21"/>
      <c r="P3746" s="16"/>
      <c r="Q3746" s="24"/>
      <c r="R3746" s="16"/>
      <c r="S3746" s="4"/>
      <c r="T3746" s="5"/>
      <c r="U3746" s="11"/>
      <c r="V3746" s="11"/>
      <c r="W3746" s="11"/>
      <c r="X3746" s="32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"/>
      <c r="AI3746" s="1"/>
      <c r="AJ3746" s="1"/>
      <c r="AK3746" s="1"/>
      <c r="AL3746" s="1"/>
      <c r="AM3746" s="32"/>
      <c r="AN3746" s="32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42"/>
      <c r="B3747" s="19"/>
      <c r="C3747" s="8"/>
      <c r="D3747" s="15"/>
      <c r="E3747" s="16"/>
      <c r="F3747" s="16"/>
      <c r="G3747" s="16"/>
      <c r="H3747" s="16"/>
      <c r="I3747" s="15"/>
      <c r="J3747" s="5"/>
      <c r="K3747" s="2"/>
      <c r="L3747" s="21"/>
      <c r="M3747" s="14"/>
      <c r="N3747" s="14"/>
      <c r="O3747" s="21"/>
      <c r="P3747" s="16"/>
      <c r="Q3747" s="24"/>
      <c r="R3747" s="16"/>
      <c r="S3747" s="4"/>
      <c r="T3747" s="5"/>
      <c r="U3747" s="11"/>
      <c r="V3747" s="11"/>
      <c r="W3747" s="11"/>
      <c r="X3747" s="32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"/>
      <c r="AI3747" s="1"/>
      <c r="AJ3747" s="1"/>
      <c r="AK3747" s="1"/>
      <c r="AL3747" s="1"/>
      <c r="AM3747" s="32"/>
      <c r="AN3747" s="32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42"/>
      <c r="B3748" s="19"/>
      <c r="C3748" s="8"/>
      <c r="D3748" s="15"/>
      <c r="E3748" s="16"/>
      <c r="F3748" s="16"/>
      <c r="G3748" s="16"/>
      <c r="H3748" s="16"/>
      <c r="I3748" s="15"/>
      <c r="J3748" s="5"/>
      <c r="K3748" s="2"/>
      <c r="L3748" s="21"/>
      <c r="M3748" s="14"/>
      <c r="N3748" s="14"/>
      <c r="O3748" s="21"/>
      <c r="P3748" s="16"/>
      <c r="Q3748" s="24"/>
      <c r="R3748" s="16"/>
      <c r="S3748" s="4"/>
      <c r="T3748" s="5"/>
      <c r="U3748" s="11"/>
      <c r="V3748" s="11"/>
      <c r="W3748" s="11"/>
      <c r="X3748" s="32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"/>
      <c r="AI3748" s="1"/>
      <c r="AJ3748" s="1"/>
      <c r="AK3748" s="1"/>
      <c r="AL3748" s="1"/>
      <c r="AM3748" s="32"/>
      <c r="AN3748" s="32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42"/>
      <c r="B3749" s="19"/>
      <c r="C3749" s="8"/>
      <c r="D3749" s="15"/>
      <c r="E3749" s="16"/>
      <c r="F3749" s="16"/>
      <c r="G3749" s="16"/>
      <c r="H3749" s="16"/>
      <c r="I3749" s="15"/>
      <c r="J3749" s="5"/>
      <c r="K3749" s="2"/>
      <c r="L3749" s="21"/>
      <c r="M3749" s="14"/>
      <c r="N3749" s="14"/>
      <c r="O3749" s="21"/>
      <c r="P3749" s="16"/>
      <c r="Q3749" s="24"/>
      <c r="R3749" s="16"/>
      <c r="S3749" s="4"/>
      <c r="T3749" s="5"/>
      <c r="U3749" s="11"/>
      <c r="V3749" s="11"/>
      <c r="W3749" s="11"/>
      <c r="X3749" s="32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"/>
      <c r="AI3749" s="1"/>
      <c r="AJ3749" s="1"/>
      <c r="AK3749" s="1"/>
      <c r="AL3749" s="1"/>
      <c r="AM3749" s="32"/>
      <c r="AN3749" s="32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42"/>
      <c r="B3750" s="19"/>
      <c r="C3750" s="8"/>
      <c r="D3750" s="15"/>
      <c r="E3750" s="16"/>
      <c r="F3750" s="16"/>
      <c r="G3750" s="16"/>
      <c r="H3750" s="16"/>
      <c r="I3750" s="15"/>
      <c r="J3750" s="5"/>
      <c r="K3750" s="2"/>
      <c r="L3750" s="21"/>
      <c r="M3750" s="14"/>
      <c r="N3750" s="14"/>
      <c r="O3750" s="21"/>
      <c r="P3750" s="16"/>
      <c r="Q3750" s="24"/>
      <c r="R3750" s="16"/>
      <c r="S3750" s="4"/>
      <c r="T3750" s="5"/>
      <c r="U3750" s="11"/>
      <c r="V3750" s="11"/>
      <c r="W3750" s="11"/>
      <c r="X3750" s="32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"/>
      <c r="AI3750" s="1"/>
      <c r="AJ3750" s="1"/>
      <c r="AK3750" s="1"/>
      <c r="AL3750" s="1"/>
      <c r="AM3750" s="32"/>
      <c r="AN3750" s="32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42"/>
      <c r="B3751" s="19"/>
      <c r="C3751" s="8"/>
      <c r="D3751" s="15"/>
      <c r="E3751" s="16"/>
      <c r="F3751" s="16"/>
      <c r="G3751" s="16"/>
      <c r="H3751" s="16"/>
      <c r="I3751" s="15"/>
      <c r="J3751" s="5"/>
      <c r="K3751" s="2"/>
      <c r="L3751" s="21"/>
      <c r="M3751" s="14"/>
      <c r="N3751" s="14"/>
      <c r="O3751" s="21"/>
      <c r="P3751" s="16"/>
      <c r="Q3751" s="24"/>
      <c r="R3751" s="16"/>
      <c r="S3751" s="4"/>
      <c r="T3751" s="5"/>
      <c r="U3751" s="11"/>
      <c r="V3751" s="11"/>
      <c r="W3751" s="11"/>
      <c r="X3751" s="32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"/>
      <c r="AI3751" s="1"/>
      <c r="AJ3751" s="1"/>
      <c r="AK3751" s="1"/>
      <c r="AL3751" s="1"/>
      <c r="AM3751" s="32"/>
      <c r="AN3751" s="32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42"/>
      <c r="B3752" s="19"/>
      <c r="C3752" s="8"/>
      <c r="D3752" s="15"/>
      <c r="E3752" s="16"/>
      <c r="F3752" s="16"/>
      <c r="G3752" s="16"/>
      <c r="H3752" s="16"/>
      <c r="I3752" s="15"/>
      <c r="J3752" s="5"/>
      <c r="K3752" s="2"/>
      <c r="L3752" s="21"/>
      <c r="M3752" s="14"/>
      <c r="N3752" s="14"/>
      <c r="O3752" s="21"/>
      <c r="P3752" s="16"/>
      <c r="Q3752" s="24"/>
      <c r="R3752" s="16"/>
      <c r="S3752" s="4"/>
      <c r="T3752" s="5"/>
      <c r="U3752" s="11"/>
      <c r="V3752" s="11"/>
      <c r="W3752" s="11"/>
      <c r="X3752" s="32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"/>
      <c r="AI3752" s="1"/>
      <c r="AJ3752" s="1"/>
      <c r="AK3752" s="1"/>
      <c r="AL3752" s="1"/>
      <c r="AM3752" s="32"/>
      <c r="AN3752" s="32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42"/>
      <c r="B3753" s="19"/>
      <c r="C3753" s="8"/>
      <c r="D3753" s="15"/>
      <c r="E3753" s="16"/>
      <c r="F3753" s="16"/>
      <c r="G3753" s="16"/>
      <c r="H3753" s="16"/>
      <c r="I3753" s="15"/>
      <c r="J3753" s="5"/>
      <c r="K3753" s="2"/>
      <c r="L3753" s="21"/>
      <c r="M3753" s="14"/>
      <c r="N3753" s="14"/>
      <c r="O3753" s="21"/>
      <c r="P3753" s="16"/>
      <c r="Q3753" s="24"/>
      <c r="R3753" s="16"/>
      <c r="S3753" s="4"/>
      <c r="T3753" s="5"/>
      <c r="U3753" s="11"/>
      <c r="V3753" s="11"/>
      <c r="W3753" s="11"/>
      <c r="X3753" s="32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"/>
      <c r="AI3753" s="1"/>
      <c r="AJ3753" s="1"/>
      <c r="AK3753" s="1"/>
      <c r="AL3753" s="1"/>
      <c r="AM3753" s="32"/>
      <c r="AN3753" s="32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42"/>
      <c r="B3754" s="19"/>
      <c r="C3754" s="8"/>
      <c r="D3754" s="15"/>
      <c r="E3754" s="16"/>
      <c r="F3754" s="16"/>
      <c r="G3754" s="16"/>
      <c r="H3754" s="16"/>
      <c r="I3754" s="15"/>
      <c r="J3754" s="5"/>
      <c r="K3754" s="2"/>
      <c r="L3754" s="21"/>
      <c r="M3754" s="14"/>
      <c r="N3754" s="14"/>
      <c r="O3754" s="21"/>
      <c r="P3754" s="16"/>
      <c r="Q3754" s="24"/>
      <c r="R3754" s="16"/>
      <c r="S3754" s="4"/>
      <c r="T3754" s="5"/>
      <c r="U3754" s="11"/>
      <c r="V3754" s="11"/>
      <c r="W3754" s="11"/>
      <c r="X3754" s="32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"/>
      <c r="AI3754" s="1"/>
      <c r="AJ3754" s="1"/>
      <c r="AK3754" s="1"/>
      <c r="AL3754" s="1"/>
      <c r="AM3754" s="32"/>
      <c r="AN3754" s="32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42"/>
      <c r="B3755" s="19"/>
      <c r="C3755" s="8"/>
      <c r="D3755" s="15"/>
      <c r="E3755" s="16"/>
      <c r="F3755" s="16"/>
      <c r="G3755" s="16"/>
      <c r="H3755" s="16"/>
      <c r="I3755" s="15"/>
      <c r="J3755" s="5"/>
      <c r="K3755" s="2"/>
      <c r="L3755" s="21"/>
      <c r="M3755" s="14"/>
      <c r="N3755" s="14"/>
      <c r="O3755" s="21"/>
      <c r="P3755" s="16"/>
      <c r="Q3755" s="24"/>
      <c r="R3755" s="16"/>
      <c r="S3755" s="4"/>
      <c r="T3755" s="5"/>
      <c r="U3755" s="11"/>
      <c r="V3755" s="11"/>
      <c r="W3755" s="11"/>
      <c r="X3755" s="32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"/>
      <c r="AI3755" s="1"/>
      <c r="AJ3755" s="1"/>
      <c r="AK3755" s="1"/>
      <c r="AL3755" s="1"/>
      <c r="AM3755" s="32"/>
      <c r="AN3755" s="32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42"/>
      <c r="B3756" s="19"/>
      <c r="C3756" s="8"/>
      <c r="D3756" s="15"/>
      <c r="E3756" s="16"/>
      <c r="F3756" s="16"/>
      <c r="G3756" s="16"/>
      <c r="H3756" s="16"/>
      <c r="I3756" s="15"/>
      <c r="J3756" s="5"/>
      <c r="K3756" s="2"/>
      <c r="L3756" s="21"/>
      <c r="M3756" s="14"/>
      <c r="N3756" s="14"/>
      <c r="O3756" s="21"/>
      <c r="P3756" s="16"/>
      <c r="Q3756" s="24"/>
      <c r="R3756" s="16"/>
      <c r="S3756" s="4"/>
      <c r="T3756" s="5"/>
      <c r="U3756" s="11"/>
      <c r="V3756" s="11"/>
      <c r="W3756" s="11"/>
      <c r="X3756" s="32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"/>
      <c r="AI3756" s="1"/>
      <c r="AJ3756" s="1"/>
      <c r="AK3756" s="1"/>
      <c r="AL3756" s="1"/>
      <c r="AM3756" s="32"/>
      <c r="AN3756" s="32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42"/>
      <c r="B3757" s="19"/>
      <c r="C3757" s="8"/>
      <c r="D3757" s="15"/>
      <c r="E3757" s="16"/>
      <c r="F3757" s="16"/>
      <c r="G3757" s="16"/>
      <c r="H3757" s="16"/>
      <c r="I3757" s="15"/>
      <c r="J3757" s="5"/>
      <c r="K3757" s="2"/>
      <c r="L3757" s="21"/>
      <c r="M3757" s="14"/>
      <c r="N3757" s="14"/>
      <c r="O3757" s="21"/>
      <c r="P3757" s="16"/>
      <c r="Q3757" s="24"/>
      <c r="R3757" s="16"/>
      <c r="S3757" s="4"/>
      <c r="T3757" s="5"/>
      <c r="U3757" s="11"/>
      <c r="V3757" s="11"/>
      <c r="W3757" s="11"/>
      <c r="X3757" s="32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"/>
      <c r="AI3757" s="1"/>
      <c r="AJ3757" s="1"/>
      <c r="AK3757" s="1"/>
      <c r="AL3757" s="1"/>
      <c r="AM3757" s="32"/>
      <c r="AN3757" s="32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42"/>
      <c r="B3758" s="19"/>
      <c r="C3758" s="8"/>
      <c r="D3758" s="15"/>
      <c r="E3758" s="16"/>
      <c r="F3758" s="16"/>
      <c r="G3758" s="16"/>
      <c r="H3758" s="16"/>
      <c r="I3758" s="15"/>
      <c r="J3758" s="5"/>
      <c r="K3758" s="2"/>
      <c r="L3758" s="21"/>
      <c r="M3758" s="14"/>
      <c r="N3758" s="14"/>
      <c r="O3758" s="21"/>
      <c r="P3758" s="16"/>
      <c r="Q3758" s="24"/>
      <c r="R3758" s="16"/>
      <c r="S3758" s="4"/>
      <c r="T3758" s="5"/>
      <c r="U3758" s="11"/>
      <c r="V3758" s="11"/>
      <c r="W3758" s="11"/>
      <c r="X3758" s="32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"/>
      <c r="AI3758" s="1"/>
      <c r="AJ3758" s="1"/>
      <c r="AK3758" s="1"/>
      <c r="AL3758" s="1"/>
      <c r="AM3758" s="32"/>
      <c r="AN3758" s="32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42"/>
      <c r="B3759" s="19"/>
      <c r="C3759" s="8"/>
      <c r="D3759" s="15"/>
      <c r="E3759" s="16"/>
      <c r="F3759" s="16"/>
      <c r="G3759" s="16"/>
      <c r="H3759" s="16"/>
      <c r="I3759" s="15"/>
      <c r="J3759" s="5"/>
      <c r="K3759" s="2"/>
      <c r="L3759" s="21"/>
      <c r="M3759" s="14"/>
      <c r="N3759" s="14"/>
      <c r="O3759" s="21"/>
      <c r="P3759" s="16"/>
      <c r="Q3759" s="24"/>
      <c r="R3759" s="16"/>
      <c r="S3759" s="4"/>
      <c r="T3759" s="5"/>
      <c r="U3759" s="11"/>
      <c r="V3759" s="11"/>
      <c r="W3759" s="11"/>
      <c r="X3759" s="32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"/>
      <c r="AI3759" s="1"/>
      <c r="AJ3759" s="1"/>
      <c r="AK3759" s="1"/>
      <c r="AL3759" s="1"/>
      <c r="AM3759" s="32"/>
      <c r="AN3759" s="32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42"/>
      <c r="B3760" s="19"/>
      <c r="C3760" s="8"/>
      <c r="D3760" s="15"/>
      <c r="E3760" s="16"/>
      <c r="F3760" s="16"/>
      <c r="G3760" s="16"/>
      <c r="H3760" s="16"/>
      <c r="I3760" s="15"/>
      <c r="J3760" s="5"/>
      <c r="K3760" s="2"/>
      <c r="L3760" s="21"/>
      <c r="M3760" s="14"/>
      <c r="N3760" s="14"/>
      <c r="O3760" s="21"/>
      <c r="P3760" s="16"/>
      <c r="Q3760" s="24"/>
      <c r="R3760" s="16"/>
      <c r="S3760" s="4"/>
      <c r="T3760" s="5"/>
      <c r="U3760" s="11"/>
      <c r="V3760" s="11"/>
      <c r="W3760" s="11"/>
      <c r="X3760" s="32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"/>
      <c r="AI3760" s="1"/>
      <c r="AJ3760" s="1"/>
      <c r="AK3760" s="1"/>
      <c r="AL3760" s="1"/>
      <c r="AM3760" s="32"/>
      <c r="AN3760" s="32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42"/>
      <c r="B3761" s="19"/>
      <c r="C3761" s="8"/>
      <c r="D3761" s="15"/>
      <c r="E3761" s="16"/>
      <c r="F3761" s="16"/>
      <c r="G3761" s="16"/>
      <c r="H3761" s="16"/>
      <c r="I3761" s="15"/>
      <c r="J3761" s="5"/>
      <c r="K3761" s="2"/>
      <c r="L3761" s="21"/>
      <c r="M3761" s="14"/>
      <c r="N3761" s="14"/>
      <c r="O3761" s="21"/>
      <c r="P3761" s="16"/>
      <c r="Q3761" s="24"/>
      <c r="R3761" s="16"/>
      <c r="S3761" s="4"/>
      <c r="T3761" s="5"/>
      <c r="U3761" s="11"/>
      <c r="V3761" s="11"/>
      <c r="W3761" s="11"/>
      <c r="X3761" s="32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"/>
      <c r="AI3761" s="1"/>
      <c r="AJ3761" s="1"/>
      <c r="AK3761" s="1"/>
      <c r="AL3761" s="1"/>
      <c r="AM3761" s="32"/>
      <c r="AN3761" s="32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42"/>
      <c r="B3762" s="19"/>
      <c r="C3762" s="8"/>
      <c r="D3762" s="15"/>
      <c r="E3762" s="16"/>
      <c r="F3762" s="16"/>
      <c r="G3762" s="16"/>
      <c r="H3762" s="16"/>
      <c r="I3762" s="15"/>
      <c r="J3762" s="5"/>
      <c r="K3762" s="2"/>
      <c r="L3762" s="21"/>
      <c r="M3762" s="14"/>
      <c r="N3762" s="14"/>
      <c r="O3762" s="21"/>
      <c r="P3762" s="16"/>
      <c r="Q3762" s="24"/>
      <c r="R3762" s="16"/>
      <c r="S3762" s="4"/>
      <c r="T3762" s="5"/>
      <c r="U3762" s="11"/>
      <c r="V3762" s="11"/>
      <c r="W3762" s="11"/>
      <c r="X3762" s="32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"/>
      <c r="AI3762" s="1"/>
      <c r="AJ3762" s="1"/>
      <c r="AK3762" s="1"/>
      <c r="AL3762" s="1"/>
      <c r="AM3762" s="32"/>
      <c r="AN3762" s="32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42"/>
      <c r="B3763" s="19"/>
      <c r="C3763" s="8"/>
      <c r="D3763" s="15"/>
      <c r="E3763" s="16"/>
      <c r="F3763" s="16"/>
      <c r="G3763" s="16"/>
      <c r="H3763" s="16"/>
      <c r="I3763" s="15"/>
      <c r="J3763" s="5"/>
      <c r="K3763" s="2"/>
      <c r="L3763" s="21"/>
      <c r="M3763" s="14"/>
      <c r="N3763" s="14"/>
      <c r="O3763" s="21"/>
      <c r="P3763" s="16"/>
      <c r="Q3763" s="24"/>
      <c r="R3763" s="16"/>
      <c r="S3763" s="4"/>
      <c r="T3763" s="5"/>
      <c r="U3763" s="11"/>
      <c r="V3763" s="11"/>
      <c r="W3763" s="11"/>
      <c r="X3763" s="32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"/>
      <c r="AI3763" s="1"/>
      <c r="AJ3763" s="1"/>
      <c r="AK3763" s="1"/>
      <c r="AL3763" s="1"/>
      <c r="AM3763" s="32"/>
      <c r="AN3763" s="32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42"/>
      <c r="B3764" s="19"/>
      <c r="C3764" s="8"/>
      <c r="D3764" s="15"/>
      <c r="E3764" s="16"/>
      <c r="F3764" s="16"/>
      <c r="G3764" s="16"/>
      <c r="H3764" s="16"/>
      <c r="I3764" s="15"/>
      <c r="J3764" s="5"/>
      <c r="K3764" s="2"/>
      <c r="L3764" s="21"/>
      <c r="M3764" s="14"/>
      <c r="N3764" s="14"/>
      <c r="O3764" s="21"/>
      <c r="P3764" s="16"/>
      <c r="Q3764" s="24"/>
      <c r="R3764" s="16"/>
      <c r="S3764" s="4"/>
      <c r="T3764" s="5"/>
      <c r="U3764" s="11"/>
      <c r="V3764" s="11"/>
      <c r="W3764" s="11"/>
      <c r="X3764" s="32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"/>
      <c r="AI3764" s="1"/>
      <c r="AJ3764" s="1"/>
      <c r="AK3764" s="1"/>
      <c r="AL3764" s="1"/>
      <c r="AM3764" s="32"/>
      <c r="AN3764" s="32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42"/>
      <c r="B3765" s="19"/>
      <c r="C3765" s="8"/>
      <c r="D3765" s="15"/>
      <c r="E3765" s="16"/>
      <c r="F3765" s="16"/>
      <c r="G3765" s="16"/>
      <c r="H3765" s="16"/>
      <c r="I3765" s="15"/>
      <c r="J3765" s="5"/>
      <c r="K3765" s="2"/>
      <c r="L3765" s="21"/>
      <c r="M3765" s="14"/>
      <c r="N3765" s="14"/>
      <c r="O3765" s="21"/>
      <c r="P3765" s="16"/>
      <c r="Q3765" s="24"/>
      <c r="R3765" s="16"/>
      <c r="S3765" s="4"/>
      <c r="T3765" s="5"/>
      <c r="U3765" s="11"/>
      <c r="V3765" s="11"/>
      <c r="W3765" s="11"/>
      <c r="X3765" s="32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"/>
      <c r="AI3765" s="1"/>
      <c r="AJ3765" s="1"/>
      <c r="AK3765" s="1"/>
      <c r="AL3765" s="1"/>
      <c r="AM3765" s="32"/>
      <c r="AN3765" s="32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42"/>
      <c r="B3766" s="19"/>
      <c r="C3766" s="8"/>
      <c r="D3766" s="15"/>
      <c r="E3766" s="16"/>
      <c r="F3766" s="16"/>
      <c r="G3766" s="16"/>
      <c r="H3766" s="16"/>
      <c r="I3766" s="15"/>
      <c r="J3766" s="5"/>
      <c r="K3766" s="2"/>
      <c r="L3766" s="21"/>
      <c r="M3766" s="14"/>
      <c r="N3766" s="14"/>
      <c r="O3766" s="21"/>
      <c r="P3766" s="16"/>
      <c r="Q3766" s="24"/>
      <c r="R3766" s="16"/>
      <c r="S3766" s="4"/>
      <c r="T3766" s="5"/>
      <c r="U3766" s="11"/>
      <c r="V3766" s="11"/>
      <c r="W3766" s="11"/>
      <c r="X3766" s="32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"/>
      <c r="AI3766" s="1"/>
      <c r="AJ3766" s="1"/>
      <c r="AK3766" s="1"/>
      <c r="AL3766" s="1"/>
      <c r="AM3766" s="32"/>
      <c r="AN3766" s="32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42"/>
      <c r="B3767" s="19"/>
      <c r="C3767" s="8"/>
      <c r="D3767" s="15"/>
      <c r="E3767" s="16"/>
      <c r="F3767" s="16"/>
      <c r="G3767" s="16"/>
      <c r="H3767" s="16"/>
      <c r="I3767" s="15"/>
      <c r="J3767" s="5"/>
      <c r="K3767" s="2"/>
      <c r="L3767" s="21"/>
      <c r="M3767" s="14"/>
      <c r="N3767" s="14"/>
      <c r="O3767" s="21"/>
      <c r="P3767" s="16"/>
      <c r="Q3767" s="24"/>
      <c r="R3767" s="16"/>
      <c r="S3767" s="4"/>
      <c r="T3767" s="5"/>
      <c r="U3767" s="11"/>
      <c r="V3767" s="11"/>
      <c r="W3767" s="11"/>
      <c r="X3767" s="32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"/>
      <c r="AI3767" s="1"/>
      <c r="AJ3767" s="1"/>
      <c r="AK3767" s="1"/>
      <c r="AL3767" s="1"/>
      <c r="AM3767" s="32"/>
      <c r="AN3767" s="32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42"/>
      <c r="B3768" s="19"/>
      <c r="C3768" s="8"/>
      <c r="D3768" s="15"/>
      <c r="E3768" s="16"/>
      <c r="F3768" s="16"/>
      <c r="G3768" s="16"/>
      <c r="H3768" s="16"/>
      <c r="I3768" s="15"/>
      <c r="J3768" s="5"/>
      <c r="K3768" s="2"/>
      <c r="L3768" s="21"/>
      <c r="M3768" s="14"/>
      <c r="N3768" s="14"/>
      <c r="O3768" s="21"/>
      <c r="P3768" s="16"/>
      <c r="Q3768" s="24"/>
      <c r="R3768" s="16"/>
      <c r="S3768" s="4"/>
      <c r="T3768" s="5"/>
      <c r="U3768" s="11"/>
      <c r="V3768" s="11"/>
      <c r="W3768" s="11"/>
      <c r="X3768" s="32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"/>
      <c r="AI3768" s="1"/>
      <c r="AJ3768" s="1"/>
      <c r="AK3768" s="1"/>
      <c r="AL3768" s="1"/>
      <c r="AM3768" s="32"/>
      <c r="AN3768" s="32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42"/>
      <c r="B3769" s="19"/>
      <c r="C3769" s="8"/>
      <c r="D3769" s="15"/>
      <c r="E3769" s="16"/>
      <c r="F3769" s="16"/>
      <c r="G3769" s="16"/>
      <c r="H3769" s="16"/>
      <c r="I3769" s="15"/>
      <c r="J3769" s="5"/>
      <c r="K3769" s="2"/>
      <c r="L3769" s="21"/>
      <c r="M3769" s="14"/>
      <c r="N3769" s="14"/>
      <c r="O3769" s="21"/>
      <c r="P3769" s="16"/>
      <c r="Q3769" s="24"/>
      <c r="R3769" s="16"/>
      <c r="S3769" s="4"/>
      <c r="T3769" s="5"/>
      <c r="U3769" s="11"/>
      <c r="V3769" s="11"/>
      <c r="W3769" s="11"/>
      <c r="X3769" s="32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"/>
      <c r="AI3769" s="1"/>
      <c r="AJ3769" s="1"/>
      <c r="AK3769" s="1"/>
      <c r="AL3769" s="1"/>
      <c r="AM3769" s="32"/>
      <c r="AN3769" s="32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42"/>
      <c r="B3770" s="19"/>
      <c r="C3770" s="8"/>
      <c r="D3770" s="15"/>
      <c r="E3770" s="16"/>
      <c r="F3770" s="16"/>
      <c r="G3770" s="16"/>
      <c r="H3770" s="16"/>
      <c r="I3770" s="15"/>
      <c r="J3770" s="5"/>
      <c r="K3770" s="2"/>
      <c r="L3770" s="21"/>
      <c r="M3770" s="14"/>
      <c r="N3770" s="14"/>
      <c r="O3770" s="21"/>
      <c r="P3770" s="16"/>
      <c r="Q3770" s="24"/>
      <c r="R3770" s="16"/>
      <c r="S3770" s="4"/>
      <c r="T3770" s="5"/>
      <c r="U3770" s="11"/>
      <c r="V3770" s="11"/>
      <c r="W3770" s="11"/>
      <c r="X3770" s="32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"/>
      <c r="AI3770" s="1"/>
      <c r="AJ3770" s="1"/>
      <c r="AK3770" s="1"/>
      <c r="AL3770" s="1"/>
      <c r="AM3770" s="32"/>
      <c r="AN3770" s="32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42"/>
      <c r="B3771" s="19"/>
      <c r="C3771" s="8"/>
      <c r="D3771" s="15"/>
      <c r="E3771" s="16"/>
      <c r="F3771" s="16"/>
      <c r="G3771" s="16"/>
      <c r="H3771" s="16"/>
      <c r="I3771" s="15"/>
      <c r="J3771" s="5"/>
      <c r="K3771" s="2"/>
      <c r="L3771" s="21"/>
      <c r="M3771" s="14"/>
      <c r="N3771" s="14"/>
      <c r="O3771" s="21"/>
      <c r="P3771" s="16"/>
      <c r="Q3771" s="24"/>
      <c r="R3771" s="16"/>
      <c r="S3771" s="4"/>
      <c r="T3771" s="5"/>
      <c r="U3771" s="11"/>
      <c r="V3771" s="11"/>
      <c r="W3771" s="11"/>
      <c r="X3771" s="32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"/>
      <c r="AI3771" s="1"/>
      <c r="AJ3771" s="1"/>
      <c r="AK3771" s="1"/>
      <c r="AL3771" s="1"/>
      <c r="AM3771" s="32"/>
      <c r="AN3771" s="32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42"/>
      <c r="B3772" s="19"/>
      <c r="C3772" s="8"/>
      <c r="D3772" s="15"/>
      <c r="E3772" s="16"/>
      <c r="F3772" s="16"/>
      <c r="G3772" s="16"/>
      <c r="H3772" s="16"/>
      <c r="I3772" s="15"/>
      <c r="J3772" s="5"/>
      <c r="K3772" s="2"/>
      <c r="L3772" s="21"/>
      <c r="M3772" s="14"/>
      <c r="N3772" s="14"/>
      <c r="O3772" s="21"/>
      <c r="P3772" s="16"/>
      <c r="Q3772" s="24"/>
      <c r="R3772" s="16"/>
      <c r="S3772" s="4"/>
      <c r="T3772" s="5"/>
      <c r="U3772" s="11"/>
      <c r="V3772" s="11"/>
      <c r="W3772" s="11"/>
      <c r="X3772" s="32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"/>
      <c r="AI3772" s="1"/>
      <c r="AJ3772" s="1"/>
      <c r="AK3772" s="1"/>
      <c r="AL3772" s="1"/>
      <c r="AM3772" s="32"/>
      <c r="AN3772" s="32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42"/>
      <c r="B3773" s="19"/>
      <c r="C3773" s="8"/>
      <c r="D3773" s="15"/>
      <c r="E3773" s="16"/>
      <c r="F3773" s="16"/>
      <c r="G3773" s="16"/>
      <c r="H3773" s="16"/>
      <c r="I3773" s="15"/>
      <c r="J3773" s="5"/>
      <c r="K3773" s="2"/>
      <c r="L3773" s="21"/>
      <c r="M3773" s="14"/>
      <c r="N3773" s="14"/>
      <c r="O3773" s="21"/>
      <c r="P3773" s="16"/>
      <c r="Q3773" s="24"/>
      <c r="R3773" s="16"/>
      <c r="S3773" s="4"/>
      <c r="T3773" s="5"/>
      <c r="U3773" s="11"/>
      <c r="V3773" s="11"/>
      <c r="W3773" s="11"/>
      <c r="X3773" s="32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"/>
      <c r="AI3773" s="1"/>
      <c r="AJ3773" s="1"/>
      <c r="AK3773" s="1"/>
      <c r="AL3773" s="1"/>
      <c r="AM3773" s="32"/>
      <c r="AN3773" s="32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42"/>
      <c r="B3774" s="19"/>
      <c r="C3774" s="8"/>
      <c r="D3774" s="15"/>
      <c r="E3774" s="16"/>
      <c r="F3774" s="16"/>
      <c r="G3774" s="16"/>
      <c r="H3774" s="16"/>
      <c r="I3774" s="15"/>
      <c r="J3774" s="5"/>
      <c r="K3774" s="2"/>
      <c r="L3774" s="21"/>
      <c r="M3774" s="14"/>
      <c r="N3774" s="14"/>
      <c r="O3774" s="21"/>
      <c r="P3774" s="16"/>
      <c r="Q3774" s="24"/>
      <c r="R3774" s="16"/>
      <c r="S3774" s="4"/>
      <c r="T3774" s="5"/>
      <c r="U3774" s="11"/>
      <c r="V3774" s="11"/>
      <c r="W3774" s="11"/>
      <c r="X3774" s="32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"/>
      <c r="AI3774" s="1"/>
      <c r="AJ3774" s="1"/>
      <c r="AK3774" s="1"/>
      <c r="AL3774" s="1"/>
      <c r="AM3774" s="32"/>
      <c r="AN3774" s="32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42"/>
      <c r="B3775" s="19"/>
      <c r="C3775" s="8"/>
      <c r="D3775" s="15"/>
      <c r="E3775" s="16"/>
      <c r="F3775" s="16"/>
      <c r="G3775" s="16"/>
      <c r="H3775" s="16"/>
      <c r="I3775" s="15"/>
      <c r="J3775" s="5"/>
      <c r="K3775" s="2"/>
      <c r="L3775" s="21"/>
      <c r="M3775" s="14"/>
      <c r="N3775" s="14"/>
      <c r="O3775" s="21"/>
      <c r="P3775" s="16"/>
      <c r="Q3775" s="24"/>
      <c r="R3775" s="16"/>
      <c r="S3775" s="4"/>
      <c r="T3775" s="5"/>
      <c r="U3775" s="11"/>
      <c r="V3775" s="11"/>
      <c r="W3775" s="11"/>
      <c r="X3775" s="32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"/>
      <c r="AI3775" s="1"/>
      <c r="AJ3775" s="1"/>
      <c r="AK3775" s="1"/>
      <c r="AL3775" s="1"/>
      <c r="AM3775" s="32"/>
      <c r="AN3775" s="32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42"/>
      <c r="B3776" s="19"/>
      <c r="C3776" s="8"/>
      <c r="D3776" s="15"/>
      <c r="E3776" s="16"/>
      <c r="F3776" s="16"/>
      <c r="G3776" s="16"/>
      <c r="H3776" s="16"/>
      <c r="I3776" s="15"/>
      <c r="J3776" s="5"/>
      <c r="K3776" s="2"/>
      <c r="L3776" s="21"/>
      <c r="M3776" s="14"/>
      <c r="N3776" s="14"/>
      <c r="O3776" s="21"/>
      <c r="P3776" s="16"/>
      <c r="Q3776" s="24"/>
      <c r="R3776" s="16"/>
      <c r="S3776" s="4"/>
      <c r="T3776" s="5"/>
      <c r="U3776" s="11"/>
      <c r="V3776" s="11"/>
      <c r="W3776" s="11"/>
      <c r="X3776" s="32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"/>
      <c r="AI3776" s="1"/>
      <c r="AJ3776" s="1"/>
      <c r="AK3776" s="1"/>
      <c r="AL3776" s="1"/>
      <c r="AM3776" s="32"/>
      <c r="AN3776" s="32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42"/>
      <c r="B3777" s="19"/>
      <c r="C3777" s="8"/>
      <c r="D3777" s="15"/>
      <c r="E3777" s="16"/>
      <c r="F3777" s="16"/>
      <c r="G3777" s="16"/>
      <c r="H3777" s="16"/>
      <c r="I3777" s="15"/>
      <c r="J3777" s="5"/>
      <c r="K3777" s="2"/>
      <c r="L3777" s="21"/>
      <c r="M3777" s="14"/>
      <c r="N3777" s="14"/>
      <c r="O3777" s="21"/>
      <c r="P3777" s="16"/>
      <c r="Q3777" s="24"/>
      <c r="R3777" s="16"/>
      <c r="S3777" s="4"/>
      <c r="T3777" s="5"/>
      <c r="U3777" s="11"/>
      <c r="V3777" s="11"/>
      <c r="W3777" s="11"/>
      <c r="X3777" s="32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"/>
      <c r="AI3777" s="1"/>
      <c r="AJ3777" s="1"/>
      <c r="AK3777" s="1"/>
      <c r="AL3777" s="1"/>
      <c r="AM3777" s="32"/>
      <c r="AN3777" s="32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42"/>
      <c r="B3778" s="19"/>
      <c r="C3778" s="8"/>
      <c r="D3778" s="15"/>
      <c r="E3778" s="16"/>
      <c r="F3778" s="16"/>
      <c r="G3778" s="16"/>
      <c r="H3778" s="16"/>
      <c r="I3778" s="15"/>
      <c r="J3778" s="5"/>
      <c r="K3778" s="2"/>
      <c r="L3778" s="21"/>
      <c r="M3778" s="14"/>
      <c r="N3778" s="14"/>
      <c r="O3778" s="21"/>
      <c r="P3778" s="16"/>
      <c r="Q3778" s="24"/>
      <c r="R3778" s="16"/>
      <c r="S3778" s="4"/>
      <c r="T3778" s="5"/>
      <c r="U3778" s="11"/>
      <c r="V3778" s="11"/>
      <c r="W3778" s="11"/>
      <c r="X3778" s="32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"/>
      <c r="AI3778" s="1"/>
      <c r="AJ3778" s="1"/>
      <c r="AK3778" s="1"/>
      <c r="AL3778" s="1"/>
      <c r="AM3778" s="32"/>
      <c r="AN3778" s="32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42"/>
      <c r="B3779" s="19"/>
      <c r="C3779" s="8"/>
      <c r="D3779" s="15"/>
      <c r="E3779" s="16"/>
      <c r="F3779" s="16"/>
      <c r="G3779" s="16"/>
      <c r="H3779" s="16"/>
      <c r="I3779" s="15"/>
      <c r="J3779" s="5"/>
      <c r="K3779" s="2"/>
      <c r="L3779" s="21"/>
      <c r="M3779" s="14"/>
      <c r="N3779" s="14"/>
      <c r="O3779" s="21"/>
      <c r="P3779" s="16"/>
      <c r="Q3779" s="24"/>
      <c r="R3779" s="16"/>
      <c r="S3779" s="4"/>
      <c r="T3779" s="5"/>
      <c r="U3779" s="11"/>
      <c r="V3779" s="11"/>
      <c r="W3779" s="11"/>
      <c r="X3779" s="32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"/>
      <c r="AI3779" s="1"/>
      <c r="AJ3779" s="1"/>
      <c r="AK3779" s="1"/>
      <c r="AL3779" s="1"/>
      <c r="AM3779" s="32"/>
      <c r="AN3779" s="32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42"/>
      <c r="B3780" s="19"/>
      <c r="C3780" s="8"/>
      <c r="D3780" s="15"/>
      <c r="E3780" s="16"/>
      <c r="F3780" s="16"/>
      <c r="G3780" s="16"/>
      <c r="H3780" s="16"/>
      <c r="I3780" s="15"/>
      <c r="J3780" s="5"/>
      <c r="K3780" s="2"/>
      <c r="L3780" s="21"/>
      <c r="M3780" s="14"/>
      <c r="N3780" s="14"/>
      <c r="O3780" s="21"/>
      <c r="P3780" s="16"/>
      <c r="Q3780" s="24"/>
      <c r="R3780" s="16"/>
      <c r="S3780" s="4"/>
      <c r="T3780" s="5"/>
      <c r="U3780" s="11"/>
      <c r="V3780" s="11"/>
      <c r="W3780" s="11"/>
      <c r="X3780" s="32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"/>
      <c r="AI3780" s="1"/>
      <c r="AJ3780" s="1"/>
      <c r="AK3780" s="1"/>
      <c r="AL3780" s="1"/>
      <c r="AM3780" s="32"/>
      <c r="AN3780" s="32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42"/>
      <c r="B3781" s="19"/>
      <c r="C3781" s="8"/>
      <c r="D3781" s="15"/>
      <c r="E3781" s="16"/>
      <c r="F3781" s="16"/>
      <c r="G3781" s="16"/>
      <c r="H3781" s="16"/>
      <c r="I3781" s="15"/>
      <c r="J3781" s="5"/>
      <c r="K3781" s="2"/>
      <c r="L3781" s="21"/>
      <c r="M3781" s="14"/>
      <c r="N3781" s="14"/>
      <c r="O3781" s="21"/>
      <c r="P3781" s="16"/>
      <c r="Q3781" s="24"/>
      <c r="R3781" s="16"/>
      <c r="S3781" s="4"/>
      <c r="T3781" s="5"/>
      <c r="U3781" s="11"/>
      <c r="V3781" s="11"/>
      <c r="W3781" s="11"/>
      <c r="X3781" s="32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"/>
      <c r="AI3781" s="1"/>
      <c r="AJ3781" s="1"/>
      <c r="AK3781" s="1"/>
      <c r="AL3781" s="1"/>
      <c r="AM3781" s="32"/>
      <c r="AN3781" s="32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42"/>
      <c r="B3782" s="19"/>
      <c r="C3782" s="8"/>
      <c r="D3782" s="15"/>
      <c r="E3782" s="16"/>
      <c r="F3782" s="16"/>
      <c r="G3782" s="16"/>
      <c r="H3782" s="16"/>
      <c r="I3782" s="15"/>
      <c r="J3782" s="5"/>
      <c r="K3782" s="2"/>
      <c r="L3782" s="21"/>
      <c r="M3782" s="14"/>
      <c r="N3782" s="14"/>
      <c r="O3782" s="21"/>
      <c r="P3782" s="16"/>
      <c r="Q3782" s="24"/>
      <c r="R3782" s="16"/>
      <c r="S3782" s="4"/>
      <c r="T3782" s="5"/>
      <c r="U3782" s="11"/>
      <c r="V3782" s="11"/>
      <c r="W3782" s="11"/>
      <c r="X3782" s="32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"/>
      <c r="AI3782" s="1"/>
      <c r="AJ3782" s="1"/>
      <c r="AK3782" s="1"/>
      <c r="AL3782" s="1"/>
      <c r="AM3782" s="32"/>
      <c r="AN3782" s="32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42"/>
      <c r="B3783" s="19"/>
      <c r="C3783" s="8"/>
      <c r="D3783" s="15"/>
      <c r="E3783" s="16"/>
      <c r="F3783" s="16"/>
      <c r="G3783" s="16"/>
      <c r="H3783" s="16"/>
      <c r="I3783" s="15"/>
      <c r="J3783" s="5"/>
      <c r="K3783" s="2"/>
      <c r="L3783" s="21"/>
      <c r="M3783" s="14"/>
      <c r="N3783" s="14"/>
      <c r="O3783" s="21"/>
      <c r="P3783" s="16"/>
      <c r="Q3783" s="24"/>
      <c r="R3783" s="16"/>
      <c r="S3783" s="4"/>
      <c r="T3783" s="5"/>
      <c r="U3783" s="11"/>
      <c r="V3783" s="11"/>
      <c r="W3783" s="11"/>
      <c r="X3783" s="32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"/>
      <c r="AI3783" s="1"/>
      <c r="AJ3783" s="1"/>
      <c r="AK3783" s="1"/>
      <c r="AL3783" s="1"/>
      <c r="AM3783" s="32"/>
      <c r="AN3783" s="32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42"/>
      <c r="B3784" s="19"/>
      <c r="C3784" s="8"/>
      <c r="D3784" s="15"/>
      <c r="E3784" s="16"/>
      <c r="F3784" s="16"/>
      <c r="G3784" s="16"/>
      <c r="H3784" s="16"/>
      <c r="I3784" s="15"/>
      <c r="J3784" s="5"/>
      <c r="K3784" s="2"/>
      <c r="L3784" s="21"/>
      <c r="M3784" s="14"/>
      <c r="N3784" s="14"/>
      <c r="O3784" s="21"/>
      <c r="P3784" s="16"/>
      <c r="Q3784" s="24"/>
      <c r="R3784" s="16"/>
      <c r="S3784" s="4"/>
      <c r="T3784" s="5"/>
      <c r="U3784" s="11"/>
      <c r="V3784" s="11"/>
      <c r="W3784" s="11"/>
      <c r="X3784" s="32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"/>
      <c r="AI3784" s="1"/>
      <c r="AJ3784" s="1"/>
      <c r="AK3784" s="1"/>
      <c r="AL3784" s="1"/>
      <c r="AM3784" s="32"/>
      <c r="AN3784" s="32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42"/>
      <c r="B3785" s="19"/>
      <c r="C3785" s="8"/>
      <c r="D3785" s="15"/>
      <c r="E3785" s="16"/>
      <c r="F3785" s="16"/>
      <c r="G3785" s="16"/>
      <c r="H3785" s="16"/>
      <c r="I3785" s="15"/>
      <c r="J3785" s="5"/>
      <c r="K3785" s="2"/>
      <c r="L3785" s="21"/>
      <c r="M3785" s="14"/>
      <c r="N3785" s="14"/>
      <c r="O3785" s="21"/>
      <c r="P3785" s="16"/>
      <c r="Q3785" s="24"/>
      <c r="R3785" s="16"/>
      <c r="S3785" s="4"/>
      <c r="T3785" s="5"/>
      <c r="U3785" s="11"/>
      <c r="V3785" s="11"/>
      <c r="W3785" s="11"/>
      <c r="X3785" s="32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"/>
      <c r="AI3785" s="1"/>
      <c r="AJ3785" s="1"/>
      <c r="AK3785" s="1"/>
      <c r="AL3785" s="1"/>
      <c r="AM3785" s="32"/>
      <c r="AN3785" s="32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42"/>
      <c r="B3786" s="19"/>
      <c r="C3786" s="8"/>
      <c r="D3786" s="15"/>
      <c r="E3786" s="16"/>
      <c r="F3786" s="16"/>
      <c r="G3786" s="16"/>
      <c r="H3786" s="16"/>
      <c r="I3786" s="15"/>
      <c r="J3786" s="5"/>
      <c r="K3786" s="2"/>
      <c r="L3786" s="21"/>
      <c r="M3786" s="14"/>
      <c r="N3786" s="14"/>
      <c r="O3786" s="21"/>
      <c r="P3786" s="16"/>
      <c r="Q3786" s="24"/>
      <c r="R3786" s="16"/>
      <c r="S3786" s="4"/>
      <c r="T3786" s="5"/>
      <c r="U3786" s="11"/>
      <c r="V3786" s="11"/>
      <c r="W3786" s="11"/>
      <c r="X3786" s="32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"/>
      <c r="AI3786" s="1"/>
      <c r="AJ3786" s="1"/>
      <c r="AK3786" s="1"/>
      <c r="AL3786" s="1"/>
      <c r="AM3786" s="32"/>
      <c r="AN3786" s="32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42"/>
      <c r="B3787" s="19"/>
      <c r="C3787" s="8"/>
      <c r="D3787" s="15"/>
      <c r="E3787" s="16"/>
      <c r="F3787" s="16"/>
      <c r="G3787" s="16"/>
      <c r="H3787" s="16"/>
      <c r="I3787" s="15"/>
      <c r="J3787" s="5"/>
      <c r="K3787" s="2"/>
      <c r="L3787" s="21"/>
      <c r="M3787" s="14"/>
      <c r="N3787" s="14"/>
      <c r="O3787" s="21"/>
      <c r="P3787" s="16"/>
      <c r="Q3787" s="24"/>
      <c r="R3787" s="16"/>
      <c r="S3787" s="4"/>
      <c r="T3787" s="5"/>
      <c r="U3787" s="11"/>
      <c r="V3787" s="11"/>
      <c r="W3787" s="11"/>
      <c r="X3787" s="32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"/>
      <c r="AI3787" s="1"/>
      <c r="AJ3787" s="1"/>
      <c r="AK3787" s="1"/>
      <c r="AL3787" s="1"/>
      <c r="AM3787" s="32"/>
      <c r="AN3787" s="32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42"/>
      <c r="B3788" s="19"/>
      <c r="C3788" s="8"/>
      <c r="D3788" s="15"/>
      <c r="E3788" s="16"/>
      <c r="F3788" s="16"/>
      <c r="G3788" s="16"/>
      <c r="H3788" s="16"/>
      <c r="I3788" s="15"/>
      <c r="J3788" s="5"/>
      <c r="K3788" s="2"/>
      <c r="L3788" s="21"/>
      <c r="M3788" s="14"/>
      <c r="N3788" s="14"/>
      <c r="O3788" s="21"/>
      <c r="P3788" s="16"/>
      <c r="Q3788" s="24"/>
      <c r="R3788" s="16"/>
      <c r="S3788" s="4"/>
      <c r="T3788" s="5"/>
      <c r="U3788" s="11"/>
      <c r="V3788" s="11"/>
      <c r="W3788" s="11"/>
      <c r="X3788" s="32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"/>
      <c r="AI3788" s="1"/>
      <c r="AJ3788" s="1"/>
      <c r="AK3788" s="1"/>
      <c r="AL3788" s="1"/>
      <c r="AM3788" s="32"/>
      <c r="AN3788" s="32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42"/>
      <c r="B3789" s="19"/>
      <c r="C3789" s="8"/>
      <c r="D3789" s="15"/>
      <c r="E3789" s="16"/>
      <c r="F3789" s="16"/>
      <c r="G3789" s="16"/>
      <c r="H3789" s="16"/>
      <c r="I3789" s="15"/>
      <c r="J3789" s="5"/>
      <c r="K3789" s="2"/>
      <c r="L3789" s="21"/>
      <c r="M3789" s="14"/>
      <c r="N3789" s="14"/>
      <c r="O3789" s="21"/>
      <c r="P3789" s="16"/>
      <c r="Q3789" s="24"/>
      <c r="R3789" s="16"/>
      <c r="S3789" s="4"/>
      <c r="T3789" s="5"/>
      <c r="U3789" s="11"/>
      <c r="V3789" s="11"/>
      <c r="W3789" s="11"/>
      <c r="X3789" s="32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"/>
      <c r="AI3789" s="1"/>
      <c r="AJ3789" s="1"/>
      <c r="AK3789" s="1"/>
      <c r="AL3789" s="1"/>
      <c r="AM3789" s="32"/>
      <c r="AN3789" s="32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42"/>
      <c r="B3790" s="19"/>
      <c r="C3790" s="8"/>
      <c r="D3790" s="15"/>
      <c r="E3790" s="16"/>
      <c r="F3790" s="16"/>
      <c r="G3790" s="16"/>
      <c r="H3790" s="16"/>
      <c r="I3790" s="15"/>
      <c r="J3790" s="5"/>
      <c r="K3790" s="2"/>
      <c r="L3790" s="21"/>
      <c r="M3790" s="14"/>
      <c r="N3790" s="14"/>
      <c r="O3790" s="21"/>
      <c r="P3790" s="16"/>
      <c r="Q3790" s="24"/>
      <c r="R3790" s="16"/>
      <c r="S3790" s="4"/>
      <c r="T3790" s="5"/>
      <c r="U3790" s="11"/>
      <c r="V3790" s="11"/>
      <c r="W3790" s="11"/>
      <c r="X3790" s="32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"/>
      <c r="AI3790" s="1"/>
      <c r="AJ3790" s="1"/>
      <c r="AK3790" s="1"/>
      <c r="AL3790" s="1"/>
      <c r="AM3790" s="32"/>
      <c r="AN3790" s="32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42"/>
      <c r="B3791" s="19"/>
      <c r="C3791" s="8"/>
      <c r="D3791" s="15"/>
      <c r="E3791" s="16"/>
      <c r="F3791" s="16"/>
      <c r="G3791" s="16"/>
      <c r="H3791" s="16"/>
      <c r="I3791" s="15"/>
      <c r="J3791" s="5"/>
      <c r="K3791" s="2"/>
      <c r="L3791" s="21"/>
      <c r="M3791" s="14"/>
      <c r="N3791" s="14"/>
      <c r="O3791" s="21"/>
      <c r="P3791" s="16"/>
      <c r="Q3791" s="24"/>
      <c r="R3791" s="16"/>
      <c r="S3791" s="4"/>
      <c r="T3791" s="5"/>
      <c r="U3791" s="11"/>
      <c r="V3791" s="11"/>
      <c r="W3791" s="11"/>
      <c r="X3791" s="32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"/>
      <c r="AI3791" s="1"/>
      <c r="AJ3791" s="1"/>
      <c r="AK3791" s="1"/>
      <c r="AL3791" s="1"/>
      <c r="AM3791" s="32"/>
      <c r="AN3791" s="32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42"/>
      <c r="B3792" s="19"/>
      <c r="C3792" s="8"/>
      <c r="D3792" s="15"/>
      <c r="E3792" s="16"/>
      <c r="F3792" s="16"/>
      <c r="G3792" s="16"/>
      <c r="H3792" s="16"/>
      <c r="I3792" s="15"/>
      <c r="J3792" s="5"/>
      <c r="K3792" s="2"/>
      <c r="L3792" s="21"/>
      <c r="M3792" s="14"/>
      <c r="N3792" s="14"/>
      <c r="O3792" s="21"/>
      <c r="P3792" s="16"/>
      <c r="Q3792" s="24"/>
      <c r="R3792" s="16"/>
      <c r="S3792" s="4"/>
      <c r="T3792" s="5"/>
      <c r="U3792" s="11"/>
      <c r="V3792" s="11"/>
      <c r="W3792" s="11"/>
      <c r="X3792" s="32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"/>
      <c r="AI3792" s="1"/>
      <c r="AJ3792" s="1"/>
      <c r="AK3792" s="1"/>
      <c r="AL3792" s="1"/>
      <c r="AM3792" s="32"/>
      <c r="AN3792" s="32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42"/>
      <c r="B3793" s="19"/>
      <c r="C3793" s="8"/>
      <c r="D3793" s="15"/>
      <c r="E3793" s="16"/>
      <c r="F3793" s="16"/>
      <c r="G3793" s="16"/>
      <c r="H3793" s="16"/>
      <c r="I3793" s="15"/>
      <c r="J3793" s="5"/>
      <c r="K3793" s="2"/>
      <c r="L3793" s="21"/>
      <c r="M3793" s="14"/>
      <c r="N3793" s="14"/>
      <c r="O3793" s="21"/>
      <c r="P3793" s="16"/>
      <c r="Q3793" s="24"/>
      <c r="R3793" s="16"/>
      <c r="S3793" s="4"/>
      <c r="T3793" s="5"/>
      <c r="U3793" s="11"/>
      <c r="V3793" s="11"/>
      <c r="W3793" s="11"/>
      <c r="X3793" s="32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"/>
      <c r="AI3793" s="1"/>
      <c r="AJ3793" s="1"/>
      <c r="AK3793" s="1"/>
      <c r="AL3793" s="1"/>
      <c r="AM3793" s="32"/>
      <c r="AN3793" s="32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42"/>
      <c r="B3794" s="19"/>
      <c r="C3794" s="8"/>
      <c r="D3794" s="15"/>
      <c r="E3794" s="16"/>
      <c r="F3794" s="16"/>
      <c r="G3794" s="16"/>
      <c r="H3794" s="16"/>
      <c r="I3794" s="15"/>
      <c r="J3794" s="5"/>
      <c r="K3794" s="2"/>
      <c r="L3794" s="21"/>
      <c r="M3794" s="14"/>
      <c r="N3794" s="14"/>
      <c r="O3794" s="21"/>
      <c r="P3794" s="16"/>
      <c r="Q3794" s="24"/>
      <c r="R3794" s="16"/>
      <c r="S3794" s="4"/>
      <c r="T3794" s="5"/>
      <c r="U3794" s="11"/>
      <c r="V3794" s="11"/>
      <c r="W3794" s="11"/>
      <c r="X3794" s="32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"/>
      <c r="AI3794" s="1"/>
      <c r="AJ3794" s="1"/>
      <c r="AK3794" s="1"/>
      <c r="AL3794" s="1"/>
      <c r="AM3794" s="32"/>
      <c r="AN3794" s="32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42"/>
      <c r="B3795" s="19"/>
      <c r="C3795" s="8"/>
      <c r="D3795" s="15"/>
      <c r="E3795" s="16"/>
      <c r="F3795" s="16"/>
      <c r="G3795" s="16"/>
      <c r="H3795" s="16"/>
      <c r="I3795" s="15"/>
      <c r="J3795" s="5"/>
      <c r="K3795" s="2"/>
      <c r="L3795" s="21"/>
      <c r="M3795" s="14"/>
      <c r="N3795" s="14"/>
      <c r="O3795" s="21"/>
      <c r="P3795" s="16"/>
      <c r="Q3795" s="24"/>
      <c r="R3795" s="16"/>
      <c r="S3795" s="4"/>
      <c r="T3795" s="5"/>
      <c r="U3795" s="11"/>
      <c r="V3795" s="11"/>
      <c r="W3795" s="11"/>
      <c r="X3795" s="32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"/>
      <c r="AI3795" s="1"/>
      <c r="AJ3795" s="1"/>
      <c r="AK3795" s="1"/>
      <c r="AL3795" s="1"/>
      <c r="AM3795" s="32"/>
      <c r="AN3795" s="32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42"/>
      <c r="B3796" s="19"/>
      <c r="C3796" s="8"/>
      <c r="D3796" s="15"/>
      <c r="E3796" s="16"/>
      <c r="F3796" s="16"/>
      <c r="G3796" s="16"/>
      <c r="H3796" s="16"/>
      <c r="I3796" s="15"/>
      <c r="J3796" s="5"/>
      <c r="K3796" s="2"/>
      <c r="L3796" s="21"/>
      <c r="M3796" s="14"/>
      <c r="N3796" s="14"/>
      <c r="O3796" s="21"/>
      <c r="P3796" s="16"/>
      <c r="Q3796" s="24"/>
      <c r="R3796" s="16"/>
      <c r="S3796" s="4"/>
      <c r="T3796" s="5"/>
      <c r="U3796" s="11"/>
      <c r="V3796" s="11"/>
      <c r="W3796" s="11"/>
      <c r="X3796" s="32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"/>
      <c r="AI3796" s="1"/>
      <c r="AJ3796" s="1"/>
      <c r="AK3796" s="1"/>
      <c r="AL3796" s="1"/>
      <c r="AM3796" s="32"/>
      <c r="AN3796" s="32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42"/>
      <c r="B3797" s="19"/>
      <c r="C3797" s="8"/>
      <c r="D3797" s="15"/>
      <c r="E3797" s="16"/>
      <c r="F3797" s="16"/>
      <c r="G3797" s="16"/>
      <c r="H3797" s="16"/>
      <c r="I3797" s="15"/>
      <c r="J3797" s="5"/>
      <c r="K3797" s="2"/>
      <c r="L3797" s="21"/>
      <c r="M3797" s="14"/>
      <c r="N3797" s="14"/>
      <c r="O3797" s="21"/>
      <c r="P3797" s="16"/>
      <c r="Q3797" s="24"/>
      <c r="R3797" s="16"/>
      <c r="S3797" s="4"/>
      <c r="T3797" s="5"/>
      <c r="U3797" s="11"/>
      <c r="V3797" s="11"/>
      <c r="W3797" s="11"/>
      <c r="X3797" s="32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"/>
      <c r="AI3797" s="1"/>
      <c r="AJ3797" s="1"/>
      <c r="AK3797" s="1"/>
      <c r="AL3797" s="1"/>
      <c r="AM3797" s="32"/>
      <c r="AN3797" s="32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42"/>
      <c r="B3798" s="19"/>
      <c r="C3798" s="8"/>
      <c r="D3798" s="15"/>
      <c r="E3798" s="16"/>
      <c r="F3798" s="16"/>
      <c r="G3798" s="16"/>
      <c r="H3798" s="16"/>
      <c r="I3798" s="15"/>
      <c r="J3798" s="5"/>
      <c r="K3798" s="2"/>
      <c r="L3798" s="21"/>
      <c r="M3798" s="14"/>
      <c r="N3798" s="14"/>
      <c r="O3798" s="21"/>
      <c r="P3798" s="16"/>
      <c r="Q3798" s="24"/>
      <c r="R3798" s="16"/>
      <c r="S3798" s="4"/>
      <c r="T3798" s="5"/>
      <c r="U3798" s="11"/>
      <c r="V3798" s="11"/>
      <c r="W3798" s="11"/>
      <c r="X3798" s="32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"/>
      <c r="AI3798" s="1"/>
      <c r="AJ3798" s="1"/>
      <c r="AK3798" s="1"/>
      <c r="AL3798" s="1"/>
      <c r="AM3798" s="32"/>
      <c r="AN3798" s="32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42"/>
      <c r="B3799" s="19"/>
      <c r="C3799" s="8"/>
      <c r="D3799" s="15"/>
      <c r="E3799" s="16"/>
      <c r="F3799" s="16"/>
      <c r="G3799" s="16"/>
      <c r="H3799" s="16"/>
      <c r="I3799" s="15"/>
      <c r="J3799" s="5"/>
      <c r="K3799" s="2"/>
      <c r="L3799" s="21"/>
      <c r="M3799" s="14"/>
      <c r="N3799" s="14"/>
      <c r="O3799" s="21"/>
      <c r="P3799" s="16"/>
      <c r="Q3799" s="24"/>
      <c r="R3799" s="16"/>
      <c r="S3799" s="4"/>
      <c r="T3799" s="5"/>
      <c r="U3799" s="11"/>
      <c r="V3799" s="11"/>
      <c r="W3799" s="11"/>
      <c r="X3799" s="32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"/>
      <c r="AI3799" s="1"/>
      <c r="AJ3799" s="1"/>
      <c r="AK3799" s="1"/>
      <c r="AL3799" s="1"/>
      <c r="AM3799" s="32"/>
      <c r="AN3799" s="32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42"/>
      <c r="B3800" s="19"/>
      <c r="C3800" s="8"/>
      <c r="D3800" s="15"/>
      <c r="E3800" s="16"/>
      <c r="F3800" s="16"/>
      <c r="G3800" s="16"/>
      <c r="H3800" s="16"/>
      <c r="I3800" s="15"/>
      <c r="J3800" s="5"/>
      <c r="K3800" s="2"/>
      <c r="L3800" s="21"/>
      <c r="M3800" s="14"/>
      <c r="N3800" s="14"/>
      <c r="O3800" s="21"/>
      <c r="P3800" s="16"/>
      <c r="Q3800" s="24"/>
      <c r="R3800" s="16"/>
      <c r="S3800" s="4"/>
      <c r="T3800" s="5"/>
      <c r="U3800" s="11"/>
      <c r="V3800" s="11"/>
      <c r="W3800" s="11"/>
      <c r="X3800" s="32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"/>
      <c r="AI3800" s="1"/>
      <c r="AJ3800" s="1"/>
      <c r="AK3800" s="1"/>
      <c r="AL3800" s="1"/>
      <c r="AM3800" s="32"/>
      <c r="AN3800" s="32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42"/>
      <c r="B3801" s="19"/>
      <c r="C3801" s="8"/>
      <c r="D3801" s="15"/>
      <c r="E3801" s="16"/>
      <c r="F3801" s="16"/>
      <c r="G3801" s="16"/>
      <c r="H3801" s="16"/>
      <c r="I3801" s="15"/>
      <c r="J3801" s="5"/>
      <c r="K3801" s="2"/>
      <c r="L3801" s="21"/>
      <c r="M3801" s="14"/>
      <c r="N3801" s="14"/>
      <c r="O3801" s="21"/>
      <c r="P3801" s="16"/>
      <c r="Q3801" s="24"/>
      <c r="R3801" s="16"/>
      <c r="S3801" s="4"/>
      <c r="T3801" s="5"/>
      <c r="U3801" s="11"/>
      <c r="V3801" s="11"/>
      <c r="W3801" s="11"/>
      <c r="X3801" s="32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"/>
      <c r="AI3801" s="1"/>
      <c r="AJ3801" s="1"/>
      <c r="AK3801" s="1"/>
      <c r="AL3801" s="1"/>
      <c r="AM3801" s="32"/>
      <c r="AN3801" s="32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42"/>
      <c r="B3802" s="19"/>
      <c r="C3802" s="8"/>
      <c r="D3802" s="15"/>
      <c r="E3802" s="16"/>
      <c r="F3802" s="16"/>
      <c r="G3802" s="16"/>
      <c r="H3802" s="16"/>
      <c r="I3802" s="15"/>
      <c r="J3802" s="5"/>
      <c r="K3802" s="2"/>
      <c r="L3802" s="21"/>
      <c r="M3802" s="14"/>
      <c r="N3802" s="14"/>
      <c r="O3802" s="21"/>
      <c r="P3802" s="16"/>
      <c r="Q3802" s="24"/>
      <c r="R3802" s="16"/>
      <c r="S3802" s="4"/>
      <c r="T3802" s="5"/>
      <c r="U3802" s="11"/>
      <c r="V3802" s="11"/>
      <c r="W3802" s="11"/>
      <c r="X3802" s="32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"/>
      <c r="AI3802" s="1"/>
      <c r="AJ3802" s="1"/>
      <c r="AK3802" s="1"/>
      <c r="AL3802" s="1"/>
      <c r="AM3802" s="32"/>
      <c r="AN3802" s="32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42"/>
      <c r="B3803" s="19"/>
      <c r="C3803" s="8"/>
      <c r="D3803" s="15"/>
      <c r="E3803" s="16"/>
      <c r="F3803" s="16"/>
      <c r="G3803" s="16"/>
      <c r="H3803" s="16"/>
      <c r="I3803" s="15"/>
      <c r="J3803" s="5"/>
      <c r="K3803" s="2"/>
      <c r="L3803" s="21"/>
      <c r="M3803" s="14"/>
      <c r="N3803" s="14"/>
      <c r="O3803" s="21"/>
      <c r="P3803" s="16"/>
      <c r="Q3803" s="24"/>
      <c r="R3803" s="16"/>
      <c r="S3803" s="4"/>
      <c r="T3803" s="5"/>
      <c r="U3803" s="11"/>
      <c r="V3803" s="11"/>
      <c r="W3803" s="11"/>
      <c r="X3803" s="32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"/>
      <c r="AI3803" s="1"/>
      <c r="AJ3803" s="1"/>
      <c r="AK3803" s="1"/>
      <c r="AL3803" s="1"/>
      <c r="AM3803" s="32"/>
      <c r="AN3803" s="32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42"/>
      <c r="B3804" s="19"/>
      <c r="C3804" s="8"/>
      <c r="D3804" s="15"/>
      <c r="E3804" s="16"/>
      <c r="F3804" s="16"/>
      <c r="G3804" s="16"/>
      <c r="H3804" s="16"/>
      <c r="I3804" s="15"/>
      <c r="J3804" s="5"/>
      <c r="K3804" s="2"/>
      <c r="L3804" s="21"/>
      <c r="M3804" s="14"/>
      <c r="N3804" s="14"/>
      <c r="O3804" s="21"/>
      <c r="P3804" s="16"/>
      <c r="Q3804" s="24"/>
      <c r="R3804" s="16"/>
      <c r="S3804" s="4"/>
      <c r="T3804" s="5"/>
      <c r="U3804" s="11"/>
      <c r="V3804" s="11"/>
      <c r="W3804" s="11"/>
      <c r="X3804" s="32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"/>
      <c r="AI3804" s="1"/>
      <c r="AJ3804" s="1"/>
      <c r="AK3804" s="1"/>
      <c r="AL3804" s="1"/>
      <c r="AM3804" s="32"/>
      <c r="AN3804" s="32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42"/>
      <c r="B3805" s="19"/>
      <c r="C3805" s="8"/>
      <c r="D3805" s="15"/>
      <c r="E3805" s="16"/>
      <c r="F3805" s="16"/>
      <c r="G3805" s="16"/>
      <c r="H3805" s="16"/>
      <c r="I3805" s="15"/>
      <c r="J3805" s="5"/>
      <c r="K3805" s="2"/>
      <c r="L3805" s="21"/>
      <c r="M3805" s="14"/>
      <c r="N3805" s="14"/>
      <c r="O3805" s="21"/>
      <c r="P3805" s="16"/>
      <c r="Q3805" s="24"/>
      <c r="R3805" s="16"/>
      <c r="S3805" s="4"/>
      <c r="T3805" s="5"/>
      <c r="U3805" s="11"/>
      <c r="V3805" s="11"/>
      <c r="W3805" s="11"/>
      <c r="X3805" s="32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"/>
      <c r="AI3805" s="1"/>
      <c r="AJ3805" s="1"/>
      <c r="AK3805" s="1"/>
      <c r="AL3805" s="1"/>
      <c r="AM3805" s="32"/>
      <c r="AN3805" s="32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42"/>
      <c r="B3806" s="19"/>
      <c r="C3806" s="8"/>
      <c r="D3806" s="15"/>
      <c r="E3806" s="16"/>
      <c r="F3806" s="16"/>
      <c r="G3806" s="16"/>
      <c r="H3806" s="16"/>
      <c r="I3806" s="15"/>
      <c r="J3806" s="5"/>
      <c r="K3806" s="2"/>
      <c r="L3806" s="21"/>
      <c r="M3806" s="14"/>
      <c r="N3806" s="14"/>
      <c r="O3806" s="21"/>
      <c r="P3806" s="16"/>
      <c r="Q3806" s="24"/>
      <c r="R3806" s="16"/>
      <c r="S3806" s="4"/>
      <c r="T3806" s="5"/>
      <c r="U3806" s="11"/>
      <c r="V3806" s="11"/>
      <c r="W3806" s="11"/>
      <c r="X3806" s="32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"/>
      <c r="AI3806" s="1"/>
      <c r="AJ3806" s="1"/>
      <c r="AK3806" s="1"/>
      <c r="AL3806" s="1"/>
      <c r="AM3806" s="32"/>
      <c r="AN3806" s="32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42"/>
      <c r="B3807" s="19"/>
      <c r="C3807" s="8"/>
      <c r="D3807" s="15"/>
      <c r="E3807" s="16"/>
      <c r="F3807" s="16"/>
      <c r="G3807" s="16"/>
      <c r="H3807" s="16"/>
      <c r="I3807" s="15"/>
      <c r="J3807" s="5"/>
      <c r="K3807" s="2"/>
      <c r="L3807" s="21"/>
      <c r="M3807" s="14"/>
      <c r="N3807" s="14"/>
      <c r="O3807" s="21"/>
      <c r="P3807" s="16"/>
      <c r="Q3807" s="24"/>
      <c r="R3807" s="16"/>
      <c r="S3807" s="4"/>
      <c r="T3807" s="5"/>
      <c r="U3807" s="11"/>
      <c r="V3807" s="11"/>
      <c r="W3807" s="11"/>
      <c r="X3807" s="32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"/>
      <c r="AI3807" s="1"/>
      <c r="AJ3807" s="1"/>
      <c r="AK3807" s="1"/>
      <c r="AL3807" s="1"/>
      <c r="AM3807" s="32"/>
      <c r="AN3807" s="32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42"/>
      <c r="B3808" s="19"/>
      <c r="C3808" s="8"/>
      <c r="D3808" s="15"/>
      <c r="E3808" s="16"/>
      <c r="F3808" s="16"/>
      <c r="G3808" s="16"/>
      <c r="H3808" s="16"/>
      <c r="I3808" s="15"/>
      <c r="J3808" s="5"/>
      <c r="K3808" s="2"/>
      <c r="L3808" s="21"/>
      <c r="M3808" s="14"/>
      <c r="N3808" s="14"/>
      <c r="O3808" s="21"/>
      <c r="P3808" s="16"/>
      <c r="Q3808" s="24"/>
      <c r="R3808" s="16"/>
      <c r="S3808" s="4"/>
      <c r="T3808" s="5"/>
      <c r="U3808" s="11"/>
      <c r="V3808" s="11"/>
      <c r="W3808" s="11"/>
      <c r="X3808" s="32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"/>
      <c r="AI3808" s="1"/>
      <c r="AJ3808" s="1"/>
      <c r="AK3808" s="1"/>
      <c r="AL3808" s="1"/>
      <c r="AM3808" s="32"/>
      <c r="AN3808" s="32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42"/>
      <c r="B3809" s="19"/>
      <c r="C3809" s="8"/>
      <c r="D3809" s="15"/>
      <c r="E3809" s="16"/>
      <c r="F3809" s="16"/>
      <c r="G3809" s="16"/>
      <c r="H3809" s="16"/>
      <c r="I3809" s="15"/>
      <c r="J3809" s="5"/>
      <c r="K3809" s="2"/>
      <c r="L3809" s="21"/>
      <c r="M3809" s="14"/>
      <c r="N3809" s="14"/>
      <c r="O3809" s="21"/>
      <c r="P3809" s="16"/>
      <c r="Q3809" s="24"/>
      <c r="R3809" s="16"/>
      <c r="S3809" s="4"/>
      <c r="T3809" s="5"/>
      <c r="U3809" s="11"/>
      <c r="V3809" s="11"/>
      <c r="W3809" s="11"/>
      <c r="X3809" s="32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"/>
      <c r="AI3809" s="1"/>
      <c r="AJ3809" s="1"/>
      <c r="AK3809" s="1"/>
      <c r="AL3809" s="1"/>
      <c r="AM3809" s="32"/>
      <c r="AN3809" s="32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42"/>
      <c r="B3810" s="19"/>
      <c r="C3810" s="8"/>
      <c r="D3810" s="15"/>
      <c r="E3810" s="16"/>
      <c r="F3810" s="16"/>
      <c r="G3810" s="16"/>
      <c r="H3810" s="16"/>
      <c r="I3810" s="15"/>
      <c r="J3810" s="5"/>
      <c r="K3810" s="2"/>
      <c r="L3810" s="21"/>
      <c r="M3810" s="14"/>
      <c r="N3810" s="14"/>
      <c r="O3810" s="21"/>
      <c r="P3810" s="16"/>
      <c r="Q3810" s="24"/>
      <c r="R3810" s="16"/>
      <c r="S3810" s="4"/>
      <c r="T3810" s="5"/>
      <c r="U3810" s="11"/>
      <c r="V3810" s="11"/>
      <c r="W3810" s="11"/>
      <c r="X3810" s="32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"/>
      <c r="AI3810" s="1"/>
      <c r="AJ3810" s="1"/>
      <c r="AK3810" s="1"/>
      <c r="AL3810" s="1"/>
      <c r="AM3810" s="32"/>
      <c r="AN3810" s="32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42"/>
      <c r="B3811" s="19"/>
      <c r="C3811" s="8"/>
      <c r="D3811" s="15"/>
      <c r="E3811" s="16"/>
      <c r="F3811" s="16"/>
      <c r="G3811" s="16"/>
      <c r="H3811" s="16"/>
      <c r="I3811" s="15"/>
      <c r="J3811" s="5"/>
      <c r="K3811" s="2"/>
      <c r="L3811" s="21"/>
      <c r="M3811" s="14"/>
      <c r="N3811" s="14"/>
      <c r="O3811" s="21"/>
      <c r="P3811" s="16"/>
      <c r="Q3811" s="24"/>
      <c r="R3811" s="16"/>
      <c r="S3811" s="4"/>
      <c r="T3811" s="5"/>
      <c r="U3811" s="11"/>
      <c r="V3811" s="11"/>
      <c r="W3811" s="11"/>
      <c r="X3811" s="32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"/>
      <c r="AI3811" s="1"/>
      <c r="AJ3811" s="1"/>
      <c r="AK3811" s="1"/>
      <c r="AL3811" s="1"/>
      <c r="AM3811" s="32"/>
      <c r="AN3811" s="32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42"/>
      <c r="B3812" s="19"/>
      <c r="C3812" s="8"/>
      <c r="D3812" s="15"/>
      <c r="E3812" s="16"/>
      <c r="F3812" s="16"/>
      <c r="G3812" s="16"/>
      <c r="H3812" s="16"/>
      <c r="I3812" s="15"/>
      <c r="J3812" s="5"/>
      <c r="K3812" s="2"/>
      <c r="L3812" s="21"/>
      <c r="M3812" s="14"/>
      <c r="N3812" s="14"/>
      <c r="O3812" s="21"/>
      <c r="P3812" s="16"/>
      <c r="Q3812" s="24"/>
      <c r="R3812" s="16"/>
      <c r="S3812" s="4"/>
      <c r="T3812" s="5"/>
      <c r="U3812" s="11"/>
      <c r="V3812" s="11"/>
      <c r="W3812" s="11"/>
      <c r="X3812" s="32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"/>
      <c r="AI3812" s="1"/>
      <c r="AJ3812" s="1"/>
      <c r="AK3812" s="1"/>
      <c r="AL3812" s="1"/>
      <c r="AM3812" s="32"/>
      <c r="AN3812" s="32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42"/>
      <c r="B3813" s="19"/>
      <c r="C3813" s="8"/>
      <c r="D3813" s="15"/>
      <c r="E3813" s="16"/>
      <c r="F3813" s="16"/>
      <c r="G3813" s="16"/>
      <c r="H3813" s="16"/>
      <c r="I3813" s="15"/>
      <c r="J3813" s="5"/>
      <c r="K3813" s="2"/>
      <c r="L3813" s="21"/>
      <c r="M3813" s="14"/>
      <c r="N3813" s="14"/>
      <c r="O3813" s="21"/>
      <c r="P3813" s="16"/>
      <c r="Q3813" s="24"/>
      <c r="R3813" s="16"/>
      <c r="S3813" s="4"/>
      <c r="T3813" s="5"/>
      <c r="U3813" s="11"/>
      <c r="V3813" s="11"/>
      <c r="W3813" s="11"/>
      <c r="X3813" s="32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"/>
      <c r="AI3813" s="1"/>
      <c r="AJ3813" s="1"/>
      <c r="AK3813" s="1"/>
      <c r="AL3813" s="1"/>
      <c r="AM3813" s="32"/>
      <c r="AN3813" s="32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42"/>
      <c r="B3814" s="19"/>
      <c r="C3814" s="8"/>
      <c r="D3814" s="15"/>
      <c r="E3814" s="16"/>
      <c r="F3814" s="16"/>
      <c r="G3814" s="16"/>
      <c r="H3814" s="16"/>
      <c r="I3814" s="15"/>
      <c r="J3814" s="5"/>
      <c r="K3814" s="2"/>
      <c r="L3814" s="21"/>
      <c r="M3814" s="14"/>
      <c r="N3814" s="14"/>
      <c r="O3814" s="21"/>
      <c r="P3814" s="16"/>
      <c r="Q3814" s="24"/>
      <c r="R3814" s="16"/>
      <c r="S3814" s="4"/>
      <c r="T3814" s="5"/>
      <c r="U3814" s="11"/>
      <c r="V3814" s="11"/>
      <c r="W3814" s="11"/>
      <c r="X3814" s="32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"/>
      <c r="AI3814" s="1"/>
      <c r="AJ3814" s="1"/>
      <c r="AK3814" s="1"/>
      <c r="AL3814" s="1"/>
      <c r="AM3814" s="32"/>
      <c r="AN3814" s="32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42"/>
      <c r="B3815" s="19"/>
      <c r="C3815" s="8"/>
      <c r="D3815" s="15"/>
      <c r="E3815" s="16"/>
      <c r="F3815" s="16"/>
      <c r="G3815" s="16"/>
      <c r="H3815" s="16"/>
      <c r="I3815" s="15"/>
      <c r="J3815" s="5"/>
      <c r="K3815" s="2"/>
      <c r="L3815" s="21"/>
      <c r="M3815" s="14"/>
      <c r="N3815" s="14"/>
      <c r="O3815" s="21"/>
      <c r="P3815" s="16"/>
      <c r="Q3815" s="24"/>
      <c r="R3815" s="16"/>
      <c r="S3815" s="4"/>
      <c r="T3815" s="5"/>
      <c r="U3815" s="11"/>
      <c r="V3815" s="11"/>
      <c r="W3815" s="11"/>
      <c r="X3815" s="32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"/>
      <c r="AI3815" s="1"/>
      <c r="AJ3815" s="1"/>
      <c r="AK3815" s="1"/>
      <c r="AL3815" s="1"/>
      <c r="AM3815" s="32"/>
      <c r="AN3815" s="32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42"/>
      <c r="B3816" s="19"/>
      <c r="C3816" s="8"/>
      <c r="D3816" s="15"/>
      <c r="E3816" s="16"/>
      <c r="F3816" s="16"/>
      <c r="G3816" s="16"/>
      <c r="H3816" s="16"/>
      <c r="I3816" s="15"/>
      <c r="J3816" s="5"/>
      <c r="K3816" s="2"/>
      <c r="L3816" s="21"/>
      <c r="M3816" s="14"/>
      <c r="N3816" s="14"/>
      <c r="O3816" s="21"/>
      <c r="P3816" s="16"/>
      <c r="Q3816" s="24"/>
      <c r="R3816" s="16"/>
      <c r="S3816" s="4"/>
      <c r="T3816" s="5"/>
      <c r="U3816" s="11"/>
      <c r="V3816" s="11"/>
      <c r="W3816" s="11"/>
      <c r="X3816" s="32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"/>
      <c r="AI3816" s="1"/>
      <c r="AJ3816" s="1"/>
      <c r="AK3816" s="1"/>
      <c r="AL3816" s="1"/>
      <c r="AM3816" s="32"/>
      <c r="AN3816" s="32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42"/>
      <c r="B3817" s="19"/>
      <c r="C3817" s="8"/>
      <c r="D3817" s="15"/>
      <c r="E3817" s="16"/>
      <c r="F3817" s="16"/>
      <c r="G3817" s="16"/>
      <c r="H3817" s="16"/>
      <c r="I3817" s="15"/>
      <c r="J3817" s="5"/>
      <c r="K3817" s="2"/>
      <c r="L3817" s="21"/>
      <c r="M3817" s="14"/>
      <c r="N3817" s="14"/>
      <c r="O3817" s="21"/>
      <c r="P3817" s="16"/>
      <c r="Q3817" s="24"/>
      <c r="R3817" s="16"/>
      <c r="S3817" s="4"/>
      <c r="T3817" s="5"/>
      <c r="U3817" s="11"/>
      <c r="V3817" s="11"/>
      <c r="W3817" s="11"/>
      <c r="X3817" s="32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"/>
      <c r="AI3817" s="1"/>
      <c r="AJ3817" s="1"/>
      <c r="AK3817" s="1"/>
      <c r="AL3817" s="1"/>
      <c r="AM3817" s="32"/>
      <c r="AN3817" s="32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42"/>
      <c r="B3818" s="19"/>
      <c r="C3818" s="8"/>
      <c r="D3818" s="15"/>
      <c r="E3818" s="16"/>
      <c r="F3818" s="16"/>
      <c r="G3818" s="16"/>
      <c r="H3818" s="16"/>
      <c r="I3818" s="15"/>
      <c r="J3818" s="5"/>
      <c r="K3818" s="2"/>
      <c r="L3818" s="21"/>
      <c r="M3818" s="14"/>
      <c r="N3818" s="14"/>
      <c r="O3818" s="21"/>
      <c r="P3818" s="16"/>
      <c r="Q3818" s="24"/>
      <c r="R3818" s="16"/>
      <c r="S3818" s="4"/>
      <c r="T3818" s="5"/>
      <c r="U3818" s="11"/>
      <c r="V3818" s="11"/>
      <c r="W3818" s="11"/>
      <c r="X3818" s="32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"/>
      <c r="AI3818" s="1"/>
      <c r="AJ3818" s="1"/>
      <c r="AK3818" s="1"/>
      <c r="AL3818" s="1"/>
      <c r="AM3818" s="32"/>
      <c r="AN3818" s="32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42"/>
      <c r="B3819" s="19"/>
      <c r="C3819" s="8"/>
      <c r="D3819" s="15"/>
      <c r="E3819" s="16"/>
      <c r="F3819" s="16"/>
      <c r="G3819" s="16"/>
      <c r="H3819" s="16"/>
      <c r="I3819" s="15"/>
      <c r="J3819" s="5"/>
      <c r="K3819" s="2"/>
      <c r="L3819" s="21"/>
      <c r="M3819" s="14"/>
      <c r="N3819" s="14"/>
      <c r="O3819" s="21"/>
      <c r="P3819" s="16"/>
      <c r="Q3819" s="24"/>
      <c r="R3819" s="16"/>
      <c r="S3819" s="4"/>
      <c r="T3819" s="5"/>
      <c r="U3819" s="11"/>
      <c r="V3819" s="11"/>
      <c r="W3819" s="11"/>
      <c r="X3819" s="32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"/>
      <c r="AI3819" s="1"/>
      <c r="AJ3819" s="1"/>
      <c r="AK3819" s="1"/>
      <c r="AL3819" s="1"/>
      <c r="AM3819" s="32"/>
      <c r="AN3819" s="32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42"/>
      <c r="B3820" s="19"/>
      <c r="C3820" s="8"/>
      <c r="D3820" s="15"/>
      <c r="E3820" s="16"/>
      <c r="F3820" s="16"/>
      <c r="G3820" s="16"/>
      <c r="H3820" s="16"/>
      <c r="I3820" s="15"/>
      <c r="J3820" s="5"/>
      <c r="K3820" s="2"/>
      <c r="L3820" s="21"/>
      <c r="M3820" s="14"/>
      <c r="N3820" s="14"/>
      <c r="O3820" s="21"/>
      <c r="P3820" s="16"/>
      <c r="Q3820" s="24"/>
      <c r="R3820" s="16"/>
      <c r="S3820" s="4"/>
      <c r="T3820" s="5"/>
      <c r="U3820" s="11"/>
      <c r="V3820" s="11"/>
      <c r="W3820" s="11"/>
      <c r="X3820" s="32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"/>
      <c r="AI3820" s="1"/>
      <c r="AJ3820" s="1"/>
      <c r="AK3820" s="1"/>
      <c r="AL3820" s="1"/>
      <c r="AM3820" s="32"/>
      <c r="AN3820" s="32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42"/>
      <c r="B3821" s="19"/>
      <c r="C3821" s="8"/>
      <c r="D3821" s="15"/>
      <c r="E3821" s="16"/>
      <c r="F3821" s="16"/>
      <c r="G3821" s="16"/>
      <c r="H3821" s="16"/>
      <c r="I3821" s="15"/>
      <c r="J3821" s="5"/>
      <c r="K3821" s="2"/>
      <c r="L3821" s="21"/>
      <c r="M3821" s="14"/>
      <c r="N3821" s="14"/>
      <c r="O3821" s="21"/>
      <c r="P3821" s="16"/>
      <c r="Q3821" s="24"/>
      <c r="R3821" s="16"/>
      <c r="S3821" s="4"/>
      <c r="T3821" s="5"/>
      <c r="U3821" s="11"/>
      <c r="V3821" s="11"/>
      <c r="W3821" s="11"/>
      <c r="X3821" s="32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"/>
      <c r="AI3821" s="1"/>
      <c r="AJ3821" s="1"/>
      <c r="AK3821" s="1"/>
      <c r="AL3821" s="1"/>
      <c r="AM3821" s="32"/>
      <c r="AN3821" s="32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42"/>
      <c r="B3822" s="19"/>
      <c r="C3822" s="8"/>
      <c r="D3822" s="15"/>
      <c r="E3822" s="16"/>
      <c r="F3822" s="16"/>
      <c r="G3822" s="16"/>
      <c r="H3822" s="16"/>
      <c r="I3822" s="15"/>
      <c r="J3822" s="5"/>
      <c r="K3822" s="2"/>
      <c r="L3822" s="21"/>
      <c r="M3822" s="14"/>
      <c r="N3822" s="14"/>
      <c r="O3822" s="21"/>
      <c r="P3822" s="16"/>
      <c r="Q3822" s="24"/>
      <c r="R3822" s="16"/>
      <c r="S3822" s="4"/>
      <c r="T3822" s="5"/>
      <c r="U3822" s="11"/>
      <c r="V3822" s="11"/>
      <c r="W3822" s="11"/>
      <c r="X3822" s="32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"/>
      <c r="AI3822" s="1"/>
      <c r="AJ3822" s="1"/>
      <c r="AK3822" s="1"/>
      <c r="AL3822" s="1"/>
      <c r="AM3822" s="32"/>
      <c r="AN3822" s="32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42"/>
      <c r="B3823" s="19"/>
      <c r="C3823" s="8"/>
      <c r="D3823" s="15"/>
      <c r="E3823" s="16"/>
      <c r="F3823" s="16"/>
      <c r="G3823" s="16"/>
      <c r="H3823" s="16"/>
      <c r="I3823" s="15"/>
      <c r="J3823" s="5"/>
      <c r="K3823" s="2"/>
      <c r="L3823" s="21"/>
      <c r="M3823" s="14"/>
      <c r="N3823" s="14"/>
      <c r="O3823" s="21"/>
      <c r="P3823" s="16"/>
      <c r="Q3823" s="24"/>
      <c r="R3823" s="16"/>
      <c r="S3823" s="4"/>
      <c r="T3823" s="5"/>
      <c r="U3823" s="11"/>
      <c r="V3823" s="11"/>
      <c r="W3823" s="11"/>
      <c r="X3823" s="32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"/>
      <c r="AI3823" s="1"/>
      <c r="AJ3823" s="1"/>
      <c r="AK3823" s="1"/>
      <c r="AL3823" s="1"/>
      <c r="AM3823" s="32"/>
      <c r="AN3823" s="32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42"/>
      <c r="B3824" s="19"/>
      <c r="C3824" s="8"/>
      <c r="D3824" s="15"/>
      <c r="E3824" s="16"/>
      <c r="F3824" s="16"/>
      <c r="G3824" s="16"/>
      <c r="H3824" s="16"/>
      <c r="I3824" s="15"/>
      <c r="J3824" s="5"/>
      <c r="K3824" s="2"/>
      <c r="L3824" s="21"/>
      <c r="M3824" s="14"/>
      <c r="N3824" s="14"/>
      <c r="O3824" s="21"/>
      <c r="P3824" s="16"/>
      <c r="Q3824" s="24"/>
      <c r="R3824" s="16"/>
      <c r="S3824" s="4"/>
      <c r="T3824" s="5"/>
      <c r="U3824" s="11"/>
      <c r="V3824" s="11"/>
      <c r="W3824" s="11"/>
      <c r="X3824" s="32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"/>
      <c r="AI3824" s="1"/>
      <c r="AJ3824" s="1"/>
      <c r="AK3824" s="1"/>
      <c r="AL3824" s="1"/>
      <c r="AM3824" s="32"/>
      <c r="AN3824" s="32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42"/>
      <c r="B3825" s="19"/>
      <c r="C3825" s="8"/>
      <c r="D3825" s="15"/>
      <c r="E3825" s="16"/>
      <c r="F3825" s="16"/>
      <c r="G3825" s="16"/>
      <c r="H3825" s="16"/>
      <c r="I3825" s="15"/>
      <c r="J3825" s="5"/>
      <c r="K3825" s="2"/>
      <c r="L3825" s="21"/>
      <c r="M3825" s="14"/>
      <c r="N3825" s="14"/>
      <c r="O3825" s="21"/>
      <c r="P3825" s="16"/>
      <c r="Q3825" s="24"/>
      <c r="R3825" s="16"/>
      <c r="S3825" s="4"/>
      <c r="T3825" s="5"/>
      <c r="U3825" s="11"/>
      <c r="V3825" s="11"/>
      <c r="W3825" s="11"/>
      <c r="X3825" s="32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"/>
      <c r="AI3825" s="1"/>
      <c r="AJ3825" s="1"/>
      <c r="AK3825" s="1"/>
      <c r="AL3825" s="1"/>
      <c r="AM3825" s="32"/>
      <c r="AN3825" s="32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42"/>
      <c r="B3826" s="19"/>
      <c r="C3826" s="8"/>
      <c r="D3826" s="15"/>
      <c r="E3826" s="16"/>
      <c r="F3826" s="16"/>
      <c r="G3826" s="16"/>
      <c r="H3826" s="16"/>
      <c r="I3826" s="15"/>
      <c r="J3826" s="5"/>
      <c r="K3826" s="2"/>
      <c r="L3826" s="21"/>
      <c r="M3826" s="14"/>
      <c r="N3826" s="14"/>
      <c r="O3826" s="21"/>
      <c r="P3826" s="16"/>
      <c r="Q3826" s="24"/>
      <c r="R3826" s="16"/>
      <c r="S3826" s="4"/>
      <c r="T3826" s="5"/>
      <c r="U3826" s="11"/>
      <c r="V3826" s="11"/>
      <c r="W3826" s="11"/>
      <c r="X3826" s="32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"/>
      <c r="AI3826" s="1"/>
      <c r="AJ3826" s="1"/>
      <c r="AK3826" s="1"/>
      <c r="AL3826" s="1"/>
      <c r="AM3826" s="32"/>
      <c r="AN3826" s="32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42"/>
      <c r="B3827" s="19"/>
      <c r="C3827" s="8"/>
      <c r="D3827" s="15"/>
      <c r="E3827" s="16"/>
      <c r="F3827" s="16"/>
      <c r="G3827" s="16"/>
      <c r="H3827" s="16"/>
      <c r="I3827" s="15"/>
      <c r="J3827" s="5"/>
      <c r="K3827" s="2"/>
      <c r="L3827" s="21"/>
      <c r="M3827" s="14"/>
      <c r="N3827" s="14"/>
      <c r="O3827" s="21"/>
      <c r="P3827" s="16"/>
      <c r="Q3827" s="24"/>
      <c r="R3827" s="16"/>
      <c r="S3827" s="4"/>
      <c r="T3827" s="5"/>
      <c r="U3827" s="11"/>
      <c r="V3827" s="11"/>
      <c r="W3827" s="11"/>
      <c r="X3827" s="32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"/>
      <c r="AI3827" s="1"/>
      <c r="AJ3827" s="1"/>
      <c r="AK3827" s="1"/>
      <c r="AL3827" s="1"/>
      <c r="AM3827" s="32"/>
      <c r="AN3827" s="32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42"/>
      <c r="B3828" s="19"/>
      <c r="C3828" s="8"/>
      <c r="D3828" s="15"/>
      <c r="E3828" s="16"/>
      <c r="F3828" s="16"/>
      <c r="G3828" s="16"/>
      <c r="H3828" s="16"/>
      <c r="I3828" s="15"/>
      <c r="J3828" s="5"/>
      <c r="K3828" s="2"/>
      <c r="L3828" s="21"/>
      <c r="M3828" s="14"/>
      <c r="N3828" s="14"/>
      <c r="O3828" s="21"/>
      <c r="P3828" s="16"/>
      <c r="Q3828" s="24"/>
      <c r="R3828" s="16"/>
      <c r="S3828" s="4"/>
      <c r="T3828" s="5"/>
      <c r="U3828" s="11"/>
      <c r="V3828" s="11"/>
      <c r="W3828" s="11"/>
      <c r="X3828" s="32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"/>
      <c r="AI3828" s="1"/>
      <c r="AJ3828" s="1"/>
      <c r="AK3828" s="1"/>
      <c r="AL3828" s="1"/>
      <c r="AM3828" s="32"/>
      <c r="AN3828" s="32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42"/>
      <c r="B3829" s="19"/>
      <c r="C3829" s="8"/>
      <c r="D3829" s="15"/>
      <c r="E3829" s="16"/>
      <c r="F3829" s="16"/>
      <c r="G3829" s="16"/>
      <c r="H3829" s="16"/>
      <c r="I3829" s="15"/>
      <c r="J3829" s="5"/>
      <c r="K3829" s="2"/>
      <c r="L3829" s="21"/>
      <c r="M3829" s="14"/>
      <c r="N3829" s="14"/>
      <c r="O3829" s="21"/>
      <c r="P3829" s="16"/>
      <c r="Q3829" s="24"/>
      <c r="R3829" s="16"/>
      <c r="S3829" s="4"/>
      <c r="T3829" s="5"/>
      <c r="U3829" s="11"/>
      <c r="V3829" s="11"/>
      <c r="W3829" s="11"/>
      <c r="X3829" s="32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"/>
      <c r="AI3829" s="1"/>
      <c r="AJ3829" s="1"/>
      <c r="AK3829" s="1"/>
      <c r="AL3829" s="1"/>
      <c r="AM3829" s="32"/>
      <c r="AN3829" s="32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42"/>
      <c r="B3830" s="19"/>
      <c r="C3830" s="8"/>
      <c r="D3830" s="15"/>
      <c r="E3830" s="16"/>
      <c r="F3830" s="16"/>
      <c r="G3830" s="16"/>
      <c r="H3830" s="16"/>
      <c r="I3830" s="15"/>
      <c r="J3830" s="5"/>
      <c r="K3830" s="2"/>
      <c r="L3830" s="21"/>
      <c r="M3830" s="14"/>
      <c r="N3830" s="14"/>
      <c r="O3830" s="21"/>
      <c r="P3830" s="16"/>
      <c r="Q3830" s="24"/>
      <c r="R3830" s="16"/>
      <c r="S3830" s="4"/>
      <c r="T3830" s="5"/>
      <c r="U3830" s="11"/>
      <c r="V3830" s="11"/>
      <c r="W3830" s="11"/>
      <c r="X3830" s="32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"/>
      <c r="AI3830" s="1"/>
      <c r="AJ3830" s="1"/>
      <c r="AK3830" s="1"/>
      <c r="AL3830" s="1"/>
      <c r="AM3830" s="32"/>
      <c r="AN3830" s="32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42"/>
      <c r="B3831" s="19"/>
      <c r="C3831" s="8"/>
      <c r="D3831" s="15"/>
      <c r="E3831" s="16"/>
      <c r="F3831" s="16"/>
      <c r="G3831" s="16"/>
      <c r="H3831" s="16"/>
      <c r="I3831" s="15"/>
      <c r="J3831" s="5"/>
      <c r="K3831" s="2"/>
      <c r="L3831" s="21"/>
      <c r="M3831" s="14"/>
      <c r="N3831" s="14"/>
      <c r="O3831" s="21"/>
      <c r="P3831" s="16"/>
      <c r="Q3831" s="24"/>
      <c r="R3831" s="16"/>
      <c r="S3831" s="4"/>
      <c r="T3831" s="5"/>
      <c r="U3831" s="11"/>
      <c r="V3831" s="11"/>
      <c r="W3831" s="11"/>
      <c r="X3831" s="32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"/>
      <c r="AI3831" s="1"/>
      <c r="AJ3831" s="1"/>
      <c r="AK3831" s="1"/>
      <c r="AL3831" s="1"/>
      <c r="AM3831" s="32"/>
      <c r="AN3831" s="32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42"/>
      <c r="B3832" s="19"/>
      <c r="C3832" s="8"/>
      <c r="D3832" s="15"/>
      <c r="E3832" s="16"/>
      <c r="F3832" s="16"/>
      <c r="G3832" s="16"/>
      <c r="H3832" s="16"/>
      <c r="I3832" s="15"/>
      <c r="J3832" s="5"/>
      <c r="K3832" s="2"/>
      <c r="L3832" s="21"/>
      <c r="M3832" s="14"/>
      <c r="N3832" s="14"/>
      <c r="O3832" s="21"/>
      <c r="P3832" s="16"/>
      <c r="Q3832" s="24"/>
      <c r="R3832" s="16"/>
      <c r="S3832" s="4"/>
      <c r="T3832" s="5"/>
      <c r="U3832" s="11"/>
      <c r="V3832" s="11"/>
      <c r="W3832" s="11"/>
      <c r="X3832" s="32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"/>
      <c r="AI3832" s="1"/>
      <c r="AJ3832" s="1"/>
      <c r="AK3832" s="1"/>
      <c r="AL3832" s="1"/>
      <c r="AM3832" s="32"/>
      <c r="AN3832" s="32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42"/>
      <c r="B3833" s="19"/>
      <c r="C3833" s="8"/>
      <c r="D3833" s="15"/>
      <c r="E3833" s="16"/>
      <c r="F3833" s="16"/>
      <c r="G3833" s="16"/>
      <c r="H3833" s="16"/>
      <c r="I3833" s="15"/>
      <c r="J3833" s="5"/>
      <c r="K3833" s="2"/>
      <c r="L3833" s="21"/>
      <c r="M3833" s="14"/>
      <c r="N3833" s="14"/>
      <c r="O3833" s="21"/>
      <c r="P3833" s="16"/>
      <c r="Q3833" s="24"/>
      <c r="R3833" s="16"/>
      <c r="S3833" s="4"/>
      <c r="T3833" s="5"/>
      <c r="U3833" s="11"/>
      <c r="V3833" s="11"/>
      <c r="W3833" s="11"/>
      <c r="X3833" s="32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"/>
      <c r="AI3833" s="1"/>
      <c r="AJ3833" s="1"/>
      <c r="AK3833" s="1"/>
      <c r="AL3833" s="1"/>
      <c r="AM3833" s="32"/>
      <c r="AN3833" s="32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42"/>
      <c r="B3834" s="19"/>
      <c r="C3834" s="8"/>
      <c r="D3834" s="15"/>
      <c r="E3834" s="16"/>
      <c r="F3834" s="16"/>
      <c r="G3834" s="16"/>
      <c r="H3834" s="16"/>
      <c r="I3834" s="15"/>
      <c r="J3834" s="5"/>
      <c r="K3834" s="2"/>
      <c r="L3834" s="21"/>
      <c r="M3834" s="14"/>
      <c r="N3834" s="14"/>
      <c r="O3834" s="21"/>
      <c r="P3834" s="16"/>
      <c r="Q3834" s="24"/>
      <c r="R3834" s="16"/>
      <c r="S3834" s="4"/>
      <c r="T3834" s="5"/>
      <c r="U3834" s="11"/>
      <c r="V3834" s="11"/>
      <c r="W3834" s="11"/>
      <c r="X3834" s="32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"/>
      <c r="AI3834" s="1"/>
      <c r="AJ3834" s="1"/>
      <c r="AK3834" s="1"/>
      <c r="AL3834" s="1"/>
      <c r="AM3834" s="32"/>
      <c r="AN3834" s="32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42"/>
      <c r="B3835" s="19"/>
      <c r="C3835" s="8"/>
      <c r="D3835" s="15"/>
      <c r="E3835" s="16"/>
      <c r="F3835" s="16"/>
      <c r="G3835" s="16"/>
      <c r="H3835" s="16"/>
      <c r="I3835" s="15"/>
      <c r="J3835" s="5"/>
      <c r="K3835" s="2"/>
      <c r="L3835" s="21"/>
      <c r="M3835" s="14"/>
      <c r="N3835" s="14"/>
      <c r="O3835" s="21"/>
      <c r="P3835" s="16"/>
      <c r="Q3835" s="24"/>
      <c r="R3835" s="16"/>
      <c r="S3835" s="4"/>
      <c r="T3835" s="5"/>
      <c r="U3835" s="11"/>
      <c r="V3835" s="11"/>
      <c r="W3835" s="11"/>
      <c r="X3835" s="32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"/>
      <c r="AI3835" s="1"/>
      <c r="AJ3835" s="1"/>
      <c r="AK3835" s="1"/>
      <c r="AL3835" s="1"/>
      <c r="AM3835" s="32"/>
      <c r="AN3835" s="32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42"/>
      <c r="B3836" s="19"/>
      <c r="C3836" s="8"/>
      <c r="D3836" s="15"/>
      <c r="E3836" s="16"/>
      <c r="F3836" s="16"/>
      <c r="G3836" s="16"/>
      <c r="H3836" s="16"/>
      <c r="I3836" s="15"/>
      <c r="J3836" s="5"/>
      <c r="K3836" s="2"/>
      <c r="L3836" s="21"/>
      <c r="M3836" s="14"/>
      <c r="N3836" s="14"/>
      <c r="O3836" s="21"/>
      <c r="P3836" s="16"/>
      <c r="Q3836" s="24"/>
      <c r="R3836" s="16"/>
      <c r="S3836" s="4"/>
      <c r="T3836" s="5"/>
      <c r="U3836" s="11"/>
      <c r="V3836" s="11"/>
      <c r="W3836" s="11"/>
      <c r="X3836" s="32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"/>
      <c r="AI3836" s="1"/>
      <c r="AJ3836" s="1"/>
      <c r="AK3836" s="1"/>
      <c r="AL3836" s="1"/>
      <c r="AM3836" s="32"/>
      <c r="AN3836" s="32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42"/>
      <c r="B3837" s="19"/>
      <c r="C3837" s="8"/>
      <c r="D3837" s="15"/>
      <c r="E3837" s="16"/>
      <c r="F3837" s="16"/>
      <c r="G3837" s="16"/>
      <c r="H3837" s="16"/>
      <c r="I3837" s="15"/>
      <c r="J3837" s="5"/>
      <c r="K3837" s="2"/>
      <c r="L3837" s="21"/>
      <c r="M3837" s="14"/>
      <c r="N3837" s="14"/>
      <c r="O3837" s="21"/>
      <c r="P3837" s="16"/>
      <c r="Q3837" s="24"/>
      <c r="R3837" s="16"/>
      <c r="S3837" s="4"/>
      <c r="T3837" s="5"/>
      <c r="U3837" s="11"/>
      <c r="V3837" s="11"/>
      <c r="W3837" s="11"/>
      <c r="X3837" s="32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"/>
      <c r="AI3837" s="1"/>
      <c r="AJ3837" s="1"/>
      <c r="AK3837" s="1"/>
      <c r="AL3837" s="1"/>
      <c r="AM3837" s="32"/>
      <c r="AN3837" s="32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42"/>
      <c r="B3838" s="19"/>
      <c r="C3838" s="8"/>
      <c r="D3838" s="15"/>
      <c r="E3838" s="16"/>
      <c r="F3838" s="16"/>
      <c r="G3838" s="16"/>
      <c r="H3838" s="16"/>
      <c r="I3838" s="15"/>
      <c r="J3838" s="5"/>
      <c r="K3838" s="2"/>
      <c r="L3838" s="21"/>
      <c r="M3838" s="14"/>
      <c r="N3838" s="14"/>
      <c r="O3838" s="21"/>
      <c r="P3838" s="16"/>
      <c r="Q3838" s="24"/>
      <c r="R3838" s="16"/>
      <c r="S3838" s="4"/>
      <c r="T3838" s="5"/>
      <c r="U3838" s="11"/>
      <c r="V3838" s="11"/>
      <c r="W3838" s="11"/>
      <c r="X3838" s="32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"/>
      <c r="AI3838" s="1"/>
      <c r="AJ3838" s="1"/>
      <c r="AK3838" s="1"/>
      <c r="AL3838" s="1"/>
      <c r="AM3838" s="32"/>
      <c r="AN3838" s="32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42"/>
      <c r="B3839" s="19"/>
      <c r="C3839" s="8"/>
      <c r="D3839" s="15"/>
      <c r="E3839" s="16"/>
      <c r="F3839" s="16"/>
      <c r="G3839" s="16"/>
      <c r="H3839" s="16"/>
      <c r="I3839" s="15"/>
      <c r="J3839" s="5"/>
      <c r="K3839" s="2"/>
      <c r="L3839" s="21"/>
      <c r="M3839" s="14"/>
      <c r="N3839" s="14"/>
      <c r="O3839" s="21"/>
      <c r="P3839" s="16"/>
      <c r="Q3839" s="24"/>
      <c r="R3839" s="16"/>
      <c r="S3839" s="4"/>
      <c r="T3839" s="5"/>
      <c r="U3839" s="11"/>
      <c r="V3839" s="11"/>
      <c r="W3839" s="11"/>
      <c r="X3839" s="32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"/>
      <c r="AI3839" s="1"/>
      <c r="AJ3839" s="1"/>
      <c r="AK3839" s="1"/>
      <c r="AL3839" s="1"/>
      <c r="AM3839" s="32"/>
      <c r="AN3839" s="32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42"/>
      <c r="B3840" s="19"/>
      <c r="C3840" s="8"/>
      <c r="D3840" s="15"/>
      <c r="E3840" s="16"/>
      <c r="F3840" s="16"/>
      <c r="G3840" s="16"/>
      <c r="H3840" s="16"/>
      <c r="I3840" s="15"/>
      <c r="J3840" s="5"/>
      <c r="K3840" s="2"/>
      <c r="L3840" s="21"/>
      <c r="M3840" s="14"/>
      <c r="N3840" s="14"/>
      <c r="O3840" s="21"/>
      <c r="P3840" s="16"/>
      <c r="Q3840" s="24"/>
      <c r="R3840" s="16"/>
      <c r="S3840" s="4"/>
      <c r="T3840" s="5"/>
      <c r="U3840" s="11"/>
      <c r="V3840" s="11"/>
      <c r="W3840" s="11"/>
      <c r="X3840" s="32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"/>
      <c r="AI3840" s="1"/>
      <c r="AJ3840" s="1"/>
      <c r="AK3840" s="1"/>
      <c r="AL3840" s="1"/>
      <c r="AM3840" s="32"/>
      <c r="AN3840" s="32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42"/>
      <c r="B3841" s="19"/>
      <c r="C3841" s="8"/>
      <c r="D3841" s="15"/>
      <c r="E3841" s="16"/>
      <c r="F3841" s="16"/>
      <c r="G3841" s="16"/>
      <c r="H3841" s="16"/>
      <c r="I3841" s="15"/>
      <c r="J3841" s="5"/>
      <c r="K3841" s="2"/>
      <c r="L3841" s="21"/>
      <c r="M3841" s="14"/>
      <c r="N3841" s="14"/>
      <c r="O3841" s="21"/>
      <c r="P3841" s="16"/>
      <c r="Q3841" s="24"/>
      <c r="R3841" s="16"/>
      <c r="S3841" s="4"/>
      <c r="T3841" s="5"/>
      <c r="U3841" s="11"/>
      <c r="V3841" s="11"/>
      <c r="W3841" s="11"/>
      <c r="X3841" s="32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"/>
      <c r="AI3841" s="1"/>
      <c r="AJ3841" s="1"/>
      <c r="AK3841" s="1"/>
      <c r="AL3841" s="1"/>
      <c r="AM3841" s="32"/>
      <c r="AN3841" s="32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42"/>
      <c r="B3842" s="19"/>
      <c r="C3842" s="8"/>
      <c r="D3842" s="15"/>
      <c r="E3842" s="16"/>
      <c r="F3842" s="16"/>
      <c r="G3842" s="16"/>
      <c r="H3842" s="16"/>
      <c r="I3842" s="15"/>
      <c r="J3842" s="5"/>
      <c r="K3842" s="2"/>
      <c r="L3842" s="21"/>
      <c r="M3842" s="14"/>
      <c r="N3842" s="14"/>
      <c r="O3842" s="21"/>
      <c r="P3842" s="16"/>
      <c r="Q3842" s="24"/>
      <c r="R3842" s="16"/>
      <c r="S3842" s="4"/>
      <c r="T3842" s="5"/>
      <c r="U3842" s="11"/>
      <c r="V3842" s="11"/>
      <c r="W3842" s="11"/>
      <c r="X3842" s="32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"/>
      <c r="AI3842" s="1"/>
      <c r="AJ3842" s="1"/>
      <c r="AK3842" s="1"/>
      <c r="AL3842" s="1"/>
      <c r="AM3842" s="32"/>
      <c r="AN3842" s="32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42"/>
      <c r="B3843" s="19"/>
      <c r="C3843" s="8"/>
      <c r="D3843" s="15"/>
      <c r="E3843" s="16"/>
      <c r="F3843" s="16"/>
      <c r="G3843" s="16"/>
      <c r="H3843" s="16"/>
      <c r="I3843" s="15"/>
      <c r="J3843" s="5"/>
      <c r="K3843" s="2"/>
      <c r="L3843" s="21"/>
      <c r="M3843" s="14"/>
      <c r="N3843" s="14"/>
      <c r="O3843" s="21"/>
      <c r="P3843" s="16"/>
      <c r="Q3843" s="24"/>
      <c r="R3843" s="16"/>
      <c r="S3843" s="4"/>
      <c r="T3843" s="5"/>
      <c r="U3843" s="11"/>
      <c r="V3843" s="11"/>
      <c r="W3843" s="11"/>
      <c r="X3843" s="32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"/>
      <c r="AI3843" s="1"/>
      <c r="AJ3843" s="1"/>
      <c r="AK3843" s="1"/>
      <c r="AL3843" s="1"/>
      <c r="AM3843" s="32"/>
      <c r="AN3843" s="32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42"/>
      <c r="B3844" s="19"/>
      <c r="C3844" s="8"/>
      <c r="D3844" s="15"/>
      <c r="E3844" s="16"/>
      <c r="F3844" s="16"/>
      <c r="G3844" s="16"/>
      <c r="H3844" s="16"/>
      <c r="I3844" s="15"/>
      <c r="J3844" s="5"/>
      <c r="K3844" s="2"/>
      <c r="L3844" s="21"/>
      <c r="M3844" s="14"/>
      <c r="N3844" s="14"/>
      <c r="O3844" s="21"/>
      <c r="P3844" s="16"/>
      <c r="Q3844" s="24"/>
      <c r="R3844" s="16"/>
      <c r="S3844" s="4"/>
      <c r="T3844" s="5"/>
      <c r="U3844" s="11"/>
      <c r="V3844" s="11"/>
      <c r="W3844" s="11"/>
      <c r="X3844" s="32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"/>
      <c r="AI3844" s="1"/>
      <c r="AJ3844" s="1"/>
      <c r="AK3844" s="1"/>
      <c r="AL3844" s="1"/>
      <c r="AM3844" s="32"/>
      <c r="AN3844" s="32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42"/>
      <c r="B3845" s="19"/>
      <c r="C3845" s="8"/>
      <c r="D3845" s="15"/>
      <c r="E3845" s="16"/>
      <c r="F3845" s="16"/>
      <c r="G3845" s="16"/>
      <c r="H3845" s="16"/>
      <c r="I3845" s="15"/>
      <c r="J3845" s="5"/>
      <c r="K3845" s="2"/>
      <c r="L3845" s="21"/>
      <c r="M3845" s="14"/>
      <c r="N3845" s="14"/>
      <c r="O3845" s="21"/>
      <c r="P3845" s="16"/>
      <c r="Q3845" s="24"/>
      <c r="R3845" s="16"/>
      <c r="S3845" s="4"/>
      <c r="T3845" s="5"/>
      <c r="U3845" s="11"/>
      <c r="V3845" s="11"/>
      <c r="W3845" s="11"/>
      <c r="X3845" s="32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"/>
      <c r="AI3845" s="1"/>
      <c r="AJ3845" s="1"/>
      <c r="AK3845" s="1"/>
      <c r="AL3845" s="1"/>
      <c r="AM3845" s="32"/>
      <c r="AN3845" s="32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42"/>
      <c r="B3846" s="19"/>
      <c r="C3846" s="8"/>
      <c r="D3846" s="15"/>
      <c r="E3846" s="16"/>
      <c r="F3846" s="16"/>
      <c r="G3846" s="16"/>
      <c r="H3846" s="16"/>
      <c r="I3846" s="15"/>
      <c r="J3846" s="5"/>
      <c r="K3846" s="2"/>
      <c r="L3846" s="21"/>
      <c r="M3846" s="14"/>
      <c r="N3846" s="14"/>
      <c r="O3846" s="21"/>
      <c r="P3846" s="16"/>
      <c r="Q3846" s="24"/>
      <c r="R3846" s="16"/>
      <c r="S3846" s="4"/>
      <c r="T3846" s="5"/>
      <c r="U3846" s="11"/>
      <c r="V3846" s="11"/>
      <c r="W3846" s="11"/>
      <c r="X3846" s="32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"/>
      <c r="AI3846" s="1"/>
      <c r="AJ3846" s="1"/>
      <c r="AK3846" s="1"/>
      <c r="AL3846" s="1"/>
      <c r="AM3846" s="32"/>
      <c r="AN3846" s="32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42"/>
      <c r="B3847" s="19"/>
      <c r="C3847" s="8"/>
      <c r="D3847" s="15"/>
      <c r="E3847" s="16"/>
      <c r="F3847" s="16"/>
      <c r="G3847" s="16"/>
      <c r="H3847" s="16"/>
      <c r="I3847" s="15"/>
      <c r="J3847" s="5"/>
      <c r="K3847" s="2"/>
      <c r="L3847" s="21"/>
      <c r="M3847" s="14"/>
      <c r="N3847" s="14"/>
      <c r="O3847" s="21"/>
      <c r="P3847" s="16"/>
      <c r="Q3847" s="24"/>
      <c r="R3847" s="16"/>
      <c r="S3847" s="4"/>
      <c r="T3847" s="5"/>
      <c r="U3847" s="11"/>
      <c r="V3847" s="11"/>
      <c r="W3847" s="11"/>
      <c r="X3847" s="32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"/>
      <c r="AI3847" s="1"/>
      <c r="AJ3847" s="1"/>
      <c r="AK3847" s="1"/>
      <c r="AL3847" s="1"/>
      <c r="AM3847" s="32"/>
      <c r="AN3847" s="32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42"/>
      <c r="B3848" s="19"/>
      <c r="C3848" s="8"/>
      <c r="D3848" s="15"/>
      <c r="E3848" s="16"/>
      <c r="F3848" s="16"/>
      <c r="G3848" s="16"/>
      <c r="H3848" s="16"/>
      <c r="I3848" s="15"/>
      <c r="J3848" s="5"/>
      <c r="K3848" s="2"/>
      <c r="L3848" s="21"/>
      <c r="M3848" s="14"/>
      <c r="N3848" s="14"/>
      <c r="O3848" s="21"/>
      <c r="P3848" s="16"/>
      <c r="Q3848" s="24"/>
      <c r="R3848" s="16"/>
      <c r="S3848" s="4"/>
      <c r="T3848" s="5"/>
      <c r="U3848" s="30"/>
      <c r="V3848" s="30"/>
      <c r="W3848" s="30"/>
      <c r="X3848" s="36"/>
      <c r="Y3848" s="25"/>
      <c r="Z3848" s="28"/>
      <c r="AA3848" s="30"/>
      <c r="AB3848" s="25"/>
      <c r="AC3848" s="25"/>
      <c r="AD3848" s="25"/>
      <c r="AE3848" s="30"/>
      <c r="AF3848" s="26"/>
      <c r="AG3848" s="30"/>
      <c r="AH3848" s="28"/>
      <c r="AI3848" s="28"/>
      <c r="AJ3848" s="28"/>
      <c r="AK3848" s="28"/>
      <c r="AL3848" s="28"/>
      <c r="AM3848" s="36"/>
      <c r="AN3848" s="36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  <c r="EK3848" s="28"/>
      <c r="EL3848" s="28"/>
      <c r="EM3848" s="28"/>
      <c r="EN3848" s="28"/>
      <c r="EO3848" s="28"/>
    </row>
    <row r="3849" spans="1:145" x14ac:dyDescent="0.15">
      <c r="A3849" s="42"/>
      <c r="B3849" s="19"/>
      <c r="C3849" s="8"/>
      <c r="D3849" s="15"/>
      <c r="E3849" s="16"/>
      <c r="F3849" s="16"/>
      <c r="G3849" s="16"/>
      <c r="H3849" s="16"/>
      <c r="I3849" s="15"/>
      <c r="J3849" s="5"/>
      <c r="K3849" s="2"/>
      <c r="L3849" s="21"/>
      <c r="M3849" s="14"/>
      <c r="N3849" s="14"/>
      <c r="O3849" s="21"/>
      <c r="P3849" s="16"/>
      <c r="Q3849" s="24"/>
      <c r="R3849" s="16"/>
      <c r="S3849" s="4"/>
      <c r="T3849" s="5"/>
      <c r="U3849" s="11"/>
      <c r="V3849" s="11"/>
      <c r="W3849" s="11"/>
      <c r="X3849" s="32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"/>
      <c r="AI3849" s="1"/>
      <c r="AJ3849" s="1"/>
      <c r="AK3849" s="1"/>
      <c r="AL3849" s="1"/>
      <c r="AM3849" s="32"/>
      <c r="AN3849" s="32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42"/>
      <c r="B3850" s="19"/>
      <c r="C3850" s="8"/>
      <c r="D3850" s="15"/>
      <c r="E3850" s="16"/>
      <c r="F3850" s="16"/>
      <c r="G3850" s="16"/>
      <c r="H3850" s="16"/>
      <c r="I3850" s="15"/>
      <c r="J3850" s="5"/>
      <c r="K3850" s="2"/>
      <c r="L3850" s="21"/>
      <c r="M3850" s="14"/>
      <c r="N3850" s="14"/>
      <c r="O3850" s="21"/>
      <c r="P3850" s="16"/>
      <c r="Q3850" s="24"/>
      <c r="R3850" s="16"/>
      <c r="S3850" s="4"/>
      <c r="T3850" s="5"/>
      <c r="U3850" s="11"/>
      <c r="V3850" s="11"/>
      <c r="W3850" s="11"/>
      <c r="X3850" s="32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"/>
      <c r="AI3850" s="1"/>
      <c r="AJ3850" s="1"/>
      <c r="AK3850" s="1"/>
      <c r="AL3850" s="1"/>
      <c r="AM3850" s="32"/>
      <c r="AN3850" s="32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42"/>
      <c r="B3851" s="19"/>
      <c r="C3851" s="8"/>
      <c r="D3851" s="15"/>
      <c r="E3851" s="16"/>
      <c r="F3851" s="16"/>
      <c r="G3851" s="16"/>
      <c r="H3851" s="16"/>
      <c r="I3851" s="15"/>
      <c r="J3851" s="5"/>
      <c r="K3851" s="2"/>
      <c r="L3851" s="21"/>
      <c r="M3851" s="14"/>
      <c r="N3851" s="14"/>
      <c r="O3851" s="21"/>
      <c r="P3851" s="16"/>
      <c r="Q3851" s="24"/>
      <c r="R3851" s="16"/>
      <c r="S3851" s="4"/>
      <c r="T3851" s="5"/>
      <c r="U3851" s="11"/>
      <c r="V3851" s="11"/>
      <c r="W3851" s="11"/>
      <c r="X3851" s="32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"/>
      <c r="AI3851" s="1"/>
      <c r="AJ3851" s="1"/>
      <c r="AK3851" s="1"/>
      <c r="AL3851" s="1"/>
      <c r="AM3851" s="32"/>
      <c r="AN3851" s="32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42"/>
      <c r="B3852" s="19"/>
      <c r="C3852" s="8"/>
      <c r="D3852" s="15"/>
      <c r="E3852" s="16"/>
      <c r="F3852" s="16"/>
      <c r="G3852" s="16"/>
      <c r="H3852" s="16"/>
      <c r="I3852" s="15"/>
      <c r="J3852" s="5"/>
      <c r="K3852" s="2"/>
      <c r="L3852" s="21"/>
      <c r="M3852" s="14"/>
      <c r="N3852" s="14"/>
      <c r="O3852" s="21"/>
      <c r="P3852" s="16"/>
      <c r="Q3852" s="24"/>
      <c r="R3852" s="16"/>
      <c r="S3852" s="4"/>
      <c r="T3852" s="5"/>
      <c r="U3852" s="11"/>
      <c r="V3852" s="11"/>
      <c r="W3852" s="11"/>
      <c r="X3852" s="32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"/>
      <c r="AI3852" s="1"/>
      <c r="AJ3852" s="1"/>
      <c r="AK3852" s="1"/>
      <c r="AL3852" s="1"/>
      <c r="AM3852" s="32"/>
      <c r="AN3852" s="32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42"/>
      <c r="B3853" s="19"/>
      <c r="C3853" s="8"/>
      <c r="D3853" s="15"/>
      <c r="E3853" s="16"/>
      <c r="F3853" s="16"/>
      <c r="G3853" s="16"/>
      <c r="H3853" s="16"/>
      <c r="I3853" s="15"/>
      <c r="J3853" s="5"/>
      <c r="K3853" s="2"/>
      <c r="L3853" s="21"/>
      <c r="M3853" s="14"/>
      <c r="N3853" s="14"/>
      <c r="O3853" s="21"/>
      <c r="P3853" s="16"/>
      <c r="Q3853" s="24"/>
      <c r="R3853" s="16"/>
      <c r="S3853" s="4"/>
      <c r="T3853" s="5"/>
      <c r="U3853" s="11"/>
      <c r="V3853" s="11"/>
      <c r="W3853" s="11"/>
      <c r="X3853" s="32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"/>
      <c r="AI3853" s="1"/>
      <c r="AJ3853" s="1"/>
      <c r="AK3853" s="1"/>
      <c r="AL3853" s="1"/>
      <c r="AM3853" s="32"/>
      <c r="AN3853" s="32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42"/>
      <c r="B3854" s="19"/>
      <c r="C3854" s="8"/>
      <c r="D3854" s="15"/>
      <c r="E3854" s="16"/>
      <c r="F3854" s="16"/>
      <c r="G3854" s="16"/>
      <c r="H3854" s="16"/>
      <c r="I3854" s="15"/>
      <c r="J3854" s="5"/>
      <c r="K3854" s="2"/>
      <c r="L3854" s="21"/>
      <c r="M3854" s="14"/>
      <c r="N3854" s="14"/>
      <c r="O3854" s="21"/>
      <c r="P3854" s="16"/>
      <c r="Q3854" s="24"/>
      <c r="R3854" s="16"/>
      <c r="S3854" s="4"/>
      <c r="T3854" s="5"/>
      <c r="U3854" s="11"/>
      <c r="V3854" s="11"/>
      <c r="W3854" s="11"/>
      <c r="X3854" s="32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"/>
      <c r="AI3854" s="1"/>
      <c r="AJ3854" s="1"/>
      <c r="AK3854" s="1"/>
      <c r="AL3854" s="1"/>
      <c r="AM3854" s="32"/>
      <c r="AN3854" s="32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42"/>
      <c r="B3855" s="19"/>
      <c r="C3855" s="8"/>
      <c r="D3855" s="15"/>
      <c r="E3855" s="16"/>
      <c r="F3855" s="16"/>
      <c r="G3855" s="16"/>
      <c r="H3855" s="16"/>
      <c r="I3855" s="15"/>
      <c r="J3855" s="5"/>
      <c r="K3855" s="2"/>
      <c r="L3855" s="21"/>
      <c r="M3855" s="14"/>
      <c r="N3855" s="14"/>
      <c r="O3855" s="21"/>
      <c r="P3855" s="16"/>
      <c r="Q3855" s="24"/>
      <c r="R3855" s="16"/>
      <c r="S3855" s="4"/>
      <c r="T3855" s="5"/>
      <c r="U3855" s="11"/>
      <c r="V3855" s="11"/>
      <c r="W3855" s="11"/>
      <c r="X3855" s="32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"/>
      <c r="AI3855" s="1"/>
      <c r="AJ3855" s="1"/>
      <c r="AK3855" s="1"/>
      <c r="AL3855" s="1"/>
      <c r="AM3855" s="32"/>
      <c r="AN3855" s="32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42"/>
      <c r="B3856" s="19"/>
      <c r="C3856" s="8"/>
      <c r="D3856" s="15"/>
      <c r="E3856" s="16"/>
      <c r="F3856" s="16"/>
      <c r="G3856" s="16"/>
      <c r="H3856" s="16"/>
      <c r="I3856" s="15"/>
      <c r="J3856" s="5"/>
      <c r="K3856" s="2"/>
      <c r="L3856" s="21"/>
      <c r="M3856" s="14"/>
      <c r="N3856" s="14"/>
      <c r="O3856" s="21"/>
      <c r="P3856" s="16"/>
      <c r="Q3856" s="24"/>
      <c r="R3856" s="16"/>
      <c r="S3856" s="4"/>
      <c r="T3856" s="5"/>
      <c r="U3856" s="11"/>
      <c r="V3856" s="11"/>
      <c r="W3856" s="11"/>
      <c r="X3856" s="32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"/>
      <c r="AI3856" s="1"/>
      <c r="AJ3856" s="1"/>
      <c r="AK3856" s="1"/>
      <c r="AL3856" s="1"/>
      <c r="AM3856" s="32"/>
      <c r="AN3856" s="32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42"/>
      <c r="B3857" s="19"/>
      <c r="C3857" s="8"/>
      <c r="D3857" s="15"/>
      <c r="E3857" s="16"/>
      <c r="F3857" s="16"/>
      <c r="G3857" s="16"/>
      <c r="H3857" s="16"/>
      <c r="I3857" s="15"/>
      <c r="J3857" s="5"/>
      <c r="K3857" s="2"/>
      <c r="L3857" s="21"/>
      <c r="M3857" s="14"/>
      <c r="N3857" s="14"/>
      <c r="O3857" s="21"/>
      <c r="P3857" s="16"/>
      <c r="Q3857" s="24"/>
      <c r="R3857" s="16"/>
      <c r="S3857" s="4"/>
      <c r="T3857" s="5"/>
      <c r="U3857" s="11"/>
      <c r="V3857" s="11"/>
      <c r="W3857" s="11"/>
      <c r="X3857" s="32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"/>
      <c r="AI3857" s="1"/>
      <c r="AJ3857" s="1"/>
      <c r="AK3857" s="1"/>
      <c r="AL3857" s="1"/>
      <c r="AM3857" s="32"/>
      <c r="AN3857" s="32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42"/>
      <c r="B3858" s="19"/>
      <c r="C3858" s="8"/>
      <c r="D3858" s="15"/>
      <c r="E3858" s="16"/>
      <c r="F3858" s="16"/>
      <c r="G3858" s="16"/>
      <c r="H3858" s="16"/>
      <c r="I3858" s="15"/>
      <c r="J3858" s="5"/>
      <c r="K3858" s="2"/>
      <c r="L3858" s="21"/>
      <c r="M3858" s="14"/>
      <c r="N3858" s="14"/>
      <c r="O3858" s="21"/>
      <c r="P3858" s="16"/>
      <c r="Q3858" s="24"/>
      <c r="R3858" s="16"/>
      <c r="S3858" s="4"/>
      <c r="T3858" s="5"/>
      <c r="U3858" s="11"/>
      <c r="V3858" s="11"/>
      <c r="W3858" s="11"/>
      <c r="X3858" s="32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"/>
      <c r="AI3858" s="1"/>
      <c r="AJ3858" s="1"/>
      <c r="AK3858" s="1"/>
      <c r="AL3858" s="1"/>
      <c r="AM3858" s="32"/>
      <c r="AN3858" s="32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42"/>
      <c r="B3859" s="19"/>
      <c r="C3859" s="8"/>
      <c r="D3859" s="15"/>
      <c r="E3859" s="16"/>
      <c r="F3859" s="16"/>
      <c r="G3859" s="16"/>
      <c r="H3859" s="16"/>
      <c r="I3859" s="15"/>
      <c r="J3859" s="5"/>
      <c r="K3859" s="2"/>
      <c r="L3859" s="21"/>
      <c r="M3859" s="14"/>
      <c r="N3859" s="14"/>
      <c r="O3859" s="21"/>
      <c r="P3859" s="16"/>
      <c r="Q3859" s="24"/>
      <c r="R3859" s="16"/>
      <c r="S3859" s="4"/>
      <c r="T3859" s="5"/>
      <c r="U3859" s="11"/>
      <c r="V3859" s="11"/>
      <c r="W3859" s="11"/>
      <c r="X3859" s="32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"/>
      <c r="AI3859" s="1"/>
      <c r="AJ3859" s="1"/>
      <c r="AK3859" s="1"/>
      <c r="AL3859" s="1"/>
      <c r="AM3859" s="32"/>
      <c r="AN3859" s="32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42"/>
      <c r="B3860" s="19"/>
      <c r="C3860" s="8"/>
      <c r="D3860" s="15"/>
      <c r="E3860" s="16"/>
      <c r="F3860" s="16"/>
      <c r="G3860" s="16"/>
      <c r="H3860" s="16"/>
      <c r="I3860" s="15"/>
      <c r="J3860" s="5"/>
      <c r="K3860" s="2"/>
      <c r="L3860" s="21"/>
      <c r="M3860" s="14"/>
      <c r="N3860" s="14"/>
      <c r="O3860" s="21"/>
      <c r="P3860" s="16"/>
      <c r="Q3860" s="24"/>
      <c r="R3860" s="16"/>
      <c r="S3860" s="4"/>
      <c r="T3860" s="5"/>
      <c r="U3860" s="11"/>
      <c r="V3860" s="11"/>
      <c r="W3860" s="11"/>
      <c r="X3860" s="32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"/>
      <c r="AI3860" s="1"/>
      <c r="AJ3860" s="1"/>
      <c r="AK3860" s="1"/>
      <c r="AL3860" s="1"/>
      <c r="AM3860" s="32"/>
      <c r="AN3860" s="32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42"/>
      <c r="B3861" s="19"/>
      <c r="C3861" s="8"/>
      <c r="D3861" s="15"/>
      <c r="E3861" s="16"/>
      <c r="F3861" s="16"/>
      <c r="G3861" s="16"/>
      <c r="H3861" s="16"/>
      <c r="I3861" s="15"/>
      <c r="J3861" s="5"/>
      <c r="K3861" s="2"/>
      <c r="L3861" s="21"/>
      <c r="M3861" s="14"/>
      <c r="N3861" s="14"/>
      <c r="O3861" s="21"/>
      <c r="P3861" s="16"/>
      <c r="Q3861" s="24"/>
      <c r="R3861" s="16"/>
      <c r="S3861" s="4"/>
      <c r="T3861" s="5"/>
      <c r="U3861" s="11"/>
      <c r="V3861" s="11"/>
      <c r="W3861" s="11"/>
      <c r="X3861" s="32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"/>
      <c r="AI3861" s="1"/>
      <c r="AJ3861" s="1"/>
      <c r="AK3861" s="1"/>
      <c r="AL3861" s="1"/>
      <c r="AM3861" s="32"/>
      <c r="AN3861" s="32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42"/>
      <c r="B3862" s="19"/>
      <c r="C3862" s="8"/>
      <c r="D3862" s="15"/>
      <c r="E3862" s="16"/>
      <c r="F3862" s="16"/>
      <c r="G3862" s="16"/>
      <c r="H3862" s="16"/>
      <c r="I3862" s="15"/>
      <c r="J3862" s="5"/>
      <c r="K3862" s="2"/>
      <c r="L3862" s="21"/>
      <c r="M3862" s="14"/>
      <c r="N3862" s="14"/>
      <c r="O3862" s="21"/>
      <c r="P3862" s="16"/>
      <c r="Q3862" s="24"/>
      <c r="R3862" s="16"/>
      <c r="S3862" s="4"/>
      <c r="T3862" s="5"/>
      <c r="U3862" s="11"/>
      <c r="V3862" s="11"/>
      <c r="W3862" s="11"/>
      <c r="X3862" s="32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"/>
      <c r="AI3862" s="1"/>
      <c r="AJ3862" s="1"/>
      <c r="AK3862" s="1"/>
      <c r="AL3862" s="1"/>
      <c r="AM3862" s="32"/>
      <c r="AN3862" s="32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42"/>
      <c r="B3863" s="19"/>
      <c r="C3863" s="8"/>
      <c r="D3863" s="15"/>
      <c r="E3863" s="16"/>
      <c r="F3863" s="16"/>
      <c r="G3863" s="16"/>
      <c r="H3863" s="16"/>
      <c r="I3863" s="15"/>
      <c r="J3863" s="5"/>
      <c r="K3863" s="2"/>
      <c r="L3863" s="21"/>
      <c r="M3863" s="14"/>
      <c r="N3863" s="14"/>
      <c r="O3863" s="21"/>
      <c r="P3863" s="16"/>
      <c r="Q3863" s="24"/>
      <c r="R3863" s="16"/>
      <c r="S3863" s="4"/>
      <c r="T3863" s="5"/>
      <c r="U3863" s="11"/>
      <c r="V3863" s="11"/>
      <c r="W3863" s="11"/>
      <c r="X3863" s="32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"/>
      <c r="AI3863" s="1"/>
      <c r="AJ3863" s="1"/>
      <c r="AK3863" s="1"/>
      <c r="AL3863" s="1"/>
      <c r="AM3863" s="32"/>
      <c r="AN3863" s="32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42"/>
      <c r="B3864" s="19"/>
      <c r="C3864" s="8"/>
      <c r="D3864" s="15"/>
      <c r="E3864" s="16"/>
      <c r="F3864" s="16"/>
      <c r="G3864" s="16"/>
      <c r="H3864" s="16"/>
      <c r="I3864" s="15"/>
      <c r="J3864" s="5"/>
      <c r="K3864" s="2"/>
      <c r="L3864" s="21"/>
      <c r="M3864" s="14"/>
      <c r="N3864" s="14"/>
      <c r="O3864" s="21"/>
      <c r="P3864" s="16"/>
      <c r="Q3864" s="24"/>
      <c r="R3864" s="16"/>
      <c r="S3864" s="4"/>
      <c r="T3864" s="5"/>
      <c r="U3864" s="11"/>
      <c r="V3864" s="11"/>
      <c r="W3864" s="11"/>
      <c r="X3864" s="32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"/>
      <c r="AI3864" s="1"/>
      <c r="AJ3864" s="1"/>
      <c r="AK3864" s="1"/>
      <c r="AL3864" s="1"/>
      <c r="AM3864" s="32"/>
      <c r="AN3864" s="32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42"/>
      <c r="B3865" s="19"/>
      <c r="C3865" s="8"/>
      <c r="D3865" s="15"/>
      <c r="E3865" s="16"/>
      <c r="F3865" s="16"/>
      <c r="G3865" s="16"/>
      <c r="H3865" s="16"/>
      <c r="I3865" s="15"/>
      <c r="J3865" s="5"/>
      <c r="K3865" s="2"/>
      <c r="L3865" s="21"/>
      <c r="M3865" s="14"/>
      <c r="N3865" s="14"/>
      <c r="O3865" s="21"/>
      <c r="P3865" s="16"/>
      <c r="Q3865" s="24"/>
      <c r="R3865" s="16"/>
      <c r="S3865" s="4"/>
      <c r="T3865" s="5"/>
      <c r="U3865" s="11"/>
      <c r="V3865" s="11"/>
      <c r="W3865" s="11"/>
      <c r="X3865" s="32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"/>
      <c r="AI3865" s="1"/>
      <c r="AJ3865" s="1"/>
      <c r="AK3865" s="1"/>
      <c r="AL3865" s="1"/>
      <c r="AM3865" s="32"/>
      <c r="AN3865" s="32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42"/>
      <c r="B3866" s="19"/>
      <c r="C3866" s="8"/>
      <c r="D3866" s="15"/>
      <c r="E3866" s="16"/>
      <c r="F3866" s="16"/>
      <c r="G3866" s="16"/>
      <c r="H3866" s="16"/>
      <c r="I3866" s="15"/>
      <c r="J3866" s="5"/>
      <c r="K3866" s="2"/>
      <c r="L3866" s="21"/>
      <c r="M3866" s="14"/>
      <c r="N3866" s="14"/>
      <c r="O3866" s="21"/>
      <c r="P3866" s="16"/>
      <c r="Q3866" s="24"/>
      <c r="R3866" s="16"/>
      <c r="S3866" s="4"/>
      <c r="T3866" s="5"/>
      <c r="U3866" s="11"/>
      <c r="V3866" s="11"/>
      <c r="W3866" s="11"/>
      <c r="X3866" s="32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"/>
      <c r="AI3866" s="1"/>
      <c r="AJ3866" s="1"/>
      <c r="AK3866" s="1"/>
      <c r="AL3866" s="1"/>
      <c r="AM3866" s="32"/>
      <c r="AN3866" s="32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42"/>
      <c r="B3867" s="19"/>
      <c r="C3867" s="8"/>
      <c r="D3867" s="15"/>
      <c r="E3867" s="16"/>
      <c r="F3867" s="16"/>
      <c r="G3867" s="16"/>
      <c r="H3867" s="16"/>
      <c r="I3867" s="15"/>
      <c r="J3867" s="5"/>
      <c r="K3867" s="2"/>
      <c r="L3867" s="21"/>
      <c r="M3867" s="14"/>
      <c r="N3867" s="14"/>
      <c r="O3867" s="21"/>
      <c r="P3867" s="16"/>
      <c r="Q3867" s="24"/>
      <c r="R3867" s="16"/>
      <c r="S3867" s="4"/>
      <c r="T3867" s="5"/>
      <c r="U3867" s="11"/>
      <c r="V3867" s="11"/>
      <c r="W3867" s="11"/>
      <c r="X3867" s="32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"/>
      <c r="AI3867" s="1"/>
      <c r="AJ3867" s="1"/>
      <c r="AK3867" s="1"/>
      <c r="AL3867" s="1"/>
      <c r="AM3867" s="32"/>
      <c r="AN3867" s="32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42"/>
      <c r="B3868" s="19"/>
      <c r="C3868" s="8"/>
      <c r="D3868" s="15"/>
      <c r="E3868" s="16"/>
      <c r="F3868" s="16"/>
      <c r="G3868" s="16"/>
      <c r="H3868" s="16"/>
      <c r="I3868" s="15"/>
      <c r="J3868" s="5"/>
      <c r="K3868" s="2"/>
      <c r="L3868" s="21"/>
      <c r="M3868" s="14"/>
      <c r="N3868" s="14"/>
      <c r="O3868" s="21"/>
      <c r="P3868" s="16"/>
      <c r="Q3868" s="24"/>
      <c r="R3868" s="16"/>
      <c r="S3868" s="4"/>
      <c r="T3868" s="5"/>
      <c r="U3868" s="11"/>
      <c r="V3868" s="11"/>
      <c r="W3868" s="11"/>
      <c r="X3868" s="32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"/>
      <c r="AI3868" s="1"/>
      <c r="AJ3868" s="1"/>
      <c r="AK3868" s="1"/>
      <c r="AL3868" s="1"/>
      <c r="AM3868" s="32"/>
      <c r="AN3868" s="32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42"/>
      <c r="B3869" s="19"/>
      <c r="C3869" s="8"/>
      <c r="D3869" s="15"/>
      <c r="E3869" s="16"/>
      <c r="F3869" s="16"/>
      <c r="G3869" s="16"/>
      <c r="H3869" s="16"/>
      <c r="I3869" s="15"/>
      <c r="J3869" s="5"/>
      <c r="K3869" s="2"/>
      <c r="L3869" s="21"/>
      <c r="M3869" s="14"/>
      <c r="N3869" s="14"/>
      <c r="O3869" s="21"/>
      <c r="P3869" s="16"/>
      <c r="Q3869" s="24"/>
      <c r="R3869" s="16"/>
      <c r="S3869" s="4"/>
      <c r="T3869" s="5"/>
      <c r="U3869" s="11"/>
      <c r="V3869" s="11"/>
      <c r="W3869" s="11"/>
      <c r="X3869" s="32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"/>
      <c r="AI3869" s="1"/>
      <c r="AJ3869" s="1"/>
      <c r="AK3869" s="1"/>
      <c r="AL3869" s="1"/>
      <c r="AM3869" s="32"/>
      <c r="AN3869" s="32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42"/>
      <c r="B3870" s="19"/>
      <c r="C3870" s="8"/>
      <c r="D3870" s="15"/>
      <c r="E3870" s="16"/>
      <c r="F3870" s="16"/>
      <c r="G3870" s="16"/>
      <c r="H3870" s="16"/>
      <c r="I3870" s="15"/>
      <c r="J3870" s="5"/>
      <c r="K3870" s="2"/>
      <c r="L3870" s="21"/>
      <c r="M3870" s="14"/>
      <c r="N3870" s="14"/>
      <c r="O3870" s="21"/>
      <c r="P3870" s="16"/>
      <c r="Q3870" s="24"/>
      <c r="R3870" s="16"/>
      <c r="S3870" s="4"/>
      <c r="T3870" s="5"/>
      <c r="U3870" s="11"/>
      <c r="V3870" s="11"/>
      <c r="W3870" s="11"/>
      <c r="X3870" s="32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"/>
      <c r="AI3870" s="1"/>
      <c r="AJ3870" s="1"/>
      <c r="AK3870" s="1"/>
      <c r="AL3870" s="1"/>
      <c r="AM3870" s="32"/>
      <c r="AN3870" s="32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42"/>
      <c r="B3871" s="19"/>
      <c r="C3871" s="8"/>
      <c r="D3871" s="15"/>
      <c r="E3871" s="16"/>
      <c r="F3871" s="16"/>
      <c r="G3871" s="16"/>
      <c r="H3871" s="16"/>
      <c r="I3871" s="15"/>
      <c r="J3871" s="5"/>
      <c r="K3871" s="2"/>
      <c r="L3871" s="21"/>
      <c r="M3871" s="14"/>
      <c r="N3871" s="14"/>
      <c r="O3871" s="21"/>
      <c r="P3871" s="16"/>
      <c r="Q3871" s="24"/>
      <c r="R3871" s="16"/>
      <c r="S3871" s="4"/>
      <c r="T3871" s="5"/>
      <c r="U3871" s="11"/>
      <c r="V3871" s="11"/>
      <c r="W3871" s="11"/>
      <c r="X3871" s="32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"/>
      <c r="AI3871" s="1"/>
      <c r="AJ3871" s="1"/>
      <c r="AK3871" s="1"/>
      <c r="AL3871" s="1"/>
      <c r="AM3871" s="32"/>
      <c r="AN3871" s="32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42"/>
      <c r="B3872" s="19"/>
      <c r="C3872" s="8"/>
      <c r="D3872" s="15"/>
      <c r="E3872" s="16"/>
      <c r="F3872" s="16"/>
      <c r="G3872" s="16"/>
      <c r="H3872" s="16"/>
      <c r="I3872" s="15"/>
      <c r="J3872" s="5"/>
      <c r="K3872" s="2"/>
      <c r="L3872" s="21"/>
      <c r="M3872" s="14"/>
      <c r="N3872" s="14"/>
      <c r="O3872" s="21"/>
      <c r="P3872" s="16"/>
      <c r="Q3872" s="24"/>
      <c r="R3872" s="16"/>
      <c r="S3872" s="4"/>
      <c r="T3872" s="5"/>
      <c r="U3872" s="11"/>
      <c r="V3872" s="11"/>
      <c r="W3872" s="11"/>
      <c r="X3872" s="32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"/>
      <c r="AI3872" s="1"/>
      <c r="AJ3872" s="1"/>
      <c r="AK3872" s="1"/>
      <c r="AL3872" s="1"/>
      <c r="AM3872" s="32"/>
      <c r="AN3872" s="32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42"/>
      <c r="B3873" s="19"/>
      <c r="C3873" s="8"/>
      <c r="D3873" s="15"/>
      <c r="E3873" s="16"/>
      <c r="F3873" s="16"/>
      <c r="G3873" s="16"/>
      <c r="H3873" s="16"/>
      <c r="I3873" s="15"/>
      <c r="J3873" s="5"/>
      <c r="K3873" s="2"/>
      <c r="L3873" s="21"/>
      <c r="M3873" s="14"/>
      <c r="N3873" s="14"/>
      <c r="O3873" s="21"/>
      <c r="P3873" s="16"/>
      <c r="Q3873" s="24"/>
      <c r="R3873" s="16"/>
      <c r="S3873" s="4"/>
      <c r="T3873" s="5"/>
      <c r="U3873" s="11"/>
      <c r="V3873" s="11"/>
      <c r="W3873" s="11"/>
      <c r="X3873" s="32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"/>
      <c r="AI3873" s="1"/>
      <c r="AJ3873" s="1"/>
      <c r="AK3873" s="1"/>
      <c r="AL3873" s="1"/>
      <c r="AM3873" s="32"/>
      <c r="AN3873" s="32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42"/>
      <c r="B3874" s="19"/>
      <c r="C3874" s="8"/>
      <c r="D3874" s="15"/>
      <c r="E3874" s="16"/>
      <c r="F3874" s="16"/>
      <c r="G3874" s="16"/>
      <c r="H3874" s="16"/>
      <c r="I3874" s="15"/>
      <c r="J3874" s="5"/>
      <c r="K3874" s="2"/>
      <c r="L3874" s="21"/>
      <c r="M3874" s="14"/>
      <c r="N3874" s="14"/>
      <c r="O3874" s="21"/>
      <c r="P3874" s="16"/>
      <c r="Q3874" s="24"/>
      <c r="R3874" s="16"/>
      <c r="S3874" s="4"/>
      <c r="T3874" s="5"/>
      <c r="U3874" s="11"/>
      <c r="V3874" s="11"/>
      <c r="W3874" s="11"/>
      <c r="X3874" s="32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"/>
      <c r="AI3874" s="1"/>
      <c r="AJ3874" s="1"/>
      <c r="AK3874" s="1"/>
      <c r="AL3874" s="1"/>
      <c r="AM3874" s="32"/>
      <c r="AN3874" s="32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42"/>
      <c r="B3875" s="19"/>
      <c r="C3875" s="8"/>
      <c r="D3875" s="15"/>
      <c r="E3875" s="16"/>
      <c r="F3875" s="16"/>
      <c r="G3875" s="16"/>
      <c r="H3875" s="16"/>
      <c r="I3875" s="15"/>
      <c r="J3875" s="5"/>
      <c r="K3875" s="2"/>
      <c r="L3875" s="21"/>
      <c r="M3875" s="14"/>
      <c r="N3875" s="14"/>
      <c r="O3875" s="21"/>
      <c r="P3875" s="16"/>
      <c r="Q3875" s="24"/>
      <c r="R3875" s="16"/>
      <c r="S3875" s="4"/>
      <c r="T3875" s="5"/>
      <c r="U3875" s="11"/>
      <c r="V3875" s="11"/>
      <c r="W3875" s="11"/>
      <c r="X3875" s="32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"/>
      <c r="AI3875" s="1"/>
      <c r="AJ3875" s="1"/>
      <c r="AK3875" s="1"/>
      <c r="AL3875" s="1"/>
      <c r="AM3875" s="32"/>
      <c r="AN3875" s="32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42"/>
      <c r="B3876" s="19"/>
      <c r="C3876" s="8"/>
      <c r="D3876" s="15"/>
      <c r="E3876" s="16"/>
      <c r="F3876" s="16"/>
      <c r="G3876" s="16"/>
      <c r="H3876" s="16"/>
      <c r="I3876" s="15"/>
      <c r="J3876" s="5"/>
      <c r="K3876" s="2"/>
      <c r="L3876" s="21"/>
      <c r="M3876" s="14"/>
      <c r="N3876" s="14"/>
      <c r="O3876" s="21"/>
      <c r="P3876" s="16"/>
      <c r="Q3876" s="24"/>
      <c r="R3876" s="16"/>
      <c r="S3876" s="4"/>
      <c r="T3876" s="5"/>
      <c r="U3876" s="11"/>
      <c r="V3876" s="11"/>
      <c r="W3876" s="11"/>
      <c r="X3876" s="32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"/>
      <c r="AI3876" s="1"/>
      <c r="AJ3876" s="1"/>
      <c r="AK3876" s="1"/>
      <c r="AL3876" s="1"/>
      <c r="AM3876" s="32"/>
      <c r="AN3876" s="32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42"/>
      <c r="B3877" s="19"/>
      <c r="C3877" s="8"/>
      <c r="D3877" s="15"/>
      <c r="E3877" s="16"/>
      <c r="F3877" s="16"/>
      <c r="G3877" s="16"/>
      <c r="H3877" s="16"/>
      <c r="I3877" s="15"/>
      <c r="J3877" s="5"/>
      <c r="K3877" s="2"/>
      <c r="L3877" s="21"/>
      <c r="M3877" s="14"/>
      <c r="N3877" s="14"/>
      <c r="O3877" s="21"/>
      <c r="P3877" s="16"/>
      <c r="Q3877" s="24"/>
      <c r="R3877" s="16"/>
      <c r="S3877" s="4"/>
      <c r="T3877" s="5"/>
      <c r="U3877" s="11"/>
      <c r="V3877" s="11"/>
      <c r="W3877" s="11"/>
      <c r="X3877" s="32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"/>
      <c r="AI3877" s="1"/>
      <c r="AJ3877" s="1"/>
      <c r="AK3877" s="1"/>
      <c r="AL3877" s="1"/>
      <c r="AM3877" s="32"/>
      <c r="AN3877" s="32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42"/>
      <c r="B3878" s="19"/>
      <c r="C3878" s="8"/>
      <c r="D3878" s="15"/>
      <c r="E3878" s="16"/>
      <c r="F3878" s="16"/>
      <c r="G3878" s="16"/>
      <c r="H3878" s="16"/>
      <c r="I3878" s="15"/>
      <c r="J3878" s="5"/>
      <c r="K3878" s="2"/>
      <c r="L3878" s="21"/>
      <c r="M3878" s="14"/>
      <c r="N3878" s="14"/>
      <c r="O3878" s="21"/>
      <c r="P3878" s="16"/>
      <c r="Q3878" s="24"/>
      <c r="R3878" s="16"/>
      <c r="S3878" s="4"/>
      <c r="T3878" s="5"/>
      <c r="U3878" s="11"/>
      <c r="V3878" s="11"/>
      <c r="W3878" s="11"/>
      <c r="X3878" s="32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"/>
      <c r="AI3878" s="1"/>
      <c r="AJ3878" s="1"/>
      <c r="AK3878" s="1"/>
      <c r="AL3878" s="1"/>
      <c r="AM3878" s="32"/>
      <c r="AN3878" s="32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42"/>
      <c r="B3879" s="19"/>
      <c r="C3879" s="8"/>
      <c r="D3879" s="15"/>
      <c r="E3879" s="16"/>
      <c r="F3879" s="16"/>
      <c r="G3879" s="16"/>
      <c r="H3879" s="16"/>
      <c r="I3879" s="15"/>
      <c r="J3879" s="5"/>
      <c r="K3879" s="2"/>
      <c r="L3879" s="21"/>
      <c r="M3879" s="14"/>
      <c r="N3879" s="14"/>
      <c r="O3879" s="21"/>
      <c r="P3879" s="16"/>
      <c r="Q3879" s="24"/>
      <c r="R3879" s="16"/>
      <c r="S3879" s="4"/>
      <c r="T3879" s="5"/>
      <c r="U3879" s="11"/>
      <c r="V3879" s="11"/>
      <c r="W3879" s="11"/>
      <c r="X3879" s="32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"/>
      <c r="AI3879" s="1"/>
      <c r="AJ3879" s="1"/>
      <c r="AK3879" s="1"/>
      <c r="AL3879" s="1"/>
      <c r="AM3879" s="32"/>
      <c r="AN3879" s="32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42"/>
      <c r="B3880" s="19"/>
      <c r="C3880" s="8"/>
      <c r="D3880" s="15"/>
      <c r="E3880" s="16"/>
      <c r="F3880" s="16"/>
      <c r="G3880" s="16"/>
      <c r="H3880" s="16"/>
      <c r="I3880" s="15"/>
      <c r="J3880" s="5"/>
      <c r="K3880" s="2"/>
      <c r="L3880" s="21"/>
      <c r="M3880" s="14"/>
      <c r="N3880" s="14"/>
      <c r="O3880" s="21"/>
      <c r="P3880" s="16"/>
      <c r="Q3880" s="24"/>
      <c r="R3880" s="16"/>
      <c r="S3880" s="4"/>
      <c r="T3880" s="5"/>
      <c r="U3880" s="11"/>
      <c r="V3880" s="11"/>
      <c r="W3880" s="11"/>
      <c r="X3880" s="32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"/>
      <c r="AI3880" s="1"/>
      <c r="AJ3880" s="1"/>
      <c r="AK3880" s="1"/>
      <c r="AL3880" s="1"/>
      <c r="AM3880" s="32"/>
      <c r="AN3880" s="32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42"/>
      <c r="B3881" s="19"/>
      <c r="C3881" s="8"/>
      <c r="D3881" s="15"/>
      <c r="E3881" s="16"/>
      <c r="F3881" s="16"/>
      <c r="G3881" s="16"/>
      <c r="H3881" s="16"/>
      <c r="I3881" s="15"/>
      <c r="J3881" s="5"/>
      <c r="K3881" s="2"/>
      <c r="L3881" s="21"/>
      <c r="M3881" s="14"/>
      <c r="N3881" s="14"/>
      <c r="O3881" s="21"/>
      <c r="P3881" s="16"/>
      <c r="Q3881" s="24"/>
      <c r="R3881" s="16"/>
      <c r="S3881" s="4"/>
      <c r="T3881" s="5"/>
      <c r="U3881" s="11"/>
      <c r="V3881" s="11"/>
      <c r="W3881" s="11"/>
      <c r="X3881" s="32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"/>
      <c r="AI3881" s="1"/>
      <c r="AJ3881" s="1"/>
      <c r="AK3881" s="1"/>
      <c r="AL3881" s="1"/>
      <c r="AM3881" s="32"/>
      <c r="AN3881" s="32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42"/>
      <c r="B3882" s="19"/>
      <c r="C3882" s="8"/>
      <c r="D3882" s="15"/>
      <c r="E3882" s="16"/>
      <c r="F3882" s="16"/>
      <c r="G3882" s="16"/>
      <c r="H3882" s="16"/>
      <c r="I3882" s="15"/>
      <c r="J3882" s="5"/>
      <c r="K3882" s="2"/>
      <c r="L3882" s="21"/>
      <c r="M3882" s="14"/>
      <c r="N3882" s="14"/>
      <c r="O3882" s="21"/>
      <c r="P3882" s="16"/>
      <c r="Q3882" s="24"/>
      <c r="R3882" s="16"/>
      <c r="S3882" s="4"/>
      <c r="T3882" s="5"/>
      <c r="U3882" s="11"/>
      <c r="V3882" s="11"/>
      <c r="W3882" s="11"/>
      <c r="X3882" s="32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"/>
      <c r="AI3882" s="1"/>
      <c r="AJ3882" s="1"/>
      <c r="AK3882" s="1"/>
      <c r="AL3882" s="1"/>
      <c r="AM3882" s="32"/>
      <c r="AN3882" s="32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42"/>
      <c r="B3883" s="19"/>
      <c r="C3883" s="8"/>
      <c r="D3883" s="15"/>
      <c r="E3883" s="16"/>
      <c r="F3883" s="16"/>
      <c r="G3883" s="16"/>
      <c r="H3883" s="16"/>
      <c r="I3883" s="15"/>
      <c r="J3883" s="5"/>
      <c r="K3883" s="2"/>
      <c r="L3883" s="21"/>
      <c r="M3883" s="14"/>
      <c r="N3883" s="14"/>
      <c r="O3883" s="21"/>
      <c r="P3883" s="16"/>
      <c r="Q3883" s="24"/>
      <c r="R3883" s="16"/>
      <c r="S3883" s="4"/>
      <c r="T3883" s="5"/>
      <c r="U3883" s="11"/>
      <c r="V3883" s="11"/>
      <c r="W3883" s="11"/>
      <c r="X3883" s="32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"/>
      <c r="AI3883" s="1"/>
      <c r="AJ3883" s="1"/>
      <c r="AK3883" s="1"/>
      <c r="AL3883" s="1"/>
      <c r="AM3883" s="32"/>
      <c r="AN3883" s="32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42"/>
      <c r="B3884" s="19"/>
      <c r="C3884" s="8"/>
      <c r="D3884" s="15"/>
      <c r="E3884" s="16"/>
      <c r="F3884" s="16"/>
      <c r="G3884" s="16"/>
      <c r="H3884" s="16"/>
      <c r="I3884" s="15"/>
      <c r="J3884" s="5"/>
      <c r="K3884" s="2"/>
      <c r="L3884" s="21"/>
      <c r="M3884" s="14"/>
      <c r="N3884" s="14"/>
      <c r="O3884" s="21"/>
      <c r="P3884" s="16"/>
      <c r="Q3884" s="24"/>
      <c r="R3884" s="16"/>
      <c r="S3884" s="4"/>
      <c r="T3884" s="5"/>
      <c r="U3884" s="11"/>
      <c r="V3884" s="11"/>
      <c r="W3884" s="11"/>
      <c r="X3884" s="32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"/>
      <c r="AI3884" s="1"/>
      <c r="AJ3884" s="1"/>
      <c r="AK3884" s="1"/>
      <c r="AL3884" s="1"/>
      <c r="AM3884" s="32"/>
      <c r="AN3884" s="32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42"/>
      <c r="B3885" s="19"/>
      <c r="C3885" s="8"/>
      <c r="D3885" s="15"/>
      <c r="E3885" s="16"/>
      <c r="F3885" s="16"/>
      <c r="G3885" s="16"/>
      <c r="H3885" s="16"/>
      <c r="I3885" s="15"/>
      <c r="J3885" s="5"/>
      <c r="K3885" s="2"/>
      <c r="L3885" s="21"/>
      <c r="M3885" s="14"/>
      <c r="N3885" s="14"/>
      <c r="O3885" s="21"/>
      <c r="P3885" s="16"/>
      <c r="Q3885" s="24"/>
      <c r="R3885" s="16"/>
      <c r="S3885" s="4"/>
      <c r="T3885" s="5"/>
      <c r="U3885" s="11"/>
      <c r="V3885" s="11"/>
      <c r="W3885" s="11"/>
      <c r="X3885" s="32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"/>
      <c r="AI3885" s="1"/>
      <c r="AJ3885" s="1"/>
      <c r="AK3885" s="1"/>
      <c r="AL3885" s="1"/>
      <c r="AM3885" s="32"/>
      <c r="AN3885" s="32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42"/>
      <c r="B3886" s="19"/>
      <c r="C3886" s="8"/>
      <c r="D3886" s="15"/>
      <c r="E3886" s="16"/>
      <c r="F3886" s="16"/>
      <c r="G3886" s="16"/>
      <c r="H3886" s="16"/>
      <c r="I3886" s="15"/>
      <c r="J3886" s="5"/>
      <c r="K3886" s="2"/>
      <c r="L3886" s="21"/>
      <c r="M3886" s="14"/>
      <c r="N3886" s="14"/>
      <c r="O3886" s="21"/>
      <c r="P3886" s="16"/>
      <c r="Q3886" s="24"/>
      <c r="R3886" s="16"/>
      <c r="S3886" s="4"/>
      <c r="T3886" s="5"/>
      <c r="U3886" s="11"/>
      <c r="V3886" s="11"/>
      <c r="W3886" s="11"/>
      <c r="X3886" s="32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"/>
      <c r="AI3886" s="1"/>
      <c r="AJ3886" s="1"/>
      <c r="AK3886" s="1"/>
      <c r="AL3886" s="1"/>
      <c r="AM3886" s="32"/>
      <c r="AN3886" s="32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42"/>
      <c r="B3887" s="19"/>
      <c r="C3887" s="8"/>
      <c r="D3887" s="15"/>
      <c r="E3887" s="16"/>
      <c r="F3887" s="16"/>
      <c r="G3887" s="16"/>
      <c r="H3887" s="16"/>
      <c r="I3887" s="15"/>
      <c r="J3887" s="5"/>
      <c r="K3887" s="2"/>
      <c r="L3887" s="21"/>
      <c r="M3887" s="14"/>
      <c r="N3887" s="14"/>
      <c r="O3887" s="21"/>
      <c r="P3887" s="16"/>
      <c r="Q3887" s="24"/>
      <c r="R3887" s="16"/>
      <c r="S3887" s="4"/>
      <c r="T3887" s="5"/>
      <c r="U3887" s="11"/>
      <c r="V3887" s="11"/>
      <c r="W3887" s="11"/>
      <c r="X3887" s="32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"/>
      <c r="AI3887" s="1"/>
      <c r="AJ3887" s="1"/>
      <c r="AK3887" s="1"/>
      <c r="AL3887" s="1"/>
      <c r="AM3887" s="32"/>
      <c r="AN3887" s="32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42"/>
      <c r="B3888" s="19"/>
      <c r="C3888" s="8"/>
      <c r="D3888" s="15"/>
      <c r="E3888" s="16"/>
      <c r="F3888" s="16"/>
      <c r="G3888" s="16"/>
      <c r="H3888" s="16"/>
      <c r="I3888" s="15"/>
      <c r="J3888" s="5"/>
      <c r="K3888" s="2"/>
      <c r="L3888" s="21"/>
      <c r="M3888" s="14"/>
      <c r="N3888" s="14"/>
      <c r="O3888" s="21"/>
      <c r="P3888" s="16"/>
      <c r="Q3888" s="24"/>
      <c r="R3888" s="16"/>
      <c r="S3888" s="4"/>
      <c r="T3888" s="5"/>
      <c r="U3888" s="11"/>
      <c r="V3888" s="11"/>
      <c r="W3888" s="11"/>
      <c r="X3888" s="32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"/>
      <c r="AI3888" s="1"/>
      <c r="AJ3888" s="1"/>
      <c r="AK3888" s="1"/>
      <c r="AL3888" s="1"/>
      <c r="AM3888" s="32"/>
      <c r="AN3888" s="32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42"/>
      <c r="B3889" s="19"/>
      <c r="C3889" s="8"/>
      <c r="D3889" s="15"/>
      <c r="E3889" s="16"/>
      <c r="F3889" s="16"/>
      <c r="G3889" s="16"/>
      <c r="H3889" s="16"/>
      <c r="I3889" s="15"/>
      <c r="J3889" s="5"/>
      <c r="K3889" s="2"/>
      <c r="L3889" s="21"/>
      <c r="M3889" s="14"/>
      <c r="N3889" s="14"/>
      <c r="O3889" s="21"/>
      <c r="P3889" s="16"/>
      <c r="Q3889" s="24"/>
      <c r="R3889" s="16"/>
      <c r="S3889" s="4"/>
      <c r="T3889" s="5"/>
      <c r="U3889" s="11"/>
      <c r="V3889" s="11"/>
      <c r="W3889" s="11"/>
      <c r="X3889" s="32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"/>
      <c r="AI3889" s="1"/>
      <c r="AJ3889" s="1"/>
      <c r="AK3889" s="1"/>
      <c r="AL3889" s="1"/>
      <c r="AM3889" s="32"/>
      <c r="AN3889" s="32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42"/>
      <c r="B3890" s="19"/>
      <c r="C3890" s="8"/>
      <c r="D3890" s="15"/>
      <c r="E3890" s="16"/>
      <c r="F3890" s="16"/>
      <c r="G3890" s="16"/>
      <c r="H3890" s="16"/>
      <c r="I3890" s="15"/>
      <c r="J3890" s="5"/>
      <c r="K3890" s="2"/>
      <c r="L3890" s="21"/>
      <c r="M3890" s="14"/>
      <c r="N3890" s="14"/>
      <c r="O3890" s="21"/>
      <c r="P3890" s="16"/>
      <c r="Q3890" s="24"/>
      <c r="R3890" s="16"/>
      <c r="S3890" s="4"/>
      <c r="T3890" s="5"/>
      <c r="U3890" s="11"/>
      <c r="V3890" s="11"/>
      <c r="W3890" s="11"/>
      <c r="X3890" s="32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"/>
      <c r="AI3890" s="1"/>
      <c r="AJ3890" s="1"/>
      <c r="AK3890" s="1"/>
      <c r="AL3890" s="1"/>
      <c r="AM3890" s="32"/>
      <c r="AN3890" s="32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42"/>
      <c r="B3891" s="19"/>
      <c r="C3891" s="8"/>
      <c r="D3891" s="15"/>
      <c r="E3891" s="16"/>
      <c r="F3891" s="16"/>
      <c r="G3891" s="16"/>
      <c r="H3891" s="16"/>
      <c r="I3891" s="15"/>
      <c r="J3891" s="5"/>
      <c r="K3891" s="2"/>
      <c r="L3891" s="21"/>
      <c r="M3891" s="14"/>
      <c r="N3891" s="14"/>
      <c r="O3891" s="21"/>
      <c r="P3891" s="16"/>
      <c r="Q3891" s="24"/>
      <c r="R3891" s="16"/>
      <c r="S3891" s="4"/>
      <c r="T3891" s="5"/>
      <c r="U3891" s="11"/>
      <c r="V3891" s="11"/>
      <c r="W3891" s="11"/>
      <c r="X3891" s="32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"/>
      <c r="AI3891" s="1"/>
      <c r="AJ3891" s="1"/>
      <c r="AK3891" s="1"/>
      <c r="AL3891" s="1"/>
      <c r="AM3891" s="32"/>
      <c r="AN3891" s="32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42"/>
      <c r="B3892" s="19"/>
      <c r="C3892" s="8"/>
      <c r="D3892" s="15"/>
      <c r="E3892" s="16"/>
      <c r="F3892" s="16"/>
      <c r="G3892" s="16"/>
      <c r="H3892" s="16"/>
      <c r="I3892" s="15"/>
      <c r="J3892" s="5"/>
      <c r="K3892" s="2"/>
      <c r="L3892" s="21"/>
      <c r="M3892" s="14"/>
      <c r="N3892" s="14"/>
      <c r="O3892" s="21"/>
      <c r="P3892" s="16"/>
      <c r="Q3892" s="24"/>
      <c r="R3892" s="16"/>
      <c r="S3892" s="4"/>
      <c r="T3892" s="5"/>
      <c r="U3892" s="11"/>
      <c r="V3892" s="11"/>
      <c r="W3892" s="11"/>
      <c r="X3892" s="32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"/>
      <c r="AI3892" s="1"/>
      <c r="AJ3892" s="1"/>
      <c r="AK3892" s="1"/>
      <c r="AL3892" s="1"/>
      <c r="AM3892" s="32"/>
      <c r="AN3892" s="32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42"/>
      <c r="B3893" s="19"/>
      <c r="C3893" s="8"/>
      <c r="D3893" s="15"/>
      <c r="E3893" s="16"/>
      <c r="F3893" s="16"/>
      <c r="G3893" s="16"/>
      <c r="H3893" s="16"/>
      <c r="I3893" s="15"/>
      <c r="J3893" s="5"/>
      <c r="K3893" s="2"/>
      <c r="L3893" s="21"/>
      <c r="M3893" s="14"/>
      <c r="N3893" s="14"/>
      <c r="O3893" s="21"/>
      <c r="P3893" s="16"/>
      <c r="Q3893" s="24"/>
      <c r="R3893" s="16"/>
      <c r="S3893" s="4"/>
      <c r="T3893" s="5"/>
      <c r="U3893" s="11"/>
      <c r="V3893" s="11"/>
      <c r="W3893" s="11"/>
      <c r="X3893" s="32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"/>
      <c r="AI3893" s="1"/>
      <c r="AJ3893" s="1"/>
      <c r="AK3893" s="1"/>
      <c r="AL3893" s="1"/>
      <c r="AM3893" s="32"/>
      <c r="AN3893" s="32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42"/>
      <c r="B3894" s="19"/>
      <c r="C3894" s="8"/>
      <c r="D3894" s="15"/>
      <c r="E3894" s="16"/>
      <c r="F3894" s="16"/>
      <c r="G3894" s="16"/>
      <c r="H3894" s="16"/>
      <c r="I3894" s="15"/>
      <c r="J3894" s="5"/>
      <c r="K3894" s="2"/>
      <c r="L3894" s="21"/>
      <c r="M3894" s="14"/>
      <c r="N3894" s="14"/>
      <c r="O3894" s="21"/>
      <c r="P3894" s="16"/>
      <c r="Q3894" s="24"/>
      <c r="R3894" s="16"/>
      <c r="S3894" s="4"/>
      <c r="T3894" s="5"/>
      <c r="U3894" s="11"/>
      <c r="V3894" s="11"/>
      <c r="W3894" s="11"/>
      <c r="X3894" s="32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"/>
      <c r="AI3894" s="1"/>
      <c r="AJ3894" s="1"/>
      <c r="AK3894" s="1"/>
      <c r="AL3894" s="1"/>
      <c r="AM3894" s="32"/>
      <c r="AN3894" s="32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42"/>
      <c r="B3895" s="19"/>
      <c r="C3895" s="8"/>
      <c r="D3895" s="15"/>
      <c r="E3895" s="16"/>
      <c r="F3895" s="16"/>
      <c r="G3895" s="16"/>
      <c r="H3895" s="16"/>
      <c r="I3895" s="15"/>
      <c r="J3895" s="5"/>
      <c r="K3895" s="2"/>
      <c r="L3895" s="21"/>
      <c r="M3895" s="14"/>
      <c r="N3895" s="14"/>
      <c r="O3895" s="21"/>
      <c r="P3895" s="16"/>
      <c r="Q3895" s="24"/>
      <c r="R3895" s="16"/>
      <c r="S3895" s="4"/>
      <c r="T3895" s="5"/>
      <c r="U3895" s="11"/>
      <c r="V3895" s="11"/>
      <c r="W3895" s="11"/>
      <c r="X3895" s="32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"/>
      <c r="AI3895" s="1"/>
      <c r="AJ3895" s="1"/>
      <c r="AK3895" s="1"/>
      <c r="AL3895" s="1"/>
      <c r="AM3895" s="32"/>
      <c r="AN3895" s="32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42"/>
      <c r="B3896" s="19"/>
      <c r="C3896" s="8"/>
      <c r="D3896" s="15"/>
      <c r="E3896" s="16"/>
      <c r="F3896" s="16"/>
      <c r="G3896" s="16"/>
      <c r="H3896" s="16"/>
      <c r="I3896" s="15"/>
      <c r="J3896" s="5"/>
      <c r="K3896" s="2"/>
      <c r="L3896" s="21"/>
      <c r="M3896" s="14"/>
      <c r="N3896" s="14"/>
      <c r="O3896" s="21"/>
      <c r="P3896" s="16"/>
      <c r="Q3896" s="24"/>
      <c r="R3896" s="16"/>
      <c r="S3896" s="4"/>
      <c r="T3896" s="5"/>
      <c r="U3896" s="11"/>
      <c r="V3896" s="11"/>
      <c r="W3896" s="11"/>
      <c r="X3896" s="32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"/>
      <c r="AI3896" s="1"/>
      <c r="AJ3896" s="1"/>
      <c r="AK3896" s="1"/>
      <c r="AL3896" s="1"/>
      <c r="AM3896" s="32"/>
      <c r="AN3896" s="32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42"/>
      <c r="B3897" s="19"/>
      <c r="C3897" s="8"/>
      <c r="D3897" s="15"/>
      <c r="E3897" s="16"/>
      <c r="F3897" s="16"/>
      <c r="G3897" s="16"/>
      <c r="H3897" s="16"/>
      <c r="I3897" s="15"/>
      <c r="J3897" s="5"/>
      <c r="K3897" s="2"/>
      <c r="L3897" s="21"/>
      <c r="M3897" s="14"/>
      <c r="N3897" s="14"/>
      <c r="O3897" s="21"/>
      <c r="P3897" s="16"/>
      <c r="Q3897" s="24"/>
      <c r="R3897" s="16"/>
      <c r="S3897" s="4"/>
      <c r="T3897" s="5"/>
      <c r="U3897" s="11"/>
      <c r="V3897" s="11"/>
      <c r="W3897" s="11"/>
      <c r="X3897" s="32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"/>
      <c r="AI3897" s="1"/>
      <c r="AJ3897" s="1"/>
      <c r="AK3897" s="1"/>
      <c r="AL3897" s="1"/>
      <c r="AM3897" s="32"/>
      <c r="AN3897" s="32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42"/>
      <c r="B3898" s="19"/>
      <c r="C3898" s="8"/>
      <c r="D3898" s="15"/>
      <c r="E3898" s="16"/>
      <c r="F3898" s="16"/>
      <c r="G3898" s="16"/>
      <c r="H3898" s="16"/>
      <c r="I3898" s="15"/>
      <c r="J3898" s="5"/>
      <c r="K3898" s="2"/>
      <c r="L3898" s="21"/>
      <c r="M3898" s="14"/>
      <c r="N3898" s="14"/>
      <c r="O3898" s="21"/>
      <c r="P3898" s="16"/>
      <c r="Q3898" s="24"/>
      <c r="R3898" s="16"/>
      <c r="S3898" s="4"/>
      <c r="T3898" s="5"/>
      <c r="U3898" s="11"/>
      <c r="V3898" s="11"/>
      <c r="W3898" s="11"/>
      <c r="X3898" s="32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"/>
      <c r="AI3898" s="1"/>
      <c r="AJ3898" s="1"/>
      <c r="AK3898" s="1"/>
      <c r="AL3898" s="1"/>
      <c r="AM3898" s="32"/>
      <c r="AN3898" s="32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42"/>
      <c r="B3899" s="19"/>
      <c r="C3899" s="8"/>
      <c r="D3899" s="15"/>
      <c r="E3899" s="16"/>
      <c r="F3899" s="16"/>
      <c r="G3899" s="16"/>
      <c r="H3899" s="16"/>
      <c r="I3899" s="15"/>
      <c r="J3899" s="5"/>
      <c r="K3899" s="2"/>
      <c r="L3899" s="21"/>
      <c r="M3899" s="14"/>
      <c r="N3899" s="14"/>
      <c r="O3899" s="21"/>
      <c r="P3899" s="16"/>
      <c r="Q3899" s="24"/>
      <c r="R3899" s="16"/>
      <c r="S3899" s="4"/>
      <c r="T3899" s="5"/>
      <c r="U3899" s="11"/>
      <c r="V3899" s="11"/>
      <c r="W3899" s="11"/>
      <c r="X3899" s="32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"/>
      <c r="AI3899" s="1"/>
      <c r="AJ3899" s="1"/>
      <c r="AK3899" s="1"/>
      <c r="AL3899" s="1"/>
      <c r="AM3899" s="32"/>
      <c r="AN3899" s="32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42"/>
      <c r="B3900" s="19"/>
      <c r="C3900" s="8"/>
      <c r="D3900" s="15"/>
      <c r="E3900" s="16"/>
      <c r="F3900" s="16"/>
      <c r="G3900" s="16"/>
      <c r="H3900" s="16"/>
      <c r="I3900" s="15"/>
      <c r="J3900" s="5"/>
      <c r="K3900" s="2"/>
      <c r="L3900" s="21"/>
      <c r="M3900" s="14"/>
      <c r="N3900" s="14"/>
      <c r="O3900" s="21"/>
      <c r="P3900" s="16"/>
      <c r="Q3900" s="24"/>
      <c r="R3900" s="16"/>
      <c r="S3900" s="4"/>
      <c r="T3900" s="5"/>
      <c r="U3900" s="11"/>
      <c r="V3900" s="11"/>
      <c r="W3900" s="11"/>
      <c r="X3900" s="32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"/>
      <c r="AI3900" s="1"/>
      <c r="AJ3900" s="1"/>
      <c r="AK3900" s="1"/>
      <c r="AL3900" s="1"/>
      <c r="AM3900" s="32"/>
      <c r="AN3900" s="32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42"/>
      <c r="B3901" s="19"/>
      <c r="C3901" s="8"/>
      <c r="D3901" s="15"/>
      <c r="E3901" s="16"/>
      <c r="F3901" s="16"/>
      <c r="G3901" s="16"/>
      <c r="H3901" s="16"/>
      <c r="I3901" s="15"/>
      <c r="J3901" s="5"/>
      <c r="K3901" s="2"/>
      <c r="L3901" s="21"/>
      <c r="M3901" s="14"/>
      <c r="N3901" s="14"/>
      <c r="O3901" s="21"/>
      <c r="P3901" s="16"/>
      <c r="Q3901" s="24"/>
      <c r="R3901" s="16"/>
      <c r="S3901" s="4"/>
      <c r="T3901" s="5"/>
      <c r="U3901" s="11"/>
      <c r="V3901" s="11"/>
      <c r="W3901" s="11"/>
      <c r="X3901" s="32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"/>
      <c r="AI3901" s="1"/>
      <c r="AJ3901" s="1"/>
      <c r="AK3901" s="1"/>
      <c r="AL3901" s="1"/>
      <c r="AM3901" s="32"/>
      <c r="AN3901" s="32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42"/>
      <c r="B3902" s="19"/>
      <c r="C3902" s="8"/>
      <c r="D3902" s="15"/>
      <c r="E3902" s="16"/>
      <c r="F3902" s="16"/>
      <c r="G3902" s="16"/>
      <c r="H3902" s="16"/>
      <c r="I3902" s="15"/>
      <c r="J3902" s="5"/>
      <c r="K3902" s="2"/>
      <c r="L3902" s="21"/>
      <c r="M3902" s="14"/>
      <c r="N3902" s="14"/>
      <c r="O3902" s="21"/>
      <c r="P3902" s="16"/>
      <c r="Q3902" s="24"/>
      <c r="R3902" s="16"/>
      <c r="S3902" s="4"/>
      <c r="T3902" s="5"/>
      <c r="U3902" s="11"/>
      <c r="V3902" s="11"/>
      <c r="W3902" s="11"/>
      <c r="X3902" s="32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"/>
      <c r="AI3902" s="1"/>
      <c r="AJ3902" s="1"/>
      <c r="AK3902" s="1"/>
      <c r="AL3902" s="1"/>
      <c r="AM3902" s="32"/>
      <c r="AN3902" s="32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42"/>
      <c r="B3903" s="19"/>
      <c r="C3903" s="8"/>
      <c r="D3903" s="15"/>
      <c r="E3903" s="16"/>
      <c r="F3903" s="16"/>
      <c r="G3903" s="16"/>
      <c r="H3903" s="16"/>
      <c r="I3903" s="15"/>
      <c r="J3903" s="5"/>
      <c r="K3903" s="2"/>
      <c r="L3903" s="21"/>
      <c r="M3903" s="14"/>
      <c r="N3903" s="14"/>
      <c r="O3903" s="21"/>
      <c r="P3903" s="16"/>
      <c r="Q3903" s="24"/>
      <c r="R3903" s="16"/>
      <c r="S3903" s="4"/>
      <c r="T3903" s="5"/>
      <c r="U3903" s="11"/>
      <c r="V3903" s="11"/>
      <c r="W3903" s="11"/>
      <c r="X3903" s="32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"/>
      <c r="AI3903" s="1"/>
      <c r="AJ3903" s="1"/>
      <c r="AK3903" s="1"/>
      <c r="AL3903" s="1"/>
      <c r="AM3903" s="32"/>
      <c r="AN3903" s="32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42"/>
      <c r="B3904" s="19"/>
      <c r="C3904" s="8"/>
      <c r="D3904" s="15"/>
      <c r="E3904" s="16"/>
      <c r="F3904" s="16"/>
      <c r="G3904" s="16"/>
      <c r="H3904" s="16"/>
      <c r="I3904" s="15"/>
      <c r="J3904" s="5"/>
      <c r="K3904" s="2"/>
      <c r="L3904" s="21"/>
      <c r="M3904" s="14"/>
      <c r="N3904" s="14"/>
      <c r="O3904" s="21"/>
      <c r="P3904" s="16"/>
      <c r="Q3904" s="24"/>
      <c r="R3904" s="16"/>
      <c r="S3904" s="4"/>
      <c r="T3904" s="5"/>
      <c r="U3904" s="11"/>
      <c r="V3904" s="11"/>
      <c r="W3904" s="11"/>
      <c r="X3904" s="32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"/>
      <c r="AI3904" s="1"/>
      <c r="AJ3904" s="1"/>
      <c r="AK3904" s="1"/>
      <c r="AL3904" s="1"/>
      <c r="AM3904" s="32"/>
      <c r="AN3904" s="32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42"/>
      <c r="B3905" s="19"/>
      <c r="C3905" s="8"/>
      <c r="D3905" s="15"/>
      <c r="E3905" s="16"/>
      <c r="F3905" s="16"/>
      <c r="G3905" s="16"/>
      <c r="H3905" s="16"/>
      <c r="I3905" s="15"/>
      <c r="J3905" s="5"/>
      <c r="K3905" s="2"/>
      <c r="L3905" s="21"/>
      <c r="M3905" s="14"/>
      <c r="N3905" s="14"/>
      <c r="O3905" s="21"/>
      <c r="P3905" s="16"/>
      <c r="Q3905" s="24"/>
      <c r="R3905" s="16"/>
      <c r="S3905" s="4"/>
      <c r="T3905" s="5"/>
      <c r="U3905" s="11"/>
      <c r="V3905" s="11"/>
      <c r="W3905" s="11"/>
      <c r="X3905" s="32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"/>
      <c r="AI3905" s="1"/>
      <c r="AJ3905" s="1"/>
      <c r="AK3905" s="1"/>
      <c r="AL3905" s="1"/>
      <c r="AM3905" s="32"/>
      <c r="AN3905" s="32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42"/>
      <c r="B3906" s="19"/>
      <c r="C3906" s="8"/>
      <c r="D3906" s="15"/>
      <c r="E3906" s="16"/>
      <c r="F3906" s="16"/>
      <c r="G3906" s="16"/>
      <c r="H3906" s="16"/>
      <c r="I3906" s="15"/>
      <c r="J3906" s="5"/>
      <c r="K3906" s="2"/>
      <c r="L3906" s="21"/>
      <c r="M3906" s="14"/>
      <c r="N3906" s="14"/>
      <c r="O3906" s="21"/>
      <c r="P3906" s="16"/>
      <c r="Q3906" s="24"/>
      <c r="R3906" s="16"/>
      <c r="S3906" s="4"/>
      <c r="T3906" s="5"/>
      <c r="U3906" s="11"/>
      <c r="V3906" s="11"/>
      <c r="W3906" s="11"/>
      <c r="X3906" s="32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"/>
      <c r="AI3906" s="1"/>
      <c r="AJ3906" s="1"/>
      <c r="AK3906" s="1"/>
      <c r="AL3906" s="1"/>
      <c r="AM3906" s="32"/>
      <c r="AN3906" s="32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42"/>
      <c r="B3907" s="19"/>
      <c r="C3907" s="8"/>
      <c r="D3907" s="15"/>
      <c r="E3907" s="16"/>
      <c r="F3907" s="16"/>
      <c r="G3907" s="16"/>
      <c r="H3907" s="16"/>
      <c r="I3907" s="15"/>
      <c r="J3907" s="5"/>
      <c r="K3907" s="2"/>
      <c r="L3907" s="21"/>
      <c r="M3907" s="14"/>
      <c r="N3907" s="14"/>
      <c r="O3907" s="21"/>
      <c r="P3907" s="16"/>
      <c r="Q3907" s="24"/>
      <c r="R3907" s="16"/>
      <c r="S3907" s="4"/>
      <c r="T3907" s="5"/>
      <c r="U3907" s="11"/>
      <c r="V3907" s="11"/>
      <c r="W3907" s="11"/>
      <c r="X3907" s="32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"/>
      <c r="AI3907" s="1"/>
      <c r="AJ3907" s="1"/>
      <c r="AK3907" s="1"/>
      <c r="AL3907" s="1"/>
      <c r="AM3907" s="32"/>
      <c r="AN3907" s="32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42"/>
      <c r="B3908" s="19"/>
      <c r="C3908" s="8"/>
      <c r="D3908" s="15"/>
      <c r="E3908" s="16"/>
      <c r="F3908" s="16"/>
      <c r="G3908" s="16"/>
      <c r="H3908" s="16"/>
      <c r="I3908" s="15"/>
      <c r="J3908" s="5"/>
      <c r="K3908" s="2"/>
      <c r="L3908" s="21"/>
      <c r="M3908" s="14"/>
      <c r="N3908" s="14"/>
      <c r="O3908" s="21"/>
      <c r="P3908" s="16"/>
      <c r="Q3908" s="24"/>
      <c r="R3908" s="16"/>
      <c r="S3908" s="4"/>
      <c r="T3908" s="5"/>
      <c r="U3908" s="11"/>
      <c r="V3908" s="11"/>
      <c r="W3908" s="11"/>
      <c r="X3908" s="32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"/>
      <c r="AI3908" s="1"/>
      <c r="AJ3908" s="1"/>
      <c r="AK3908" s="1"/>
      <c r="AL3908" s="1"/>
      <c r="AM3908" s="32"/>
      <c r="AN3908" s="32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42"/>
      <c r="B3909" s="19"/>
      <c r="C3909" s="8"/>
      <c r="D3909" s="15"/>
      <c r="E3909" s="16"/>
      <c r="F3909" s="16"/>
      <c r="G3909" s="16"/>
      <c r="H3909" s="16"/>
      <c r="I3909" s="15"/>
      <c r="J3909" s="5"/>
      <c r="K3909" s="2"/>
      <c r="L3909" s="21"/>
      <c r="M3909" s="14"/>
      <c r="N3909" s="14"/>
      <c r="O3909" s="21"/>
      <c r="P3909" s="16"/>
      <c r="Q3909" s="24"/>
      <c r="R3909" s="16"/>
      <c r="S3909" s="4"/>
      <c r="T3909" s="5"/>
      <c r="U3909" s="11"/>
      <c r="V3909" s="11"/>
      <c r="W3909" s="11"/>
      <c r="X3909" s="32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"/>
      <c r="AI3909" s="1"/>
      <c r="AJ3909" s="1"/>
      <c r="AK3909" s="1"/>
      <c r="AL3909" s="1"/>
      <c r="AM3909" s="32"/>
      <c r="AN3909" s="32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42"/>
      <c r="B3910" s="19"/>
      <c r="C3910" s="8"/>
      <c r="D3910" s="15"/>
      <c r="E3910" s="16"/>
      <c r="F3910" s="16"/>
      <c r="G3910" s="16"/>
      <c r="H3910" s="16"/>
      <c r="I3910" s="15"/>
      <c r="J3910" s="5"/>
      <c r="K3910" s="2"/>
      <c r="L3910" s="21"/>
      <c r="M3910" s="14"/>
      <c r="N3910" s="14"/>
      <c r="O3910" s="21"/>
      <c r="P3910" s="16"/>
      <c r="Q3910" s="24"/>
      <c r="R3910" s="16"/>
      <c r="S3910" s="4"/>
      <c r="T3910" s="5"/>
      <c r="U3910" s="11"/>
      <c r="V3910" s="11"/>
      <c r="W3910" s="11"/>
      <c r="X3910" s="32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"/>
      <c r="AI3910" s="1"/>
      <c r="AJ3910" s="1"/>
      <c r="AK3910" s="1"/>
      <c r="AL3910" s="1"/>
      <c r="AM3910" s="32"/>
      <c r="AN3910" s="32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42"/>
      <c r="B3911" s="19"/>
      <c r="C3911" s="8"/>
      <c r="D3911" s="15"/>
      <c r="E3911" s="16"/>
      <c r="F3911" s="16"/>
      <c r="G3911" s="16"/>
      <c r="H3911" s="16"/>
      <c r="I3911" s="15"/>
      <c r="J3911" s="5"/>
      <c r="K3911" s="2"/>
      <c r="L3911" s="21"/>
      <c r="M3911" s="14"/>
      <c r="N3911" s="14"/>
      <c r="O3911" s="21"/>
      <c r="P3911" s="16"/>
      <c r="Q3911" s="24"/>
      <c r="R3911" s="16"/>
      <c r="S3911" s="4"/>
      <c r="T3911" s="5"/>
      <c r="U3911" s="11"/>
      <c r="V3911" s="11"/>
      <c r="W3911" s="11"/>
      <c r="X3911" s="32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"/>
      <c r="AI3911" s="1"/>
      <c r="AJ3911" s="1"/>
      <c r="AK3911" s="1"/>
      <c r="AL3911" s="1"/>
      <c r="AM3911" s="32"/>
      <c r="AN3911" s="32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42"/>
      <c r="B3912" s="19"/>
      <c r="C3912" s="8"/>
      <c r="D3912" s="15"/>
      <c r="E3912" s="16"/>
      <c r="F3912" s="16"/>
      <c r="G3912" s="16"/>
      <c r="H3912" s="16"/>
      <c r="I3912" s="15"/>
      <c r="J3912" s="5"/>
      <c r="K3912" s="2"/>
      <c r="L3912" s="21"/>
      <c r="M3912" s="14"/>
      <c r="N3912" s="14"/>
      <c r="O3912" s="21"/>
      <c r="P3912" s="16"/>
      <c r="Q3912" s="24"/>
      <c r="R3912" s="16"/>
      <c r="S3912" s="4"/>
      <c r="T3912" s="5"/>
      <c r="U3912" s="11"/>
      <c r="V3912" s="11"/>
      <c r="W3912" s="11"/>
      <c r="X3912" s="32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"/>
      <c r="AI3912" s="1"/>
      <c r="AJ3912" s="1"/>
      <c r="AK3912" s="1"/>
      <c r="AL3912" s="1"/>
      <c r="AM3912" s="32"/>
      <c r="AN3912" s="32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42"/>
      <c r="B3913" s="19"/>
      <c r="C3913" s="8"/>
      <c r="D3913" s="15"/>
      <c r="E3913" s="16"/>
      <c r="F3913" s="16"/>
      <c r="G3913" s="16"/>
      <c r="H3913" s="16"/>
      <c r="I3913" s="15"/>
      <c r="J3913" s="5"/>
      <c r="K3913" s="2"/>
      <c r="L3913" s="21"/>
      <c r="M3913" s="14"/>
      <c r="N3913" s="14"/>
      <c r="O3913" s="21"/>
      <c r="P3913" s="16"/>
      <c r="Q3913" s="24"/>
      <c r="R3913" s="16"/>
      <c r="S3913" s="4"/>
      <c r="T3913" s="5"/>
      <c r="U3913" s="11"/>
      <c r="V3913" s="11"/>
      <c r="W3913" s="11"/>
      <c r="X3913" s="32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"/>
      <c r="AI3913" s="1"/>
      <c r="AJ3913" s="1"/>
      <c r="AK3913" s="1"/>
      <c r="AL3913" s="1"/>
      <c r="AM3913" s="32"/>
      <c r="AN3913" s="32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42"/>
      <c r="B3914" s="19"/>
      <c r="C3914" s="8"/>
      <c r="D3914" s="15"/>
      <c r="E3914" s="16"/>
      <c r="F3914" s="16"/>
      <c r="G3914" s="16"/>
      <c r="H3914" s="16"/>
      <c r="I3914" s="15"/>
      <c r="J3914" s="5"/>
      <c r="K3914" s="2"/>
      <c r="L3914" s="21"/>
      <c r="M3914" s="14"/>
      <c r="N3914" s="14"/>
      <c r="O3914" s="21"/>
      <c r="P3914" s="16"/>
      <c r="Q3914" s="24"/>
      <c r="R3914" s="16"/>
      <c r="S3914" s="4"/>
      <c r="T3914" s="5"/>
      <c r="U3914" s="11"/>
      <c r="V3914" s="11"/>
      <c r="W3914" s="11"/>
      <c r="X3914" s="32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"/>
      <c r="AI3914" s="1"/>
      <c r="AJ3914" s="1"/>
      <c r="AK3914" s="1"/>
      <c r="AL3914" s="1"/>
      <c r="AM3914" s="32"/>
      <c r="AN3914" s="32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42"/>
      <c r="B3915" s="19"/>
      <c r="C3915" s="8"/>
      <c r="D3915" s="15"/>
      <c r="E3915" s="16"/>
      <c r="F3915" s="16"/>
      <c r="G3915" s="16"/>
      <c r="H3915" s="16"/>
      <c r="I3915" s="15"/>
      <c r="J3915" s="5"/>
      <c r="K3915" s="2"/>
      <c r="L3915" s="21"/>
      <c r="M3915" s="14"/>
      <c r="N3915" s="14"/>
      <c r="O3915" s="21"/>
      <c r="P3915" s="16"/>
      <c r="Q3915" s="24"/>
      <c r="R3915" s="16"/>
      <c r="S3915" s="4"/>
      <c r="T3915" s="5"/>
      <c r="U3915" s="11"/>
      <c r="V3915" s="11"/>
      <c r="W3915" s="11"/>
      <c r="X3915" s="32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"/>
      <c r="AI3915" s="1"/>
      <c r="AJ3915" s="1"/>
      <c r="AK3915" s="1"/>
      <c r="AL3915" s="1"/>
      <c r="AM3915" s="32"/>
      <c r="AN3915" s="32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42"/>
      <c r="B3916" s="19"/>
      <c r="C3916" s="8"/>
      <c r="D3916" s="15"/>
      <c r="E3916" s="16"/>
      <c r="F3916" s="16"/>
      <c r="G3916" s="16"/>
      <c r="H3916" s="16"/>
      <c r="I3916" s="15"/>
      <c r="J3916" s="5"/>
      <c r="K3916" s="2"/>
      <c r="L3916" s="21"/>
      <c r="M3916" s="14"/>
      <c r="N3916" s="14"/>
      <c r="O3916" s="21"/>
      <c r="P3916" s="16"/>
      <c r="Q3916" s="24"/>
      <c r="R3916" s="16"/>
      <c r="S3916" s="4"/>
      <c r="T3916" s="5"/>
      <c r="U3916" s="11"/>
      <c r="V3916" s="11"/>
      <c r="W3916" s="11"/>
      <c r="X3916" s="32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"/>
      <c r="AI3916" s="1"/>
      <c r="AJ3916" s="1"/>
      <c r="AK3916" s="1"/>
      <c r="AL3916" s="1"/>
      <c r="AM3916" s="32"/>
      <c r="AN3916" s="32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42"/>
      <c r="B3917" s="19"/>
      <c r="C3917" s="8"/>
      <c r="D3917" s="15"/>
      <c r="E3917" s="16"/>
      <c r="F3917" s="16"/>
      <c r="G3917" s="16"/>
      <c r="H3917" s="16"/>
      <c r="I3917" s="15"/>
      <c r="J3917" s="5"/>
      <c r="K3917" s="2"/>
      <c r="L3917" s="21"/>
      <c r="M3917" s="14"/>
      <c r="N3917" s="14"/>
      <c r="O3917" s="21"/>
      <c r="P3917" s="16"/>
      <c r="Q3917" s="24"/>
      <c r="R3917" s="16"/>
      <c r="S3917" s="4"/>
      <c r="T3917" s="5"/>
      <c r="U3917" s="11"/>
      <c r="V3917" s="11"/>
      <c r="W3917" s="11"/>
      <c r="X3917" s="32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"/>
      <c r="AI3917" s="1"/>
      <c r="AJ3917" s="1"/>
      <c r="AK3917" s="1"/>
      <c r="AL3917" s="1"/>
      <c r="AM3917" s="32"/>
      <c r="AN3917" s="32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42"/>
      <c r="B3918" s="19"/>
      <c r="C3918" s="8"/>
      <c r="D3918" s="15"/>
      <c r="E3918" s="16"/>
      <c r="F3918" s="16"/>
      <c r="G3918" s="16"/>
      <c r="H3918" s="16"/>
      <c r="I3918" s="15"/>
      <c r="J3918" s="5"/>
      <c r="K3918" s="2"/>
      <c r="L3918" s="21"/>
      <c r="M3918" s="14"/>
      <c r="N3918" s="14"/>
      <c r="O3918" s="21"/>
      <c r="P3918" s="16"/>
      <c r="Q3918" s="24"/>
      <c r="R3918" s="16"/>
      <c r="S3918" s="4"/>
      <c r="T3918" s="5"/>
      <c r="U3918" s="11"/>
      <c r="V3918" s="11"/>
      <c r="W3918" s="11"/>
      <c r="X3918" s="32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"/>
      <c r="AI3918" s="1"/>
      <c r="AJ3918" s="1"/>
      <c r="AK3918" s="1"/>
      <c r="AL3918" s="1"/>
      <c r="AM3918" s="32"/>
      <c r="AN3918" s="32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42"/>
      <c r="B3919" s="19"/>
      <c r="C3919" s="8"/>
      <c r="D3919" s="15"/>
      <c r="E3919" s="16"/>
      <c r="F3919" s="16"/>
      <c r="G3919" s="16"/>
      <c r="H3919" s="16"/>
      <c r="I3919" s="15"/>
      <c r="J3919" s="5"/>
      <c r="K3919" s="2"/>
      <c r="L3919" s="21"/>
      <c r="M3919" s="14"/>
      <c r="N3919" s="14"/>
      <c r="O3919" s="21"/>
      <c r="P3919" s="16"/>
      <c r="Q3919" s="24"/>
      <c r="R3919" s="16"/>
      <c r="S3919" s="4"/>
      <c r="T3919" s="5"/>
      <c r="U3919" s="11"/>
      <c r="V3919" s="11"/>
      <c r="W3919" s="11"/>
      <c r="X3919" s="32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"/>
      <c r="AI3919" s="1"/>
      <c r="AJ3919" s="1"/>
      <c r="AK3919" s="1"/>
      <c r="AL3919" s="1"/>
      <c r="AM3919" s="32"/>
      <c r="AN3919" s="32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42"/>
      <c r="B3920" s="19"/>
      <c r="C3920" s="8"/>
      <c r="D3920" s="15"/>
      <c r="E3920" s="16"/>
      <c r="F3920" s="16"/>
      <c r="G3920" s="16"/>
      <c r="H3920" s="16"/>
      <c r="I3920" s="15"/>
      <c r="J3920" s="5"/>
      <c r="K3920" s="2"/>
      <c r="L3920" s="21"/>
      <c r="M3920" s="14"/>
      <c r="N3920" s="14"/>
      <c r="O3920" s="21"/>
      <c r="P3920" s="16"/>
      <c r="Q3920" s="24"/>
      <c r="R3920" s="16"/>
      <c r="S3920" s="4"/>
      <c r="T3920" s="5"/>
      <c r="U3920" s="11"/>
      <c r="V3920" s="11"/>
      <c r="W3920" s="11"/>
      <c r="X3920" s="32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"/>
      <c r="AI3920" s="1"/>
      <c r="AJ3920" s="1"/>
      <c r="AK3920" s="1"/>
      <c r="AL3920" s="1"/>
      <c r="AM3920" s="32"/>
      <c r="AN3920" s="32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42"/>
      <c r="B3921" s="19"/>
      <c r="C3921" s="8"/>
      <c r="D3921" s="15"/>
      <c r="E3921" s="16"/>
      <c r="F3921" s="16"/>
      <c r="G3921" s="16"/>
      <c r="H3921" s="16"/>
      <c r="I3921" s="15"/>
      <c r="J3921" s="5"/>
      <c r="K3921" s="2"/>
      <c r="L3921" s="21"/>
      <c r="M3921" s="14"/>
      <c r="N3921" s="14"/>
      <c r="O3921" s="21"/>
      <c r="P3921" s="16"/>
      <c r="Q3921" s="24"/>
      <c r="R3921" s="16"/>
      <c r="S3921" s="4"/>
      <c r="T3921" s="5"/>
      <c r="U3921" s="11"/>
      <c r="V3921" s="11"/>
      <c r="W3921" s="11"/>
      <c r="X3921" s="32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"/>
      <c r="AI3921" s="1"/>
      <c r="AJ3921" s="1"/>
      <c r="AK3921" s="1"/>
      <c r="AL3921" s="1"/>
      <c r="AM3921" s="32"/>
      <c r="AN3921" s="32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42"/>
      <c r="B3922" s="19"/>
      <c r="C3922" s="8"/>
      <c r="D3922" s="15"/>
      <c r="E3922" s="16"/>
      <c r="F3922" s="16"/>
      <c r="G3922" s="16"/>
      <c r="H3922" s="16"/>
      <c r="I3922" s="15"/>
      <c r="J3922" s="5"/>
      <c r="K3922" s="2"/>
      <c r="L3922" s="21"/>
      <c r="M3922" s="14"/>
      <c r="N3922" s="14"/>
      <c r="O3922" s="21"/>
      <c r="P3922" s="16"/>
      <c r="Q3922" s="24"/>
      <c r="R3922" s="16"/>
      <c r="S3922" s="4"/>
      <c r="T3922" s="5"/>
      <c r="U3922" s="11"/>
      <c r="V3922" s="11"/>
      <c r="W3922" s="11"/>
      <c r="X3922" s="32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"/>
      <c r="AI3922" s="1"/>
      <c r="AJ3922" s="1"/>
      <c r="AK3922" s="1"/>
      <c r="AL3922" s="1"/>
      <c r="AM3922" s="32"/>
      <c r="AN3922" s="32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42"/>
      <c r="B3923" s="19"/>
      <c r="C3923" s="8"/>
      <c r="D3923" s="15"/>
      <c r="E3923" s="16"/>
      <c r="F3923" s="16"/>
      <c r="G3923" s="16"/>
      <c r="H3923" s="16"/>
      <c r="I3923" s="15"/>
      <c r="J3923" s="5"/>
      <c r="K3923" s="2"/>
      <c r="L3923" s="21"/>
      <c r="M3923" s="14"/>
      <c r="N3923" s="14"/>
      <c r="O3923" s="21"/>
      <c r="P3923" s="16"/>
      <c r="Q3923" s="24"/>
      <c r="R3923" s="16"/>
      <c r="S3923" s="4"/>
      <c r="T3923" s="5"/>
      <c r="U3923" s="11"/>
      <c r="V3923" s="11"/>
      <c r="W3923" s="11"/>
      <c r="X3923" s="32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"/>
      <c r="AI3923" s="1"/>
      <c r="AJ3923" s="1"/>
      <c r="AK3923" s="1"/>
      <c r="AL3923" s="1"/>
      <c r="AM3923" s="32"/>
      <c r="AN3923" s="32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42"/>
      <c r="B3924" s="19"/>
      <c r="C3924" s="8"/>
      <c r="D3924" s="15"/>
      <c r="E3924" s="16"/>
      <c r="F3924" s="16"/>
      <c r="G3924" s="16"/>
      <c r="H3924" s="16"/>
      <c r="I3924" s="15"/>
      <c r="J3924" s="5"/>
      <c r="K3924" s="2"/>
      <c r="L3924" s="21"/>
      <c r="M3924" s="14"/>
      <c r="N3924" s="14"/>
      <c r="O3924" s="21"/>
      <c r="P3924" s="16"/>
      <c r="Q3924" s="24"/>
      <c r="R3924" s="16"/>
      <c r="S3924" s="4"/>
      <c r="T3924" s="5"/>
      <c r="U3924" s="11"/>
      <c r="V3924" s="11"/>
      <c r="W3924" s="11"/>
      <c r="X3924" s="32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"/>
      <c r="AI3924" s="1"/>
      <c r="AJ3924" s="1"/>
      <c r="AK3924" s="1"/>
      <c r="AL3924" s="1"/>
      <c r="AM3924" s="32"/>
      <c r="AN3924" s="32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42"/>
      <c r="B3925" s="19"/>
      <c r="C3925" s="8"/>
      <c r="D3925" s="15"/>
      <c r="E3925" s="16"/>
      <c r="F3925" s="16"/>
      <c r="G3925" s="16"/>
      <c r="H3925" s="16"/>
      <c r="I3925" s="15"/>
      <c r="J3925" s="5"/>
      <c r="K3925" s="2"/>
      <c r="L3925" s="21"/>
      <c r="M3925" s="14"/>
      <c r="N3925" s="14"/>
      <c r="O3925" s="21"/>
      <c r="P3925" s="16"/>
      <c r="Q3925" s="24"/>
      <c r="R3925" s="16"/>
      <c r="S3925" s="4"/>
      <c r="T3925" s="5"/>
      <c r="U3925" s="11"/>
      <c r="V3925" s="11"/>
      <c r="W3925" s="11"/>
      <c r="X3925" s="32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"/>
      <c r="AI3925" s="1"/>
      <c r="AJ3925" s="1"/>
      <c r="AK3925" s="1"/>
      <c r="AL3925" s="1"/>
      <c r="AM3925" s="32"/>
      <c r="AN3925" s="32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42"/>
      <c r="B3926" s="19"/>
      <c r="C3926" s="8"/>
      <c r="D3926" s="15"/>
      <c r="E3926" s="16"/>
      <c r="F3926" s="16"/>
      <c r="G3926" s="16"/>
      <c r="H3926" s="16"/>
      <c r="I3926" s="15"/>
      <c r="J3926" s="5"/>
      <c r="K3926" s="2"/>
      <c r="L3926" s="21"/>
      <c r="M3926" s="14"/>
      <c r="N3926" s="14"/>
      <c r="O3926" s="21"/>
      <c r="P3926" s="16"/>
      <c r="Q3926" s="24"/>
      <c r="R3926" s="16"/>
      <c r="S3926" s="4"/>
      <c r="T3926" s="5"/>
      <c r="U3926" s="11"/>
      <c r="V3926" s="11"/>
      <c r="W3926" s="11"/>
      <c r="X3926" s="32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"/>
      <c r="AI3926" s="1"/>
      <c r="AJ3926" s="1"/>
      <c r="AK3926" s="1"/>
      <c r="AL3926" s="1"/>
      <c r="AM3926" s="32"/>
      <c r="AN3926" s="32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42"/>
      <c r="B3927" s="19"/>
      <c r="C3927" s="8"/>
      <c r="D3927" s="15"/>
      <c r="E3927" s="16"/>
      <c r="F3927" s="16"/>
      <c r="G3927" s="16"/>
      <c r="H3927" s="16"/>
      <c r="I3927" s="15"/>
      <c r="J3927" s="5"/>
      <c r="K3927" s="2"/>
      <c r="L3927" s="21"/>
      <c r="M3927" s="14"/>
      <c r="N3927" s="14"/>
      <c r="O3927" s="21"/>
      <c r="P3927" s="16"/>
      <c r="Q3927" s="24"/>
      <c r="R3927" s="16"/>
      <c r="S3927" s="4"/>
      <c r="T3927" s="5"/>
      <c r="U3927" s="11"/>
      <c r="V3927" s="11"/>
      <c r="W3927" s="11"/>
      <c r="X3927" s="32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"/>
      <c r="AI3927" s="1"/>
      <c r="AJ3927" s="1"/>
      <c r="AK3927" s="1"/>
      <c r="AL3927" s="1"/>
      <c r="AM3927" s="32"/>
      <c r="AN3927" s="32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42"/>
      <c r="B3928" s="19"/>
      <c r="C3928" s="8"/>
      <c r="D3928" s="15"/>
      <c r="E3928" s="16"/>
      <c r="F3928" s="16"/>
      <c r="G3928" s="16"/>
      <c r="H3928" s="16"/>
      <c r="I3928" s="15"/>
      <c r="J3928" s="5"/>
      <c r="K3928" s="2"/>
      <c r="L3928" s="21"/>
      <c r="M3928" s="14"/>
      <c r="N3928" s="14"/>
      <c r="O3928" s="21"/>
      <c r="P3928" s="16"/>
      <c r="Q3928" s="24"/>
      <c r="R3928" s="16"/>
      <c r="S3928" s="4"/>
      <c r="T3928" s="5"/>
      <c r="U3928" s="11"/>
      <c r="V3928" s="11"/>
      <c r="W3928" s="11"/>
      <c r="X3928" s="32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"/>
      <c r="AI3928" s="1"/>
      <c r="AJ3928" s="1"/>
      <c r="AK3928" s="1"/>
      <c r="AL3928" s="1"/>
      <c r="AM3928" s="32"/>
      <c r="AN3928" s="32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42"/>
      <c r="B3929" s="19"/>
      <c r="C3929" s="8"/>
      <c r="D3929" s="15"/>
      <c r="E3929" s="16"/>
      <c r="F3929" s="16"/>
      <c r="G3929" s="16"/>
      <c r="H3929" s="16"/>
      <c r="I3929" s="15"/>
      <c r="J3929" s="5"/>
      <c r="K3929" s="2"/>
      <c r="L3929" s="21"/>
      <c r="M3929" s="14"/>
      <c r="N3929" s="14"/>
      <c r="O3929" s="21"/>
      <c r="P3929" s="16"/>
      <c r="Q3929" s="24"/>
      <c r="R3929" s="16"/>
      <c r="S3929" s="4"/>
      <c r="T3929" s="5"/>
      <c r="U3929" s="11"/>
      <c r="V3929" s="11"/>
      <c r="W3929" s="11"/>
      <c r="X3929" s="32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"/>
      <c r="AI3929" s="1"/>
      <c r="AJ3929" s="1"/>
      <c r="AK3929" s="1"/>
      <c r="AL3929" s="1"/>
      <c r="AM3929" s="32"/>
      <c r="AN3929" s="32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42"/>
      <c r="B3930" s="19"/>
      <c r="C3930" s="8"/>
      <c r="D3930" s="15"/>
      <c r="E3930" s="16"/>
      <c r="F3930" s="16"/>
      <c r="G3930" s="16"/>
      <c r="H3930" s="16"/>
      <c r="I3930" s="15"/>
      <c r="J3930" s="5"/>
      <c r="K3930" s="2"/>
      <c r="L3930" s="21"/>
      <c r="M3930" s="14"/>
      <c r="N3930" s="14"/>
      <c r="O3930" s="21"/>
      <c r="P3930" s="16"/>
      <c r="Q3930" s="24"/>
      <c r="R3930" s="16"/>
      <c r="S3930" s="4"/>
      <c r="T3930" s="5"/>
      <c r="U3930" s="11"/>
      <c r="V3930" s="11"/>
      <c r="W3930" s="11"/>
      <c r="X3930" s="32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"/>
      <c r="AI3930" s="1"/>
      <c r="AJ3930" s="1"/>
      <c r="AK3930" s="1"/>
      <c r="AL3930" s="1"/>
      <c r="AM3930" s="32"/>
      <c r="AN3930" s="32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42"/>
      <c r="B3931" s="19"/>
      <c r="C3931" s="8"/>
      <c r="D3931" s="15"/>
      <c r="E3931" s="16"/>
      <c r="F3931" s="16"/>
      <c r="G3931" s="16"/>
      <c r="H3931" s="16"/>
      <c r="I3931" s="15"/>
      <c r="J3931" s="5"/>
      <c r="K3931" s="2"/>
      <c r="L3931" s="21"/>
      <c r="M3931" s="14"/>
      <c r="N3931" s="14"/>
      <c r="O3931" s="21"/>
      <c r="P3931" s="16"/>
      <c r="Q3931" s="24"/>
      <c r="R3931" s="16"/>
      <c r="S3931" s="4"/>
      <c r="T3931" s="5"/>
      <c r="U3931" s="11"/>
      <c r="V3931" s="11"/>
      <c r="W3931" s="11"/>
      <c r="X3931" s="32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"/>
      <c r="AI3931" s="1"/>
      <c r="AJ3931" s="1"/>
      <c r="AK3931" s="1"/>
      <c r="AL3931" s="1"/>
      <c r="AM3931" s="32"/>
      <c r="AN3931" s="32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42"/>
      <c r="B3932" s="19"/>
      <c r="C3932" s="8"/>
      <c r="D3932" s="15"/>
      <c r="E3932" s="16"/>
      <c r="F3932" s="16"/>
      <c r="G3932" s="16"/>
      <c r="H3932" s="16"/>
      <c r="I3932" s="15"/>
      <c r="J3932" s="5"/>
      <c r="K3932" s="2"/>
      <c r="L3932" s="21"/>
      <c r="M3932" s="14"/>
      <c r="N3932" s="14"/>
      <c r="O3932" s="21"/>
      <c r="P3932" s="16"/>
      <c r="Q3932" s="24"/>
      <c r="R3932" s="16"/>
      <c r="S3932" s="4"/>
      <c r="T3932" s="5"/>
      <c r="U3932" s="11"/>
      <c r="V3932" s="11"/>
      <c r="W3932" s="11"/>
      <c r="X3932" s="32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"/>
      <c r="AI3932" s="1"/>
      <c r="AJ3932" s="1"/>
      <c r="AK3932" s="1"/>
      <c r="AL3932" s="1"/>
      <c r="AM3932" s="32"/>
      <c r="AN3932" s="32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42"/>
      <c r="B3933" s="19"/>
      <c r="C3933" s="8"/>
      <c r="D3933" s="15"/>
      <c r="E3933" s="16"/>
      <c r="F3933" s="16"/>
      <c r="G3933" s="16"/>
      <c r="H3933" s="16"/>
      <c r="I3933" s="15"/>
      <c r="J3933" s="5"/>
      <c r="K3933" s="2"/>
      <c r="L3933" s="21"/>
      <c r="M3933" s="14"/>
      <c r="N3933" s="14"/>
      <c r="O3933" s="21"/>
      <c r="P3933" s="16"/>
      <c r="Q3933" s="24"/>
      <c r="R3933" s="16"/>
      <c r="S3933" s="4"/>
      <c r="T3933" s="5"/>
      <c r="U3933" s="11"/>
      <c r="V3933" s="11"/>
      <c r="W3933" s="11"/>
      <c r="X3933" s="32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"/>
      <c r="AI3933" s="1"/>
      <c r="AJ3933" s="1"/>
      <c r="AK3933" s="1"/>
      <c r="AL3933" s="1"/>
      <c r="AM3933" s="32"/>
      <c r="AN3933" s="32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42"/>
      <c r="B3934" s="19"/>
      <c r="C3934" s="8"/>
      <c r="D3934" s="15"/>
      <c r="E3934" s="16"/>
      <c r="F3934" s="16"/>
      <c r="G3934" s="16"/>
      <c r="H3934" s="16"/>
      <c r="I3934" s="15"/>
      <c r="J3934" s="5"/>
      <c r="K3934" s="2"/>
      <c r="L3934" s="21"/>
      <c r="M3934" s="14"/>
      <c r="N3934" s="14"/>
      <c r="O3934" s="21"/>
      <c r="P3934" s="16"/>
      <c r="Q3934" s="24"/>
      <c r="R3934" s="16"/>
      <c r="S3934" s="4"/>
      <c r="T3934" s="5"/>
      <c r="U3934" s="11"/>
      <c r="V3934" s="11"/>
      <c r="W3934" s="11"/>
      <c r="X3934" s="32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"/>
      <c r="AI3934" s="1"/>
      <c r="AJ3934" s="1"/>
      <c r="AK3934" s="1"/>
      <c r="AL3934" s="1"/>
      <c r="AM3934" s="32"/>
      <c r="AN3934" s="32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42"/>
      <c r="B3935" s="19"/>
      <c r="C3935" s="8"/>
      <c r="D3935" s="15"/>
      <c r="E3935" s="16"/>
      <c r="F3935" s="16"/>
      <c r="G3935" s="16"/>
      <c r="H3935" s="16"/>
      <c r="I3935" s="15"/>
      <c r="J3935" s="5"/>
      <c r="K3935" s="2"/>
      <c r="L3935" s="21"/>
      <c r="M3935" s="14"/>
      <c r="N3935" s="14"/>
      <c r="O3935" s="21"/>
      <c r="P3935" s="16"/>
      <c r="Q3935" s="24"/>
      <c r="R3935" s="16"/>
      <c r="S3935" s="4"/>
      <c r="T3935" s="5"/>
      <c r="U3935" s="11"/>
      <c r="V3935" s="11"/>
      <c r="W3935" s="11"/>
      <c r="X3935" s="32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"/>
      <c r="AI3935" s="1"/>
      <c r="AJ3935" s="1"/>
      <c r="AK3935" s="1"/>
      <c r="AL3935" s="1"/>
      <c r="AM3935" s="32"/>
      <c r="AN3935" s="32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42"/>
      <c r="B3936" s="19"/>
      <c r="C3936" s="8"/>
      <c r="D3936" s="15"/>
      <c r="E3936" s="16"/>
      <c r="F3936" s="16"/>
      <c r="G3936" s="16"/>
      <c r="H3936" s="16"/>
      <c r="I3936" s="15"/>
      <c r="J3936" s="5"/>
      <c r="K3936" s="2"/>
      <c r="L3936" s="21"/>
      <c r="M3936" s="14"/>
      <c r="N3936" s="14"/>
      <c r="O3936" s="21"/>
      <c r="P3936" s="16"/>
      <c r="Q3936" s="24"/>
      <c r="R3936" s="16"/>
      <c r="S3936" s="4"/>
      <c r="T3936" s="5"/>
      <c r="U3936" s="11"/>
      <c r="V3936" s="11"/>
      <c r="W3936" s="11"/>
      <c r="X3936" s="32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"/>
      <c r="AI3936" s="1"/>
      <c r="AJ3936" s="1"/>
      <c r="AK3936" s="1"/>
      <c r="AL3936" s="1"/>
      <c r="AM3936" s="32"/>
      <c r="AN3936" s="32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42"/>
      <c r="B3937" s="19"/>
      <c r="C3937" s="8"/>
      <c r="D3937" s="15"/>
      <c r="E3937" s="16"/>
      <c r="F3937" s="16"/>
      <c r="G3937" s="16"/>
      <c r="H3937" s="16"/>
      <c r="I3937" s="15"/>
      <c r="J3937" s="5"/>
      <c r="K3937" s="2"/>
      <c r="L3937" s="21"/>
      <c r="M3937" s="14"/>
      <c r="N3937" s="14"/>
      <c r="O3937" s="21"/>
      <c r="P3937" s="16"/>
      <c r="Q3937" s="24"/>
      <c r="R3937" s="16"/>
      <c r="S3937" s="4"/>
      <c r="T3937" s="5"/>
      <c r="U3937" s="11"/>
      <c r="V3937" s="11"/>
      <c r="W3937" s="11"/>
      <c r="X3937" s="32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"/>
      <c r="AI3937" s="1"/>
      <c r="AJ3937" s="1"/>
      <c r="AK3937" s="1"/>
      <c r="AL3937" s="1"/>
      <c r="AM3937" s="32"/>
      <c r="AN3937" s="32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42"/>
      <c r="B3938" s="19"/>
      <c r="C3938" s="8"/>
      <c r="D3938" s="15"/>
      <c r="E3938" s="16"/>
      <c r="F3938" s="16"/>
      <c r="G3938" s="16"/>
      <c r="H3938" s="16"/>
      <c r="I3938" s="15"/>
      <c r="J3938" s="5"/>
      <c r="K3938" s="2"/>
      <c r="L3938" s="21"/>
      <c r="M3938" s="14"/>
      <c r="N3938" s="14"/>
      <c r="O3938" s="21"/>
      <c r="P3938" s="16"/>
      <c r="Q3938" s="24"/>
      <c r="R3938" s="16"/>
      <c r="S3938" s="4"/>
      <c r="T3938" s="5"/>
      <c r="U3938" s="11"/>
      <c r="V3938" s="11"/>
      <c r="W3938" s="11"/>
      <c r="X3938" s="32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"/>
      <c r="AI3938" s="1"/>
      <c r="AJ3938" s="1"/>
      <c r="AK3938" s="1"/>
      <c r="AL3938" s="1"/>
      <c r="AM3938" s="32"/>
      <c r="AN3938" s="32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42"/>
      <c r="B3939" s="19"/>
      <c r="C3939" s="8"/>
      <c r="D3939" s="15"/>
      <c r="E3939" s="16"/>
      <c r="F3939" s="16"/>
      <c r="G3939" s="16"/>
      <c r="H3939" s="16"/>
      <c r="I3939" s="15"/>
      <c r="J3939" s="5"/>
      <c r="K3939" s="2"/>
      <c r="L3939" s="21"/>
      <c r="M3939" s="14"/>
      <c r="N3939" s="14"/>
      <c r="O3939" s="21"/>
      <c r="P3939" s="16"/>
      <c r="Q3939" s="24"/>
      <c r="R3939" s="16"/>
      <c r="S3939" s="4"/>
      <c r="T3939" s="5"/>
      <c r="U3939" s="11"/>
      <c r="V3939" s="11"/>
      <c r="W3939" s="11"/>
      <c r="X3939" s="32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"/>
      <c r="AI3939" s="1"/>
      <c r="AJ3939" s="1"/>
      <c r="AK3939" s="1"/>
      <c r="AL3939" s="1"/>
      <c r="AM3939" s="32"/>
      <c r="AN3939" s="32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42"/>
      <c r="B3940" s="19"/>
      <c r="C3940" s="8"/>
      <c r="D3940" s="15"/>
      <c r="E3940" s="16"/>
      <c r="F3940" s="16"/>
      <c r="G3940" s="16"/>
      <c r="H3940" s="16"/>
      <c r="I3940" s="15"/>
      <c r="J3940" s="5"/>
      <c r="K3940" s="2"/>
      <c r="L3940" s="21"/>
      <c r="M3940" s="14"/>
      <c r="N3940" s="14"/>
      <c r="O3940" s="21"/>
      <c r="P3940" s="16"/>
      <c r="Q3940" s="24"/>
      <c r="R3940" s="16"/>
      <c r="S3940" s="4"/>
      <c r="T3940" s="5"/>
      <c r="U3940" s="11"/>
      <c r="V3940" s="11"/>
      <c r="W3940" s="11"/>
      <c r="X3940" s="32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"/>
      <c r="AI3940" s="1"/>
      <c r="AJ3940" s="1"/>
      <c r="AK3940" s="1"/>
      <c r="AL3940" s="1"/>
      <c r="AM3940" s="32"/>
      <c r="AN3940" s="32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42"/>
      <c r="B3941" s="19"/>
      <c r="C3941" s="8"/>
      <c r="D3941" s="15"/>
      <c r="E3941" s="16"/>
      <c r="F3941" s="16"/>
      <c r="G3941" s="16"/>
      <c r="H3941" s="16"/>
      <c r="I3941" s="15"/>
      <c r="J3941" s="5"/>
      <c r="K3941" s="2"/>
      <c r="L3941" s="21"/>
      <c r="M3941" s="14"/>
      <c r="N3941" s="14"/>
      <c r="O3941" s="21"/>
      <c r="P3941" s="16"/>
      <c r="Q3941" s="24"/>
      <c r="R3941" s="16"/>
      <c r="S3941" s="4"/>
      <c r="T3941" s="5"/>
      <c r="U3941" s="11"/>
      <c r="V3941" s="11"/>
      <c r="W3941" s="11"/>
      <c r="X3941" s="32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"/>
      <c r="AI3941" s="1"/>
      <c r="AJ3941" s="1"/>
      <c r="AK3941" s="1"/>
      <c r="AL3941" s="1"/>
      <c r="AM3941" s="32"/>
      <c r="AN3941" s="32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42"/>
      <c r="B3942" s="19"/>
      <c r="C3942" s="8"/>
      <c r="D3942" s="15"/>
      <c r="E3942" s="16"/>
      <c r="F3942" s="16"/>
      <c r="G3942" s="16"/>
      <c r="H3942" s="16"/>
      <c r="I3942" s="15"/>
      <c r="J3942" s="5"/>
      <c r="K3942" s="2"/>
      <c r="L3942" s="21"/>
      <c r="M3942" s="14"/>
      <c r="N3942" s="14"/>
      <c r="O3942" s="21"/>
      <c r="P3942" s="16"/>
      <c r="Q3942" s="24"/>
      <c r="R3942" s="16"/>
      <c r="S3942" s="4"/>
      <c r="T3942" s="5"/>
      <c r="U3942" s="11"/>
      <c r="V3942" s="11"/>
      <c r="W3942" s="11"/>
      <c r="X3942" s="32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"/>
      <c r="AI3942" s="1"/>
      <c r="AJ3942" s="1"/>
      <c r="AK3942" s="1"/>
      <c r="AL3942" s="1"/>
      <c r="AM3942" s="32"/>
      <c r="AN3942" s="32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42"/>
      <c r="B3943" s="19"/>
      <c r="C3943" s="8"/>
      <c r="D3943" s="15"/>
      <c r="E3943" s="16"/>
      <c r="F3943" s="16"/>
      <c r="G3943" s="16"/>
      <c r="H3943" s="16"/>
      <c r="I3943" s="15"/>
      <c r="J3943" s="5"/>
      <c r="K3943" s="2"/>
      <c r="L3943" s="21"/>
      <c r="M3943" s="14"/>
      <c r="N3943" s="14"/>
      <c r="O3943" s="21"/>
      <c r="P3943" s="16"/>
      <c r="Q3943" s="24"/>
      <c r="R3943" s="16"/>
      <c r="S3943" s="4"/>
      <c r="T3943" s="5"/>
      <c r="U3943" s="11"/>
      <c r="V3943" s="11"/>
      <c r="W3943" s="11"/>
      <c r="X3943" s="32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"/>
      <c r="AI3943" s="1"/>
      <c r="AJ3943" s="1"/>
      <c r="AK3943" s="1"/>
      <c r="AL3943" s="1"/>
      <c r="AM3943" s="32"/>
      <c r="AN3943" s="32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42"/>
      <c r="B3944" s="19"/>
      <c r="C3944" s="8"/>
      <c r="D3944" s="15"/>
      <c r="E3944" s="16"/>
      <c r="F3944" s="16"/>
      <c r="G3944" s="16"/>
      <c r="H3944" s="16"/>
      <c r="I3944" s="15"/>
      <c r="J3944" s="5"/>
      <c r="K3944" s="2"/>
      <c r="L3944" s="21"/>
      <c r="M3944" s="14"/>
      <c r="N3944" s="14"/>
      <c r="O3944" s="21"/>
      <c r="P3944" s="16"/>
      <c r="Q3944" s="24"/>
      <c r="R3944" s="16"/>
      <c r="S3944" s="4"/>
      <c r="T3944" s="5"/>
      <c r="U3944" s="11"/>
      <c r="V3944" s="11"/>
      <c r="W3944" s="11"/>
      <c r="X3944" s="32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"/>
      <c r="AI3944" s="1"/>
      <c r="AJ3944" s="1"/>
      <c r="AK3944" s="1"/>
      <c r="AL3944" s="1"/>
      <c r="AM3944" s="32"/>
      <c r="AN3944" s="32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42"/>
      <c r="B3945" s="19"/>
      <c r="C3945" s="8"/>
      <c r="D3945" s="15"/>
      <c r="E3945" s="16"/>
      <c r="F3945" s="16"/>
      <c r="G3945" s="16"/>
      <c r="H3945" s="16"/>
      <c r="I3945" s="15"/>
      <c r="J3945" s="5"/>
      <c r="K3945" s="2"/>
      <c r="L3945" s="21"/>
      <c r="M3945" s="14"/>
      <c r="N3945" s="14"/>
      <c r="O3945" s="21"/>
      <c r="P3945" s="16"/>
      <c r="Q3945" s="24"/>
      <c r="R3945" s="16"/>
      <c r="S3945" s="4"/>
      <c r="T3945" s="5"/>
      <c r="U3945" s="11"/>
      <c r="V3945" s="11"/>
      <c r="W3945" s="11"/>
      <c r="X3945" s="32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"/>
      <c r="AI3945" s="1"/>
      <c r="AJ3945" s="1"/>
      <c r="AK3945" s="1"/>
      <c r="AL3945" s="1"/>
      <c r="AM3945" s="32"/>
      <c r="AN3945" s="32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42"/>
      <c r="B3946" s="19"/>
      <c r="C3946" s="8"/>
      <c r="D3946" s="15"/>
      <c r="E3946" s="16"/>
      <c r="F3946" s="16"/>
      <c r="G3946" s="16"/>
      <c r="H3946" s="16"/>
      <c r="I3946" s="15"/>
      <c r="J3946" s="5"/>
      <c r="K3946" s="2"/>
      <c r="L3946" s="21"/>
      <c r="M3946" s="14"/>
      <c r="N3946" s="14"/>
      <c r="O3946" s="21"/>
      <c r="P3946" s="16"/>
      <c r="Q3946" s="24"/>
      <c r="R3946" s="16"/>
      <c r="S3946" s="4"/>
      <c r="T3946" s="5"/>
      <c r="U3946" s="11"/>
      <c r="V3946" s="11"/>
      <c r="W3946" s="11"/>
      <c r="X3946" s="32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"/>
      <c r="AI3946" s="1"/>
      <c r="AJ3946" s="1"/>
      <c r="AK3946" s="1"/>
      <c r="AL3946" s="1"/>
      <c r="AM3946" s="32"/>
      <c r="AN3946" s="32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42"/>
      <c r="B3947" s="19"/>
      <c r="C3947" s="8"/>
      <c r="D3947" s="15"/>
      <c r="E3947" s="16"/>
      <c r="F3947" s="16"/>
      <c r="G3947" s="16"/>
      <c r="H3947" s="16"/>
      <c r="I3947" s="15"/>
      <c r="J3947" s="5"/>
      <c r="K3947" s="2"/>
      <c r="L3947" s="21"/>
      <c r="M3947" s="14"/>
      <c r="N3947" s="14"/>
      <c r="O3947" s="21"/>
      <c r="P3947" s="16"/>
      <c r="Q3947" s="24"/>
      <c r="R3947" s="16"/>
      <c r="S3947" s="4"/>
      <c r="T3947" s="5"/>
      <c r="U3947" s="11"/>
      <c r="V3947" s="11"/>
      <c r="W3947" s="11"/>
      <c r="X3947" s="32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"/>
      <c r="AI3947" s="1"/>
      <c r="AJ3947" s="1"/>
      <c r="AK3947" s="1"/>
      <c r="AL3947" s="1"/>
      <c r="AM3947" s="32"/>
      <c r="AN3947" s="32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42"/>
      <c r="B3948" s="19"/>
      <c r="C3948" s="8"/>
      <c r="D3948" s="15"/>
      <c r="E3948" s="16"/>
      <c r="F3948" s="16"/>
      <c r="G3948" s="16"/>
      <c r="H3948" s="16"/>
      <c r="I3948" s="15"/>
      <c r="J3948" s="5"/>
      <c r="K3948" s="2"/>
      <c r="L3948" s="21"/>
      <c r="M3948" s="14"/>
      <c r="N3948" s="14"/>
      <c r="O3948" s="21"/>
      <c r="P3948" s="16"/>
      <c r="Q3948" s="24"/>
      <c r="R3948" s="16"/>
      <c r="S3948" s="4"/>
      <c r="T3948" s="5"/>
      <c r="U3948" s="11"/>
      <c r="V3948" s="11"/>
      <c r="W3948" s="11"/>
      <c r="X3948" s="32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"/>
      <c r="AI3948" s="1"/>
      <c r="AJ3948" s="1"/>
      <c r="AK3948" s="1"/>
      <c r="AL3948" s="1"/>
      <c r="AM3948" s="32"/>
      <c r="AN3948" s="32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42"/>
      <c r="B3949" s="19"/>
      <c r="C3949" s="8"/>
      <c r="D3949" s="15"/>
      <c r="E3949" s="16"/>
      <c r="F3949" s="16"/>
      <c r="G3949" s="16"/>
      <c r="H3949" s="16"/>
      <c r="I3949" s="15"/>
      <c r="J3949" s="5"/>
      <c r="K3949" s="2"/>
      <c r="L3949" s="21"/>
      <c r="M3949" s="14"/>
      <c r="N3949" s="14"/>
      <c r="O3949" s="21"/>
      <c r="P3949" s="16"/>
      <c r="Q3949" s="24"/>
      <c r="R3949" s="16"/>
      <c r="S3949" s="4"/>
      <c r="T3949" s="5"/>
      <c r="U3949" s="11"/>
      <c r="V3949" s="11"/>
      <c r="W3949" s="11"/>
      <c r="X3949" s="32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"/>
      <c r="AI3949" s="1"/>
      <c r="AJ3949" s="1"/>
      <c r="AK3949" s="1"/>
      <c r="AL3949" s="1"/>
      <c r="AM3949" s="32"/>
      <c r="AN3949" s="32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42"/>
      <c r="B3950" s="19"/>
      <c r="C3950" s="8"/>
      <c r="D3950" s="15"/>
      <c r="E3950" s="16"/>
      <c r="F3950" s="16"/>
      <c r="G3950" s="16"/>
      <c r="H3950" s="16"/>
      <c r="I3950" s="15"/>
      <c r="J3950" s="5"/>
      <c r="K3950" s="2"/>
      <c r="L3950" s="21"/>
      <c r="M3950" s="14"/>
      <c r="N3950" s="14"/>
      <c r="O3950" s="21"/>
      <c r="P3950" s="16"/>
      <c r="Q3950" s="24"/>
      <c r="R3950" s="16"/>
      <c r="S3950" s="4"/>
      <c r="T3950" s="5"/>
      <c r="U3950" s="11"/>
      <c r="V3950" s="11"/>
      <c r="W3950" s="11"/>
      <c r="X3950" s="32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"/>
      <c r="AI3950" s="1"/>
      <c r="AJ3950" s="1"/>
      <c r="AK3950" s="1"/>
      <c r="AL3950" s="1"/>
      <c r="AM3950" s="32"/>
      <c r="AN3950" s="32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42"/>
      <c r="B3951" s="19"/>
      <c r="C3951" s="8"/>
      <c r="D3951" s="15"/>
      <c r="E3951" s="16"/>
      <c r="F3951" s="16"/>
      <c r="G3951" s="16"/>
      <c r="H3951" s="16"/>
      <c r="I3951" s="15"/>
      <c r="J3951" s="5"/>
      <c r="K3951" s="2"/>
      <c r="L3951" s="21"/>
      <c r="M3951" s="14"/>
      <c r="N3951" s="14"/>
      <c r="O3951" s="21"/>
      <c r="P3951" s="16"/>
      <c r="Q3951" s="24"/>
      <c r="R3951" s="16"/>
      <c r="S3951" s="4"/>
      <c r="T3951" s="5"/>
      <c r="U3951" s="11"/>
      <c r="V3951" s="11"/>
      <c r="W3951" s="11"/>
      <c r="X3951" s="32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"/>
      <c r="AI3951" s="1"/>
      <c r="AJ3951" s="1"/>
      <c r="AK3951" s="1"/>
      <c r="AL3951" s="1"/>
      <c r="AM3951" s="32"/>
      <c r="AN3951" s="32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42"/>
      <c r="B3952" s="19"/>
      <c r="C3952" s="8"/>
      <c r="D3952" s="15"/>
      <c r="E3952" s="16"/>
      <c r="F3952" s="16"/>
      <c r="G3952" s="16"/>
      <c r="H3952" s="16"/>
      <c r="I3952" s="15"/>
      <c r="J3952" s="5"/>
      <c r="K3952" s="2"/>
      <c r="L3952" s="21"/>
      <c r="M3952" s="14"/>
      <c r="N3952" s="14"/>
      <c r="O3952" s="21"/>
      <c r="P3952" s="16"/>
      <c r="Q3952" s="24"/>
      <c r="R3952" s="16"/>
      <c r="S3952" s="4"/>
      <c r="T3952" s="5"/>
      <c r="U3952" s="11"/>
      <c r="V3952" s="11"/>
      <c r="W3952" s="11"/>
      <c r="X3952" s="32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"/>
      <c r="AI3952" s="1"/>
      <c r="AJ3952" s="1"/>
      <c r="AK3952" s="1"/>
      <c r="AL3952" s="1"/>
      <c r="AM3952" s="32"/>
      <c r="AN3952" s="32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42"/>
      <c r="B3953" s="19"/>
      <c r="C3953" s="8"/>
      <c r="D3953" s="15"/>
      <c r="E3953" s="16"/>
      <c r="F3953" s="16"/>
      <c r="G3953" s="16"/>
      <c r="H3953" s="16"/>
      <c r="I3953" s="15"/>
      <c r="J3953" s="5"/>
      <c r="K3953" s="2"/>
      <c r="L3953" s="21"/>
      <c r="M3953" s="14"/>
      <c r="N3953" s="14"/>
      <c r="O3953" s="21"/>
      <c r="P3953" s="16"/>
      <c r="Q3953" s="24"/>
      <c r="R3953" s="16"/>
      <c r="S3953" s="4"/>
      <c r="T3953" s="5"/>
      <c r="U3953" s="11"/>
      <c r="V3953" s="11"/>
      <c r="W3953" s="11"/>
      <c r="X3953" s="32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"/>
      <c r="AI3953" s="1"/>
      <c r="AJ3953" s="1"/>
      <c r="AK3953" s="1"/>
      <c r="AL3953" s="1"/>
      <c r="AM3953" s="32"/>
      <c r="AN3953" s="32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42"/>
      <c r="B3954" s="19"/>
      <c r="C3954" s="8"/>
      <c r="D3954" s="15"/>
      <c r="E3954" s="16"/>
      <c r="F3954" s="16"/>
      <c r="G3954" s="16"/>
      <c r="H3954" s="16"/>
      <c r="I3954" s="15"/>
      <c r="J3954" s="5"/>
      <c r="K3954" s="2"/>
      <c r="L3954" s="21"/>
      <c r="M3954" s="14"/>
      <c r="N3954" s="14"/>
      <c r="O3954" s="21"/>
      <c r="P3954" s="16"/>
      <c r="Q3954" s="24"/>
      <c r="R3954" s="16"/>
      <c r="S3954" s="4"/>
      <c r="T3954" s="5"/>
      <c r="U3954" s="11"/>
      <c r="V3954" s="11"/>
      <c r="W3954" s="11"/>
      <c r="X3954" s="32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"/>
      <c r="AI3954" s="1"/>
      <c r="AJ3954" s="1"/>
      <c r="AK3954" s="1"/>
      <c r="AL3954" s="1"/>
      <c r="AM3954" s="32"/>
      <c r="AN3954" s="32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42"/>
      <c r="B3955" s="19"/>
      <c r="C3955" s="8"/>
      <c r="D3955" s="15"/>
      <c r="E3955" s="16"/>
      <c r="F3955" s="16"/>
      <c r="G3955" s="16"/>
      <c r="H3955" s="16"/>
      <c r="I3955" s="15"/>
      <c r="J3955" s="5"/>
      <c r="K3955" s="2"/>
      <c r="L3955" s="21"/>
      <c r="M3955" s="14"/>
      <c r="N3955" s="14"/>
      <c r="O3955" s="21"/>
      <c r="P3955" s="16"/>
      <c r="Q3955" s="24"/>
      <c r="R3955" s="16"/>
      <c r="S3955" s="4"/>
      <c r="T3955" s="5"/>
      <c r="U3955" s="11"/>
      <c r="V3955" s="11"/>
      <c r="W3955" s="11"/>
      <c r="X3955" s="32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"/>
      <c r="AI3955" s="1"/>
      <c r="AJ3955" s="1"/>
      <c r="AK3955" s="1"/>
      <c r="AL3955" s="1"/>
      <c r="AM3955" s="32"/>
      <c r="AN3955" s="32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42"/>
      <c r="B3956" s="19"/>
      <c r="C3956" s="8"/>
      <c r="D3956" s="15"/>
      <c r="E3956" s="16"/>
      <c r="F3956" s="16"/>
      <c r="G3956" s="16"/>
      <c r="H3956" s="16"/>
      <c r="I3956" s="15"/>
      <c r="J3956" s="5"/>
      <c r="K3956" s="2"/>
      <c r="L3956" s="21"/>
      <c r="M3956" s="14"/>
      <c r="N3956" s="14"/>
      <c r="O3956" s="21"/>
      <c r="P3956" s="16"/>
      <c r="Q3956" s="24"/>
      <c r="R3956" s="16"/>
      <c r="S3956" s="4"/>
      <c r="T3956" s="5"/>
      <c r="U3956" s="11"/>
      <c r="V3956" s="11"/>
      <c r="W3956" s="11"/>
      <c r="X3956" s="32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"/>
      <c r="AI3956" s="1"/>
      <c r="AJ3956" s="1"/>
      <c r="AK3956" s="1"/>
      <c r="AL3956" s="1"/>
      <c r="AM3956" s="32"/>
      <c r="AN3956" s="32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42"/>
      <c r="B3957" s="19"/>
      <c r="C3957" s="8"/>
      <c r="D3957" s="15"/>
      <c r="E3957" s="16"/>
      <c r="F3957" s="16"/>
      <c r="G3957" s="16"/>
      <c r="H3957" s="16"/>
      <c r="I3957" s="15"/>
      <c r="J3957" s="5"/>
      <c r="K3957" s="2"/>
      <c r="L3957" s="21"/>
      <c r="M3957" s="14"/>
      <c r="N3957" s="14"/>
      <c r="O3957" s="21"/>
      <c r="P3957" s="16"/>
      <c r="Q3957" s="24"/>
      <c r="R3957" s="16"/>
      <c r="S3957" s="4"/>
      <c r="T3957" s="5"/>
      <c r="U3957" s="11"/>
      <c r="V3957" s="11"/>
      <c r="W3957" s="11"/>
      <c r="X3957" s="32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"/>
      <c r="AI3957" s="1"/>
      <c r="AJ3957" s="1"/>
      <c r="AK3957" s="1"/>
      <c r="AL3957" s="1"/>
      <c r="AM3957" s="32"/>
      <c r="AN3957" s="32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42"/>
      <c r="B3958" s="19"/>
      <c r="C3958" s="8"/>
      <c r="D3958" s="15"/>
      <c r="E3958" s="16"/>
      <c r="F3958" s="16"/>
      <c r="G3958" s="16"/>
      <c r="H3958" s="16"/>
      <c r="I3958" s="15"/>
      <c r="J3958" s="5"/>
      <c r="K3958" s="2"/>
      <c r="L3958" s="21"/>
      <c r="M3958" s="14"/>
      <c r="N3958" s="14"/>
      <c r="O3958" s="21"/>
      <c r="P3958" s="16"/>
      <c r="Q3958" s="24"/>
      <c r="R3958" s="16"/>
      <c r="S3958" s="4"/>
      <c r="T3958" s="5"/>
      <c r="U3958" s="11"/>
      <c r="V3958" s="11"/>
      <c r="W3958" s="11"/>
      <c r="X3958" s="32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"/>
      <c r="AI3958" s="1"/>
      <c r="AJ3958" s="1"/>
      <c r="AK3958" s="1"/>
      <c r="AL3958" s="1"/>
      <c r="AM3958" s="32"/>
      <c r="AN3958" s="32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42"/>
      <c r="B3959" s="19"/>
      <c r="C3959" s="8"/>
      <c r="D3959" s="15"/>
      <c r="E3959" s="16"/>
      <c r="F3959" s="16"/>
      <c r="G3959" s="16"/>
      <c r="H3959" s="16"/>
      <c r="I3959" s="15"/>
      <c r="J3959" s="5"/>
      <c r="K3959" s="2"/>
      <c r="L3959" s="21"/>
      <c r="M3959" s="14"/>
      <c r="N3959" s="14"/>
      <c r="O3959" s="21"/>
      <c r="P3959" s="16"/>
      <c r="Q3959" s="24"/>
      <c r="R3959" s="16"/>
      <c r="S3959" s="4"/>
      <c r="T3959" s="5"/>
      <c r="U3959" s="11"/>
      <c r="V3959" s="11"/>
      <c r="W3959" s="11"/>
      <c r="X3959" s="32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"/>
      <c r="AI3959" s="1"/>
      <c r="AJ3959" s="1"/>
      <c r="AK3959" s="1"/>
      <c r="AL3959" s="1"/>
      <c r="AM3959" s="32"/>
      <c r="AN3959" s="32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42"/>
      <c r="B3960" s="19"/>
      <c r="C3960" s="8"/>
      <c r="D3960" s="15"/>
      <c r="E3960" s="16"/>
      <c r="F3960" s="16"/>
      <c r="G3960" s="16"/>
      <c r="H3960" s="16"/>
      <c r="I3960" s="15"/>
      <c r="J3960" s="5"/>
      <c r="K3960" s="2"/>
      <c r="L3960" s="21"/>
      <c r="M3960" s="14"/>
      <c r="N3960" s="14"/>
      <c r="O3960" s="21"/>
      <c r="P3960" s="16"/>
      <c r="Q3960" s="24"/>
      <c r="R3960" s="16"/>
      <c r="S3960" s="4"/>
      <c r="T3960" s="5"/>
      <c r="U3960" s="11"/>
      <c r="V3960" s="11"/>
      <c r="W3960" s="11"/>
      <c r="X3960" s="32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"/>
      <c r="AI3960" s="1"/>
      <c r="AJ3960" s="1"/>
      <c r="AK3960" s="1"/>
      <c r="AL3960" s="1"/>
      <c r="AM3960" s="32"/>
      <c r="AN3960" s="32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42"/>
      <c r="B3961" s="19"/>
      <c r="C3961" s="8"/>
      <c r="D3961" s="15"/>
      <c r="E3961" s="16"/>
      <c r="F3961" s="16"/>
      <c r="G3961" s="16"/>
      <c r="H3961" s="16"/>
      <c r="I3961" s="15"/>
      <c r="J3961" s="5"/>
      <c r="K3961" s="2"/>
      <c r="L3961" s="21"/>
      <c r="M3961" s="14"/>
      <c r="N3961" s="14"/>
      <c r="O3961" s="21"/>
      <c r="P3961" s="16"/>
      <c r="Q3961" s="24"/>
      <c r="R3961" s="16"/>
      <c r="S3961" s="4"/>
      <c r="T3961" s="5"/>
      <c r="U3961" s="11"/>
      <c r="V3961" s="11"/>
      <c r="W3961" s="11"/>
      <c r="X3961" s="32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"/>
      <c r="AI3961" s="1"/>
      <c r="AJ3961" s="1"/>
      <c r="AK3961" s="1"/>
      <c r="AL3961" s="1"/>
      <c r="AM3961" s="32"/>
      <c r="AN3961" s="32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42"/>
      <c r="B3962" s="19"/>
      <c r="C3962" s="8"/>
      <c r="D3962" s="15"/>
      <c r="E3962" s="16"/>
      <c r="F3962" s="16"/>
      <c r="G3962" s="16"/>
      <c r="H3962" s="16"/>
      <c r="I3962" s="15"/>
      <c r="J3962" s="5"/>
      <c r="K3962" s="2"/>
      <c r="L3962" s="21"/>
      <c r="M3962" s="14"/>
      <c r="N3962" s="14"/>
      <c r="O3962" s="21"/>
      <c r="P3962" s="16"/>
      <c r="Q3962" s="24"/>
      <c r="R3962" s="16"/>
      <c r="S3962" s="4"/>
      <c r="T3962" s="5"/>
      <c r="U3962" s="11"/>
      <c r="V3962" s="11"/>
      <c r="W3962" s="11"/>
      <c r="X3962" s="32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"/>
      <c r="AI3962" s="1"/>
      <c r="AJ3962" s="1"/>
      <c r="AK3962" s="1"/>
      <c r="AL3962" s="1"/>
      <c r="AM3962" s="32"/>
      <c r="AN3962" s="32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42"/>
      <c r="B3963" s="19"/>
      <c r="C3963" s="8"/>
      <c r="D3963" s="15"/>
      <c r="E3963" s="16"/>
      <c r="F3963" s="16"/>
      <c r="G3963" s="16"/>
      <c r="H3963" s="16"/>
      <c r="I3963" s="15"/>
      <c r="J3963" s="5"/>
      <c r="K3963" s="2"/>
      <c r="L3963" s="21"/>
      <c r="M3963" s="14"/>
      <c r="N3963" s="14"/>
      <c r="O3963" s="21"/>
      <c r="P3963" s="16"/>
      <c r="Q3963" s="24"/>
      <c r="R3963" s="16"/>
      <c r="S3963" s="4"/>
      <c r="T3963" s="5"/>
      <c r="U3963" s="11"/>
      <c r="V3963" s="11"/>
      <c r="W3963" s="11"/>
      <c r="X3963" s="32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"/>
      <c r="AI3963" s="1"/>
      <c r="AJ3963" s="1"/>
      <c r="AK3963" s="1"/>
      <c r="AL3963" s="1"/>
      <c r="AM3963" s="32"/>
      <c r="AN3963" s="32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42"/>
      <c r="B3964" s="19"/>
      <c r="C3964" s="8"/>
      <c r="D3964" s="15"/>
      <c r="E3964" s="16"/>
      <c r="F3964" s="16"/>
      <c r="G3964" s="16"/>
      <c r="H3964" s="16"/>
      <c r="I3964" s="15"/>
      <c r="J3964" s="5"/>
      <c r="K3964" s="2"/>
      <c r="L3964" s="21"/>
      <c r="M3964" s="14"/>
      <c r="N3964" s="14"/>
      <c r="O3964" s="21"/>
      <c r="P3964" s="16"/>
      <c r="Q3964" s="24"/>
      <c r="R3964" s="16"/>
      <c r="S3964" s="4"/>
      <c r="T3964" s="5"/>
      <c r="U3964" s="11"/>
      <c r="V3964" s="11"/>
      <c r="W3964" s="11"/>
      <c r="X3964" s="32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"/>
      <c r="AI3964" s="1"/>
      <c r="AJ3964" s="1"/>
      <c r="AK3964" s="1"/>
      <c r="AL3964" s="1"/>
      <c r="AM3964" s="32"/>
      <c r="AN3964" s="32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42"/>
      <c r="B3965" s="19"/>
      <c r="C3965" s="8"/>
      <c r="D3965" s="15"/>
      <c r="E3965" s="16"/>
      <c r="F3965" s="16"/>
      <c r="G3965" s="16"/>
      <c r="H3965" s="16"/>
      <c r="I3965" s="15"/>
      <c r="J3965" s="5"/>
      <c r="K3965" s="2"/>
      <c r="L3965" s="21"/>
      <c r="M3965" s="14"/>
      <c r="N3965" s="14"/>
      <c r="O3965" s="21"/>
      <c r="P3965" s="16"/>
      <c r="Q3965" s="24"/>
      <c r="R3965" s="16"/>
      <c r="S3965" s="4"/>
      <c r="T3965" s="5"/>
      <c r="U3965" s="11"/>
      <c r="V3965" s="11"/>
      <c r="W3965" s="11"/>
      <c r="X3965" s="32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"/>
      <c r="AI3965" s="1"/>
      <c r="AJ3965" s="1"/>
      <c r="AK3965" s="1"/>
      <c r="AL3965" s="1"/>
      <c r="AM3965" s="32"/>
      <c r="AN3965" s="32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42"/>
      <c r="B3966" s="19"/>
      <c r="C3966" s="8"/>
      <c r="D3966" s="15"/>
      <c r="E3966" s="16"/>
      <c r="F3966" s="16"/>
      <c r="G3966" s="16"/>
      <c r="H3966" s="16"/>
      <c r="I3966" s="15"/>
      <c r="J3966" s="5"/>
      <c r="K3966" s="2"/>
      <c r="L3966" s="21"/>
      <c r="M3966" s="14"/>
      <c r="N3966" s="14"/>
      <c r="O3966" s="21"/>
      <c r="P3966" s="16"/>
      <c r="Q3966" s="24"/>
      <c r="R3966" s="16"/>
      <c r="S3966" s="4"/>
      <c r="T3966" s="5"/>
      <c r="U3966" s="11"/>
      <c r="V3966" s="11"/>
      <c r="W3966" s="11"/>
      <c r="X3966" s="32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"/>
      <c r="AI3966" s="1"/>
      <c r="AJ3966" s="1"/>
      <c r="AK3966" s="1"/>
      <c r="AL3966" s="1"/>
      <c r="AM3966" s="32"/>
      <c r="AN3966" s="32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42"/>
      <c r="B3967" s="19"/>
      <c r="C3967" s="8"/>
      <c r="D3967" s="15"/>
      <c r="E3967" s="16"/>
      <c r="F3967" s="16"/>
      <c r="G3967" s="16"/>
      <c r="H3967" s="16"/>
      <c r="I3967" s="15"/>
      <c r="J3967" s="5"/>
      <c r="K3967" s="2"/>
      <c r="L3967" s="21"/>
      <c r="M3967" s="14"/>
      <c r="N3967" s="14"/>
      <c r="O3967" s="21"/>
      <c r="P3967" s="16"/>
      <c r="Q3967" s="24"/>
      <c r="R3967" s="16"/>
      <c r="S3967" s="4"/>
      <c r="T3967" s="5"/>
      <c r="U3967" s="11"/>
      <c r="V3967" s="11"/>
      <c r="W3967" s="11"/>
      <c r="X3967" s="32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"/>
      <c r="AI3967" s="1"/>
      <c r="AJ3967" s="1"/>
      <c r="AK3967" s="1"/>
      <c r="AL3967" s="1"/>
      <c r="AM3967" s="32"/>
      <c r="AN3967" s="32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42"/>
      <c r="B3968" s="19"/>
      <c r="C3968" s="8"/>
      <c r="D3968" s="15"/>
      <c r="E3968" s="16"/>
      <c r="F3968" s="16"/>
      <c r="G3968" s="16"/>
      <c r="H3968" s="16"/>
      <c r="I3968" s="15"/>
      <c r="J3968" s="5"/>
      <c r="K3968" s="2"/>
      <c r="L3968" s="21"/>
      <c r="M3968" s="14"/>
      <c r="N3968" s="14"/>
      <c r="O3968" s="21"/>
      <c r="P3968" s="16"/>
      <c r="Q3968" s="24"/>
      <c r="R3968" s="16"/>
      <c r="S3968" s="4"/>
      <c r="T3968" s="5"/>
      <c r="U3968" s="11"/>
      <c r="V3968" s="11"/>
      <c r="W3968" s="11"/>
      <c r="X3968" s="32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"/>
      <c r="AI3968" s="1"/>
      <c r="AJ3968" s="1"/>
      <c r="AK3968" s="1"/>
      <c r="AL3968" s="1"/>
      <c r="AM3968" s="32"/>
      <c r="AN3968" s="32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42"/>
      <c r="B3969" s="19"/>
      <c r="C3969" s="8"/>
      <c r="D3969" s="15"/>
      <c r="E3969" s="16"/>
      <c r="F3969" s="16"/>
      <c r="G3969" s="16"/>
      <c r="H3969" s="16"/>
      <c r="I3969" s="15"/>
      <c r="J3969" s="5"/>
      <c r="K3969" s="2"/>
      <c r="L3969" s="21"/>
      <c r="M3969" s="14"/>
      <c r="N3969" s="14"/>
      <c r="O3969" s="21"/>
      <c r="P3969" s="16"/>
      <c r="Q3969" s="24"/>
      <c r="R3969" s="16"/>
      <c r="S3969" s="4"/>
      <c r="T3969" s="5"/>
      <c r="U3969" s="11"/>
      <c r="V3969" s="11"/>
      <c r="W3969" s="11"/>
      <c r="X3969" s="32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"/>
      <c r="AI3969" s="1"/>
      <c r="AJ3969" s="1"/>
      <c r="AK3969" s="1"/>
      <c r="AL3969" s="1"/>
      <c r="AM3969" s="32"/>
      <c r="AN3969" s="32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42"/>
      <c r="B3970" s="19"/>
      <c r="C3970" s="8"/>
      <c r="D3970" s="15"/>
      <c r="E3970" s="16"/>
      <c r="F3970" s="16"/>
      <c r="G3970" s="16"/>
      <c r="H3970" s="16"/>
      <c r="I3970" s="15"/>
      <c r="J3970" s="5"/>
      <c r="K3970" s="2"/>
      <c r="L3970" s="21"/>
      <c r="M3970" s="14"/>
      <c r="N3970" s="14"/>
      <c r="O3970" s="21"/>
      <c r="P3970" s="16"/>
      <c r="Q3970" s="24"/>
      <c r="R3970" s="16"/>
      <c r="S3970" s="4"/>
      <c r="T3970" s="5"/>
      <c r="U3970" s="11"/>
      <c r="V3970" s="11"/>
      <c r="W3970" s="11"/>
      <c r="X3970" s="32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"/>
      <c r="AI3970" s="1"/>
      <c r="AJ3970" s="1"/>
      <c r="AK3970" s="1"/>
      <c r="AL3970" s="1"/>
      <c r="AM3970" s="32"/>
      <c r="AN3970" s="32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42"/>
      <c r="B3971" s="19"/>
      <c r="C3971" s="8"/>
      <c r="D3971" s="15"/>
      <c r="E3971" s="16"/>
      <c r="F3971" s="16"/>
      <c r="G3971" s="16"/>
      <c r="H3971" s="16"/>
      <c r="I3971" s="15"/>
      <c r="J3971" s="5"/>
      <c r="K3971" s="2"/>
      <c r="L3971" s="21"/>
      <c r="M3971" s="14"/>
      <c r="N3971" s="14"/>
      <c r="O3971" s="21"/>
      <c r="P3971" s="16"/>
      <c r="Q3971" s="24"/>
      <c r="R3971" s="16"/>
      <c r="S3971" s="4"/>
      <c r="T3971" s="5"/>
      <c r="U3971" s="11"/>
      <c r="V3971" s="11"/>
      <c r="W3971" s="11"/>
      <c r="X3971" s="32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"/>
      <c r="AI3971" s="1"/>
      <c r="AJ3971" s="1"/>
      <c r="AK3971" s="1"/>
      <c r="AL3971" s="1"/>
      <c r="AM3971" s="32"/>
      <c r="AN3971" s="32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42"/>
      <c r="B3972" s="19"/>
      <c r="C3972" s="8"/>
      <c r="D3972" s="15"/>
      <c r="E3972" s="16"/>
      <c r="F3972" s="16"/>
      <c r="G3972" s="16"/>
      <c r="H3972" s="16"/>
      <c r="I3972" s="15"/>
      <c r="J3972" s="5"/>
      <c r="K3972" s="2"/>
      <c r="L3972" s="21"/>
      <c r="M3972" s="14"/>
      <c r="N3972" s="14"/>
      <c r="O3972" s="21"/>
      <c r="P3972" s="16"/>
      <c r="Q3972" s="24"/>
      <c r="R3972" s="16"/>
      <c r="S3972" s="4"/>
      <c r="T3972" s="5"/>
      <c r="U3972" s="11"/>
      <c r="V3972" s="11"/>
      <c r="W3972" s="11"/>
      <c r="X3972" s="32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"/>
      <c r="AI3972" s="1"/>
      <c r="AJ3972" s="1"/>
      <c r="AK3972" s="1"/>
      <c r="AL3972" s="1"/>
      <c r="AM3972" s="32"/>
      <c r="AN3972" s="32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42"/>
      <c r="B3973" s="19"/>
      <c r="C3973" s="8"/>
      <c r="D3973" s="15"/>
      <c r="E3973" s="16"/>
      <c r="F3973" s="16"/>
      <c r="G3973" s="16"/>
      <c r="H3973" s="16"/>
      <c r="I3973" s="15"/>
      <c r="J3973" s="5"/>
      <c r="K3973" s="2"/>
      <c r="L3973" s="21"/>
      <c r="M3973" s="14"/>
      <c r="N3973" s="14"/>
      <c r="O3973" s="21"/>
      <c r="P3973" s="16"/>
      <c r="Q3973" s="24"/>
      <c r="R3973" s="16"/>
      <c r="S3973" s="4"/>
      <c r="T3973" s="5"/>
      <c r="U3973" s="11"/>
      <c r="V3973" s="11"/>
      <c r="W3973" s="11"/>
      <c r="X3973" s="32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"/>
      <c r="AI3973" s="1"/>
      <c r="AJ3973" s="1"/>
      <c r="AK3973" s="1"/>
      <c r="AL3973" s="1"/>
      <c r="AM3973" s="32"/>
      <c r="AN3973" s="32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42"/>
      <c r="B3974" s="19"/>
      <c r="C3974" s="8"/>
      <c r="D3974" s="15"/>
      <c r="E3974" s="16"/>
      <c r="F3974" s="16"/>
      <c r="G3974" s="16"/>
      <c r="H3974" s="16"/>
      <c r="I3974" s="15"/>
      <c r="J3974" s="5"/>
      <c r="K3974" s="2"/>
      <c r="L3974" s="21"/>
      <c r="M3974" s="14"/>
      <c r="N3974" s="14"/>
      <c r="O3974" s="21"/>
      <c r="P3974" s="16"/>
      <c r="Q3974" s="24"/>
      <c r="R3974" s="16"/>
      <c r="S3974" s="4"/>
      <c r="T3974" s="5"/>
      <c r="U3974" s="11"/>
      <c r="V3974" s="11"/>
      <c r="W3974" s="11"/>
      <c r="X3974" s="32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"/>
      <c r="AI3974" s="1"/>
      <c r="AJ3974" s="1"/>
      <c r="AK3974" s="1"/>
      <c r="AL3974" s="1"/>
      <c r="AM3974" s="32"/>
      <c r="AN3974" s="32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42"/>
      <c r="B3975" s="19"/>
      <c r="C3975" s="8"/>
      <c r="D3975" s="15"/>
      <c r="E3975" s="16"/>
      <c r="F3975" s="16"/>
      <c r="G3975" s="16"/>
      <c r="H3975" s="16"/>
      <c r="I3975" s="15"/>
      <c r="J3975" s="5"/>
      <c r="K3975" s="2"/>
      <c r="L3975" s="21"/>
      <c r="M3975" s="14"/>
      <c r="N3975" s="14"/>
      <c r="O3975" s="21"/>
      <c r="P3975" s="16"/>
      <c r="Q3975" s="24"/>
      <c r="R3975" s="16"/>
      <c r="S3975" s="4"/>
      <c r="T3975" s="5"/>
      <c r="U3975" s="11"/>
      <c r="V3975" s="11"/>
      <c r="W3975" s="11"/>
      <c r="X3975" s="32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"/>
      <c r="AI3975" s="1"/>
      <c r="AJ3975" s="1"/>
      <c r="AK3975" s="1"/>
      <c r="AL3975" s="1"/>
      <c r="AM3975" s="32"/>
      <c r="AN3975" s="32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42"/>
      <c r="B3976" s="19"/>
      <c r="C3976" s="8"/>
      <c r="D3976" s="15"/>
      <c r="E3976" s="16"/>
      <c r="F3976" s="16"/>
      <c r="G3976" s="16"/>
      <c r="H3976" s="16"/>
      <c r="I3976" s="15"/>
      <c r="J3976" s="5"/>
      <c r="K3976" s="2"/>
      <c r="L3976" s="21"/>
      <c r="M3976" s="14"/>
      <c r="N3976" s="14"/>
      <c r="O3976" s="21"/>
      <c r="P3976" s="16"/>
      <c r="Q3976" s="24"/>
      <c r="R3976" s="16"/>
      <c r="S3976" s="4"/>
      <c r="T3976" s="5"/>
      <c r="U3976" s="11"/>
      <c r="V3976" s="11"/>
      <c r="W3976" s="11"/>
      <c r="X3976" s="32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"/>
      <c r="AI3976" s="1"/>
      <c r="AJ3976" s="1"/>
      <c r="AK3976" s="1"/>
      <c r="AL3976" s="1"/>
      <c r="AM3976" s="32"/>
      <c r="AN3976" s="32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42"/>
      <c r="B3977" s="19"/>
      <c r="C3977" s="8"/>
      <c r="D3977" s="15"/>
      <c r="E3977" s="16"/>
      <c r="F3977" s="16"/>
      <c r="G3977" s="16"/>
      <c r="H3977" s="16"/>
      <c r="I3977" s="15"/>
      <c r="J3977" s="5"/>
      <c r="K3977" s="2"/>
      <c r="L3977" s="21"/>
      <c r="M3977" s="14"/>
      <c r="N3977" s="14"/>
      <c r="O3977" s="21"/>
      <c r="P3977" s="16"/>
      <c r="Q3977" s="24"/>
      <c r="R3977" s="16"/>
      <c r="S3977" s="4"/>
      <c r="T3977" s="5"/>
      <c r="U3977" s="11"/>
      <c r="V3977" s="11"/>
      <c r="W3977" s="11"/>
      <c r="X3977" s="32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"/>
      <c r="AI3977" s="1"/>
      <c r="AJ3977" s="1"/>
      <c r="AK3977" s="1"/>
      <c r="AL3977" s="1"/>
      <c r="AM3977" s="32"/>
      <c r="AN3977" s="32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42"/>
      <c r="B3978" s="19"/>
      <c r="C3978" s="8"/>
      <c r="D3978" s="15"/>
      <c r="E3978" s="16"/>
      <c r="F3978" s="16"/>
      <c r="G3978" s="16"/>
      <c r="H3978" s="16"/>
      <c r="I3978" s="15"/>
      <c r="J3978" s="5"/>
      <c r="K3978" s="2"/>
      <c r="L3978" s="21"/>
      <c r="M3978" s="14"/>
      <c r="N3978" s="14"/>
      <c r="O3978" s="21"/>
      <c r="P3978" s="16"/>
      <c r="Q3978" s="24"/>
      <c r="R3978" s="16"/>
      <c r="S3978" s="4"/>
      <c r="T3978" s="5"/>
      <c r="U3978" s="11"/>
      <c r="V3978" s="11"/>
      <c r="W3978" s="11"/>
      <c r="X3978" s="32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"/>
      <c r="AI3978" s="1"/>
      <c r="AJ3978" s="1"/>
      <c r="AK3978" s="1"/>
      <c r="AL3978" s="1"/>
      <c r="AM3978" s="32"/>
      <c r="AN3978" s="32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42"/>
      <c r="B3979" s="19"/>
      <c r="C3979" s="8"/>
      <c r="D3979" s="15"/>
      <c r="E3979" s="16"/>
      <c r="F3979" s="16"/>
      <c r="G3979" s="16"/>
      <c r="H3979" s="16"/>
      <c r="I3979" s="15"/>
      <c r="J3979" s="5"/>
      <c r="K3979" s="2"/>
      <c r="L3979" s="21"/>
      <c r="M3979" s="14"/>
      <c r="N3979" s="14"/>
      <c r="O3979" s="21"/>
      <c r="P3979" s="16"/>
      <c r="Q3979" s="24"/>
      <c r="R3979" s="16"/>
      <c r="S3979" s="4"/>
      <c r="T3979" s="5"/>
      <c r="U3979" s="11"/>
      <c r="V3979" s="11"/>
      <c r="W3979" s="11"/>
      <c r="X3979" s="32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"/>
      <c r="AI3979" s="1"/>
      <c r="AJ3979" s="1"/>
      <c r="AK3979" s="1"/>
      <c r="AL3979" s="1"/>
      <c r="AM3979" s="32"/>
      <c r="AN3979" s="32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42"/>
      <c r="B3980" s="19"/>
      <c r="C3980" s="8"/>
      <c r="D3980" s="15"/>
      <c r="E3980" s="16"/>
      <c r="F3980" s="16"/>
      <c r="G3980" s="16"/>
      <c r="H3980" s="16"/>
      <c r="I3980" s="15"/>
      <c r="J3980" s="5"/>
      <c r="K3980" s="2"/>
      <c r="L3980" s="21"/>
      <c r="M3980" s="14"/>
      <c r="N3980" s="14"/>
      <c r="O3980" s="21"/>
      <c r="P3980" s="16"/>
      <c r="Q3980" s="24"/>
      <c r="R3980" s="16"/>
      <c r="S3980" s="4"/>
      <c r="T3980" s="5"/>
      <c r="U3980" s="11"/>
      <c r="V3980" s="11"/>
      <c r="W3980" s="11"/>
      <c r="X3980" s="32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"/>
      <c r="AI3980" s="1"/>
      <c r="AJ3980" s="1"/>
      <c r="AK3980" s="1"/>
      <c r="AL3980" s="1"/>
      <c r="AM3980" s="32"/>
      <c r="AN3980" s="32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42"/>
      <c r="B3981" s="19"/>
      <c r="C3981" s="8"/>
      <c r="D3981" s="15"/>
      <c r="E3981" s="16"/>
      <c r="F3981" s="16"/>
      <c r="G3981" s="16"/>
      <c r="H3981" s="16"/>
      <c r="I3981" s="15"/>
      <c r="J3981" s="5"/>
      <c r="K3981" s="2"/>
      <c r="L3981" s="21"/>
      <c r="M3981" s="14"/>
      <c r="N3981" s="14"/>
      <c r="O3981" s="21"/>
      <c r="P3981" s="16"/>
      <c r="Q3981" s="24"/>
      <c r="R3981" s="16"/>
      <c r="S3981" s="4"/>
      <c r="T3981" s="5"/>
      <c r="U3981" s="11"/>
      <c r="V3981" s="11"/>
      <c r="W3981" s="11"/>
      <c r="X3981" s="32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"/>
      <c r="AI3981" s="1"/>
      <c r="AJ3981" s="1"/>
      <c r="AK3981" s="1"/>
      <c r="AL3981" s="1"/>
      <c r="AM3981" s="32"/>
      <c r="AN3981" s="32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42"/>
      <c r="B3982" s="19"/>
      <c r="C3982" s="8"/>
      <c r="D3982" s="15"/>
      <c r="E3982" s="16"/>
      <c r="F3982" s="16"/>
      <c r="G3982" s="16"/>
      <c r="H3982" s="16"/>
      <c r="I3982" s="15"/>
      <c r="J3982" s="5"/>
      <c r="K3982" s="2"/>
      <c r="L3982" s="21"/>
      <c r="M3982" s="14"/>
      <c r="N3982" s="14"/>
      <c r="O3982" s="21"/>
      <c r="P3982" s="16"/>
      <c r="Q3982" s="24"/>
      <c r="R3982" s="16"/>
      <c r="S3982" s="4"/>
      <c r="T3982" s="5"/>
      <c r="U3982" s="11"/>
      <c r="V3982" s="11"/>
      <c r="W3982" s="11"/>
      <c r="X3982" s="32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"/>
      <c r="AI3982" s="1"/>
      <c r="AJ3982" s="1"/>
      <c r="AK3982" s="1"/>
      <c r="AL3982" s="1"/>
      <c r="AM3982" s="32"/>
      <c r="AN3982" s="32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42"/>
      <c r="B3983" s="19"/>
      <c r="C3983" s="8"/>
      <c r="D3983" s="15"/>
      <c r="E3983" s="16"/>
      <c r="F3983" s="16"/>
      <c r="G3983" s="16"/>
      <c r="H3983" s="16"/>
      <c r="I3983" s="15"/>
      <c r="J3983" s="5"/>
      <c r="K3983" s="2"/>
      <c r="L3983" s="21"/>
      <c r="M3983" s="14"/>
      <c r="N3983" s="14"/>
      <c r="O3983" s="21"/>
      <c r="P3983" s="16"/>
      <c r="Q3983" s="24"/>
      <c r="R3983" s="16"/>
      <c r="S3983" s="4"/>
      <c r="T3983" s="5"/>
      <c r="U3983" s="11"/>
      <c r="V3983" s="11"/>
      <c r="W3983" s="11"/>
      <c r="X3983" s="32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"/>
      <c r="AI3983" s="1"/>
      <c r="AJ3983" s="1"/>
      <c r="AK3983" s="1"/>
      <c r="AL3983" s="1"/>
      <c r="AM3983" s="32"/>
      <c r="AN3983" s="32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42"/>
      <c r="B3984" s="19"/>
      <c r="C3984" s="8"/>
      <c r="D3984" s="15"/>
      <c r="E3984" s="16"/>
      <c r="F3984" s="16"/>
      <c r="G3984" s="16"/>
      <c r="H3984" s="16"/>
      <c r="I3984" s="15"/>
      <c r="J3984" s="5"/>
      <c r="K3984" s="2"/>
      <c r="L3984" s="21"/>
      <c r="M3984" s="14"/>
      <c r="N3984" s="14"/>
      <c r="O3984" s="21"/>
      <c r="P3984" s="16"/>
      <c r="Q3984" s="24"/>
      <c r="R3984" s="16"/>
      <c r="S3984" s="4"/>
      <c r="T3984" s="5"/>
      <c r="U3984" s="11"/>
      <c r="V3984" s="11"/>
      <c r="W3984" s="11"/>
      <c r="X3984" s="32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"/>
      <c r="AI3984" s="1"/>
      <c r="AJ3984" s="1"/>
      <c r="AK3984" s="1"/>
      <c r="AL3984" s="1"/>
      <c r="AM3984" s="32"/>
      <c r="AN3984" s="32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42"/>
      <c r="B3985" s="19"/>
      <c r="C3985" s="8"/>
      <c r="D3985" s="15"/>
      <c r="E3985" s="16"/>
      <c r="F3985" s="16"/>
      <c r="G3985" s="16"/>
      <c r="H3985" s="16"/>
      <c r="I3985" s="15"/>
      <c r="J3985" s="5"/>
      <c r="K3985" s="2"/>
      <c r="L3985" s="21"/>
      <c r="M3985" s="14"/>
      <c r="N3985" s="14"/>
      <c r="O3985" s="21"/>
      <c r="P3985" s="16"/>
      <c r="Q3985" s="24"/>
      <c r="R3985" s="16"/>
      <c r="S3985" s="4"/>
      <c r="T3985" s="5"/>
      <c r="U3985" s="11"/>
      <c r="V3985" s="11"/>
      <c r="W3985" s="11"/>
      <c r="X3985" s="32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"/>
      <c r="AI3985" s="1"/>
      <c r="AJ3985" s="1"/>
      <c r="AK3985" s="1"/>
      <c r="AL3985" s="1"/>
      <c r="AM3985" s="32"/>
      <c r="AN3985" s="32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42"/>
      <c r="B3986" s="19"/>
      <c r="C3986" s="8"/>
      <c r="D3986" s="15"/>
      <c r="E3986" s="16"/>
      <c r="F3986" s="16"/>
      <c r="G3986" s="16"/>
      <c r="H3986" s="16"/>
      <c r="I3986" s="15"/>
      <c r="J3986" s="5"/>
      <c r="K3986" s="2"/>
      <c r="L3986" s="21"/>
      <c r="M3986" s="14"/>
      <c r="N3986" s="14"/>
      <c r="O3986" s="21"/>
      <c r="P3986" s="16"/>
      <c r="Q3986" s="24"/>
      <c r="R3986" s="16"/>
      <c r="S3986" s="4"/>
      <c r="T3986" s="5"/>
      <c r="U3986" s="11"/>
      <c r="V3986" s="11"/>
      <c r="W3986" s="11"/>
      <c r="X3986" s="32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"/>
      <c r="AI3986" s="1"/>
      <c r="AJ3986" s="1"/>
      <c r="AK3986" s="1"/>
      <c r="AL3986" s="1"/>
      <c r="AM3986" s="32"/>
      <c r="AN3986" s="32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42"/>
      <c r="B3987" s="19"/>
      <c r="C3987" s="8"/>
      <c r="D3987" s="15"/>
      <c r="E3987" s="16"/>
      <c r="F3987" s="16"/>
      <c r="G3987" s="16"/>
      <c r="H3987" s="16"/>
      <c r="I3987" s="15"/>
      <c r="J3987" s="5"/>
      <c r="K3987" s="2"/>
      <c r="L3987" s="21"/>
      <c r="M3987" s="14"/>
      <c r="N3987" s="14"/>
      <c r="O3987" s="21"/>
      <c r="P3987" s="16"/>
      <c r="Q3987" s="24"/>
      <c r="R3987" s="16"/>
      <c r="S3987" s="4"/>
      <c r="T3987" s="5"/>
      <c r="U3987" s="11"/>
      <c r="V3987" s="11"/>
      <c r="W3987" s="11"/>
      <c r="X3987" s="32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"/>
      <c r="AI3987" s="1"/>
      <c r="AJ3987" s="1"/>
      <c r="AK3987" s="1"/>
      <c r="AL3987" s="1"/>
      <c r="AM3987" s="32"/>
      <c r="AN3987" s="32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42"/>
      <c r="B3988" s="19"/>
      <c r="C3988" s="8"/>
      <c r="D3988" s="15"/>
      <c r="E3988" s="16"/>
      <c r="F3988" s="16"/>
      <c r="G3988" s="16"/>
      <c r="H3988" s="16"/>
      <c r="I3988" s="15"/>
      <c r="J3988" s="5"/>
      <c r="K3988" s="2"/>
      <c r="L3988" s="21"/>
      <c r="M3988" s="14"/>
      <c r="N3988" s="14"/>
      <c r="O3988" s="21"/>
      <c r="P3988" s="16"/>
      <c r="Q3988" s="24"/>
      <c r="R3988" s="16"/>
      <c r="S3988" s="4"/>
      <c r="T3988" s="5"/>
      <c r="U3988" s="11"/>
      <c r="V3988" s="11"/>
      <c r="W3988" s="11"/>
      <c r="X3988" s="32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"/>
      <c r="AI3988" s="1"/>
      <c r="AJ3988" s="1"/>
      <c r="AK3988" s="1"/>
      <c r="AL3988" s="1"/>
      <c r="AM3988" s="32"/>
      <c r="AN3988" s="32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42"/>
      <c r="B3989" s="19"/>
      <c r="C3989" s="8"/>
      <c r="D3989" s="15"/>
      <c r="E3989" s="16"/>
      <c r="F3989" s="16"/>
      <c r="G3989" s="16"/>
      <c r="H3989" s="16"/>
      <c r="I3989" s="15"/>
      <c r="J3989" s="5"/>
      <c r="K3989" s="2"/>
      <c r="L3989" s="21"/>
      <c r="M3989" s="14"/>
      <c r="N3989" s="14"/>
      <c r="O3989" s="21"/>
      <c r="P3989" s="16"/>
      <c r="Q3989" s="24"/>
      <c r="R3989" s="16"/>
      <c r="S3989" s="4"/>
      <c r="T3989" s="5"/>
      <c r="U3989" s="11"/>
      <c r="V3989" s="11"/>
      <c r="W3989" s="11"/>
      <c r="X3989" s="32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"/>
      <c r="AI3989" s="1"/>
      <c r="AJ3989" s="1"/>
      <c r="AK3989" s="1"/>
      <c r="AL3989" s="1"/>
      <c r="AM3989" s="32"/>
      <c r="AN3989" s="32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42"/>
      <c r="B3990" s="19"/>
      <c r="C3990" s="8"/>
      <c r="D3990" s="15"/>
      <c r="E3990" s="16"/>
      <c r="F3990" s="16"/>
      <c r="G3990" s="16"/>
      <c r="H3990" s="16"/>
      <c r="I3990" s="15"/>
      <c r="J3990" s="5"/>
      <c r="K3990" s="2"/>
      <c r="L3990" s="21"/>
      <c r="M3990" s="14"/>
      <c r="N3990" s="14"/>
      <c r="O3990" s="21"/>
      <c r="P3990" s="16"/>
      <c r="Q3990" s="24"/>
      <c r="R3990" s="16"/>
      <c r="S3990" s="4"/>
      <c r="T3990" s="5"/>
      <c r="U3990" s="11"/>
      <c r="V3990" s="11"/>
      <c r="W3990" s="11"/>
      <c r="X3990" s="32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"/>
      <c r="AI3990" s="1"/>
      <c r="AJ3990" s="1"/>
      <c r="AK3990" s="1"/>
      <c r="AL3990" s="1"/>
      <c r="AM3990" s="32"/>
      <c r="AN3990" s="32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42"/>
      <c r="B3991" s="19"/>
      <c r="C3991" s="8"/>
      <c r="D3991" s="15"/>
      <c r="E3991" s="16"/>
      <c r="F3991" s="16"/>
      <c r="G3991" s="16"/>
      <c r="H3991" s="16"/>
      <c r="I3991" s="15"/>
      <c r="J3991" s="5"/>
      <c r="K3991" s="2"/>
      <c r="L3991" s="21"/>
      <c r="M3991" s="14"/>
      <c r="N3991" s="14"/>
      <c r="O3991" s="21"/>
      <c r="P3991" s="16"/>
      <c r="Q3991" s="24"/>
      <c r="R3991" s="16"/>
      <c r="S3991" s="4"/>
      <c r="T3991" s="5"/>
      <c r="U3991" s="11"/>
      <c r="V3991" s="11"/>
      <c r="W3991" s="11"/>
      <c r="X3991" s="32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"/>
      <c r="AI3991" s="1"/>
      <c r="AJ3991" s="1"/>
      <c r="AK3991" s="1"/>
      <c r="AL3991" s="1"/>
      <c r="AM3991" s="32"/>
      <c r="AN3991" s="32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42"/>
      <c r="B3992" s="19"/>
      <c r="C3992" s="8"/>
      <c r="D3992" s="15"/>
      <c r="E3992" s="16"/>
      <c r="F3992" s="16"/>
      <c r="G3992" s="16"/>
      <c r="H3992" s="16"/>
      <c r="I3992" s="15"/>
      <c r="J3992" s="5"/>
      <c r="K3992" s="2"/>
      <c r="L3992" s="21"/>
      <c r="M3992" s="14"/>
      <c r="N3992" s="14"/>
      <c r="O3992" s="21"/>
      <c r="P3992" s="16"/>
      <c r="Q3992" s="24"/>
      <c r="R3992" s="16"/>
      <c r="S3992" s="4"/>
      <c r="T3992" s="5"/>
      <c r="U3992" s="11"/>
      <c r="V3992" s="11"/>
      <c r="W3992" s="11"/>
      <c r="X3992" s="32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"/>
      <c r="AI3992" s="1"/>
      <c r="AJ3992" s="1"/>
      <c r="AK3992" s="1"/>
      <c r="AL3992" s="1"/>
      <c r="AM3992" s="32"/>
      <c r="AN3992" s="32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42"/>
      <c r="B3993" s="19"/>
      <c r="C3993" s="8"/>
      <c r="D3993" s="15"/>
      <c r="E3993" s="16"/>
      <c r="F3993" s="16"/>
      <c r="G3993" s="16"/>
      <c r="H3993" s="16"/>
      <c r="I3993" s="15"/>
      <c r="J3993" s="5"/>
      <c r="K3993" s="2"/>
      <c r="L3993" s="21"/>
      <c r="M3993" s="14"/>
      <c r="N3993" s="14"/>
      <c r="O3993" s="21"/>
      <c r="P3993" s="16"/>
      <c r="Q3993" s="24"/>
      <c r="R3993" s="16"/>
      <c r="S3993" s="4"/>
      <c r="T3993" s="5"/>
      <c r="U3993" s="11"/>
      <c r="V3993" s="11"/>
      <c r="W3993" s="11"/>
      <c r="X3993" s="32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"/>
      <c r="AI3993" s="1"/>
      <c r="AJ3993" s="1"/>
      <c r="AK3993" s="1"/>
      <c r="AL3993" s="1"/>
      <c r="AM3993" s="32"/>
      <c r="AN3993" s="32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42"/>
      <c r="B3994" s="19"/>
      <c r="C3994" s="8"/>
      <c r="D3994" s="15"/>
      <c r="E3994" s="16"/>
      <c r="F3994" s="16"/>
      <c r="G3994" s="16"/>
      <c r="H3994" s="16"/>
      <c r="I3994" s="15"/>
      <c r="J3994" s="5"/>
      <c r="K3994" s="2"/>
      <c r="L3994" s="21"/>
      <c r="M3994" s="14"/>
      <c r="N3994" s="14"/>
      <c r="O3994" s="21"/>
      <c r="P3994" s="16"/>
      <c r="Q3994" s="24"/>
      <c r="R3994" s="16"/>
      <c r="S3994" s="4"/>
      <c r="T3994" s="5"/>
      <c r="U3994" s="11"/>
      <c r="V3994" s="11"/>
      <c r="W3994" s="11"/>
      <c r="X3994" s="32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"/>
      <c r="AI3994" s="1"/>
      <c r="AJ3994" s="1"/>
      <c r="AK3994" s="1"/>
      <c r="AL3994" s="1"/>
      <c r="AM3994" s="32"/>
      <c r="AN3994" s="32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42"/>
      <c r="B3995" s="19"/>
      <c r="C3995" s="8"/>
      <c r="D3995" s="15"/>
      <c r="E3995" s="16"/>
      <c r="F3995" s="16"/>
      <c r="G3995" s="16"/>
      <c r="H3995" s="16"/>
      <c r="I3995" s="15"/>
      <c r="J3995" s="5"/>
      <c r="K3995" s="2"/>
      <c r="L3995" s="21"/>
      <c r="M3995" s="14"/>
      <c r="N3995" s="14"/>
      <c r="O3995" s="21"/>
      <c r="P3995" s="16"/>
      <c r="Q3995" s="24"/>
      <c r="R3995" s="16"/>
      <c r="S3995" s="4"/>
      <c r="T3995" s="5"/>
      <c r="U3995" s="11"/>
      <c r="V3995" s="11"/>
      <c r="W3995" s="11"/>
      <c r="X3995" s="32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"/>
      <c r="AI3995" s="1"/>
      <c r="AJ3995" s="1"/>
      <c r="AK3995" s="1"/>
      <c r="AL3995" s="1"/>
      <c r="AM3995" s="32"/>
      <c r="AN3995" s="32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42"/>
      <c r="B3996" s="19"/>
      <c r="C3996" s="8"/>
      <c r="D3996" s="15"/>
      <c r="E3996" s="16"/>
      <c r="F3996" s="16"/>
      <c r="G3996" s="16"/>
      <c r="H3996" s="16"/>
      <c r="I3996" s="15"/>
      <c r="J3996" s="5"/>
      <c r="K3996" s="2"/>
      <c r="L3996" s="21"/>
      <c r="M3996" s="14"/>
      <c r="N3996" s="14"/>
      <c r="O3996" s="21"/>
      <c r="P3996" s="16"/>
      <c r="Q3996" s="24"/>
      <c r="R3996" s="16"/>
      <c r="S3996" s="4"/>
      <c r="T3996" s="5"/>
      <c r="U3996" s="11"/>
      <c r="V3996" s="11"/>
      <c r="W3996" s="11"/>
      <c r="X3996" s="32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"/>
      <c r="AI3996" s="1"/>
      <c r="AJ3996" s="1"/>
      <c r="AK3996" s="1"/>
      <c r="AL3996" s="1"/>
      <c r="AM3996" s="32"/>
      <c r="AN3996" s="32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42"/>
      <c r="B3997" s="19"/>
      <c r="C3997" s="8"/>
      <c r="D3997" s="15"/>
      <c r="E3997" s="16"/>
      <c r="F3997" s="16"/>
      <c r="G3997" s="16"/>
      <c r="H3997" s="16"/>
      <c r="I3997" s="15"/>
      <c r="J3997" s="5"/>
      <c r="K3997" s="2"/>
      <c r="L3997" s="21"/>
      <c r="M3997" s="14"/>
      <c r="N3997" s="14"/>
      <c r="O3997" s="21"/>
      <c r="P3997" s="16"/>
      <c r="Q3997" s="24"/>
      <c r="R3997" s="16"/>
      <c r="S3997" s="4"/>
      <c r="T3997" s="5"/>
      <c r="U3997" s="11"/>
      <c r="V3997" s="11"/>
      <c r="W3997" s="11"/>
      <c r="X3997" s="32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"/>
      <c r="AI3997" s="1"/>
      <c r="AJ3997" s="1"/>
      <c r="AK3997" s="1"/>
      <c r="AL3997" s="1"/>
      <c r="AM3997" s="32"/>
      <c r="AN3997" s="32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42"/>
      <c r="B3998" s="19"/>
      <c r="C3998" s="8"/>
      <c r="D3998" s="15"/>
      <c r="E3998" s="16"/>
      <c r="F3998" s="16"/>
      <c r="G3998" s="16"/>
      <c r="H3998" s="16"/>
      <c r="I3998" s="15"/>
      <c r="J3998" s="5"/>
      <c r="K3998" s="2"/>
      <c r="L3998" s="21"/>
      <c r="M3998" s="14"/>
      <c r="N3998" s="14"/>
      <c r="O3998" s="21"/>
      <c r="P3998" s="16"/>
      <c r="Q3998" s="24"/>
      <c r="R3998" s="16"/>
      <c r="S3998" s="4"/>
      <c r="T3998" s="5"/>
      <c r="U3998" s="11"/>
      <c r="V3998" s="11"/>
      <c r="W3998" s="11"/>
      <c r="X3998" s="32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"/>
      <c r="AI3998" s="1"/>
      <c r="AJ3998" s="1"/>
      <c r="AK3998" s="1"/>
      <c r="AL3998" s="1"/>
      <c r="AM3998" s="32"/>
      <c r="AN3998" s="32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42"/>
      <c r="B3999" s="19"/>
      <c r="C3999" s="8"/>
      <c r="D3999" s="15"/>
      <c r="E3999" s="16"/>
      <c r="F3999" s="16"/>
      <c r="G3999" s="16"/>
      <c r="H3999" s="16"/>
      <c r="I3999" s="15"/>
      <c r="J3999" s="5"/>
      <c r="K3999" s="2"/>
      <c r="L3999" s="21"/>
      <c r="M3999" s="14"/>
      <c r="N3999" s="14"/>
      <c r="O3999" s="21"/>
      <c r="P3999" s="16"/>
      <c r="Q3999" s="24"/>
      <c r="R3999" s="16"/>
      <c r="S3999" s="4"/>
      <c r="T3999" s="5"/>
      <c r="U3999" s="11"/>
      <c r="V3999" s="11"/>
      <c r="W3999" s="11"/>
      <c r="X3999" s="32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"/>
      <c r="AI3999" s="1"/>
      <c r="AJ3999" s="1"/>
      <c r="AK3999" s="1"/>
      <c r="AL3999" s="1"/>
      <c r="AM3999" s="32"/>
      <c r="AN3999" s="32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42"/>
      <c r="B4000" s="19"/>
      <c r="C4000" s="8"/>
      <c r="D4000" s="15"/>
      <c r="E4000" s="16"/>
      <c r="F4000" s="16"/>
      <c r="G4000" s="16"/>
      <c r="H4000" s="16"/>
      <c r="I4000" s="15"/>
      <c r="J4000" s="5"/>
      <c r="K4000" s="2"/>
      <c r="L4000" s="21"/>
      <c r="M4000" s="14"/>
      <c r="N4000" s="14"/>
      <c r="O4000" s="21"/>
      <c r="P4000" s="16"/>
      <c r="Q4000" s="24"/>
      <c r="R4000" s="16"/>
      <c r="S4000" s="4"/>
      <c r="T4000" s="5"/>
      <c r="U4000" s="11"/>
      <c r="V4000" s="11"/>
      <c r="W4000" s="11"/>
      <c r="X4000" s="32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"/>
      <c r="AI4000" s="1"/>
      <c r="AJ4000" s="1"/>
      <c r="AK4000" s="1"/>
      <c r="AL4000" s="1"/>
      <c r="AM4000" s="32"/>
      <c r="AN4000" s="32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42"/>
      <c r="B4001" s="19"/>
      <c r="C4001" s="8"/>
      <c r="D4001" s="15"/>
      <c r="E4001" s="16"/>
      <c r="F4001" s="16"/>
      <c r="G4001" s="16"/>
      <c r="H4001" s="16"/>
      <c r="I4001" s="15"/>
      <c r="J4001" s="5"/>
      <c r="K4001" s="2"/>
      <c r="L4001" s="21"/>
      <c r="M4001" s="14"/>
      <c r="N4001" s="14"/>
      <c r="O4001" s="21"/>
      <c r="P4001" s="16"/>
      <c r="Q4001" s="24"/>
      <c r="R4001" s="16"/>
      <c r="S4001" s="4"/>
      <c r="T4001" s="5"/>
      <c r="U4001" s="11"/>
      <c r="V4001" s="11"/>
      <c r="W4001" s="11"/>
      <c r="X4001" s="32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"/>
      <c r="AI4001" s="1"/>
      <c r="AJ4001" s="1"/>
      <c r="AK4001" s="1"/>
      <c r="AL4001" s="1"/>
      <c r="AM4001" s="32"/>
      <c r="AN4001" s="32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42"/>
      <c r="B4002" s="19"/>
      <c r="C4002" s="8"/>
      <c r="D4002" s="15"/>
      <c r="E4002" s="16"/>
      <c r="F4002" s="16"/>
      <c r="G4002" s="16"/>
      <c r="H4002" s="16"/>
      <c r="I4002" s="15"/>
      <c r="J4002" s="5"/>
      <c r="K4002" s="2"/>
      <c r="L4002" s="21"/>
      <c r="M4002" s="14"/>
      <c r="N4002" s="14"/>
      <c r="O4002" s="21"/>
      <c r="P4002" s="16"/>
      <c r="Q4002" s="24"/>
      <c r="R4002" s="16"/>
      <c r="S4002" s="4"/>
      <c r="T4002" s="5"/>
      <c r="U4002" s="11"/>
      <c r="V4002" s="11"/>
      <c r="W4002" s="11"/>
      <c r="X4002" s="32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"/>
      <c r="AI4002" s="1"/>
      <c r="AJ4002" s="1"/>
      <c r="AK4002" s="1"/>
      <c r="AL4002" s="1"/>
      <c r="AM4002" s="32"/>
      <c r="AN4002" s="32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42"/>
      <c r="B4003" s="19"/>
      <c r="C4003" s="8"/>
      <c r="D4003" s="15"/>
      <c r="E4003" s="16"/>
      <c r="F4003" s="16"/>
      <c r="G4003" s="16"/>
      <c r="H4003" s="16"/>
      <c r="I4003" s="15"/>
      <c r="J4003" s="5"/>
      <c r="K4003" s="2"/>
      <c r="L4003" s="21"/>
      <c r="M4003" s="14"/>
      <c r="N4003" s="14"/>
      <c r="O4003" s="21"/>
      <c r="P4003" s="16"/>
      <c r="Q4003" s="24"/>
      <c r="R4003" s="16"/>
      <c r="S4003" s="4"/>
      <c r="T4003" s="5"/>
      <c r="U4003" s="11"/>
      <c r="V4003" s="11"/>
      <c r="W4003" s="11"/>
      <c r="X4003" s="32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"/>
      <c r="AI4003" s="1"/>
      <c r="AJ4003" s="1"/>
      <c r="AK4003" s="1"/>
      <c r="AL4003" s="1"/>
      <c r="AM4003" s="32"/>
      <c r="AN4003" s="32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42"/>
      <c r="B4004" s="19"/>
      <c r="C4004" s="8"/>
      <c r="D4004" s="15"/>
      <c r="E4004" s="16"/>
      <c r="F4004" s="16"/>
      <c r="G4004" s="16"/>
      <c r="H4004" s="16"/>
      <c r="I4004" s="15"/>
      <c r="J4004" s="5"/>
      <c r="K4004" s="2"/>
      <c r="L4004" s="21"/>
      <c r="M4004" s="14"/>
      <c r="N4004" s="14"/>
      <c r="O4004" s="21"/>
      <c r="P4004" s="16"/>
      <c r="Q4004" s="24"/>
      <c r="R4004" s="16"/>
      <c r="S4004" s="4"/>
      <c r="T4004" s="5"/>
      <c r="U4004" s="11"/>
      <c r="V4004" s="11"/>
      <c r="W4004" s="11"/>
      <c r="X4004" s="32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"/>
      <c r="AI4004" s="1"/>
      <c r="AJ4004" s="1"/>
      <c r="AK4004" s="1"/>
      <c r="AL4004" s="1"/>
      <c r="AM4004" s="32"/>
      <c r="AN4004" s="32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42"/>
      <c r="B4005" s="19"/>
      <c r="C4005" s="8"/>
      <c r="D4005" s="15"/>
      <c r="E4005" s="16"/>
      <c r="F4005" s="16"/>
      <c r="G4005" s="16"/>
      <c r="H4005" s="16"/>
      <c r="I4005" s="15"/>
      <c r="J4005" s="5"/>
      <c r="K4005" s="2"/>
      <c r="L4005" s="21"/>
      <c r="M4005" s="14"/>
      <c r="N4005" s="14"/>
      <c r="O4005" s="21"/>
      <c r="P4005" s="16"/>
      <c r="Q4005" s="24"/>
      <c r="R4005" s="16"/>
      <c r="S4005" s="4"/>
      <c r="T4005" s="5"/>
      <c r="U4005" s="11"/>
      <c r="V4005" s="11"/>
      <c r="W4005" s="11"/>
      <c r="X4005" s="32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"/>
      <c r="AI4005" s="1"/>
      <c r="AJ4005" s="1"/>
      <c r="AK4005" s="1"/>
      <c r="AL4005" s="1"/>
      <c r="AM4005" s="32"/>
      <c r="AN4005" s="32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42"/>
      <c r="B4006" s="19"/>
      <c r="C4006" s="8"/>
      <c r="D4006" s="15"/>
      <c r="E4006" s="16"/>
      <c r="F4006" s="16"/>
      <c r="G4006" s="16"/>
      <c r="H4006" s="16"/>
      <c r="I4006" s="15"/>
      <c r="J4006" s="5"/>
      <c r="K4006" s="2"/>
      <c r="L4006" s="21"/>
      <c r="M4006" s="14"/>
      <c r="N4006" s="14"/>
      <c r="O4006" s="21"/>
      <c r="P4006" s="16"/>
      <c r="Q4006" s="24"/>
      <c r="R4006" s="16"/>
      <c r="S4006" s="4"/>
      <c r="T4006" s="5"/>
      <c r="U4006" s="11"/>
      <c r="V4006" s="11"/>
      <c r="W4006" s="11"/>
      <c r="X4006" s="32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"/>
      <c r="AI4006" s="1"/>
      <c r="AJ4006" s="1"/>
      <c r="AK4006" s="1"/>
      <c r="AL4006" s="1"/>
      <c r="AM4006" s="32"/>
      <c r="AN4006" s="32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42"/>
      <c r="B4007" s="19"/>
      <c r="C4007" s="8"/>
      <c r="D4007" s="15"/>
      <c r="E4007" s="16"/>
      <c r="F4007" s="16"/>
      <c r="G4007" s="16"/>
      <c r="H4007" s="16"/>
      <c r="I4007" s="15"/>
      <c r="J4007" s="5"/>
      <c r="K4007" s="2"/>
      <c r="L4007" s="21"/>
      <c r="M4007" s="14"/>
      <c r="N4007" s="14"/>
      <c r="O4007" s="21"/>
      <c r="P4007" s="16"/>
      <c r="Q4007" s="24"/>
      <c r="R4007" s="16"/>
      <c r="S4007" s="4"/>
      <c r="T4007" s="5"/>
      <c r="U4007" s="11"/>
      <c r="V4007" s="11"/>
      <c r="W4007" s="11"/>
      <c r="X4007" s="32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"/>
      <c r="AI4007" s="1"/>
      <c r="AJ4007" s="1"/>
      <c r="AK4007" s="1"/>
      <c r="AL4007" s="1"/>
      <c r="AM4007" s="32"/>
      <c r="AN4007" s="32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42"/>
      <c r="B4008" s="19"/>
      <c r="C4008" s="8"/>
      <c r="D4008" s="15"/>
      <c r="E4008" s="16"/>
      <c r="F4008" s="16"/>
      <c r="G4008" s="16"/>
      <c r="H4008" s="16"/>
      <c r="I4008" s="15"/>
      <c r="J4008" s="5"/>
      <c r="K4008" s="2"/>
      <c r="L4008" s="21"/>
      <c r="M4008" s="14"/>
      <c r="N4008" s="14"/>
      <c r="O4008" s="21"/>
      <c r="P4008" s="16"/>
      <c r="Q4008" s="24"/>
      <c r="R4008" s="16"/>
      <c r="S4008" s="4"/>
      <c r="T4008" s="5"/>
      <c r="U4008" s="11"/>
      <c r="V4008" s="11"/>
      <c r="W4008" s="11"/>
      <c r="X4008" s="32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"/>
      <c r="AI4008" s="1"/>
      <c r="AJ4008" s="1"/>
      <c r="AK4008" s="1"/>
      <c r="AL4008" s="1"/>
      <c r="AM4008" s="32"/>
      <c r="AN4008" s="32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42"/>
      <c r="B4009" s="19"/>
      <c r="C4009" s="8"/>
      <c r="D4009" s="15"/>
      <c r="E4009" s="16"/>
      <c r="F4009" s="16"/>
      <c r="G4009" s="16"/>
      <c r="H4009" s="16"/>
      <c r="I4009" s="15"/>
      <c r="J4009" s="5"/>
      <c r="K4009" s="2"/>
      <c r="L4009" s="21"/>
      <c r="M4009" s="14"/>
      <c r="N4009" s="14"/>
      <c r="O4009" s="21"/>
      <c r="P4009" s="16"/>
      <c r="Q4009" s="24"/>
      <c r="R4009" s="16"/>
      <c r="S4009" s="4"/>
      <c r="T4009" s="5"/>
      <c r="U4009" s="11"/>
      <c r="V4009" s="11"/>
      <c r="W4009" s="11"/>
      <c r="X4009" s="32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"/>
      <c r="AI4009" s="1"/>
      <c r="AJ4009" s="1"/>
      <c r="AK4009" s="1"/>
      <c r="AL4009" s="1"/>
      <c r="AM4009" s="32"/>
      <c r="AN4009" s="32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42"/>
      <c r="B4010" s="19"/>
      <c r="C4010" s="8"/>
      <c r="D4010" s="15"/>
      <c r="E4010" s="16"/>
      <c r="F4010" s="16"/>
      <c r="G4010" s="16"/>
      <c r="H4010" s="16"/>
      <c r="I4010" s="15"/>
      <c r="J4010" s="5"/>
      <c r="K4010" s="2"/>
      <c r="L4010" s="21"/>
      <c r="M4010" s="14"/>
      <c r="N4010" s="14"/>
      <c r="O4010" s="21"/>
      <c r="P4010" s="16"/>
      <c r="Q4010" s="24"/>
      <c r="R4010" s="16"/>
      <c r="S4010" s="4"/>
      <c r="T4010" s="5"/>
      <c r="U4010" s="11"/>
      <c r="V4010" s="11"/>
      <c r="W4010" s="11"/>
      <c r="X4010" s="32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"/>
      <c r="AI4010" s="1"/>
      <c r="AJ4010" s="1"/>
      <c r="AK4010" s="1"/>
      <c r="AL4010" s="1"/>
      <c r="AM4010" s="32"/>
      <c r="AN4010" s="32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42"/>
      <c r="B4011" s="19"/>
      <c r="C4011" s="8"/>
      <c r="D4011" s="15"/>
      <c r="E4011" s="16"/>
      <c r="F4011" s="16"/>
      <c r="G4011" s="16"/>
      <c r="H4011" s="16"/>
      <c r="I4011" s="15"/>
      <c r="J4011" s="5"/>
      <c r="K4011" s="2"/>
      <c r="L4011" s="21"/>
      <c r="M4011" s="14"/>
      <c r="N4011" s="14"/>
      <c r="O4011" s="21"/>
      <c r="P4011" s="16"/>
      <c r="Q4011" s="24"/>
      <c r="R4011" s="16"/>
      <c r="S4011" s="4"/>
      <c r="T4011" s="5"/>
      <c r="U4011" s="11"/>
      <c r="V4011" s="11"/>
      <c r="W4011" s="11"/>
      <c r="X4011" s="32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"/>
      <c r="AI4011" s="1"/>
      <c r="AJ4011" s="1"/>
      <c r="AK4011" s="1"/>
      <c r="AL4011" s="1"/>
      <c r="AM4011" s="32"/>
      <c r="AN4011" s="32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42"/>
      <c r="B4012" s="19"/>
      <c r="C4012" s="8"/>
      <c r="D4012" s="15"/>
      <c r="E4012" s="16"/>
      <c r="F4012" s="16"/>
      <c r="G4012" s="16"/>
      <c r="H4012" s="16"/>
      <c r="I4012" s="15"/>
      <c r="J4012" s="5"/>
      <c r="K4012" s="2"/>
      <c r="L4012" s="21"/>
      <c r="M4012" s="14"/>
      <c r="N4012" s="14"/>
      <c r="O4012" s="21"/>
      <c r="P4012" s="16"/>
      <c r="Q4012" s="24"/>
      <c r="R4012" s="16"/>
      <c r="S4012" s="4"/>
      <c r="T4012" s="5"/>
      <c r="U4012" s="11"/>
      <c r="V4012" s="11"/>
      <c r="W4012" s="11"/>
      <c r="X4012" s="32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"/>
      <c r="AI4012" s="1"/>
      <c r="AJ4012" s="1"/>
      <c r="AK4012" s="1"/>
      <c r="AL4012" s="1"/>
      <c r="AM4012" s="32"/>
      <c r="AN4012" s="32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42"/>
      <c r="B4013" s="19"/>
      <c r="C4013" s="8"/>
      <c r="D4013" s="15"/>
      <c r="E4013" s="16"/>
      <c r="F4013" s="16"/>
      <c r="G4013" s="16"/>
      <c r="H4013" s="16"/>
      <c r="I4013" s="15"/>
      <c r="J4013" s="5"/>
      <c r="K4013" s="2"/>
      <c r="L4013" s="21"/>
      <c r="M4013" s="14"/>
      <c r="N4013" s="14"/>
      <c r="O4013" s="21"/>
      <c r="P4013" s="16"/>
      <c r="Q4013" s="24"/>
      <c r="R4013" s="16"/>
      <c r="S4013" s="4"/>
      <c r="T4013" s="5"/>
      <c r="U4013" s="11"/>
      <c r="V4013" s="11"/>
      <c r="W4013" s="11"/>
      <c r="X4013" s="32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"/>
      <c r="AI4013" s="1"/>
      <c r="AJ4013" s="1"/>
      <c r="AK4013" s="1"/>
      <c r="AL4013" s="1"/>
      <c r="AM4013" s="32"/>
      <c r="AN4013" s="32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42"/>
      <c r="B4014" s="19"/>
      <c r="C4014" s="8"/>
      <c r="D4014" s="15"/>
      <c r="E4014" s="16"/>
      <c r="F4014" s="16"/>
      <c r="G4014" s="16"/>
      <c r="H4014" s="16"/>
      <c r="I4014" s="15"/>
      <c r="J4014" s="5"/>
      <c r="K4014" s="2"/>
      <c r="L4014" s="21"/>
      <c r="M4014" s="14"/>
      <c r="N4014" s="14"/>
      <c r="O4014" s="21"/>
      <c r="P4014" s="16"/>
      <c r="Q4014" s="24"/>
      <c r="R4014" s="16"/>
      <c r="S4014" s="4"/>
      <c r="T4014" s="5"/>
      <c r="U4014" s="11"/>
      <c r="V4014" s="11"/>
      <c r="W4014" s="11"/>
      <c r="X4014" s="32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"/>
      <c r="AI4014" s="1"/>
      <c r="AJ4014" s="1"/>
      <c r="AK4014" s="1"/>
      <c r="AL4014" s="1"/>
      <c r="AM4014" s="32"/>
      <c r="AN4014" s="32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42"/>
      <c r="B4015" s="19"/>
      <c r="C4015" s="8"/>
      <c r="D4015" s="15"/>
      <c r="E4015" s="16"/>
      <c r="F4015" s="16"/>
      <c r="G4015" s="16"/>
      <c r="H4015" s="16"/>
      <c r="I4015" s="15"/>
      <c r="J4015" s="5"/>
      <c r="K4015" s="2"/>
      <c r="L4015" s="21"/>
      <c r="M4015" s="14"/>
      <c r="N4015" s="14"/>
      <c r="O4015" s="21"/>
      <c r="P4015" s="16"/>
      <c r="Q4015" s="24"/>
      <c r="R4015" s="16"/>
      <c r="S4015" s="4"/>
      <c r="T4015" s="5"/>
      <c r="U4015" s="11"/>
      <c r="V4015" s="11"/>
      <c r="W4015" s="11"/>
      <c r="X4015" s="32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"/>
      <c r="AI4015" s="1"/>
      <c r="AJ4015" s="1"/>
      <c r="AK4015" s="1"/>
      <c r="AL4015" s="1"/>
      <c r="AM4015" s="32"/>
      <c r="AN4015" s="32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42"/>
      <c r="B4016" s="19"/>
      <c r="C4016" s="8"/>
      <c r="D4016" s="15"/>
      <c r="E4016" s="16"/>
      <c r="F4016" s="16"/>
      <c r="G4016" s="16"/>
      <c r="H4016" s="16"/>
      <c r="I4016" s="15"/>
      <c r="J4016" s="5"/>
      <c r="K4016" s="2"/>
      <c r="L4016" s="21"/>
      <c r="M4016" s="14"/>
      <c r="N4016" s="14"/>
      <c r="O4016" s="21"/>
      <c r="P4016" s="16"/>
      <c r="Q4016" s="24"/>
      <c r="R4016" s="16"/>
      <c r="S4016" s="4"/>
      <c r="T4016" s="5"/>
      <c r="U4016" s="11"/>
      <c r="V4016" s="11"/>
      <c r="W4016" s="11"/>
      <c r="X4016" s="32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"/>
      <c r="AI4016" s="1"/>
      <c r="AJ4016" s="1"/>
      <c r="AK4016" s="1"/>
      <c r="AL4016" s="1"/>
      <c r="AM4016" s="32"/>
      <c r="AN4016" s="32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42"/>
      <c r="B4017" s="19"/>
      <c r="C4017" s="8"/>
      <c r="D4017" s="15"/>
      <c r="E4017" s="16"/>
      <c r="F4017" s="16"/>
      <c r="G4017" s="16"/>
      <c r="H4017" s="16"/>
      <c r="I4017" s="15"/>
      <c r="J4017" s="5"/>
      <c r="K4017" s="2"/>
      <c r="L4017" s="21"/>
      <c r="M4017" s="14"/>
      <c r="N4017" s="14"/>
      <c r="O4017" s="21"/>
      <c r="P4017" s="16"/>
      <c r="Q4017" s="24"/>
      <c r="R4017" s="16"/>
      <c r="S4017" s="4"/>
      <c r="T4017" s="5"/>
      <c r="U4017" s="11"/>
      <c r="V4017" s="11"/>
      <c r="W4017" s="11"/>
      <c r="X4017" s="32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"/>
      <c r="AI4017" s="1"/>
      <c r="AJ4017" s="1"/>
      <c r="AK4017" s="1"/>
      <c r="AL4017" s="1"/>
      <c r="AM4017" s="32"/>
      <c r="AN4017" s="32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42"/>
      <c r="B4018" s="19"/>
      <c r="C4018" s="8"/>
      <c r="D4018" s="15"/>
      <c r="E4018" s="16"/>
      <c r="F4018" s="16"/>
      <c r="G4018" s="16"/>
      <c r="H4018" s="16"/>
      <c r="I4018" s="15"/>
      <c r="J4018" s="5"/>
      <c r="K4018" s="2"/>
      <c r="L4018" s="21"/>
      <c r="M4018" s="14"/>
      <c r="N4018" s="14"/>
      <c r="O4018" s="21"/>
      <c r="P4018" s="16"/>
      <c r="Q4018" s="24"/>
      <c r="R4018" s="16"/>
      <c r="S4018" s="4"/>
      <c r="T4018" s="5"/>
      <c r="U4018" s="11"/>
      <c r="V4018" s="11"/>
      <c r="W4018" s="11"/>
      <c r="X4018" s="32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"/>
      <c r="AI4018" s="1"/>
      <c r="AJ4018" s="1"/>
      <c r="AK4018" s="1"/>
      <c r="AL4018" s="1"/>
      <c r="AM4018" s="32"/>
      <c r="AN4018" s="32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42"/>
      <c r="B4019" s="19"/>
      <c r="C4019" s="8"/>
      <c r="D4019" s="15"/>
      <c r="E4019" s="16"/>
      <c r="F4019" s="16"/>
      <c r="G4019" s="16"/>
      <c r="H4019" s="16"/>
      <c r="I4019" s="15"/>
      <c r="J4019" s="5"/>
      <c r="K4019" s="2"/>
      <c r="L4019" s="21"/>
      <c r="M4019" s="14"/>
      <c r="N4019" s="14"/>
      <c r="O4019" s="21"/>
      <c r="P4019" s="16"/>
      <c r="Q4019" s="24"/>
      <c r="R4019" s="16"/>
      <c r="S4019" s="4"/>
      <c r="T4019" s="5"/>
      <c r="U4019" s="11"/>
      <c r="V4019" s="11"/>
      <c r="W4019" s="11"/>
      <c r="X4019" s="32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"/>
      <c r="AI4019" s="1"/>
      <c r="AJ4019" s="1"/>
      <c r="AK4019" s="1"/>
      <c r="AL4019" s="1"/>
      <c r="AM4019" s="32"/>
      <c r="AN4019" s="32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42"/>
      <c r="B4020" s="19"/>
      <c r="C4020" s="8"/>
      <c r="D4020" s="15"/>
      <c r="E4020" s="16"/>
      <c r="F4020" s="16"/>
      <c r="G4020" s="16"/>
      <c r="H4020" s="16"/>
      <c r="I4020" s="15"/>
      <c r="J4020" s="5"/>
      <c r="K4020" s="2"/>
      <c r="L4020" s="21"/>
      <c r="M4020" s="14"/>
      <c r="N4020" s="14"/>
      <c r="O4020" s="21"/>
      <c r="P4020" s="16"/>
      <c r="Q4020" s="24"/>
      <c r="R4020" s="16"/>
      <c r="S4020" s="4"/>
      <c r="T4020" s="5"/>
      <c r="U4020" s="11"/>
      <c r="V4020" s="11"/>
      <c r="W4020" s="11"/>
      <c r="X4020" s="32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"/>
      <c r="AI4020" s="1"/>
      <c r="AJ4020" s="1"/>
      <c r="AK4020" s="1"/>
      <c r="AL4020" s="1"/>
      <c r="AM4020" s="32"/>
      <c r="AN4020" s="32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42"/>
      <c r="B4021" s="19"/>
      <c r="C4021" s="8"/>
      <c r="D4021" s="15"/>
      <c r="E4021" s="16"/>
      <c r="F4021" s="16"/>
      <c r="G4021" s="16"/>
      <c r="H4021" s="16"/>
      <c r="I4021" s="15"/>
      <c r="J4021" s="5"/>
      <c r="K4021" s="2"/>
      <c r="L4021" s="21"/>
      <c r="M4021" s="14"/>
      <c r="N4021" s="14"/>
      <c r="O4021" s="21"/>
      <c r="P4021" s="16"/>
      <c r="Q4021" s="24"/>
      <c r="R4021" s="16"/>
      <c r="S4021" s="4"/>
      <c r="T4021" s="5"/>
      <c r="U4021" s="11"/>
      <c r="V4021" s="11"/>
      <c r="W4021" s="11"/>
      <c r="X4021" s="32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"/>
      <c r="AI4021" s="1"/>
      <c r="AJ4021" s="1"/>
      <c r="AK4021" s="1"/>
      <c r="AL4021" s="1"/>
      <c r="AM4021" s="32"/>
      <c r="AN4021" s="32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42"/>
      <c r="B4022" s="19"/>
      <c r="C4022" s="8"/>
      <c r="D4022" s="15"/>
      <c r="E4022" s="16"/>
      <c r="F4022" s="16"/>
      <c r="G4022" s="16"/>
      <c r="H4022" s="16"/>
      <c r="I4022" s="15"/>
      <c r="J4022" s="5"/>
      <c r="K4022" s="2"/>
      <c r="L4022" s="21"/>
      <c r="M4022" s="14"/>
      <c r="N4022" s="14"/>
      <c r="O4022" s="21"/>
      <c r="P4022" s="16"/>
      <c r="Q4022" s="24"/>
      <c r="R4022" s="16"/>
      <c r="S4022" s="4"/>
      <c r="T4022" s="5"/>
      <c r="U4022" s="11"/>
      <c r="V4022" s="11"/>
      <c r="W4022" s="11"/>
      <c r="X4022" s="32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"/>
      <c r="AI4022" s="1"/>
      <c r="AJ4022" s="1"/>
      <c r="AK4022" s="1"/>
      <c r="AL4022" s="1"/>
      <c r="AM4022" s="32"/>
      <c r="AN4022" s="32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42"/>
      <c r="B4023" s="19"/>
      <c r="C4023" s="8"/>
      <c r="D4023" s="15"/>
      <c r="E4023" s="16"/>
      <c r="F4023" s="16"/>
      <c r="G4023" s="16"/>
      <c r="H4023" s="16"/>
      <c r="I4023" s="15"/>
      <c r="J4023" s="5"/>
      <c r="K4023" s="2"/>
      <c r="L4023" s="21"/>
      <c r="M4023" s="14"/>
      <c r="N4023" s="14"/>
      <c r="O4023" s="21"/>
      <c r="P4023" s="16"/>
      <c r="Q4023" s="24"/>
      <c r="R4023" s="16"/>
      <c r="S4023" s="4"/>
      <c r="T4023" s="5"/>
      <c r="U4023" s="11"/>
      <c r="V4023" s="11"/>
      <c r="W4023" s="11"/>
      <c r="X4023" s="32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"/>
      <c r="AI4023" s="1"/>
      <c r="AJ4023" s="1"/>
      <c r="AK4023" s="1"/>
      <c r="AL4023" s="1"/>
      <c r="AM4023" s="32"/>
      <c r="AN4023" s="32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42"/>
      <c r="B4024" s="19"/>
      <c r="C4024" s="8"/>
      <c r="D4024" s="15"/>
      <c r="E4024" s="16"/>
      <c r="F4024" s="16"/>
      <c r="G4024" s="16"/>
      <c r="H4024" s="16"/>
      <c r="I4024" s="15"/>
      <c r="J4024" s="5"/>
      <c r="K4024" s="2"/>
      <c r="L4024" s="21"/>
      <c r="M4024" s="14"/>
      <c r="N4024" s="14"/>
      <c r="O4024" s="21"/>
      <c r="P4024" s="16"/>
      <c r="Q4024" s="24"/>
      <c r="R4024" s="16"/>
      <c r="S4024" s="4"/>
      <c r="T4024" s="5"/>
      <c r="U4024" s="11"/>
      <c r="V4024" s="11"/>
      <c r="W4024" s="11"/>
      <c r="X4024" s="32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"/>
      <c r="AI4024" s="1"/>
      <c r="AJ4024" s="1"/>
      <c r="AK4024" s="1"/>
      <c r="AL4024" s="1"/>
      <c r="AM4024" s="32"/>
      <c r="AN4024" s="32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42"/>
      <c r="B4025" s="19"/>
      <c r="C4025" s="8"/>
      <c r="D4025" s="15"/>
      <c r="E4025" s="16"/>
      <c r="F4025" s="16"/>
      <c r="G4025" s="16"/>
      <c r="H4025" s="16"/>
      <c r="I4025" s="15"/>
      <c r="J4025" s="5"/>
      <c r="K4025" s="2"/>
      <c r="L4025" s="21"/>
      <c r="M4025" s="14"/>
      <c r="N4025" s="14"/>
      <c r="O4025" s="21"/>
      <c r="P4025" s="16"/>
      <c r="Q4025" s="24"/>
      <c r="R4025" s="16"/>
      <c r="S4025" s="4"/>
      <c r="T4025" s="5"/>
      <c r="U4025" s="11"/>
      <c r="V4025" s="11"/>
      <c r="W4025" s="11"/>
      <c r="X4025" s="32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"/>
      <c r="AI4025" s="1"/>
      <c r="AJ4025" s="1"/>
      <c r="AK4025" s="1"/>
      <c r="AL4025" s="1"/>
      <c r="AM4025" s="32"/>
      <c r="AN4025" s="32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42"/>
      <c r="B4026" s="19"/>
      <c r="C4026" s="8"/>
      <c r="D4026" s="15"/>
      <c r="E4026" s="16"/>
      <c r="F4026" s="16"/>
      <c r="G4026" s="16"/>
      <c r="H4026" s="16"/>
      <c r="I4026" s="15"/>
      <c r="J4026" s="5"/>
      <c r="K4026" s="2"/>
      <c r="L4026" s="21"/>
      <c r="M4026" s="14"/>
      <c r="N4026" s="14"/>
      <c r="O4026" s="21"/>
      <c r="P4026" s="16"/>
      <c r="Q4026" s="24"/>
      <c r="R4026" s="16"/>
      <c r="S4026" s="4"/>
      <c r="T4026" s="5"/>
      <c r="U4026" s="11"/>
      <c r="V4026" s="11"/>
      <c r="W4026" s="11"/>
      <c r="X4026" s="32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"/>
      <c r="AI4026" s="1"/>
      <c r="AJ4026" s="1"/>
      <c r="AK4026" s="1"/>
      <c r="AL4026" s="1"/>
      <c r="AM4026" s="32"/>
      <c r="AN4026" s="32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42"/>
      <c r="B4027" s="19"/>
      <c r="C4027" s="8"/>
      <c r="D4027" s="15"/>
      <c r="E4027" s="16"/>
      <c r="F4027" s="16"/>
      <c r="G4027" s="16"/>
      <c r="H4027" s="16"/>
      <c r="I4027" s="15"/>
      <c r="J4027" s="5"/>
      <c r="K4027" s="2"/>
      <c r="L4027" s="21"/>
      <c r="M4027" s="14"/>
      <c r="N4027" s="14"/>
      <c r="O4027" s="21"/>
      <c r="P4027" s="16"/>
      <c r="Q4027" s="24"/>
      <c r="R4027" s="16"/>
      <c r="S4027" s="4"/>
      <c r="T4027" s="5"/>
      <c r="U4027" s="11"/>
      <c r="V4027" s="11"/>
      <c r="W4027" s="11"/>
      <c r="X4027" s="32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"/>
      <c r="AI4027" s="1"/>
      <c r="AJ4027" s="1"/>
      <c r="AK4027" s="1"/>
      <c r="AL4027" s="1"/>
      <c r="AM4027" s="32"/>
      <c r="AN4027" s="32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42"/>
      <c r="B4028" s="19"/>
      <c r="C4028" s="8"/>
      <c r="D4028" s="15"/>
      <c r="E4028" s="16"/>
      <c r="F4028" s="16"/>
      <c r="G4028" s="16"/>
      <c r="H4028" s="16"/>
      <c r="I4028" s="15"/>
      <c r="J4028" s="5"/>
      <c r="K4028" s="2"/>
      <c r="L4028" s="21"/>
      <c r="M4028" s="14"/>
      <c r="N4028" s="14"/>
      <c r="O4028" s="21"/>
      <c r="P4028" s="16"/>
      <c r="Q4028" s="24"/>
      <c r="R4028" s="16"/>
      <c r="S4028" s="4"/>
      <c r="T4028" s="5"/>
      <c r="U4028" s="11"/>
      <c r="V4028" s="11"/>
      <c r="W4028" s="11"/>
      <c r="X4028" s="32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"/>
      <c r="AI4028" s="1"/>
      <c r="AJ4028" s="1"/>
      <c r="AK4028" s="1"/>
      <c r="AL4028" s="1"/>
      <c r="AM4028" s="32"/>
      <c r="AN4028" s="32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42"/>
      <c r="B4029" s="19"/>
      <c r="C4029" s="8"/>
      <c r="D4029" s="15"/>
      <c r="E4029" s="16"/>
      <c r="F4029" s="16"/>
      <c r="G4029" s="16"/>
      <c r="H4029" s="16"/>
      <c r="I4029" s="15"/>
      <c r="J4029" s="5"/>
      <c r="K4029" s="2"/>
      <c r="L4029" s="21"/>
      <c r="M4029" s="14"/>
      <c r="N4029" s="14"/>
      <c r="O4029" s="21"/>
      <c r="P4029" s="16"/>
      <c r="Q4029" s="24"/>
      <c r="R4029" s="16"/>
      <c r="S4029" s="4"/>
      <c r="T4029" s="5"/>
      <c r="U4029" s="30"/>
      <c r="V4029" s="30"/>
      <c r="W4029" s="30"/>
      <c r="X4029" s="36"/>
      <c r="Y4029" s="25"/>
      <c r="Z4029" s="28"/>
      <c r="AA4029" s="30"/>
      <c r="AB4029" s="25"/>
      <c r="AC4029" s="25"/>
      <c r="AD4029" s="25"/>
      <c r="AE4029" s="30"/>
      <c r="AF4029" s="26"/>
      <c r="AG4029" s="30"/>
      <c r="AH4029" s="28"/>
      <c r="AI4029" s="28"/>
      <c r="AJ4029" s="28"/>
      <c r="AK4029" s="28"/>
      <c r="AL4029" s="28"/>
      <c r="AM4029" s="36"/>
      <c r="AN4029" s="36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  <c r="EK4029" s="28"/>
      <c r="EL4029" s="28"/>
      <c r="EM4029" s="28"/>
      <c r="EN4029" s="28"/>
      <c r="EO4029" s="28"/>
    </row>
    <row r="4030" spans="1:145" x14ac:dyDescent="0.15">
      <c r="A4030" s="42"/>
      <c r="B4030" s="19"/>
      <c r="C4030" s="8"/>
      <c r="D4030" s="15"/>
      <c r="E4030" s="16"/>
      <c r="F4030" s="16"/>
      <c r="G4030" s="16"/>
      <c r="H4030" s="16"/>
      <c r="I4030" s="15"/>
      <c r="J4030" s="5"/>
      <c r="K4030" s="2"/>
      <c r="L4030" s="21"/>
      <c r="M4030" s="14"/>
      <c r="N4030" s="14"/>
      <c r="O4030" s="21"/>
      <c r="P4030" s="16"/>
      <c r="Q4030" s="24"/>
      <c r="R4030" s="16"/>
      <c r="S4030" s="4"/>
      <c r="T4030" s="5"/>
      <c r="U4030" s="11"/>
      <c r="V4030" s="11"/>
      <c r="W4030" s="11"/>
      <c r="X4030" s="32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"/>
      <c r="AI4030" s="1"/>
      <c r="AJ4030" s="1"/>
      <c r="AK4030" s="1"/>
      <c r="AL4030" s="1"/>
      <c r="AM4030" s="32"/>
      <c r="AN4030" s="32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42"/>
      <c r="B4031" s="19"/>
      <c r="C4031" s="8"/>
      <c r="D4031" s="15"/>
      <c r="E4031" s="16"/>
      <c r="F4031" s="16"/>
      <c r="G4031" s="16"/>
      <c r="H4031" s="16"/>
      <c r="I4031" s="15"/>
      <c r="J4031" s="5"/>
      <c r="K4031" s="2"/>
      <c r="L4031" s="21"/>
      <c r="M4031" s="14"/>
      <c r="N4031" s="14"/>
      <c r="O4031" s="21"/>
      <c r="P4031" s="16"/>
      <c r="Q4031" s="24"/>
      <c r="R4031" s="16"/>
      <c r="S4031" s="4"/>
      <c r="T4031" s="5"/>
      <c r="U4031" s="11"/>
      <c r="V4031" s="11"/>
      <c r="W4031" s="11"/>
      <c r="X4031" s="32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"/>
      <c r="AI4031" s="1"/>
      <c r="AJ4031" s="1"/>
      <c r="AK4031" s="1"/>
      <c r="AL4031" s="1"/>
      <c r="AM4031" s="32"/>
      <c r="AN4031" s="32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42"/>
      <c r="B4032" s="19"/>
      <c r="C4032" s="8"/>
      <c r="D4032" s="15"/>
      <c r="E4032" s="16"/>
      <c r="F4032" s="16"/>
      <c r="G4032" s="16"/>
      <c r="H4032" s="16"/>
      <c r="I4032" s="15"/>
      <c r="J4032" s="5"/>
      <c r="K4032" s="2"/>
      <c r="L4032" s="21"/>
      <c r="M4032" s="14"/>
      <c r="N4032" s="14"/>
      <c r="O4032" s="21"/>
      <c r="P4032" s="16"/>
      <c r="Q4032" s="24"/>
      <c r="R4032" s="16"/>
      <c r="S4032" s="4"/>
      <c r="T4032" s="5"/>
      <c r="U4032" s="11"/>
      <c r="V4032" s="11"/>
      <c r="W4032" s="11"/>
      <c r="X4032" s="32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"/>
      <c r="AI4032" s="1"/>
      <c r="AJ4032" s="1"/>
      <c r="AK4032" s="1"/>
      <c r="AL4032" s="1"/>
      <c r="AM4032" s="32"/>
      <c r="AN4032" s="32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42"/>
      <c r="B4033" s="19"/>
      <c r="C4033" s="8"/>
      <c r="D4033" s="15"/>
      <c r="E4033" s="16"/>
      <c r="F4033" s="16"/>
      <c r="G4033" s="16"/>
      <c r="H4033" s="16"/>
      <c r="I4033" s="15"/>
      <c r="J4033" s="5"/>
      <c r="K4033" s="2"/>
      <c r="L4033" s="21"/>
      <c r="M4033" s="14"/>
      <c r="N4033" s="14"/>
      <c r="O4033" s="21"/>
      <c r="P4033" s="16"/>
      <c r="Q4033" s="24"/>
      <c r="R4033" s="16"/>
      <c r="S4033" s="4"/>
      <c r="T4033" s="5"/>
      <c r="U4033" s="11"/>
      <c r="V4033" s="11"/>
      <c r="W4033" s="11"/>
      <c r="X4033" s="32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"/>
      <c r="AI4033" s="1"/>
      <c r="AJ4033" s="1"/>
      <c r="AK4033" s="1"/>
      <c r="AL4033" s="1"/>
      <c r="AM4033" s="32"/>
      <c r="AN4033" s="32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42"/>
      <c r="B4034" s="19"/>
      <c r="C4034" s="8"/>
      <c r="D4034" s="15"/>
      <c r="E4034" s="16"/>
      <c r="F4034" s="16"/>
      <c r="G4034" s="16"/>
      <c r="H4034" s="16"/>
      <c r="I4034" s="15"/>
      <c r="J4034" s="5"/>
      <c r="K4034" s="2"/>
      <c r="L4034" s="21"/>
      <c r="M4034" s="14"/>
      <c r="N4034" s="14"/>
      <c r="O4034" s="21"/>
      <c r="P4034" s="16"/>
      <c r="Q4034" s="24"/>
      <c r="R4034" s="16"/>
      <c r="S4034" s="4"/>
      <c r="T4034" s="5"/>
      <c r="U4034" s="11"/>
      <c r="V4034" s="11"/>
      <c r="W4034" s="11"/>
      <c r="X4034" s="32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"/>
      <c r="AI4034" s="1"/>
      <c r="AJ4034" s="1"/>
      <c r="AK4034" s="1"/>
      <c r="AL4034" s="1"/>
      <c r="AM4034" s="32"/>
      <c r="AN4034" s="32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42"/>
      <c r="B4035" s="19"/>
      <c r="C4035" s="8"/>
      <c r="D4035" s="15"/>
      <c r="E4035" s="16"/>
      <c r="F4035" s="16"/>
      <c r="G4035" s="16"/>
      <c r="H4035" s="16"/>
      <c r="I4035" s="15"/>
      <c r="J4035" s="5"/>
      <c r="K4035" s="2"/>
      <c r="L4035" s="21"/>
      <c r="M4035" s="14"/>
      <c r="N4035" s="14"/>
      <c r="O4035" s="21"/>
      <c r="P4035" s="16"/>
      <c r="Q4035" s="24"/>
      <c r="R4035" s="16"/>
      <c r="S4035" s="4"/>
      <c r="T4035" s="5"/>
      <c r="U4035" s="11"/>
      <c r="V4035" s="11"/>
      <c r="W4035" s="11"/>
      <c r="X4035" s="32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"/>
      <c r="AI4035" s="1"/>
      <c r="AJ4035" s="1"/>
      <c r="AK4035" s="1"/>
      <c r="AL4035" s="1"/>
      <c r="AM4035" s="32"/>
      <c r="AN4035" s="32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42"/>
      <c r="B4036" s="19"/>
      <c r="C4036" s="8"/>
      <c r="D4036" s="15"/>
      <c r="E4036" s="16"/>
      <c r="F4036" s="16"/>
      <c r="G4036" s="16"/>
      <c r="H4036" s="16"/>
      <c r="I4036" s="15"/>
      <c r="J4036" s="5"/>
      <c r="K4036" s="2"/>
      <c r="L4036" s="21"/>
      <c r="M4036" s="14"/>
      <c r="N4036" s="14"/>
      <c r="O4036" s="21"/>
      <c r="P4036" s="16"/>
      <c r="Q4036" s="24"/>
      <c r="R4036" s="16"/>
      <c r="S4036" s="4"/>
      <c r="T4036" s="5"/>
      <c r="U4036" s="11"/>
      <c r="V4036" s="11"/>
      <c r="W4036" s="11"/>
      <c r="X4036" s="32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"/>
      <c r="AI4036" s="1"/>
      <c r="AJ4036" s="1"/>
      <c r="AK4036" s="1"/>
      <c r="AL4036" s="1"/>
      <c r="AM4036" s="32"/>
      <c r="AN4036" s="32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42"/>
      <c r="B4037" s="19"/>
      <c r="C4037" s="8"/>
      <c r="D4037" s="15"/>
      <c r="E4037" s="16"/>
      <c r="F4037" s="16"/>
      <c r="G4037" s="16"/>
      <c r="H4037" s="16"/>
      <c r="I4037" s="15"/>
      <c r="J4037" s="5"/>
      <c r="K4037" s="2"/>
      <c r="L4037" s="21"/>
      <c r="M4037" s="14"/>
      <c r="N4037" s="14"/>
      <c r="O4037" s="21"/>
      <c r="P4037" s="16"/>
      <c r="Q4037" s="24"/>
      <c r="R4037" s="16"/>
      <c r="S4037" s="4"/>
      <c r="T4037" s="5"/>
      <c r="U4037" s="11"/>
      <c r="V4037" s="11"/>
      <c r="W4037" s="11"/>
      <c r="X4037" s="32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"/>
      <c r="AI4037" s="1"/>
      <c r="AJ4037" s="1"/>
      <c r="AK4037" s="1"/>
      <c r="AL4037" s="1"/>
      <c r="AM4037" s="32"/>
      <c r="AN4037" s="32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42"/>
      <c r="B4038" s="19"/>
      <c r="C4038" s="8"/>
      <c r="D4038" s="15"/>
      <c r="E4038" s="16"/>
      <c r="F4038" s="16"/>
      <c r="G4038" s="16"/>
      <c r="H4038" s="16"/>
      <c r="I4038" s="15"/>
      <c r="J4038" s="5"/>
      <c r="K4038" s="2"/>
      <c r="L4038" s="21"/>
      <c r="M4038" s="14"/>
      <c r="N4038" s="14"/>
      <c r="O4038" s="21"/>
      <c r="P4038" s="16"/>
      <c r="Q4038" s="24"/>
      <c r="R4038" s="16"/>
      <c r="S4038" s="4"/>
      <c r="T4038" s="5"/>
      <c r="U4038" s="11"/>
      <c r="V4038" s="11"/>
      <c r="W4038" s="11"/>
      <c r="X4038" s="32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"/>
      <c r="AI4038" s="1"/>
      <c r="AJ4038" s="1"/>
      <c r="AK4038" s="1"/>
      <c r="AL4038" s="1"/>
      <c r="AM4038" s="32"/>
      <c r="AN4038" s="32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42"/>
      <c r="B4039" s="19"/>
      <c r="C4039" s="8"/>
      <c r="D4039" s="15"/>
      <c r="E4039" s="16"/>
      <c r="F4039" s="16"/>
      <c r="G4039" s="16"/>
      <c r="H4039" s="16"/>
      <c r="I4039" s="15"/>
      <c r="J4039" s="5"/>
      <c r="K4039" s="2"/>
      <c r="L4039" s="21"/>
      <c r="M4039" s="14"/>
      <c r="N4039" s="14"/>
      <c r="O4039" s="21"/>
      <c r="P4039" s="16"/>
      <c r="Q4039" s="24"/>
      <c r="R4039" s="16"/>
      <c r="S4039" s="4"/>
      <c r="T4039" s="5"/>
      <c r="U4039" s="11"/>
      <c r="V4039" s="11"/>
      <c r="W4039" s="11"/>
      <c r="X4039" s="32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"/>
      <c r="AI4039" s="1"/>
      <c r="AJ4039" s="1"/>
      <c r="AK4039" s="1"/>
      <c r="AL4039" s="1"/>
      <c r="AM4039" s="32"/>
      <c r="AN4039" s="32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42"/>
      <c r="B4040" s="19"/>
      <c r="C4040" s="8"/>
      <c r="D4040" s="15"/>
      <c r="E4040" s="16"/>
      <c r="F4040" s="16"/>
      <c r="G4040" s="16"/>
      <c r="H4040" s="16"/>
      <c r="I4040" s="15"/>
      <c r="J4040" s="5"/>
      <c r="K4040" s="2"/>
      <c r="L4040" s="21"/>
      <c r="M4040" s="14"/>
      <c r="N4040" s="14"/>
      <c r="O4040" s="21"/>
      <c r="P4040" s="16"/>
      <c r="Q4040" s="24"/>
      <c r="R4040" s="16"/>
      <c r="S4040" s="4"/>
      <c r="T4040" s="5"/>
      <c r="U4040" s="11"/>
      <c r="V4040" s="11"/>
      <c r="W4040" s="11"/>
      <c r="X4040" s="32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"/>
      <c r="AI4040" s="1"/>
      <c r="AJ4040" s="1"/>
      <c r="AK4040" s="1"/>
      <c r="AL4040" s="1"/>
      <c r="AM4040" s="32"/>
      <c r="AN4040" s="32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42"/>
      <c r="B4041" s="19"/>
      <c r="C4041" s="8"/>
      <c r="D4041" s="15"/>
      <c r="E4041" s="16"/>
      <c r="F4041" s="16"/>
      <c r="G4041" s="16"/>
      <c r="H4041" s="16"/>
      <c r="I4041" s="15"/>
      <c r="J4041" s="5"/>
      <c r="K4041" s="2"/>
      <c r="L4041" s="21"/>
      <c r="M4041" s="14"/>
      <c r="N4041" s="14"/>
      <c r="O4041" s="21"/>
      <c r="P4041" s="16"/>
      <c r="Q4041" s="24"/>
      <c r="R4041" s="16"/>
      <c r="S4041" s="4"/>
      <c r="T4041" s="5"/>
      <c r="U4041" s="11"/>
      <c r="V4041" s="11"/>
      <c r="W4041" s="11"/>
      <c r="X4041" s="32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"/>
      <c r="AI4041" s="1"/>
      <c r="AJ4041" s="1"/>
      <c r="AK4041" s="1"/>
      <c r="AL4041" s="1"/>
      <c r="AM4041" s="32"/>
      <c r="AN4041" s="32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42"/>
      <c r="B4042" s="19"/>
      <c r="C4042" s="8"/>
      <c r="D4042" s="15"/>
      <c r="E4042" s="16"/>
      <c r="F4042" s="16"/>
      <c r="G4042" s="16"/>
      <c r="H4042" s="16"/>
      <c r="I4042" s="15"/>
      <c r="J4042" s="5"/>
      <c r="K4042" s="2"/>
      <c r="L4042" s="21"/>
      <c r="M4042" s="14"/>
      <c r="N4042" s="14"/>
      <c r="O4042" s="21"/>
      <c r="P4042" s="16"/>
      <c r="Q4042" s="24"/>
      <c r="R4042" s="16"/>
      <c r="S4042" s="4"/>
      <c r="T4042" s="5"/>
      <c r="U4042" s="11"/>
      <c r="V4042" s="11"/>
      <c r="W4042" s="11"/>
      <c r="X4042" s="32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"/>
      <c r="AI4042" s="1"/>
      <c r="AJ4042" s="1"/>
      <c r="AK4042" s="1"/>
      <c r="AL4042" s="1"/>
      <c r="AM4042" s="32"/>
      <c r="AN4042" s="32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42"/>
      <c r="B4043" s="19"/>
      <c r="C4043" s="8"/>
      <c r="D4043" s="15"/>
      <c r="E4043" s="16"/>
      <c r="F4043" s="16"/>
      <c r="G4043" s="16"/>
      <c r="H4043" s="16"/>
      <c r="I4043" s="15"/>
      <c r="J4043" s="5"/>
      <c r="K4043" s="2"/>
      <c r="L4043" s="21"/>
      <c r="M4043" s="14"/>
      <c r="N4043" s="14"/>
      <c r="O4043" s="21"/>
      <c r="P4043" s="16"/>
      <c r="Q4043" s="24"/>
      <c r="R4043" s="16"/>
      <c r="S4043" s="4"/>
      <c r="T4043" s="5"/>
      <c r="U4043" s="11"/>
      <c r="V4043" s="11"/>
      <c r="W4043" s="11"/>
      <c r="X4043" s="32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"/>
      <c r="AI4043" s="1"/>
      <c r="AJ4043" s="1"/>
      <c r="AK4043" s="1"/>
      <c r="AL4043" s="1"/>
      <c r="AM4043" s="32"/>
      <c r="AN4043" s="32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42"/>
      <c r="B4044" s="19"/>
      <c r="C4044" s="8"/>
      <c r="D4044" s="15"/>
      <c r="E4044" s="16"/>
      <c r="F4044" s="16"/>
      <c r="G4044" s="16"/>
      <c r="H4044" s="16"/>
      <c r="I4044" s="15"/>
      <c r="J4044" s="5"/>
      <c r="K4044" s="2"/>
      <c r="L4044" s="21"/>
      <c r="M4044" s="14"/>
      <c r="N4044" s="14"/>
      <c r="O4044" s="21"/>
      <c r="P4044" s="16"/>
      <c r="Q4044" s="24"/>
      <c r="R4044" s="16"/>
      <c r="S4044" s="4"/>
      <c r="T4044" s="5"/>
      <c r="U4044" s="11"/>
      <c r="V4044" s="11"/>
      <c r="W4044" s="11"/>
      <c r="X4044" s="32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"/>
      <c r="AI4044" s="1"/>
      <c r="AJ4044" s="1"/>
      <c r="AK4044" s="1"/>
      <c r="AL4044" s="1"/>
      <c r="AM4044" s="32"/>
      <c r="AN4044" s="32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42"/>
      <c r="B4045" s="19"/>
      <c r="C4045" s="8"/>
      <c r="D4045" s="15"/>
      <c r="E4045" s="16"/>
      <c r="F4045" s="16"/>
      <c r="G4045" s="16"/>
      <c r="H4045" s="16"/>
      <c r="I4045" s="15"/>
      <c r="J4045" s="5"/>
      <c r="K4045" s="2"/>
      <c r="L4045" s="21"/>
      <c r="M4045" s="14"/>
      <c r="N4045" s="14"/>
      <c r="O4045" s="21"/>
      <c r="P4045" s="16"/>
      <c r="Q4045" s="24"/>
      <c r="R4045" s="16"/>
      <c r="S4045" s="4"/>
      <c r="T4045" s="5"/>
      <c r="U4045" s="11"/>
      <c r="V4045" s="11"/>
      <c r="W4045" s="11"/>
      <c r="X4045" s="32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"/>
      <c r="AI4045" s="1"/>
      <c r="AJ4045" s="1"/>
      <c r="AK4045" s="1"/>
      <c r="AL4045" s="1"/>
      <c r="AM4045" s="32"/>
      <c r="AN4045" s="32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42"/>
      <c r="B4046" s="19"/>
      <c r="C4046" s="8"/>
      <c r="D4046" s="15"/>
      <c r="E4046" s="16"/>
      <c r="F4046" s="16"/>
      <c r="G4046" s="16"/>
      <c r="H4046" s="16"/>
      <c r="I4046" s="15"/>
      <c r="J4046" s="5"/>
      <c r="K4046" s="2"/>
      <c r="L4046" s="21"/>
      <c r="M4046" s="14"/>
      <c r="N4046" s="14"/>
      <c r="O4046" s="21"/>
      <c r="P4046" s="16"/>
      <c r="Q4046" s="24"/>
      <c r="R4046" s="16"/>
      <c r="S4046" s="4"/>
      <c r="T4046" s="5"/>
      <c r="U4046" s="11"/>
      <c r="V4046" s="11"/>
      <c r="W4046" s="11"/>
      <c r="X4046" s="32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"/>
      <c r="AI4046" s="1"/>
      <c r="AJ4046" s="1"/>
      <c r="AK4046" s="1"/>
      <c r="AL4046" s="1"/>
      <c r="AM4046" s="32"/>
      <c r="AN4046" s="32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42"/>
      <c r="B4047" s="19"/>
      <c r="C4047" s="8"/>
      <c r="D4047" s="15"/>
      <c r="E4047" s="16"/>
      <c r="F4047" s="16"/>
      <c r="G4047" s="16"/>
      <c r="H4047" s="16"/>
      <c r="I4047" s="15"/>
      <c r="J4047" s="5"/>
      <c r="K4047" s="2"/>
      <c r="L4047" s="21"/>
      <c r="M4047" s="14"/>
      <c r="N4047" s="14"/>
      <c r="O4047" s="21"/>
      <c r="P4047" s="16"/>
      <c r="Q4047" s="24"/>
      <c r="R4047" s="16"/>
      <c r="S4047" s="4"/>
      <c r="T4047" s="5"/>
      <c r="U4047" s="11"/>
      <c r="V4047" s="11"/>
      <c r="W4047" s="11"/>
      <c r="X4047" s="32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"/>
      <c r="AI4047" s="1"/>
      <c r="AJ4047" s="1"/>
      <c r="AK4047" s="1"/>
      <c r="AL4047" s="1"/>
      <c r="AM4047" s="32"/>
      <c r="AN4047" s="32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42"/>
      <c r="B4048" s="19"/>
      <c r="C4048" s="8"/>
      <c r="D4048" s="15"/>
      <c r="E4048" s="16"/>
      <c r="F4048" s="16"/>
      <c r="G4048" s="16"/>
      <c r="H4048" s="16"/>
      <c r="I4048" s="15"/>
      <c r="J4048" s="5"/>
      <c r="K4048" s="2"/>
      <c r="L4048" s="21"/>
      <c r="M4048" s="14"/>
      <c r="N4048" s="14"/>
      <c r="O4048" s="21"/>
      <c r="P4048" s="16"/>
      <c r="Q4048" s="24"/>
      <c r="R4048" s="16"/>
      <c r="S4048" s="4"/>
      <c r="T4048" s="5"/>
      <c r="U4048" s="11"/>
      <c r="V4048" s="11"/>
      <c r="W4048" s="11"/>
      <c r="X4048" s="32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"/>
      <c r="AI4048" s="1"/>
      <c r="AJ4048" s="1"/>
      <c r="AK4048" s="1"/>
      <c r="AL4048" s="1"/>
      <c r="AM4048" s="32"/>
      <c r="AN4048" s="32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42"/>
      <c r="B4049" s="19"/>
      <c r="C4049" s="8"/>
      <c r="D4049" s="15"/>
      <c r="E4049" s="16"/>
      <c r="F4049" s="16"/>
      <c r="G4049" s="16"/>
      <c r="H4049" s="16"/>
      <c r="I4049" s="15"/>
      <c r="J4049" s="5"/>
      <c r="K4049" s="2"/>
      <c r="L4049" s="21"/>
      <c r="M4049" s="14"/>
      <c r="N4049" s="14"/>
      <c r="O4049" s="21"/>
      <c r="P4049" s="16"/>
      <c r="Q4049" s="24"/>
      <c r="R4049" s="16"/>
      <c r="S4049" s="4"/>
      <c r="T4049" s="5"/>
      <c r="U4049" s="11"/>
      <c r="V4049" s="11"/>
      <c r="W4049" s="11"/>
      <c r="X4049" s="32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"/>
      <c r="AI4049" s="1"/>
      <c r="AJ4049" s="1"/>
      <c r="AK4049" s="1"/>
      <c r="AL4049" s="1"/>
      <c r="AM4049" s="32"/>
      <c r="AN4049" s="32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42"/>
      <c r="B4050" s="19"/>
      <c r="C4050" s="8"/>
      <c r="D4050" s="15"/>
      <c r="E4050" s="16"/>
      <c r="F4050" s="16"/>
      <c r="G4050" s="16"/>
      <c r="H4050" s="16"/>
      <c r="I4050" s="15"/>
      <c r="J4050" s="5"/>
      <c r="K4050" s="2"/>
      <c r="L4050" s="21"/>
      <c r="M4050" s="14"/>
      <c r="N4050" s="14"/>
      <c r="O4050" s="21"/>
      <c r="P4050" s="16"/>
      <c r="Q4050" s="24"/>
      <c r="R4050" s="16"/>
      <c r="S4050" s="4"/>
      <c r="T4050" s="5"/>
      <c r="U4050" s="11"/>
      <c r="V4050" s="11"/>
      <c r="W4050" s="11"/>
      <c r="X4050" s="32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"/>
      <c r="AI4050" s="1"/>
      <c r="AJ4050" s="1"/>
      <c r="AK4050" s="1"/>
      <c r="AL4050" s="1"/>
      <c r="AM4050" s="32"/>
      <c r="AN4050" s="32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42"/>
      <c r="B4051" s="19"/>
      <c r="C4051" s="8"/>
      <c r="D4051" s="15"/>
      <c r="E4051" s="16"/>
      <c r="F4051" s="16"/>
      <c r="G4051" s="16"/>
      <c r="H4051" s="16"/>
      <c r="I4051" s="15"/>
      <c r="J4051" s="5"/>
      <c r="K4051" s="2"/>
      <c r="L4051" s="21"/>
      <c r="M4051" s="14"/>
      <c r="N4051" s="14"/>
      <c r="O4051" s="21"/>
      <c r="P4051" s="16"/>
      <c r="Q4051" s="24"/>
      <c r="R4051" s="16"/>
      <c r="S4051" s="4"/>
      <c r="T4051" s="5"/>
      <c r="U4051" s="11"/>
      <c r="V4051" s="11"/>
      <c r="W4051" s="11"/>
      <c r="X4051" s="32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"/>
      <c r="AI4051" s="1"/>
      <c r="AJ4051" s="1"/>
      <c r="AK4051" s="1"/>
      <c r="AL4051" s="1"/>
      <c r="AM4051" s="32"/>
      <c r="AN4051" s="32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42"/>
      <c r="B4052" s="19"/>
      <c r="C4052" s="8"/>
      <c r="D4052" s="15"/>
      <c r="E4052" s="16"/>
      <c r="F4052" s="16"/>
      <c r="G4052" s="16"/>
      <c r="H4052" s="16"/>
      <c r="I4052" s="15"/>
      <c r="J4052" s="5"/>
      <c r="K4052" s="2"/>
      <c r="L4052" s="21"/>
      <c r="M4052" s="14"/>
      <c r="N4052" s="14"/>
      <c r="O4052" s="21"/>
      <c r="P4052" s="16"/>
      <c r="Q4052" s="24"/>
      <c r="R4052" s="16"/>
      <c r="S4052" s="4"/>
      <c r="T4052" s="5"/>
      <c r="U4052" s="11"/>
      <c r="V4052" s="11"/>
      <c r="W4052" s="11"/>
      <c r="X4052" s="32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"/>
      <c r="AI4052" s="1"/>
      <c r="AJ4052" s="1"/>
      <c r="AK4052" s="1"/>
      <c r="AL4052" s="1"/>
      <c r="AM4052" s="32"/>
      <c r="AN4052" s="32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42"/>
      <c r="B4053" s="19"/>
      <c r="C4053" s="8"/>
      <c r="D4053" s="15"/>
      <c r="E4053" s="16"/>
      <c r="F4053" s="16"/>
      <c r="G4053" s="16"/>
      <c r="H4053" s="16"/>
      <c r="I4053" s="15"/>
      <c r="J4053" s="5"/>
      <c r="K4053" s="2"/>
      <c r="L4053" s="21"/>
      <c r="M4053" s="14"/>
      <c r="N4053" s="14"/>
      <c r="O4053" s="21"/>
      <c r="P4053" s="16"/>
      <c r="Q4053" s="24"/>
      <c r="R4053" s="16"/>
      <c r="S4053" s="4"/>
      <c r="T4053" s="5"/>
      <c r="U4053" s="11"/>
      <c r="V4053" s="11"/>
      <c r="W4053" s="11"/>
      <c r="X4053" s="32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"/>
      <c r="AI4053" s="1"/>
      <c r="AJ4053" s="1"/>
      <c r="AK4053" s="1"/>
      <c r="AL4053" s="1"/>
      <c r="AM4053" s="32"/>
      <c r="AN4053" s="32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42"/>
      <c r="B4054" s="19"/>
      <c r="C4054" s="8"/>
      <c r="D4054" s="15"/>
      <c r="E4054" s="16"/>
      <c r="F4054" s="16"/>
      <c r="G4054" s="16"/>
      <c r="H4054" s="16"/>
      <c r="I4054" s="15"/>
      <c r="J4054" s="5"/>
      <c r="K4054" s="2"/>
      <c r="L4054" s="21"/>
      <c r="M4054" s="14"/>
      <c r="N4054" s="14"/>
      <c r="O4054" s="21"/>
      <c r="P4054" s="16"/>
      <c r="Q4054" s="24"/>
      <c r="R4054" s="16"/>
      <c r="S4054" s="4"/>
      <c r="T4054" s="5"/>
      <c r="U4054" s="11"/>
      <c r="V4054" s="11"/>
      <c r="W4054" s="11"/>
      <c r="X4054" s="32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"/>
      <c r="AI4054" s="1"/>
      <c r="AJ4054" s="1"/>
      <c r="AK4054" s="1"/>
      <c r="AL4054" s="1"/>
      <c r="AM4054" s="32"/>
      <c r="AN4054" s="32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42"/>
      <c r="B4055" s="19"/>
      <c r="C4055" s="8"/>
      <c r="D4055" s="15"/>
      <c r="E4055" s="16"/>
      <c r="F4055" s="16"/>
      <c r="G4055" s="16"/>
      <c r="H4055" s="16"/>
      <c r="I4055" s="15"/>
      <c r="J4055" s="5"/>
      <c r="K4055" s="2"/>
      <c r="L4055" s="21"/>
      <c r="M4055" s="14"/>
      <c r="N4055" s="14"/>
      <c r="O4055" s="21"/>
      <c r="P4055" s="16"/>
      <c r="Q4055" s="24"/>
      <c r="R4055" s="16"/>
      <c r="S4055" s="4"/>
      <c r="T4055" s="5"/>
      <c r="U4055" s="11"/>
      <c r="V4055" s="11"/>
      <c r="W4055" s="11"/>
      <c r="X4055" s="32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"/>
      <c r="AI4055" s="1"/>
      <c r="AJ4055" s="1"/>
      <c r="AK4055" s="1"/>
      <c r="AL4055" s="1"/>
      <c r="AM4055" s="32"/>
      <c r="AN4055" s="32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42"/>
      <c r="B4056" s="19"/>
      <c r="C4056" s="8"/>
      <c r="D4056" s="15"/>
      <c r="E4056" s="16"/>
      <c r="F4056" s="16"/>
      <c r="G4056" s="16"/>
      <c r="H4056" s="16"/>
      <c r="I4056" s="15"/>
      <c r="J4056" s="5"/>
      <c r="K4056" s="2"/>
      <c r="L4056" s="21"/>
      <c r="M4056" s="14"/>
      <c r="N4056" s="14"/>
      <c r="O4056" s="21"/>
      <c r="P4056" s="16"/>
      <c r="Q4056" s="24"/>
      <c r="R4056" s="16"/>
      <c r="S4056" s="4"/>
      <c r="T4056" s="5"/>
      <c r="U4056" s="11"/>
      <c r="V4056" s="11"/>
      <c r="W4056" s="11"/>
      <c r="X4056" s="32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"/>
      <c r="AI4056" s="1"/>
      <c r="AJ4056" s="1"/>
      <c r="AK4056" s="1"/>
      <c r="AL4056" s="1"/>
      <c r="AM4056" s="32"/>
      <c r="AN4056" s="32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42"/>
      <c r="B4057" s="19"/>
      <c r="C4057" s="8"/>
      <c r="D4057" s="15"/>
      <c r="E4057" s="16"/>
      <c r="F4057" s="16"/>
      <c r="G4057" s="16"/>
      <c r="H4057" s="16"/>
      <c r="I4057" s="15"/>
      <c r="J4057" s="5"/>
      <c r="K4057" s="2"/>
      <c r="L4057" s="21"/>
      <c r="M4057" s="14"/>
      <c r="N4057" s="14"/>
      <c r="O4057" s="21"/>
      <c r="P4057" s="16"/>
      <c r="Q4057" s="24"/>
      <c r="R4057" s="16"/>
      <c r="S4057" s="4"/>
      <c r="T4057" s="5"/>
      <c r="U4057" s="11"/>
      <c r="V4057" s="11"/>
      <c r="W4057" s="11"/>
      <c r="X4057" s="32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"/>
      <c r="AI4057" s="1"/>
      <c r="AJ4057" s="1"/>
      <c r="AK4057" s="1"/>
      <c r="AL4057" s="1"/>
      <c r="AM4057" s="32"/>
      <c r="AN4057" s="32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42"/>
      <c r="B4058" s="19"/>
      <c r="C4058" s="8"/>
      <c r="D4058" s="15"/>
      <c r="E4058" s="16"/>
      <c r="F4058" s="16"/>
      <c r="G4058" s="16"/>
      <c r="H4058" s="16"/>
      <c r="I4058" s="15"/>
      <c r="J4058" s="5"/>
      <c r="K4058" s="2"/>
      <c r="L4058" s="21"/>
      <c r="M4058" s="14"/>
      <c r="N4058" s="14"/>
      <c r="O4058" s="21"/>
      <c r="P4058" s="16"/>
      <c r="Q4058" s="24"/>
      <c r="R4058" s="16"/>
      <c r="S4058" s="4"/>
      <c r="T4058" s="5"/>
      <c r="U4058" s="11"/>
      <c r="V4058" s="11"/>
      <c r="W4058" s="11"/>
      <c r="X4058" s="32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"/>
      <c r="AI4058" s="1"/>
      <c r="AJ4058" s="1"/>
      <c r="AK4058" s="1"/>
      <c r="AL4058" s="1"/>
      <c r="AM4058" s="32"/>
      <c r="AN4058" s="32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42"/>
      <c r="B4059" s="19"/>
      <c r="C4059" s="8"/>
      <c r="D4059" s="15"/>
      <c r="E4059" s="16"/>
      <c r="F4059" s="16"/>
      <c r="G4059" s="16"/>
      <c r="H4059" s="16"/>
      <c r="I4059" s="15"/>
      <c r="J4059" s="5"/>
      <c r="K4059" s="2"/>
      <c r="L4059" s="21"/>
      <c r="M4059" s="14"/>
      <c r="N4059" s="14"/>
      <c r="O4059" s="21"/>
      <c r="P4059" s="16"/>
      <c r="Q4059" s="24"/>
      <c r="R4059" s="16"/>
      <c r="S4059" s="4"/>
      <c r="T4059" s="5"/>
      <c r="U4059" s="11"/>
      <c r="V4059" s="11"/>
      <c r="W4059" s="11"/>
      <c r="X4059" s="32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"/>
      <c r="AI4059" s="1"/>
      <c r="AJ4059" s="1"/>
      <c r="AK4059" s="1"/>
      <c r="AL4059" s="1"/>
      <c r="AM4059" s="32"/>
      <c r="AN4059" s="32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42"/>
      <c r="B4060" s="19"/>
      <c r="C4060" s="8"/>
      <c r="D4060" s="15"/>
      <c r="E4060" s="16"/>
      <c r="F4060" s="16"/>
      <c r="G4060" s="16"/>
      <c r="H4060" s="16"/>
      <c r="I4060" s="15"/>
      <c r="J4060" s="5"/>
      <c r="K4060" s="2"/>
      <c r="L4060" s="21"/>
      <c r="M4060" s="14"/>
      <c r="N4060" s="14"/>
      <c r="O4060" s="21"/>
      <c r="P4060" s="16"/>
      <c r="Q4060" s="24"/>
      <c r="R4060" s="16"/>
      <c r="S4060" s="4"/>
      <c r="T4060" s="5"/>
      <c r="U4060" s="11"/>
      <c r="V4060" s="11"/>
      <c r="W4060" s="11"/>
      <c r="X4060" s="32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"/>
      <c r="AI4060" s="1"/>
      <c r="AJ4060" s="1"/>
      <c r="AK4060" s="1"/>
      <c r="AL4060" s="1"/>
      <c r="AM4060" s="32"/>
      <c r="AN4060" s="32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42"/>
      <c r="B4061" s="19"/>
      <c r="C4061" s="8"/>
      <c r="D4061" s="15"/>
      <c r="E4061" s="16"/>
      <c r="F4061" s="16"/>
      <c r="G4061" s="16"/>
      <c r="H4061" s="16"/>
      <c r="I4061" s="15"/>
      <c r="J4061" s="5"/>
      <c r="K4061" s="2"/>
      <c r="L4061" s="21"/>
      <c r="M4061" s="14"/>
      <c r="N4061" s="14"/>
      <c r="O4061" s="21"/>
      <c r="P4061" s="16"/>
      <c r="Q4061" s="24"/>
      <c r="R4061" s="16"/>
      <c r="S4061" s="4"/>
      <c r="T4061" s="5"/>
      <c r="U4061" s="11"/>
      <c r="V4061" s="11"/>
      <c r="W4061" s="11"/>
      <c r="X4061" s="32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"/>
      <c r="AI4061" s="1"/>
      <c r="AJ4061" s="1"/>
      <c r="AK4061" s="1"/>
      <c r="AL4061" s="1"/>
      <c r="AM4061" s="32"/>
      <c r="AN4061" s="32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42"/>
      <c r="B4062" s="19"/>
      <c r="C4062" s="8"/>
      <c r="D4062" s="15"/>
      <c r="E4062" s="16"/>
      <c r="F4062" s="16"/>
      <c r="G4062" s="16"/>
      <c r="H4062" s="16"/>
      <c r="I4062" s="15"/>
      <c r="J4062" s="5"/>
      <c r="K4062" s="2"/>
      <c r="L4062" s="21"/>
      <c r="M4062" s="14"/>
      <c r="N4062" s="14"/>
      <c r="O4062" s="21"/>
      <c r="P4062" s="16"/>
      <c r="Q4062" s="24"/>
      <c r="R4062" s="16"/>
      <c r="S4062" s="4"/>
      <c r="T4062" s="5"/>
      <c r="U4062" s="11"/>
      <c r="V4062" s="11"/>
      <c r="W4062" s="11"/>
      <c r="X4062" s="32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"/>
      <c r="AI4062" s="1"/>
      <c r="AJ4062" s="1"/>
      <c r="AK4062" s="1"/>
      <c r="AL4062" s="1"/>
      <c r="AM4062" s="32"/>
      <c r="AN4062" s="32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42"/>
      <c r="B4063" s="19"/>
      <c r="C4063" s="8"/>
      <c r="D4063" s="15"/>
      <c r="E4063" s="16"/>
      <c r="F4063" s="16"/>
      <c r="G4063" s="16"/>
      <c r="H4063" s="16"/>
      <c r="I4063" s="15"/>
      <c r="J4063" s="5"/>
      <c r="K4063" s="2"/>
      <c r="L4063" s="21"/>
      <c r="M4063" s="14"/>
      <c r="N4063" s="14"/>
      <c r="O4063" s="21"/>
      <c r="P4063" s="16"/>
      <c r="Q4063" s="24"/>
      <c r="R4063" s="16"/>
      <c r="S4063" s="4"/>
      <c r="T4063" s="5"/>
      <c r="U4063" s="11"/>
      <c r="V4063" s="11"/>
      <c r="W4063" s="11"/>
      <c r="X4063" s="32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"/>
      <c r="AI4063" s="1"/>
      <c r="AJ4063" s="1"/>
      <c r="AK4063" s="1"/>
      <c r="AL4063" s="1"/>
      <c r="AM4063" s="32"/>
      <c r="AN4063" s="32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42"/>
      <c r="B4064" s="19"/>
      <c r="C4064" s="8"/>
      <c r="D4064" s="15"/>
      <c r="E4064" s="16"/>
      <c r="F4064" s="16"/>
      <c r="G4064" s="16"/>
      <c r="H4064" s="16"/>
      <c r="I4064" s="15"/>
      <c r="J4064" s="5"/>
      <c r="K4064" s="2"/>
      <c r="L4064" s="21"/>
      <c r="M4064" s="14"/>
      <c r="N4064" s="14"/>
      <c r="O4064" s="21"/>
      <c r="P4064" s="16"/>
      <c r="Q4064" s="24"/>
      <c r="R4064" s="16"/>
      <c r="S4064" s="4"/>
      <c r="T4064" s="5"/>
      <c r="U4064" s="11"/>
      <c r="V4064" s="11"/>
      <c r="W4064" s="11"/>
      <c r="X4064" s="32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"/>
      <c r="AI4064" s="1"/>
      <c r="AJ4064" s="1"/>
      <c r="AK4064" s="1"/>
      <c r="AL4064" s="1"/>
      <c r="AM4064" s="32"/>
      <c r="AN4064" s="32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42"/>
      <c r="B4065" s="19"/>
      <c r="C4065" s="8"/>
      <c r="D4065" s="15"/>
      <c r="E4065" s="16"/>
      <c r="F4065" s="16"/>
      <c r="G4065" s="16"/>
      <c r="H4065" s="16"/>
      <c r="I4065" s="15"/>
      <c r="J4065" s="5"/>
      <c r="K4065" s="2"/>
      <c r="L4065" s="21"/>
      <c r="M4065" s="14"/>
      <c r="N4065" s="14"/>
      <c r="O4065" s="21"/>
      <c r="P4065" s="16"/>
      <c r="Q4065" s="24"/>
      <c r="R4065" s="16"/>
      <c r="S4065" s="4"/>
      <c r="T4065" s="5"/>
      <c r="U4065" s="11"/>
      <c r="V4065" s="11"/>
      <c r="W4065" s="11"/>
      <c r="X4065" s="32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"/>
      <c r="AI4065" s="1"/>
      <c r="AJ4065" s="1"/>
      <c r="AK4065" s="1"/>
      <c r="AL4065" s="1"/>
      <c r="AM4065" s="32"/>
      <c r="AN4065" s="32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42"/>
      <c r="B4066" s="19"/>
      <c r="C4066" s="8"/>
      <c r="D4066" s="15"/>
      <c r="E4066" s="16"/>
      <c r="F4066" s="16"/>
      <c r="G4066" s="16"/>
      <c r="H4066" s="16"/>
      <c r="I4066" s="15"/>
      <c r="J4066" s="5"/>
      <c r="K4066" s="2"/>
      <c r="L4066" s="21"/>
      <c r="M4066" s="14"/>
      <c r="N4066" s="14"/>
      <c r="O4066" s="21"/>
      <c r="P4066" s="16"/>
      <c r="Q4066" s="24"/>
      <c r="R4066" s="16"/>
      <c r="S4066" s="4"/>
      <c r="T4066" s="5"/>
      <c r="U4066" s="11"/>
      <c r="V4066" s="11"/>
      <c r="W4066" s="11"/>
      <c r="X4066" s="32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"/>
      <c r="AI4066" s="1"/>
      <c r="AJ4066" s="1"/>
      <c r="AK4066" s="1"/>
      <c r="AL4066" s="1"/>
      <c r="AM4066" s="32"/>
      <c r="AN4066" s="32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42"/>
      <c r="B4067" s="19"/>
      <c r="C4067" s="8"/>
      <c r="D4067" s="15"/>
      <c r="E4067" s="16"/>
      <c r="F4067" s="16"/>
      <c r="G4067" s="16"/>
      <c r="H4067" s="16"/>
      <c r="I4067" s="15"/>
      <c r="J4067" s="5"/>
      <c r="K4067" s="2"/>
      <c r="L4067" s="21"/>
      <c r="M4067" s="14"/>
      <c r="N4067" s="14"/>
      <c r="O4067" s="21"/>
      <c r="P4067" s="16"/>
      <c r="Q4067" s="24"/>
      <c r="R4067" s="16"/>
      <c r="S4067" s="4"/>
      <c r="T4067" s="5"/>
      <c r="U4067" s="11"/>
      <c r="V4067" s="11"/>
      <c r="W4067" s="11"/>
      <c r="X4067" s="32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"/>
      <c r="AI4067" s="1"/>
      <c r="AJ4067" s="1"/>
      <c r="AK4067" s="1"/>
      <c r="AL4067" s="1"/>
      <c r="AM4067" s="32"/>
      <c r="AN4067" s="32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42"/>
      <c r="B4068" s="19"/>
      <c r="C4068" s="8"/>
      <c r="D4068" s="15"/>
      <c r="E4068" s="16"/>
      <c r="F4068" s="16"/>
      <c r="G4068" s="16"/>
      <c r="H4068" s="16"/>
      <c r="I4068" s="15"/>
      <c r="J4068" s="5"/>
      <c r="K4068" s="2"/>
      <c r="L4068" s="21"/>
      <c r="M4068" s="14"/>
      <c r="N4068" s="14"/>
      <c r="O4068" s="21"/>
      <c r="P4068" s="16"/>
      <c r="Q4068" s="24"/>
      <c r="R4068" s="16"/>
      <c r="S4068" s="4"/>
      <c r="T4068" s="5"/>
      <c r="U4068" s="11"/>
      <c r="V4068" s="11"/>
      <c r="W4068" s="11"/>
      <c r="X4068" s="32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"/>
      <c r="AI4068" s="1"/>
      <c r="AJ4068" s="1"/>
      <c r="AK4068" s="1"/>
      <c r="AL4068" s="1"/>
      <c r="AM4068" s="32"/>
      <c r="AN4068" s="32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42"/>
      <c r="B4069" s="19"/>
      <c r="C4069" s="8"/>
      <c r="D4069" s="15"/>
      <c r="E4069" s="16"/>
      <c r="F4069" s="16"/>
      <c r="G4069" s="16"/>
      <c r="H4069" s="16"/>
      <c r="I4069" s="15"/>
      <c r="J4069" s="5"/>
      <c r="K4069" s="2"/>
      <c r="L4069" s="21"/>
      <c r="M4069" s="14"/>
      <c r="N4069" s="14"/>
      <c r="O4069" s="21"/>
      <c r="P4069" s="16"/>
      <c r="Q4069" s="24"/>
      <c r="R4069" s="16"/>
      <c r="S4069" s="4"/>
      <c r="T4069" s="5"/>
      <c r="U4069" s="11"/>
      <c r="V4069" s="11"/>
      <c r="W4069" s="11"/>
      <c r="X4069" s="32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"/>
      <c r="AI4069" s="1"/>
      <c r="AJ4069" s="1"/>
      <c r="AK4069" s="1"/>
      <c r="AL4069" s="1"/>
      <c r="AM4069" s="32"/>
      <c r="AN4069" s="32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42"/>
      <c r="B4070" s="19"/>
      <c r="C4070" s="8"/>
      <c r="D4070" s="15"/>
      <c r="E4070" s="16"/>
      <c r="F4070" s="16"/>
      <c r="G4070" s="16"/>
      <c r="H4070" s="16"/>
      <c r="I4070" s="15"/>
      <c r="J4070" s="5"/>
      <c r="K4070" s="2"/>
      <c r="L4070" s="21"/>
      <c r="M4070" s="14"/>
      <c r="N4070" s="14"/>
      <c r="O4070" s="21"/>
      <c r="P4070" s="16"/>
      <c r="Q4070" s="24"/>
      <c r="R4070" s="16"/>
      <c r="S4070" s="4"/>
      <c r="T4070" s="5"/>
      <c r="U4070" s="11"/>
      <c r="V4070" s="11"/>
      <c r="W4070" s="11"/>
      <c r="X4070" s="32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"/>
      <c r="AI4070" s="1"/>
      <c r="AJ4070" s="1"/>
      <c r="AK4070" s="1"/>
      <c r="AL4070" s="1"/>
      <c r="AM4070" s="32"/>
      <c r="AN4070" s="32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42"/>
      <c r="B4071" s="19"/>
      <c r="C4071" s="8"/>
      <c r="D4071" s="15"/>
      <c r="E4071" s="16"/>
      <c r="F4071" s="16"/>
      <c r="G4071" s="16"/>
      <c r="H4071" s="16"/>
      <c r="I4071" s="15"/>
      <c r="J4071" s="5"/>
      <c r="K4071" s="2"/>
      <c r="L4071" s="21"/>
      <c r="M4071" s="14"/>
      <c r="N4071" s="14"/>
      <c r="O4071" s="21"/>
      <c r="P4071" s="16"/>
      <c r="Q4071" s="24"/>
      <c r="R4071" s="16"/>
      <c r="S4071" s="4"/>
      <c r="T4071" s="5"/>
      <c r="U4071" s="11"/>
      <c r="V4071" s="11"/>
      <c r="W4071" s="11"/>
      <c r="X4071" s="32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"/>
      <c r="AI4071" s="1"/>
      <c r="AJ4071" s="1"/>
      <c r="AK4071" s="1"/>
      <c r="AL4071" s="1"/>
      <c r="AM4071" s="32"/>
      <c r="AN4071" s="32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42"/>
      <c r="B4072" s="19"/>
      <c r="C4072" s="8"/>
      <c r="D4072" s="15"/>
      <c r="E4072" s="16"/>
      <c r="F4072" s="16"/>
      <c r="G4072" s="16"/>
      <c r="H4072" s="16"/>
      <c r="I4072" s="15"/>
      <c r="J4072" s="5"/>
      <c r="K4072" s="2"/>
      <c r="L4072" s="21"/>
      <c r="M4072" s="14"/>
      <c r="N4072" s="14"/>
      <c r="O4072" s="21"/>
      <c r="P4072" s="16"/>
      <c r="Q4072" s="24"/>
      <c r="R4072" s="16"/>
      <c r="S4072" s="4"/>
      <c r="T4072" s="5"/>
      <c r="U4072" s="11"/>
      <c r="V4072" s="11"/>
      <c r="W4072" s="11"/>
      <c r="X4072" s="32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"/>
      <c r="AI4072" s="1"/>
      <c r="AJ4072" s="1"/>
      <c r="AK4072" s="1"/>
      <c r="AL4072" s="1"/>
      <c r="AM4072" s="32"/>
      <c r="AN4072" s="32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42"/>
      <c r="B4073" s="19"/>
      <c r="C4073" s="8"/>
      <c r="D4073" s="15"/>
      <c r="E4073" s="16"/>
      <c r="F4073" s="16"/>
      <c r="G4073" s="16"/>
      <c r="H4073" s="16"/>
      <c r="I4073" s="15"/>
      <c r="J4073" s="5"/>
      <c r="K4073" s="2"/>
      <c r="L4073" s="21"/>
      <c r="M4073" s="14"/>
      <c r="N4073" s="14"/>
      <c r="O4073" s="21"/>
      <c r="P4073" s="16"/>
      <c r="Q4073" s="24"/>
      <c r="R4073" s="16"/>
      <c r="S4073" s="4"/>
      <c r="T4073" s="5"/>
      <c r="U4073" s="11"/>
      <c r="V4073" s="11"/>
      <c r="W4073" s="11"/>
      <c r="X4073" s="32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"/>
      <c r="AI4073" s="1"/>
      <c r="AJ4073" s="1"/>
      <c r="AK4073" s="1"/>
      <c r="AL4073" s="1"/>
      <c r="AM4073" s="32"/>
      <c r="AN4073" s="32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42"/>
      <c r="B4074" s="19"/>
      <c r="C4074" s="8"/>
      <c r="D4074" s="15"/>
      <c r="E4074" s="16"/>
      <c r="F4074" s="16"/>
      <c r="G4074" s="16"/>
      <c r="H4074" s="16"/>
      <c r="I4074" s="15"/>
      <c r="J4074" s="5"/>
      <c r="K4074" s="2"/>
      <c r="L4074" s="21"/>
      <c r="M4074" s="14"/>
      <c r="N4074" s="14"/>
      <c r="O4074" s="21"/>
      <c r="P4074" s="16"/>
      <c r="Q4074" s="24"/>
      <c r="R4074" s="16"/>
      <c r="S4074" s="4"/>
      <c r="T4074" s="5"/>
      <c r="U4074" s="11"/>
      <c r="V4074" s="11"/>
      <c r="W4074" s="11"/>
      <c r="X4074" s="32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"/>
      <c r="AI4074" s="1"/>
      <c r="AJ4074" s="1"/>
      <c r="AK4074" s="1"/>
      <c r="AL4074" s="1"/>
      <c r="AM4074" s="32"/>
      <c r="AN4074" s="32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42"/>
      <c r="B4075" s="19"/>
      <c r="C4075" s="8"/>
      <c r="D4075" s="15"/>
      <c r="E4075" s="16"/>
      <c r="F4075" s="16"/>
      <c r="G4075" s="16"/>
      <c r="H4075" s="16"/>
      <c r="I4075" s="15"/>
      <c r="J4075" s="5"/>
      <c r="K4075" s="2"/>
      <c r="L4075" s="21"/>
      <c r="M4075" s="14"/>
      <c r="N4075" s="14"/>
      <c r="O4075" s="21"/>
      <c r="P4075" s="16"/>
      <c r="Q4075" s="24"/>
      <c r="R4075" s="16"/>
      <c r="S4075" s="4"/>
      <c r="T4075" s="5"/>
      <c r="U4075" s="11"/>
      <c r="V4075" s="11"/>
      <c r="W4075" s="11"/>
      <c r="X4075" s="32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"/>
      <c r="AI4075" s="1"/>
      <c r="AJ4075" s="1"/>
      <c r="AK4075" s="1"/>
      <c r="AL4075" s="1"/>
      <c r="AM4075" s="32"/>
      <c r="AN4075" s="32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42"/>
      <c r="B4076" s="19"/>
      <c r="C4076" s="8"/>
      <c r="D4076" s="15"/>
      <c r="E4076" s="16"/>
      <c r="F4076" s="16"/>
      <c r="G4076" s="16"/>
      <c r="H4076" s="16"/>
      <c r="I4076" s="15"/>
      <c r="J4076" s="5"/>
      <c r="K4076" s="2"/>
      <c r="L4076" s="21"/>
      <c r="M4076" s="14"/>
      <c r="N4076" s="14"/>
      <c r="O4076" s="21"/>
      <c r="P4076" s="16"/>
      <c r="Q4076" s="24"/>
      <c r="R4076" s="16"/>
      <c r="S4076" s="4"/>
      <c r="T4076" s="5"/>
      <c r="U4076" s="11"/>
      <c r="V4076" s="11"/>
      <c r="W4076" s="11"/>
      <c r="X4076" s="32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"/>
      <c r="AI4076" s="1"/>
      <c r="AJ4076" s="1"/>
      <c r="AK4076" s="1"/>
      <c r="AL4076" s="1"/>
      <c r="AM4076" s="32"/>
      <c r="AN4076" s="32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42"/>
      <c r="B4077" s="19"/>
      <c r="C4077" s="8"/>
      <c r="D4077" s="15"/>
      <c r="E4077" s="16"/>
      <c r="F4077" s="16"/>
      <c r="G4077" s="16"/>
      <c r="H4077" s="16"/>
      <c r="I4077" s="15"/>
      <c r="J4077" s="5"/>
      <c r="K4077" s="2"/>
      <c r="L4077" s="21"/>
      <c r="M4077" s="14"/>
      <c r="N4077" s="14"/>
      <c r="O4077" s="21"/>
      <c r="P4077" s="16"/>
      <c r="Q4077" s="24"/>
      <c r="R4077" s="16"/>
      <c r="S4077" s="4"/>
      <c r="T4077" s="5"/>
      <c r="U4077" s="11"/>
      <c r="V4077" s="11"/>
      <c r="W4077" s="11"/>
      <c r="X4077" s="32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"/>
      <c r="AI4077" s="1"/>
      <c r="AJ4077" s="1"/>
      <c r="AK4077" s="1"/>
      <c r="AL4077" s="1"/>
      <c r="AM4077" s="32"/>
      <c r="AN4077" s="32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42"/>
      <c r="B4078" s="19"/>
      <c r="C4078" s="8"/>
      <c r="D4078" s="15"/>
      <c r="E4078" s="16"/>
      <c r="F4078" s="16"/>
      <c r="G4078" s="16"/>
      <c r="H4078" s="16"/>
      <c r="I4078" s="15"/>
      <c r="J4078" s="5"/>
      <c r="K4078" s="2"/>
      <c r="L4078" s="21"/>
      <c r="M4078" s="14"/>
      <c r="N4078" s="14"/>
      <c r="O4078" s="21"/>
      <c r="P4078" s="16"/>
      <c r="Q4078" s="24"/>
      <c r="R4078" s="16"/>
      <c r="S4078" s="4"/>
      <c r="T4078" s="5"/>
      <c r="U4078" s="11"/>
      <c r="V4078" s="11"/>
      <c r="W4078" s="11"/>
      <c r="X4078" s="32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"/>
      <c r="AI4078" s="1"/>
      <c r="AJ4078" s="1"/>
      <c r="AK4078" s="1"/>
      <c r="AL4078" s="1"/>
      <c r="AM4078" s="32"/>
      <c r="AN4078" s="32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42"/>
      <c r="B4079" s="19"/>
      <c r="C4079" s="8"/>
      <c r="D4079" s="15"/>
      <c r="E4079" s="16"/>
      <c r="F4079" s="16"/>
      <c r="G4079" s="16"/>
      <c r="H4079" s="16"/>
      <c r="I4079" s="15"/>
      <c r="J4079" s="5"/>
      <c r="K4079" s="2"/>
      <c r="L4079" s="21"/>
      <c r="M4079" s="14"/>
      <c r="N4079" s="14"/>
      <c r="O4079" s="21"/>
      <c r="P4079" s="16"/>
      <c r="Q4079" s="24"/>
      <c r="R4079" s="16"/>
      <c r="S4079" s="4"/>
      <c r="T4079" s="5"/>
      <c r="U4079" s="11"/>
      <c r="V4079" s="11"/>
      <c r="W4079" s="11"/>
      <c r="X4079" s="32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"/>
      <c r="AI4079" s="1"/>
      <c r="AJ4079" s="1"/>
      <c r="AK4079" s="1"/>
      <c r="AL4079" s="1"/>
      <c r="AM4079" s="32"/>
      <c r="AN4079" s="32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42"/>
      <c r="B4080" s="19"/>
      <c r="C4080" s="8"/>
      <c r="D4080" s="15"/>
      <c r="E4080" s="16"/>
      <c r="F4080" s="16"/>
      <c r="G4080" s="16"/>
      <c r="H4080" s="16"/>
      <c r="I4080" s="15"/>
      <c r="J4080" s="5"/>
      <c r="K4080" s="2"/>
      <c r="L4080" s="21"/>
      <c r="M4080" s="14"/>
      <c r="N4080" s="14"/>
      <c r="O4080" s="21"/>
      <c r="P4080" s="16"/>
      <c r="Q4080" s="24"/>
      <c r="R4080" s="16"/>
      <c r="S4080" s="4"/>
      <c r="T4080" s="5"/>
      <c r="U4080" s="11"/>
      <c r="V4080" s="11"/>
      <c r="W4080" s="11"/>
      <c r="X4080" s="32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"/>
      <c r="AI4080" s="1"/>
      <c r="AJ4080" s="1"/>
      <c r="AK4080" s="1"/>
      <c r="AL4080" s="1"/>
      <c r="AM4080" s="32"/>
      <c r="AN4080" s="32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42"/>
      <c r="B4081" s="19"/>
      <c r="C4081" s="8"/>
      <c r="D4081" s="15"/>
      <c r="E4081" s="16"/>
      <c r="F4081" s="16"/>
      <c r="G4081" s="16"/>
      <c r="H4081" s="16"/>
      <c r="I4081" s="15"/>
      <c r="J4081" s="5"/>
      <c r="K4081" s="2"/>
      <c r="L4081" s="21"/>
      <c r="M4081" s="14"/>
      <c r="N4081" s="14"/>
      <c r="O4081" s="21"/>
      <c r="P4081" s="16"/>
      <c r="Q4081" s="24"/>
      <c r="R4081" s="16"/>
      <c r="S4081" s="4"/>
      <c r="T4081" s="5"/>
      <c r="U4081" s="11"/>
      <c r="V4081" s="11"/>
      <c r="W4081" s="11"/>
      <c r="X4081" s="32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"/>
      <c r="AI4081" s="1"/>
      <c r="AJ4081" s="1"/>
      <c r="AK4081" s="1"/>
      <c r="AL4081" s="1"/>
      <c r="AM4081" s="32"/>
      <c r="AN4081" s="32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42"/>
      <c r="B4082" s="19"/>
      <c r="C4082" s="8"/>
      <c r="D4082" s="15"/>
      <c r="E4082" s="16"/>
      <c r="F4082" s="16"/>
      <c r="G4082" s="16"/>
      <c r="H4082" s="16"/>
      <c r="I4082" s="15"/>
      <c r="J4082" s="5"/>
      <c r="K4082" s="2"/>
      <c r="L4082" s="21"/>
      <c r="M4082" s="14"/>
      <c r="N4082" s="14"/>
      <c r="O4082" s="21"/>
      <c r="P4082" s="16"/>
      <c r="Q4082" s="24"/>
      <c r="R4082" s="16"/>
      <c r="S4082" s="4"/>
      <c r="T4082" s="5"/>
      <c r="U4082" s="11"/>
      <c r="V4082" s="11"/>
      <c r="W4082" s="11"/>
      <c r="X4082" s="32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"/>
      <c r="AI4082" s="1"/>
      <c r="AJ4082" s="1"/>
      <c r="AK4082" s="1"/>
      <c r="AL4082" s="1"/>
      <c r="AM4082" s="32"/>
      <c r="AN4082" s="32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42"/>
      <c r="B4083" s="19"/>
      <c r="C4083" s="8"/>
      <c r="D4083" s="15"/>
      <c r="E4083" s="16"/>
      <c r="F4083" s="16"/>
      <c r="G4083" s="16"/>
      <c r="H4083" s="16"/>
      <c r="I4083" s="15"/>
      <c r="J4083" s="5"/>
      <c r="K4083" s="2"/>
      <c r="L4083" s="21"/>
      <c r="M4083" s="14"/>
      <c r="N4083" s="14"/>
      <c r="O4083" s="21"/>
      <c r="P4083" s="16"/>
      <c r="Q4083" s="24"/>
      <c r="R4083" s="16"/>
      <c r="S4083" s="4"/>
      <c r="T4083" s="5"/>
      <c r="U4083" s="11"/>
      <c r="V4083" s="11"/>
      <c r="W4083" s="11"/>
      <c r="X4083" s="32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"/>
      <c r="AI4083" s="1"/>
      <c r="AJ4083" s="1"/>
      <c r="AK4083" s="1"/>
      <c r="AL4083" s="1"/>
      <c r="AM4083" s="32"/>
      <c r="AN4083" s="32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42"/>
      <c r="B4084" s="19"/>
      <c r="C4084" s="8"/>
      <c r="D4084" s="15"/>
      <c r="E4084" s="16"/>
      <c r="F4084" s="16"/>
      <c r="G4084" s="16"/>
      <c r="H4084" s="16"/>
      <c r="I4084" s="15"/>
      <c r="J4084" s="5"/>
      <c r="K4084" s="2"/>
      <c r="L4084" s="21"/>
      <c r="M4084" s="14"/>
      <c r="N4084" s="14"/>
      <c r="O4084" s="21"/>
      <c r="P4084" s="16"/>
      <c r="Q4084" s="24"/>
      <c r="R4084" s="16"/>
      <c r="S4084" s="4"/>
      <c r="T4084" s="5"/>
      <c r="U4084" s="11"/>
      <c r="V4084" s="11"/>
      <c r="W4084" s="11"/>
      <c r="X4084" s="32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"/>
      <c r="AI4084" s="1"/>
      <c r="AJ4084" s="1"/>
      <c r="AK4084" s="1"/>
      <c r="AL4084" s="1"/>
      <c r="AM4084" s="32"/>
      <c r="AN4084" s="32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42"/>
      <c r="B4085" s="19"/>
      <c r="C4085" s="8"/>
      <c r="D4085" s="15"/>
      <c r="E4085" s="16"/>
      <c r="F4085" s="16"/>
      <c r="G4085" s="16"/>
      <c r="H4085" s="16"/>
      <c r="I4085" s="15"/>
      <c r="J4085" s="5"/>
      <c r="K4085" s="2"/>
      <c r="L4085" s="21"/>
      <c r="M4085" s="14"/>
      <c r="N4085" s="14"/>
      <c r="O4085" s="21"/>
      <c r="P4085" s="16"/>
      <c r="Q4085" s="24"/>
      <c r="R4085" s="16"/>
      <c r="S4085" s="4"/>
      <c r="T4085" s="5"/>
      <c r="U4085" s="11"/>
      <c r="V4085" s="11"/>
      <c r="W4085" s="11"/>
      <c r="X4085" s="32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"/>
      <c r="AI4085" s="1"/>
      <c r="AJ4085" s="1"/>
      <c r="AK4085" s="1"/>
      <c r="AL4085" s="1"/>
      <c r="AM4085" s="32"/>
      <c r="AN4085" s="32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42"/>
      <c r="B4086" s="19"/>
      <c r="C4086" s="8"/>
      <c r="D4086" s="15"/>
      <c r="E4086" s="16"/>
      <c r="F4086" s="16"/>
      <c r="G4086" s="16"/>
      <c r="H4086" s="16"/>
      <c r="I4086" s="15"/>
      <c r="J4086" s="5"/>
      <c r="K4086" s="2"/>
      <c r="L4086" s="21"/>
      <c r="M4086" s="14"/>
      <c r="N4086" s="14"/>
      <c r="O4086" s="21"/>
      <c r="P4086" s="16"/>
      <c r="Q4086" s="24"/>
      <c r="R4086" s="16"/>
      <c r="S4086" s="4"/>
      <c r="T4086" s="5"/>
      <c r="U4086" s="11"/>
      <c r="V4086" s="11"/>
      <c r="W4086" s="11"/>
      <c r="X4086" s="32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"/>
      <c r="AI4086" s="1"/>
      <c r="AJ4086" s="1"/>
      <c r="AK4086" s="1"/>
      <c r="AL4086" s="1"/>
      <c r="AM4086" s="32"/>
      <c r="AN4086" s="32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42"/>
      <c r="B4087" s="19"/>
      <c r="C4087" s="8"/>
      <c r="D4087" s="15"/>
      <c r="E4087" s="16"/>
      <c r="F4087" s="16"/>
      <c r="G4087" s="16"/>
      <c r="H4087" s="16"/>
      <c r="I4087" s="15"/>
      <c r="J4087" s="5"/>
      <c r="K4087" s="2"/>
      <c r="L4087" s="21"/>
      <c r="M4087" s="14"/>
      <c r="N4087" s="14"/>
      <c r="O4087" s="21"/>
      <c r="P4087" s="16"/>
      <c r="Q4087" s="24"/>
      <c r="R4087" s="16"/>
      <c r="S4087" s="4"/>
      <c r="T4087" s="5"/>
      <c r="U4087" s="11"/>
      <c r="V4087" s="11"/>
      <c r="W4087" s="11"/>
      <c r="X4087" s="32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"/>
      <c r="AI4087" s="1"/>
      <c r="AJ4087" s="1"/>
      <c r="AK4087" s="1"/>
      <c r="AL4087" s="1"/>
      <c r="AM4087" s="32"/>
      <c r="AN4087" s="32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42"/>
      <c r="B4088" s="19"/>
      <c r="C4088" s="8"/>
      <c r="D4088" s="15"/>
      <c r="E4088" s="16"/>
      <c r="F4088" s="16"/>
      <c r="G4088" s="16"/>
      <c r="H4088" s="16"/>
      <c r="I4088" s="15"/>
      <c r="J4088" s="5"/>
      <c r="K4088" s="2"/>
      <c r="L4088" s="21"/>
      <c r="M4088" s="14"/>
      <c r="N4088" s="14"/>
      <c r="O4088" s="21"/>
      <c r="P4088" s="16"/>
      <c r="Q4088" s="24"/>
      <c r="R4088" s="16"/>
      <c r="S4088" s="4"/>
      <c r="T4088" s="5"/>
      <c r="U4088" s="11"/>
      <c r="V4088" s="11"/>
      <c r="W4088" s="11"/>
      <c r="X4088" s="32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"/>
      <c r="AI4088" s="1"/>
      <c r="AJ4088" s="1"/>
      <c r="AK4088" s="1"/>
      <c r="AL4088" s="1"/>
      <c r="AM4088" s="32"/>
      <c r="AN4088" s="32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42"/>
      <c r="B4089" s="19"/>
      <c r="C4089" s="8"/>
      <c r="D4089" s="15"/>
      <c r="E4089" s="16"/>
      <c r="F4089" s="16"/>
      <c r="G4089" s="16"/>
      <c r="H4089" s="16"/>
      <c r="I4089" s="15"/>
      <c r="J4089" s="5"/>
      <c r="K4089" s="2"/>
      <c r="L4089" s="21"/>
      <c r="M4089" s="14"/>
      <c r="N4089" s="14"/>
      <c r="O4089" s="21"/>
      <c r="P4089" s="16"/>
      <c r="Q4089" s="24"/>
      <c r="R4089" s="16"/>
      <c r="S4089" s="4"/>
      <c r="T4089" s="5"/>
      <c r="U4089" s="11"/>
      <c r="V4089" s="11"/>
      <c r="W4089" s="11"/>
      <c r="X4089" s="32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"/>
      <c r="AI4089" s="1"/>
      <c r="AJ4089" s="1"/>
      <c r="AK4089" s="1"/>
      <c r="AL4089" s="1"/>
      <c r="AM4089" s="32"/>
      <c r="AN4089" s="32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42"/>
      <c r="B4090" s="19"/>
      <c r="C4090" s="8"/>
      <c r="D4090" s="15"/>
      <c r="E4090" s="16"/>
      <c r="F4090" s="16"/>
      <c r="G4090" s="16"/>
      <c r="H4090" s="16"/>
      <c r="I4090" s="15"/>
      <c r="J4090" s="5"/>
      <c r="K4090" s="2"/>
      <c r="L4090" s="21"/>
      <c r="M4090" s="14"/>
      <c r="N4090" s="14"/>
      <c r="O4090" s="21"/>
      <c r="P4090" s="16"/>
      <c r="Q4090" s="24"/>
      <c r="R4090" s="16"/>
      <c r="S4090" s="4"/>
      <c r="T4090" s="5"/>
      <c r="U4090" s="11"/>
      <c r="V4090" s="11"/>
      <c r="W4090" s="11"/>
      <c r="X4090" s="32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"/>
      <c r="AI4090" s="1"/>
      <c r="AJ4090" s="1"/>
      <c r="AK4090" s="1"/>
      <c r="AL4090" s="1"/>
      <c r="AM4090" s="32"/>
      <c r="AN4090" s="32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42"/>
      <c r="B4091" s="19"/>
      <c r="C4091" s="8"/>
      <c r="D4091" s="15"/>
      <c r="E4091" s="16"/>
      <c r="F4091" s="16"/>
      <c r="G4091" s="16"/>
      <c r="H4091" s="16"/>
      <c r="I4091" s="15"/>
      <c r="J4091" s="5"/>
      <c r="K4091" s="2"/>
      <c r="L4091" s="21"/>
      <c r="M4091" s="14"/>
      <c r="N4091" s="14"/>
      <c r="O4091" s="21"/>
      <c r="P4091" s="16"/>
      <c r="Q4091" s="24"/>
      <c r="R4091" s="16"/>
      <c r="S4091" s="4"/>
      <c r="T4091" s="5"/>
      <c r="U4091" s="11"/>
      <c r="V4091" s="11"/>
      <c r="W4091" s="11"/>
      <c r="X4091" s="32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"/>
      <c r="AI4091" s="1"/>
      <c r="AJ4091" s="1"/>
      <c r="AK4091" s="1"/>
      <c r="AL4091" s="1"/>
      <c r="AM4091" s="32"/>
      <c r="AN4091" s="32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42"/>
      <c r="B4092" s="19"/>
      <c r="C4092" s="8"/>
      <c r="D4092" s="15"/>
      <c r="E4092" s="16"/>
      <c r="F4092" s="16"/>
      <c r="G4092" s="16"/>
      <c r="H4092" s="16"/>
      <c r="I4092" s="15"/>
      <c r="J4092" s="5"/>
      <c r="K4092" s="2"/>
      <c r="L4092" s="21"/>
      <c r="M4092" s="14"/>
      <c r="N4092" s="14"/>
      <c r="O4092" s="21"/>
      <c r="P4092" s="16"/>
      <c r="Q4092" s="24"/>
      <c r="R4092" s="16"/>
      <c r="S4092" s="4"/>
      <c r="T4092" s="5"/>
      <c r="U4092" s="11"/>
      <c r="V4092" s="11"/>
      <c r="W4092" s="11"/>
      <c r="X4092" s="32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"/>
      <c r="AI4092" s="1"/>
      <c r="AJ4092" s="1"/>
      <c r="AK4092" s="1"/>
      <c r="AL4092" s="1"/>
      <c r="AM4092" s="32"/>
      <c r="AN4092" s="32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42"/>
      <c r="B4093" s="19"/>
      <c r="C4093" s="8"/>
      <c r="D4093" s="15"/>
      <c r="E4093" s="16"/>
      <c r="F4093" s="16"/>
      <c r="G4093" s="16"/>
      <c r="H4093" s="16"/>
      <c r="I4093" s="15"/>
      <c r="J4093" s="5"/>
      <c r="K4093" s="2"/>
      <c r="L4093" s="21"/>
      <c r="M4093" s="14"/>
      <c r="N4093" s="14"/>
      <c r="O4093" s="21"/>
      <c r="P4093" s="16"/>
      <c r="Q4093" s="24"/>
      <c r="R4093" s="16"/>
      <c r="S4093" s="4"/>
      <c r="T4093" s="5"/>
      <c r="U4093" s="11"/>
      <c r="V4093" s="11"/>
      <c r="W4093" s="11"/>
      <c r="X4093" s="32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"/>
      <c r="AI4093" s="1"/>
      <c r="AJ4093" s="1"/>
      <c r="AK4093" s="1"/>
      <c r="AL4093" s="1"/>
      <c r="AM4093" s="32"/>
      <c r="AN4093" s="32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42"/>
      <c r="B4094" s="19"/>
      <c r="C4094" s="8"/>
      <c r="D4094" s="15"/>
      <c r="E4094" s="16"/>
      <c r="F4094" s="16"/>
      <c r="G4094" s="16"/>
      <c r="H4094" s="16"/>
      <c r="I4094" s="15"/>
      <c r="J4094" s="5"/>
      <c r="K4094" s="2"/>
      <c r="L4094" s="21"/>
      <c r="M4094" s="14"/>
      <c r="N4094" s="14"/>
      <c r="O4094" s="21"/>
      <c r="P4094" s="16"/>
      <c r="Q4094" s="24"/>
      <c r="R4094" s="16"/>
      <c r="S4094" s="4"/>
      <c r="T4094" s="5"/>
      <c r="U4094" s="11"/>
      <c r="V4094" s="11"/>
      <c r="W4094" s="11"/>
      <c r="X4094" s="32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"/>
      <c r="AI4094" s="1"/>
      <c r="AJ4094" s="1"/>
      <c r="AK4094" s="1"/>
      <c r="AL4094" s="1"/>
      <c r="AM4094" s="32"/>
      <c r="AN4094" s="32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42"/>
      <c r="B4095" s="19"/>
      <c r="C4095" s="8"/>
      <c r="D4095" s="15"/>
      <c r="E4095" s="16"/>
      <c r="F4095" s="16"/>
      <c r="G4095" s="16"/>
      <c r="H4095" s="16"/>
      <c r="I4095" s="15"/>
      <c r="J4095" s="5"/>
      <c r="K4095" s="2"/>
      <c r="L4095" s="21"/>
      <c r="M4095" s="14"/>
      <c r="N4095" s="14"/>
      <c r="O4095" s="21"/>
      <c r="P4095" s="16"/>
      <c r="Q4095" s="24"/>
      <c r="R4095" s="16"/>
      <c r="S4095" s="4"/>
      <c r="T4095" s="5"/>
      <c r="U4095" s="11"/>
      <c r="V4095" s="11"/>
      <c r="W4095" s="11"/>
      <c r="X4095" s="32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"/>
      <c r="AI4095" s="1"/>
      <c r="AJ4095" s="1"/>
      <c r="AK4095" s="1"/>
      <c r="AL4095" s="1"/>
      <c r="AM4095" s="32"/>
      <c r="AN4095" s="32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42"/>
      <c r="B4096" s="19"/>
      <c r="C4096" s="8"/>
      <c r="D4096" s="15"/>
      <c r="E4096" s="16"/>
      <c r="F4096" s="16"/>
      <c r="G4096" s="16"/>
      <c r="H4096" s="16"/>
      <c r="I4096" s="15"/>
      <c r="J4096" s="5"/>
      <c r="K4096" s="2"/>
      <c r="L4096" s="21"/>
      <c r="M4096" s="14"/>
      <c r="N4096" s="14"/>
      <c r="O4096" s="21"/>
      <c r="P4096" s="16"/>
      <c r="Q4096" s="24"/>
      <c r="R4096" s="16"/>
      <c r="S4096" s="4"/>
      <c r="T4096" s="5"/>
      <c r="U4096" s="11"/>
      <c r="V4096" s="11"/>
      <c r="W4096" s="11"/>
      <c r="X4096" s="32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"/>
      <c r="AI4096" s="1"/>
      <c r="AJ4096" s="1"/>
      <c r="AK4096" s="1"/>
      <c r="AL4096" s="1"/>
      <c r="AM4096" s="32"/>
      <c r="AN4096" s="32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42"/>
      <c r="B4097" s="19"/>
      <c r="C4097" s="8"/>
      <c r="D4097" s="15"/>
      <c r="E4097" s="16"/>
      <c r="F4097" s="16"/>
      <c r="G4097" s="16"/>
      <c r="H4097" s="16"/>
      <c r="I4097" s="15"/>
      <c r="J4097" s="5"/>
      <c r="K4097" s="2"/>
      <c r="L4097" s="21"/>
      <c r="M4097" s="14"/>
      <c r="N4097" s="14"/>
      <c r="O4097" s="21"/>
      <c r="P4097" s="16"/>
      <c r="Q4097" s="24"/>
      <c r="R4097" s="16"/>
      <c r="S4097" s="4"/>
      <c r="T4097" s="5"/>
      <c r="U4097" s="11"/>
      <c r="V4097" s="11"/>
      <c r="W4097" s="11"/>
      <c r="X4097" s="32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"/>
      <c r="AI4097" s="1"/>
      <c r="AJ4097" s="1"/>
      <c r="AK4097" s="1"/>
      <c r="AL4097" s="1"/>
      <c r="AM4097" s="32"/>
      <c r="AN4097" s="32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42"/>
      <c r="B4098" s="19"/>
      <c r="C4098" s="8"/>
      <c r="D4098" s="15"/>
      <c r="E4098" s="16"/>
      <c r="F4098" s="16"/>
      <c r="G4098" s="16"/>
      <c r="H4098" s="16"/>
      <c r="I4098" s="15"/>
      <c r="J4098" s="5"/>
      <c r="K4098" s="2"/>
      <c r="L4098" s="21"/>
      <c r="M4098" s="14"/>
      <c r="N4098" s="14"/>
      <c r="O4098" s="21"/>
      <c r="P4098" s="16"/>
      <c r="Q4098" s="24"/>
      <c r="R4098" s="16"/>
      <c r="S4098" s="4"/>
      <c r="T4098" s="5"/>
      <c r="U4098" s="11"/>
      <c r="V4098" s="11"/>
      <c r="W4098" s="11"/>
      <c r="X4098" s="32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"/>
      <c r="AI4098" s="1"/>
      <c r="AJ4098" s="1"/>
      <c r="AK4098" s="1"/>
      <c r="AL4098" s="1"/>
      <c r="AM4098" s="32"/>
      <c r="AN4098" s="32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42"/>
      <c r="B4099" s="19"/>
      <c r="C4099" s="8"/>
      <c r="D4099" s="15"/>
      <c r="E4099" s="16"/>
      <c r="F4099" s="16"/>
      <c r="G4099" s="16"/>
      <c r="H4099" s="16"/>
      <c r="I4099" s="15"/>
      <c r="J4099" s="5"/>
      <c r="K4099" s="2"/>
      <c r="L4099" s="21"/>
      <c r="M4099" s="14"/>
      <c r="N4099" s="14"/>
      <c r="O4099" s="21"/>
      <c r="P4099" s="16"/>
      <c r="Q4099" s="24"/>
      <c r="R4099" s="16"/>
      <c r="S4099" s="4"/>
      <c r="T4099" s="5"/>
      <c r="U4099" s="11"/>
      <c r="V4099" s="11"/>
      <c r="W4099" s="11"/>
      <c r="X4099" s="32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"/>
      <c r="AI4099" s="1"/>
      <c r="AJ4099" s="1"/>
      <c r="AK4099" s="1"/>
      <c r="AL4099" s="1"/>
      <c r="AM4099" s="32"/>
      <c r="AN4099" s="32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42"/>
      <c r="B4100" s="19"/>
      <c r="C4100" s="8"/>
      <c r="D4100" s="15"/>
      <c r="E4100" s="16"/>
      <c r="F4100" s="16"/>
      <c r="G4100" s="16"/>
      <c r="H4100" s="16"/>
      <c r="I4100" s="15"/>
      <c r="J4100" s="5"/>
      <c r="K4100" s="2"/>
      <c r="L4100" s="21"/>
      <c r="M4100" s="14"/>
      <c r="N4100" s="14"/>
      <c r="O4100" s="21"/>
      <c r="P4100" s="16"/>
      <c r="Q4100" s="24"/>
      <c r="R4100" s="16"/>
      <c r="S4100" s="4"/>
      <c r="T4100" s="5"/>
      <c r="U4100" s="11"/>
      <c r="V4100" s="11"/>
      <c r="W4100" s="11"/>
      <c r="X4100" s="32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"/>
      <c r="AI4100" s="1"/>
      <c r="AJ4100" s="1"/>
      <c r="AK4100" s="1"/>
      <c r="AL4100" s="1"/>
      <c r="AM4100" s="32"/>
      <c r="AN4100" s="32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42"/>
      <c r="B4101" s="19"/>
      <c r="C4101" s="8"/>
      <c r="D4101" s="15"/>
      <c r="E4101" s="16"/>
      <c r="F4101" s="16"/>
      <c r="G4101" s="16"/>
      <c r="H4101" s="16"/>
      <c r="I4101" s="15"/>
      <c r="J4101" s="5"/>
      <c r="K4101" s="2"/>
      <c r="L4101" s="21"/>
      <c r="M4101" s="14"/>
      <c r="N4101" s="14"/>
      <c r="O4101" s="21"/>
      <c r="P4101" s="16"/>
      <c r="Q4101" s="24"/>
      <c r="R4101" s="16"/>
      <c r="S4101" s="4"/>
      <c r="T4101" s="5"/>
      <c r="U4101" s="11"/>
      <c r="V4101" s="11"/>
      <c r="W4101" s="11"/>
      <c r="X4101" s="32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"/>
      <c r="AI4101" s="1"/>
      <c r="AJ4101" s="1"/>
      <c r="AK4101" s="1"/>
      <c r="AL4101" s="1"/>
      <c r="AM4101" s="32"/>
      <c r="AN4101" s="32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42"/>
      <c r="B4102" s="19"/>
      <c r="C4102" s="8"/>
      <c r="D4102" s="15"/>
      <c r="E4102" s="16"/>
      <c r="F4102" s="16"/>
      <c r="G4102" s="16"/>
      <c r="H4102" s="16"/>
      <c r="I4102" s="15"/>
      <c r="J4102" s="5"/>
      <c r="K4102" s="2"/>
      <c r="L4102" s="21"/>
      <c r="M4102" s="14"/>
      <c r="N4102" s="14"/>
      <c r="O4102" s="21"/>
      <c r="P4102" s="16"/>
      <c r="Q4102" s="24"/>
      <c r="R4102" s="16"/>
      <c r="S4102" s="4"/>
      <c r="T4102" s="5"/>
      <c r="U4102" s="11"/>
      <c r="V4102" s="11"/>
      <c r="W4102" s="11"/>
      <c r="X4102" s="32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"/>
      <c r="AI4102" s="1"/>
      <c r="AJ4102" s="1"/>
      <c r="AK4102" s="1"/>
      <c r="AL4102" s="1"/>
      <c r="AM4102" s="32"/>
      <c r="AN4102" s="32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42"/>
      <c r="B4103" s="19"/>
      <c r="C4103" s="8"/>
      <c r="D4103" s="15"/>
      <c r="E4103" s="16"/>
      <c r="F4103" s="16"/>
      <c r="G4103" s="16"/>
      <c r="H4103" s="16"/>
      <c r="I4103" s="15"/>
      <c r="J4103" s="5"/>
      <c r="K4103" s="2"/>
      <c r="L4103" s="21"/>
      <c r="M4103" s="14"/>
      <c r="N4103" s="14"/>
      <c r="O4103" s="21"/>
      <c r="P4103" s="16"/>
      <c r="Q4103" s="24"/>
      <c r="R4103" s="16"/>
      <c r="S4103" s="4"/>
      <c r="T4103" s="5"/>
      <c r="U4103" s="11"/>
      <c r="V4103" s="11"/>
      <c r="W4103" s="11"/>
      <c r="X4103" s="32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"/>
      <c r="AI4103" s="1"/>
      <c r="AJ4103" s="1"/>
      <c r="AK4103" s="1"/>
      <c r="AL4103" s="1"/>
      <c r="AM4103" s="32"/>
      <c r="AN4103" s="32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42"/>
      <c r="B4104" s="19"/>
      <c r="C4104" s="8"/>
      <c r="D4104" s="15"/>
      <c r="E4104" s="16"/>
      <c r="F4104" s="16"/>
      <c r="G4104" s="16"/>
      <c r="H4104" s="16"/>
      <c r="I4104" s="15"/>
      <c r="J4104" s="5"/>
      <c r="K4104" s="2"/>
      <c r="L4104" s="21"/>
      <c r="M4104" s="14"/>
      <c r="N4104" s="14"/>
      <c r="O4104" s="21"/>
      <c r="P4104" s="16"/>
      <c r="Q4104" s="24"/>
      <c r="R4104" s="16"/>
      <c r="S4104" s="4"/>
      <c r="T4104" s="5"/>
      <c r="U4104" s="11"/>
      <c r="V4104" s="11"/>
      <c r="W4104" s="11"/>
      <c r="X4104" s="32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"/>
      <c r="AI4104" s="1"/>
      <c r="AJ4104" s="1"/>
      <c r="AK4104" s="1"/>
      <c r="AL4104" s="1"/>
      <c r="AM4104" s="32"/>
      <c r="AN4104" s="32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42"/>
      <c r="B4105" s="19"/>
      <c r="C4105" s="8"/>
      <c r="D4105" s="15"/>
      <c r="E4105" s="16"/>
      <c r="F4105" s="16"/>
      <c r="G4105" s="16"/>
      <c r="H4105" s="16"/>
      <c r="I4105" s="15"/>
      <c r="J4105" s="5"/>
      <c r="K4105" s="2"/>
      <c r="L4105" s="21"/>
      <c r="M4105" s="14"/>
      <c r="N4105" s="14"/>
      <c r="O4105" s="21"/>
      <c r="P4105" s="16"/>
      <c r="Q4105" s="24"/>
      <c r="R4105" s="16"/>
      <c r="S4105" s="4"/>
      <c r="T4105" s="5"/>
      <c r="U4105" s="11"/>
      <c r="V4105" s="11"/>
      <c r="W4105" s="11"/>
      <c r="X4105" s="32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"/>
      <c r="AI4105" s="1"/>
      <c r="AJ4105" s="1"/>
      <c r="AK4105" s="1"/>
      <c r="AL4105" s="1"/>
      <c r="AM4105" s="32"/>
      <c r="AN4105" s="32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42"/>
      <c r="B4106" s="19"/>
      <c r="C4106" s="8"/>
      <c r="D4106" s="15"/>
      <c r="E4106" s="16"/>
      <c r="F4106" s="16"/>
      <c r="G4106" s="16"/>
      <c r="H4106" s="16"/>
      <c r="I4106" s="15"/>
      <c r="J4106" s="5"/>
      <c r="K4106" s="2"/>
      <c r="L4106" s="21"/>
      <c r="M4106" s="14"/>
      <c r="N4106" s="14"/>
      <c r="O4106" s="21"/>
      <c r="P4106" s="16"/>
      <c r="Q4106" s="24"/>
      <c r="R4106" s="16"/>
      <c r="S4106" s="4"/>
      <c r="T4106" s="5"/>
      <c r="U4106" s="11"/>
      <c r="V4106" s="11"/>
      <c r="W4106" s="11"/>
      <c r="X4106" s="32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"/>
      <c r="AI4106" s="1"/>
      <c r="AJ4106" s="1"/>
      <c r="AK4106" s="1"/>
      <c r="AL4106" s="1"/>
      <c r="AM4106" s="32"/>
      <c r="AN4106" s="32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42"/>
      <c r="B4107" s="19"/>
      <c r="C4107" s="8"/>
      <c r="D4107" s="15"/>
      <c r="E4107" s="16"/>
      <c r="F4107" s="16"/>
      <c r="G4107" s="16"/>
      <c r="H4107" s="16"/>
      <c r="I4107" s="15"/>
      <c r="J4107" s="5"/>
      <c r="K4107" s="2"/>
      <c r="L4107" s="21"/>
      <c r="M4107" s="14"/>
      <c r="N4107" s="14"/>
      <c r="O4107" s="21"/>
      <c r="P4107" s="16"/>
      <c r="Q4107" s="24"/>
      <c r="R4107" s="16"/>
      <c r="S4107" s="4"/>
      <c r="T4107" s="5"/>
      <c r="U4107" s="11"/>
      <c r="V4107" s="11"/>
      <c r="W4107" s="11"/>
      <c r="X4107" s="32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"/>
      <c r="AI4107" s="1"/>
      <c r="AJ4107" s="1"/>
      <c r="AK4107" s="1"/>
      <c r="AL4107" s="1"/>
      <c r="AM4107" s="32"/>
      <c r="AN4107" s="32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42"/>
      <c r="B4108" s="19"/>
      <c r="C4108" s="8"/>
      <c r="D4108" s="15"/>
      <c r="E4108" s="16"/>
      <c r="F4108" s="16"/>
      <c r="G4108" s="16"/>
      <c r="H4108" s="16"/>
      <c r="I4108" s="15"/>
      <c r="J4108" s="5"/>
      <c r="K4108" s="2"/>
      <c r="L4108" s="21"/>
      <c r="M4108" s="14"/>
      <c r="N4108" s="14"/>
      <c r="O4108" s="21"/>
      <c r="P4108" s="16"/>
      <c r="Q4108" s="24"/>
      <c r="R4108" s="16"/>
      <c r="S4108" s="4"/>
      <c r="T4108" s="5"/>
      <c r="U4108" s="11"/>
      <c r="V4108" s="11"/>
      <c r="W4108" s="11"/>
      <c r="X4108" s="32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"/>
      <c r="AI4108" s="1"/>
      <c r="AJ4108" s="1"/>
      <c r="AK4108" s="1"/>
      <c r="AL4108" s="1"/>
      <c r="AM4108" s="32"/>
      <c r="AN4108" s="32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42"/>
      <c r="B4109" s="19"/>
      <c r="C4109" s="8"/>
      <c r="D4109" s="15"/>
      <c r="E4109" s="16"/>
      <c r="F4109" s="16"/>
      <c r="G4109" s="16"/>
      <c r="H4109" s="16"/>
      <c r="I4109" s="15"/>
      <c r="J4109" s="5"/>
      <c r="K4109" s="2"/>
      <c r="L4109" s="21"/>
      <c r="M4109" s="14"/>
      <c r="N4109" s="14"/>
      <c r="O4109" s="21"/>
      <c r="P4109" s="16"/>
      <c r="Q4109" s="24"/>
      <c r="R4109" s="16"/>
      <c r="S4109" s="4"/>
      <c r="T4109" s="5"/>
      <c r="U4109" s="11"/>
      <c r="V4109" s="11"/>
      <c r="W4109" s="11"/>
      <c r="X4109" s="32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"/>
      <c r="AI4109" s="1"/>
      <c r="AJ4109" s="1"/>
      <c r="AK4109" s="1"/>
      <c r="AL4109" s="1"/>
      <c r="AM4109" s="32"/>
      <c r="AN4109" s="32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42"/>
      <c r="B4110" s="19"/>
      <c r="C4110" s="8"/>
      <c r="D4110" s="15"/>
      <c r="E4110" s="16"/>
      <c r="F4110" s="16"/>
      <c r="G4110" s="16"/>
      <c r="H4110" s="16"/>
      <c r="I4110" s="15"/>
      <c r="J4110" s="5"/>
      <c r="K4110" s="2"/>
      <c r="L4110" s="21"/>
      <c r="M4110" s="14"/>
      <c r="N4110" s="14"/>
      <c r="O4110" s="21"/>
      <c r="P4110" s="16"/>
      <c r="Q4110" s="24"/>
      <c r="R4110" s="16"/>
      <c r="S4110" s="4"/>
      <c r="T4110" s="5"/>
      <c r="U4110" s="11"/>
      <c r="V4110" s="11"/>
      <c r="W4110" s="11"/>
      <c r="X4110" s="32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"/>
      <c r="AI4110" s="1"/>
      <c r="AJ4110" s="1"/>
      <c r="AK4110" s="1"/>
      <c r="AL4110" s="1"/>
      <c r="AM4110" s="32"/>
      <c r="AN4110" s="32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42"/>
      <c r="B4111" s="19"/>
      <c r="C4111" s="8"/>
      <c r="D4111" s="15"/>
      <c r="E4111" s="16"/>
      <c r="F4111" s="16"/>
      <c r="G4111" s="16"/>
      <c r="H4111" s="16"/>
      <c r="I4111" s="15"/>
      <c r="J4111" s="5"/>
      <c r="K4111" s="2"/>
      <c r="L4111" s="21"/>
      <c r="M4111" s="14"/>
      <c r="N4111" s="14"/>
      <c r="O4111" s="21"/>
      <c r="P4111" s="16"/>
      <c r="Q4111" s="24"/>
      <c r="R4111" s="16"/>
      <c r="S4111" s="4"/>
      <c r="T4111" s="5"/>
      <c r="U4111" s="11"/>
      <c r="V4111" s="11"/>
      <c r="W4111" s="11"/>
      <c r="X4111" s="32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"/>
      <c r="AI4111" s="1"/>
      <c r="AJ4111" s="1"/>
      <c r="AK4111" s="1"/>
      <c r="AL4111" s="1"/>
      <c r="AM4111" s="32"/>
      <c r="AN4111" s="32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42"/>
      <c r="B4112" s="19"/>
      <c r="C4112" s="8"/>
      <c r="D4112" s="15"/>
      <c r="E4112" s="16"/>
      <c r="F4112" s="16"/>
      <c r="G4112" s="16"/>
      <c r="H4112" s="16"/>
      <c r="I4112" s="15"/>
      <c r="J4112" s="5"/>
      <c r="K4112" s="2"/>
      <c r="L4112" s="21"/>
      <c r="M4112" s="14"/>
      <c r="N4112" s="14"/>
      <c r="O4112" s="21"/>
      <c r="P4112" s="16"/>
      <c r="Q4112" s="24"/>
      <c r="R4112" s="16"/>
      <c r="S4112" s="4"/>
      <c r="T4112" s="5"/>
      <c r="U4112" s="11"/>
      <c r="V4112" s="11"/>
      <c r="W4112" s="11"/>
      <c r="X4112" s="32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"/>
      <c r="AI4112" s="1"/>
      <c r="AJ4112" s="1"/>
      <c r="AK4112" s="1"/>
      <c r="AL4112" s="1"/>
      <c r="AM4112" s="32"/>
      <c r="AN4112" s="32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42"/>
      <c r="B4113" s="19"/>
      <c r="C4113" s="8"/>
      <c r="D4113" s="15"/>
      <c r="E4113" s="16"/>
      <c r="F4113" s="16"/>
      <c r="G4113" s="16"/>
      <c r="H4113" s="16"/>
      <c r="I4113" s="15"/>
      <c r="J4113" s="5"/>
      <c r="K4113" s="2"/>
      <c r="L4113" s="21"/>
      <c r="M4113" s="14"/>
      <c r="N4113" s="14"/>
      <c r="O4113" s="21"/>
      <c r="P4113" s="16"/>
      <c r="Q4113" s="24"/>
      <c r="R4113" s="16"/>
      <c r="S4113" s="4"/>
      <c r="T4113" s="5"/>
      <c r="U4113" s="11"/>
      <c r="V4113" s="11"/>
      <c r="W4113" s="11"/>
      <c r="X4113" s="32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"/>
      <c r="AI4113" s="1"/>
      <c r="AJ4113" s="1"/>
      <c r="AK4113" s="1"/>
      <c r="AL4113" s="1"/>
      <c r="AM4113" s="32"/>
      <c r="AN4113" s="32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42"/>
      <c r="B4114" s="19"/>
      <c r="C4114" s="8"/>
      <c r="D4114" s="15"/>
      <c r="E4114" s="16"/>
      <c r="F4114" s="16"/>
      <c r="G4114" s="16"/>
      <c r="H4114" s="16"/>
      <c r="I4114" s="15"/>
      <c r="J4114" s="5"/>
      <c r="K4114" s="2"/>
      <c r="L4114" s="21"/>
      <c r="M4114" s="14"/>
      <c r="N4114" s="14"/>
      <c r="O4114" s="21"/>
      <c r="P4114" s="16"/>
      <c r="Q4114" s="24"/>
      <c r="R4114" s="16"/>
      <c r="S4114" s="4"/>
      <c r="T4114" s="5"/>
      <c r="U4114" s="11"/>
      <c r="V4114" s="11"/>
      <c r="W4114" s="11"/>
      <c r="X4114" s="32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"/>
      <c r="AI4114" s="1"/>
      <c r="AJ4114" s="1"/>
      <c r="AK4114" s="1"/>
      <c r="AL4114" s="1"/>
      <c r="AM4114" s="32"/>
      <c r="AN4114" s="32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42"/>
      <c r="B4115" s="19"/>
      <c r="C4115" s="8"/>
      <c r="D4115" s="15"/>
      <c r="E4115" s="16"/>
      <c r="F4115" s="16"/>
      <c r="G4115" s="16"/>
      <c r="H4115" s="16"/>
      <c r="I4115" s="15"/>
      <c r="J4115" s="5"/>
      <c r="K4115" s="2"/>
      <c r="L4115" s="21"/>
      <c r="M4115" s="14"/>
      <c r="N4115" s="14"/>
      <c r="O4115" s="21"/>
      <c r="P4115" s="16"/>
      <c r="Q4115" s="24"/>
      <c r="R4115" s="16"/>
      <c r="S4115" s="4"/>
      <c r="T4115" s="5"/>
      <c r="U4115" s="11"/>
      <c r="V4115" s="11"/>
      <c r="W4115" s="11"/>
      <c r="X4115" s="32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"/>
      <c r="AI4115" s="1"/>
      <c r="AJ4115" s="1"/>
      <c r="AK4115" s="1"/>
      <c r="AL4115" s="1"/>
      <c r="AM4115" s="32"/>
      <c r="AN4115" s="32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42"/>
      <c r="B4116" s="19"/>
      <c r="C4116" s="8"/>
      <c r="D4116" s="15"/>
      <c r="E4116" s="16"/>
      <c r="F4116" s="16"/>
      <c r="G4116" s="16"/>
      <c r="H4116" s="16"/>
      <c r="I4116" s="15"/>
      <c r="J4116" s="5"/>
      <c r="K4116" s="2"/>
      <c r="L4116" s="21"/>
      <c r="M4116" s="14"/>
      <c r="N4116" s="14"/>
      <c r="O4116" s="21"/>
      <c r="P4116" s="16"/>
      <c r="Q4116" s="24"/>
      <c r="R4116" s="16"/>
      <c r="S4116" s="4"/>
      <c r="T4116" s="5"/>
      <c r="U4116" s="11"/>
      <c r="V4116" s="11"/>
      <c r="W4116" s="11"/>
      <c r="X4116" s="32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"/>
      <c r="AI4116" s="1"/>
      <c r="AJ4116" s="1"/>
      <c r="AK4116" s="1"/>
      <c r="AL4116" s="1"/>
      <c r="AM4116" s="32"/>
      <c r="AN4116" s="32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42"/>
      <c r="B4117" s="19"/>
      <c r="C4117" s="8"/>
      <c r="D4117" s="15"/>
      <c r="E4117" s="16"/>
      <c r="F4117" s="16"/>
      <c r="G4117" s="16"/>
      <c r="H4117" s="16"/>
      <c r="I4117" s="15"/>
      <c r="J4117" s="5"/>
      <c r="K4117" s="2"/>
      <c r="L4117" s="21"/>
      <c r="M4117" s="14"/>
      <c r="N4117" s="14"/>
      <c r="O4117" s="21"/>
      <c r="P4117" s="16"/>
      <c r="Q4117" s="24"/>
      <c r="R4117" s="16"/>
      <c r="S4117" s="4"/>
      <c r="T4117" s="5"/>
      <c r="U4117" s="11"/>
      <c r="V4117" s="11"/>
      <c r="W4117" s="11"/>
      <c r="X4117" s="32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"/>
      <c r="AI4117" s="1"/>
      <c r="AJ4117" s="1"/>
      <c r="AK4117" s="1"/>
      <c r="AL4117" s="1"/>
      <c r="AM4117" s="32"/>
      <c r="AN4117" s="32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42"/>
      <c r="B4118" s="19"/>
      <c r="C4118" s="8"/>
      <c r="D4118" s="15"/>
      <c r="E4118" s="16"/>
      <c r="F4118" s="16"/>
      <c r="G4118" s="16"/>
      <c r="H4118" s="16"/>
      <c r="I4118" s="15"/>
      <c r="J4118" s="5"/>
      <c r="K4118" s="2"/>
      <c r="L4118" s="21"/>
      <c r="M4118" s="14"/>
      <c r="N4118" s="14"/>
      <c r="O4118" s="21"/>
      <c r="P4118" s="16"/>
      <c r="Q4118" s="24"/>
      <c r="R4118" s="16"/>
      <c r="S4118" s="4"/>
      <c r="T4118" s="5"/>
      <c r="U4118" s="11"/>
      <c r="V4118" s="11"/>
      <c r="W4118" s="11"/>
      <c r="X4118" s="32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"/>
      <c r="AI4118" s="1"/>
      <c r="AJ4118" s="1"/>
      <c r="AK4118" s="1"/>
      <c r="AL4118" s="1"/>
      <c r="AM4118" s="32"/>
      <c r="AN4118" s="32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42"/>
      <c r="B4119" s="19"/>
      <c r="C4119" s="8"/>
      <c r="D4119" s="15"/>
      <c r="E4119" s="16"/>
      <c r="F4119" s="16"/>
      <c r="G4119" s="16"/>
      <c r="H4119" s="16"/>
      <c r="I4119" s="15"/>
      <c r="J4119" s="5"/>
      <c r="K4119" s="2"/>
      <c r="L4119" s="21"/>
      <c r="M4119" s="14"/>
      <c r="N4119" s="14"/>
      <c r="O4119" s="21"/>
      <c r="P4119" s="16"/>
      <c r="Q4119" s="24"/>
      <c r="R4119" s="16"/>
      <c r="S4119" s="4"/>
      <c r="T4119" s="5"/>
      <c r="U4119" s="11"/>
      <c r="V4119" s="11"/>
      <c r="W4119" s="11"/>
      <c r="X4119" s="32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"/>
      <c r="AI4119" s="1"/>
      <c r="AJ4119" s="1"/>
      <c r="AK4119" s="1"/>
      <c r="AL4119" s="1"/>
      <c r="AM4119" s="32"/>
      <c r="AN4119" s="32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42"/>
      <c r="B4120" s="19"/>
      <c r="C4120" s="8"/>
      <c r="D4120" s="15"/>
      <c r="E4120" s="16"/>
      <c r="F4120" s="16"/>
      <c r="G4120" s="16"/>
      <c r="H4120" s="16"/>
      <c r="I4120" s="15"/>
      <c r="J4120" s="5"/>
      <c r="K4120" s="2"/>
      <c r="L4120" s="21"/>
      <c r="M4120" s="14"/>
      <c r="N4120" s="14"/>
      <c r="O4120" s="21"/>
      <c r="P4120" s="16"/>
      <c r="Q4120" s="24"/>
      <c r="R4120" s="16"/>
      <c r="S4120" s="4"/>
      <c r="T4120" s="5"/>
      <c r="U4120" s="11"/>
      <c r="V4120" s="11"/>
      <c r="W4120" s="11"/>
      <c r="X4120" s="32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"/>
      <c r="AI4120" s="1"/>
      <c r="AJ4120" s="1"/>
      <c r="AK4120" s="1"/>
      <c r="AL4120" s="1"/>
      <c r="AM4120" s="32"/>
      <c r="AN4120" s="32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42"/>
      <c r="B4121" s="19"/>
      <c r="C4121" s="8"/>
      <c r="D4121" s="15"/>
      <c r="E4121" s="16"/>
      <c r="F4121" s="16"/>
      <c r="G4121" s="16"/>
      <c r="H4121" s="16"/>
      <c r="I4121" s="15"/>
      <c r="J4121" s="5"/>
      <c r="K4121" s="2"/>
      <c r="L4121" s="21"/>
      <c r="M4121" s="14"/>
      <c r="N4121" s="14"/>
      <c r="O4121" s="21"/>
      <c r="P4121" s="16"/>
      <c r="Q4121" s="24"/>
      <c r="R4121" s="16"/>
      <c r="S4121" s="4"/>
      <c r="T4121" s="5"/>
      <c r="U4121" s="11"/>
      <c r="V4121" s="11"/>
      <c r="W4121" s="11"/>
      <c r="X4121" s="32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"/>
      <c r="AI4121" s="1"/>
      <c r="AJ4121" s="1"/>
      <c r="AK4121" s="1"/>
      <c r="AL4121" s="1"/>
      <c r="AM4121" s="32"/>
      <c r="AN4121" s="32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42"/>
      <c r="B4122" s="19"/>
      <c r="C4122" s="8"/>
      <c r="D4122" s="15"/>
      <c r="E4122" s="16"/>
      <c r="F4122" s="16"/>
      <c r="G4122" s="16"/>
      <c r="H4122" s="16"/>
      <c r="I4122" s="15"/>
      <c r="J4122" s="5"/>
      <c r="K4122" s="2"/>
      <c r="L4122" s="21"/>
      <c r="M4122" s="14"/>
      <c r="N4122" s="14"/>
      <c r="O4122" s="21"/>
      <c r="P4122" s="16"/>
      <c r="Q4122" s="24"/>
      <c r="R4122" s="16"/>
      <c r="S4122" s="4"/>
      <c r="T4122" s="5"/>
      <c r="U4122" s="11"/>
      <c r="V4122" s="11"/>
      <c r="W4122" s="11"/>
      <c r="X4122" s="32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"/>
      <c r="AI4122" s="1"/>
      <c r="AJ4122" s="1"/>
      <c r="AK4122" s="1"/>
      <c r="AL4122" s="1"/>
      <c r="AM4122" s="32"/>
      <c r="AN4122" s="32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42"/>
      <c r="B4123" s="19"/>
      <c r="C4123" s="8"/>
      <c r="D4123" s="15"/>
      <c r="E4123" s="16"/>
      <c r="F4123" s="16"/>
      <c r="G4123" s="16"/>
      <c r="H4123" s="16"/>
      <c r="I4123" s="15"/>
      <c r="J4123" s="5"/>
      <c r="K4123" s="2"/>
      <c r="L4123" s="21"/>
      <c r="M4123" s="14"/>
      <c r="N4123" s="14"/>
      <c r="O4123" s="21"/>
      <c r="P4123" s="16"/>
      <c r="Q4123" s="24"/>
      <c r="R4123" s="16"/>
      <c r="S4123" s="4"/>
      <c r="T4123" s="5"/>
      <c r="U4123" s="11"/>
      <c r="V4123" s="11"/>
      <c r="W4123" s="11"/>
      <c r="X4123" s="32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"/>
      <c r="AI4123" s="1"/>
      <c r="AJ4123" s="1"/>
      <c r="AK4123" s="1"/>
      <c r="AL4123" s="1"/>
      <c r="AM4123" s="32"/>
      <c r="AN4123" s="32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42"/>
      <c r="B4124" s="19"/>
      <c r="C4124" s="8"/>
      <c r="D4124" s="15"/>
      <c r="E4124" s="16"/>
      <c r="F4124" s="16"/>
      <c r="G4124" s="16"/>
      <c r="H4124" s="16"/>
      <c r="I4124" s="15"/>
      <c r="J4124" s="5"/>
      <c r="K4124" s="2"/>
      <c r="L4124" s="21"/>
      <c r="M4124" s="14"/>
      <c r="N4124" s="14"/>
      <c r="O4124" s="21"/>
      <c r="P4124" s="16"/>
      <c r="Q4124" s="24"/>
      <c r="R4124" s="16"/>
      <c r="S4124" s="4"/>
      <c r="T4124" s="5"/>
      <c r="U4124" s="11"/>
      <c r="V4124" s="11"/>
      <c r="W4124" s="11"/>
      <c r="X4124" s="32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"/>
      <c r="AI4124" s="1"/>
      <c r="AJ4124" s="1"/>
      <c r="AK4124" s="1"/>
      <c r="AL4124" s="1"/>
      <c r="AM4124" s="32"/>
      <c r="AN4124" s="32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42"/>
      <c r="B4125" s="19"/>
      <c r="C4125" s="8"/>
      <c r="D4125" s="15"/>
      <c r="E4125" s="16"/>
      <c r="F4125" s="16"/>
      <c r="G4125" s="16"/>
      <c r="H4125" s="16"/>
      <c r="I4125" s="15"/>
      <c r="J4125" s="5"/>
      <c r="K4125" s="2"/>
      <c r="L4125" s="21"/>
      <c r="M4125" s="14"/>
      <c r="N4125" s="14"/>
      <c r="O4125" s="21"/>
      <c r="P4125" s="16"/>
      <c r="Q4125" s="24"/>
      <c r="R4125" s="16"/>
      <c r="S4125" s="4"/>
      <c r="T4125" s="5"/>
      <c r="U4125" s="11"/>
      <c r="V4125" s="11"/>
      <c r="W4125" s="11"/>
      <c r="X4125" s="32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"/>
      <c r="AI4125" s="1"/>
      <c r="AJ4125" s="1"/>
      <c r="AK4125" s="1"/>
      <c r="AL4125" s="1"/>
      <c r="AM4125" s="32"/>
      <c r="AN4125" s="32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42"/>
      <c r="B4126" s="19"/>
      <c r="C4126" s="8"/>
      <c r="D4126" s="15"/>
      <c r="E4126" s="16"/>
      <c r="F4126" s="16"/>
      <c r="G4126" s="16"/>
      <c r="H4126" s="16"/>
      <c r="I4126" s="15"/>
      <c r="J4126" s="5"/>
      <c r="K4126" s="2"/>
      <c r="L4126" s="21"/>
      <c r="M4126" s="14"/>
      <c r="N4126" s="14"/>
      <c r="O4126" s="21"/>
      <c r="P4126" s="16"/>
      <c r="Q4126" s="24"/>
      <c r="R4126" s="16"/>
      <c r="S4126" s="4"/>
      <c r="T4126" s="5"/>
      <c r="U4126" s="11"/>
      <c r="V4126" s="11"/>
      <c r="W4126" s="11"/>
      <c r="X4126" s="32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"/>
      <c r="AI4126" s="1"/>
      <c r="AJ4126" s="1"/>
      <c r="AK4126" s="1"/>
      <c r="AL4126" s="1"/>
      <c r="AM4126" s="32"/>
      <c r="AN4126" s="32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42"/>
      <c r="B4127" s="19"/>
      <c r="C4127" s="8"/>
      <c r="D4127" s="15"/>
      <c r="E4127" s="16"/>
      <c r="F4127" s="16"/>
      <c r="G4127" s="16"/>
      <c r="H4127" s="16"/>
      <c r="I4127" s="15"/>
      <c r="J4127" s="5"/>
      <c r="K4127" s="2"/>
      <c r="L4127" s="21"/>
      <c r="M4127" s="14"/>
      <c r="N4127" s="14"/>
      <c r="O4127" s="21"/>
      <c r="P4127" s="16"/>
      <c r="Q4127" s="24"/>
      <c r="R4127" s="16"/>
      <c r="S4127" s="4"/>
      <c r="T4127" s="5"/>
      <c r="U4127" s="11"/>
      <c r="V4127" s="11"/>
      <c r="W4127" s="11"/>
      <c r="X4127" s="32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"/>
      <c r="AI4127" s="1"/>
      <c r="AJ4127" s="1"/>
      <c r="AK4127" s="1"/>
      <c r="AL4127" s="1"/>
      <c r="AM4127" s="32"/>
      <c r="AN4127" s="32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42"/>
      <c r="B4128" s="19"/>
      <c r="C4128" s="8"/>
      <c r="D4128" s="15"/>
      <c r="E4128" s="16"/>
      <c r="F4128" s="16"/>
      <c r="G4128" s="16"/>
      <c r="H4128" s="16"/>
      <c r="I4128" s="15"/>
      <c r="J4128" s="5"/>
      <c r="K4128" s="2"/>
      <c r="L4128" s="21"/>
      <c r="M4128" s="14"/>
      <c r="N4128" s="14"/>
      <c r="O4128" s="21"/>
      <c r="P4128" s="16"/>
      <c r="Q4128" s="24"/>
      <c r="R4128" s="16"/>
      <c r="S4128" s="4"/>
      <c r="T4128" s="5"/>
      <c r="U4128" s="11"/>
      <c r="V4128" s="11"/>
      <c r="W4128" s="11"/>
      <c r="X4128" s="32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"/>
      <c r="AI4128" s="1"/>
      <c r="AJ4128" s="1"/>
      <c r="AK4128" s="1"/>
      <c r="AL4128" s="1"/>
      <c r="AM4128" s="32"/>
      <c r="AN4128" s="32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42"/>
      <c r="B4129" s="19"/>
      <c r="C4129" s="8"/>
      <c r="D4129" s="15"/>
      <c r="E4129" s="16"/>
      <c r="F4129" s="16"/>
      <c r="G4129" s="16"/>
      <c r="H4129" s="16"/>
      <c r="I4129" s="15"/>
      <c r="J4129" s="5"/>
      <c r="K4129" s="2"/>
      <c r="L4129" s="21"/>
      <c r="M4129" s="14"/>
      <c r="N4129" s="14"/>
      <c r="O4129" s="21"/>
      <c r="P4129" s="16"/>
      <c r="Q4129" s="24"/>
      <c r="R4129" s="16"/>
      <c r="S4129" s="4"/>
      <c r="T4129" s="5"/>
      <c r="U4129" s="11"/>
      <c r="V4129" s="11"/>
      <c r="W4129" s="11"/>
      <c r="X4129" s="32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"/>
      <c r="AI4129" s="1"/>
      <c r="AJ4129" s="1"/>
      <c r="AK4129" s="1"/>
      <c r="AL4129" s="1"/>
      <c r="AM4129" s="32"/>
      <c r="AN4129" s="32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42"/>
      <c r="B4130" s="19"/>
      <c r="C4130" s="8"/>
      <c r="D4130" s="15"/>
      <c r="E4130" s="16"/>
      <c r="F4130" s="16"/>
      <c r="G4130" s="16"/>
      <c r="H4130" s="16"/>
      <c r="I4130" s="15"/>
      <c r="J4130" s="5"/>
      <c r="K4130" s="2"/>
      <c r="L4130" s="21"/>
      <c r="M4130" s="14"/>
      <c r="N4130" s="14"/>
      <c r="O4130" s="21"/>
      <c r="P4130" s="16"/>
      <c r="Q4130" s="24"/>
      <c r="R4130" s="16"/>
      <c r="S4130" s="4"/>
      <c r="T4130" s="5"/>
      <c r="U4130" s="11"/>
      <c r="V4130" s="11"/>
      <c r="W4130" s="11"/>
      <c r="X4130" s="32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"/>
      <c r="AI4130" s="1"/>
      <c r="AJ4130" s="1"/>
      <c r="AK4130" s="1"/>
      <c r="AL4130" s="1"/>
      <c r="AM4130" s="32"/>
      <c r="AN4130" s="32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42"/>
      <c r="B4131" s="19"/>
      <c r="C4131" s="8"/>
      <c r="D4131" s="15"/>
      <c r="E4131" s="16"/>
      <c r="F4131" s="16"/>
      <c r="G4131" s="16"/>
      <c r="H4131" s="16"/>
      <c r="I4131" s="15"/>
      <c r="J4131" s="5"/>
      <c r="K4131" s="2"/>
      <c r="L4131" s="21"/>
      <c r="M4131" s="14"/>
      <c r="N4131" s="14"/>
      <c r="O4131" s="21"/>
      <c r="P4131" s="16"/>
      <c r="Q4131" s="24"/>
      <c r="R4131" s="16"/>
      <c r="S4131" s="4"/>
      <c r="T4131" s="5"/>
      <c r="U4131" s="11"/>
      <c r="V4131" s="11"/>
      <c r="W4131" s="11"/>
      <c r="X4131" s="32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"/>
      <c r="AI4131" s="1"/>
      <c r="AJ4131" s="1"/>
      <c r="AK4131" s="1"/>
      <c r="AL4131" s="1"/>
      <c r="AM4131" s="32"/>
      <c r="AN4131" s="32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42"/>
      <c r="B4132" s="19"/>
      <c r="C4132" s="8"/>
      <c r="D4132" s="15"/>
      <c r="E4132" s="16"/>
      <c r="F4132" s="16"/>
      <c r="G4132" s="16"/>
      <c r="H4132" s="16"/>
      <c r="I4132" s="15"/>
      <c r="J4132" s="5"/>
      <c r="K4132" s="2"/>
      <c r="L4132" s="21"/>
      <c r="M4132" s="14"/>
      <c r="N4132" s="14"/>
      <c r="O4132" s="21"/>
      <c r="P4132" s="16"/>
      <c r="Q4132" s="24"/>
      <c r="R4132" s="16"/>
      <c r="S4132" s="4"/>
      <c r="T4132" s="5"/>
      <c r="U4132" s="11"/>
      <c r="V4132" s="11"/>
      <c r="W4132" s="11"/>
      <c r="X4132" s="32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"/>
      <c r="AI4132" s="1"/>
      <c r="AJ4132" s="1"/>
      <c r="AK4132" s="1"/>
      <c r="AL4132" s="1"/>
      <c r="AM4132" s="32"/>
      <c r="AN4132" s="32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42"/>
      <c r="B4133" s="19"/>
      <c r="C4133" s="8"/>
      <c r="D4133" s="15"/>
      <c r="E4133" s="16"/>
      <c r="F4133" s="16"/>
      <c r="G4133" s="16"/>
      <c r="H4133" s="16"/>
      <c r="I4133" s="15"/>
      <c r="J4133" s="5"/>
      <c r="K4133" s="2"/>
      <c r="L4133" s="21"/>
      <c r="M4133" s="14"/>
      <c r="N4133" s="14"/>
      <c r="O4133" s="21"/>
      <c r="P4133" s="16"/>
      <c r="Q4133" s="24"/>
      <c r="R4133" s="16"/>
      <c r="S4133" s="4"/>
      <c r="T4133" s="5"/>
      <c r="U4133" s="11"/>
      <c r="V4133" s="11"/>
      <c r="W4133" s="11"/>
      <c r="X4133" s="32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"/>
      <c r="AI4133" s="1"/>
      <c r="AJ4133" s="1"/>
      <c r="AK4133" s="1"/>
      <c r="AL4133" s="1"/>
      <c r="AM4133" s="32"/>
      <c r="AN4133" s="32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42"/>
      <c r="B4134" s="19"/>
      <c r="C4134" s="8"/>
      <c r="D4134" s="15"/>
      <c r="E4134" s="16"/>
      <c r="F4134" s="16"/>
      <c r="G4134" s="16"/>
      <c r="H4134" s="16"/>
      <c r="I4134" s="15"/>
      <c r="J4134" s="5"/>
      <c r="K4134" s="2"/>
      <c r="L4134" s="21"/>
      <c r="M4134" s="14"/>
      <c r="N4134" s="14"/>
      <c r="O4134" s="21"/>
      <c r="P4134" s="16"/>
      <c r="Q4134" s="24"/>
      <c r="R4134" s="16"/>
      <c r="S4134" s="4"/>
      <c r="T4134" s="5"/>
      <c r="U4134" s="11"/>
      <c r="V4134" s="11"/>
      <c r="W4134" s="11"/>
      <c r="X4134" s="32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"/>
      <c r="AI4134" s="1"/>
      <c r="AJ4134" s="1"/>
      <c r="AK4134" s="1"/>
      <c r="AL4134" s="1"/>
      <c r="AM4134" s="32"/>
      <c r="AN4134" s="32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42"/>
      <c r="B4135" s="19"/>
      <c r="C4135" s="8"/>
      <c r="D4135" s="15"/>
      <c r="E4135" s="16"/>
      <c r="F4135" s="16"/>
      <c r="G4135" s="16"/>
      <c r="H4135" s="16"/>
      <c r="I4135" s="15"/>
      <c r="J4135" s="5"/>
      <c r="K4135" s="2"/>
      <c r="L4135" s="21"/>
      <c r="M4135" s="14"/>
      <c r="N4135" s="14"/>
      <c r="O4135" s="21"/>
      <c r="P4135" s="16"/>
      <c r="Q4135" s="24"/>
      <c r="R4135" s="16"/>
      <c r="S4135" s="4"/>
      <c r="T4135" s="5"/>
      <c r="U4135" s="11"/>
      <c r="V4135" s="11"/>
      <c r="W4135" s="11"/>
      <c r="X4135" s="32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"/>
      <c r="AI4135" s="1"/>
      <c r="AJ4135" s="1"/>
      <c r="AK4135" s="1"/>
      <c r="AL4135" s="1"/>
      <c r="AM4135" s="32"/>
      <c r="AN4135" s="32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42"/>
      <c r="B4136" s="19"/>
      <c r="C4136" s="8"/>
      <c r="D4136" s="15"/>
      <c r="E4136" s="16"/>
      <c r="F4136" s="16"/>
      <c r="G4136" s="16"/>
      <c r="H4136" s="16"/>
      <c r="I4136" s="15"/>
      <c r="J4136" s="5"/>
      <c r="K4136" s="2"/>
      <c r="L4136" s="21"/>
      <c r="M4136" s="14"/>
      <c r="N4136" s="14"/>
      <c r="O4136" s="21"/>
      <c r="P4136" s="16"/>
      <c r="Q4136" s="24"/>
      <c r="R4136" s="16"/>
      <c r="S4136" s="4"/>
      <c r="T4136" s="5"/>
      <c r="U4136" s="11"/>
      <c r="V4136" s="11"/>
      <c r="W4136" s="11"/>
      <c r="X4136" s="32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"/>
      <c r="AI4136" s="1"/>
      <c r="AJ4136" s="1"/>
      <c r="AK4136" s="1"/>
      <c r="AL4136" s="1"/>
      <c r="AM4136" s="32"/>
      <c r="AN4136" s="32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42"/>
      <c r="B4137" s="19"/>
      <c r="C4137" s="8"/>
      <c r="D4137" s="15"/>
      <c r="E4137" s="16"/>
      <c r="F4137" s="16"/>
      <c r="G4137" s="16"/>
      <c r="H4137" s="16"/>
      <c r="I4137" s="15"/>
      <c r="J4137" s="5"/>
      <c r="K4137" s="2"/>
      <c r="L4137" s="21"/>
      <c r="M4137" s="14"/>
      <c r="N4137" s="14"/>
      <c r="O4137" s="21"/>
      <c r="P4137" s="16"/>
      <c r="Q4137" s="24"/>
      <c r="R4137" s="16"/>
      <c r="S4137" s="4"/>
      <c r="T4137" s="5"/>
      <c r="U4137" s="11"/>
      <c r="V4137" s="11"/>
      <c r="W4137" s="11"/>
      <c r="X4137" s="32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"/>
      <c r="AI4137" s="1"/>
      <c r="AJ4137" s="1"/>
      <c r="AK4137" s="1"/>
      <c r="AL4137" s="1"/>
      <c r="AM4137" s="32"/>
      <c r="AN4137" s="32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42"/>
      <c r="B4138" s="19"/>
      <c r="C4138" s="8"/>
      <c r="D4138" s="15"/>
      <c r="E4138" s="16"/>
      <c r="F4138" s="16"/>
      <c r="G4138" s="16"/>
      <c r="H4138" s="16"/>
      <c r="I4138" s="15"/>
      <c r="J4138" s="5"/>
      <c r="K4138" s="2"/>
      <c r="L4138" s="21"/>
      <c r="M4138" s="14"/>
      <c r="N4138" s="14"/>
      <c r="O4138" s="21"/>
      <c r="P4138" s="16"/>
      <c r="Q4138" s="24"/>
      <c r="R4138" s="16"/>
      <c r="S4138" s="4"/>
      <c r="T4138" s="5"/>
      <c r="U4138" s="11"/>
      <c r="V4138" s="11"/>
      <c r="W4138" s="11"/>
      <c r="X4138" s="32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"/>
      <c r="AI4138" s="1"/>
      <c r="AJ4138" s="1"/>
      <c r="AK4138" s="1"/>
      <c r="AL4138" s="1"/>
      <c r="AM4138" s="32"/>
      <c r="AN4138" s="32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42"/>
      <c r="B4139" s="19"/>
      <c r="C4139" s="8"/>
      <c r="D4139" s="15"/>
      <c r="E4139" s="16"/>
      <c r="F4139" s="16"/>
      <c r="G4139" s="16"/>
      <c r="H4139" s="16"/>
      <c r="I4139" s="15"/>
      <c r="J4139" s="5"/>
      <c r="K4139" s="2"/>
      <c r="L4139" s="21"/>
      <c r="M4139" s="14"/>
      <c r="N4139" s="14"/>
      <c r="O4139" s="21"/>
      <c r="P4139" s="16"/>
      <c r="Q4139" s="24"/>
      <c r="R4139" s="16"/>
      <c r="S4139" s="4"/>
      <c r="T4139" s="5"/>
      <c r="U4139" s="11"/>
      <c r="V4139" s="11"/>
      <c r="W4139" s="11"/>
      <c r="X4139" s="32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"/>
      <c r="AI4139" s="1"/>
      <c r="AJ4139" s="1"/>
      <c r="AK4139" s="1"/>
      <c r="AL4139" s="1"/>
      <c r="AM4139" s="32"/>
      <c r="AN4139" s="32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42"/>
      <c r="B4140" s="19"/>
      <c r="C4140" s="8"/>
      <c r="D4140" s="15"/>
      <c r="E4140" s="16"/>
      <c r="F4140" s="16"/>
      <c r="G4140" s="16"/>
      <c r="H4140" s="16"/>
      <c r="I4140" s="15"/>
      <c r="J4140" s="5"/>
      <c r="K4140" s="2"/>
      <c r="L4140" s="21"/>
      <c r="M4140" s="14"/>
      <c r="N4140" s="14"/>
      <c r="O4140" s="21"/>
      <c r="P4140" s="16"/>
      <c r="Q4140" s="24"/>
      <c r="R4140" s="16"/>
      <c r="S4140" s="4"/>
      <c r="T4140" s="5"/>
      <c r="U4140" s="11"/>
      <c r="V4140" s="11"/>
      <c r="W4140" s="11"/>
      <c r="X4140" s="32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"/>
      <c r="AI4140" s="1"/>
      <c r="AJ4140" s="1"/>
      <c r="AK4140" s="1"/>
      <c r="AL4140" s="1"/>
      <c r="AM4140" s="32"/>
      <c r="AN4140" s="32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42"/>
      <c r="B4141" s="19"/>
      <c r="C4141" s="8"/>
      <c r="D4141" s="15"/>
      <c r="E4141" s="16"/>
      <c r="F4141" s="16"/>
      <c r="G4141" s="16"/>
      <c r="H4141" s="16"/>
      <c r="I4141" s="15"/>
      <c r="J4141" s="5"/>
      <c r="K4141" s="2"/>
      <c r="L4141" s="21"/>
      <c r="M4141" s="14"/>
      <c r="N4141" s="14"/>
      <c r="O4141" s="21"/>
      <c r="P4141" s="16"/>
      <c r="Q4141" s="24"/>
      <c r="R4141" s="16"/>
      <c r="S4141" s="4"/>
      <c r="T4141" s="5"/>
      <c r="U4141" s="11"/>
      <c r="V4141" s="11"/>
      <c r="W4141" s="11"/>
      <c r="X4141" s="32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"/>
      <c r="AI4141" s="1"/>
      <c r="AJ4141" s="1"/>
      <c r="AK4141" s="1"/>
      <c r="AL4141" s="1"/>
      <c r="AM4141" s="32"/>
      <c r="AN4141" s="32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42"/>
      <c r="B4142" s="19"/>
      <c r="C4142" s="8"/>
      <c r="D4142" s="15"/>
      <c r="E4142" s="16"/>
      <c r="F4142" s="16"/>
      <c r="G4142" s="16"/>
      <c r="H4142" s="16"/>
      <c r="I4142" s="15"/>
      <c r="J4142" s="5"/>
      <c r="K4142" s="2"/>
      <c r="L4142" s="21"/>
      <c r="M4142" s="14"/>
      <c r="N4142" s="14"/>
      <c r="O4142" s="21"/>
      <c r="P4142" s="16"/>
      <c r="Q4142" s="24"/>
      <c r="R4142" s="16"/>
      <c r="S4142" s="4"/>
      <c r="T4142" s="5"/>
      <c r="U4142" s="11"/>
      <c r="V4142" s="11"/>
      <c r="W4142" s="11"/>
      <c r="X4142" s="32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"/>
      <c r="AI4142" s="1"/>
      <c r="AJ4142" s="1"/>
      <c r="AK4142" s="1"/>
      <c r="AL4142" s="1"/>
      <c r="AM4142" s="32"/>
      <c r="AN4142" s="32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42"/>
      <c r="B4143" s="19"/>
      <c r="C4143" s="8"/>
      <c r="D4143" s="15"/>
      <c r="E4143" s="16"/>
      <c r="F4143" s="16"/>
      <c r="G4143" s="16"/>
      <c r="H4143" s="16"/>
      <c r="I4143" s="15"/>
      <c r="J4143" s="5"/>
      <c r="K4143" s="2"/>
      <c r="L4143" s="21"/>
      <c r="M4143" s="14"/>
      <c r="N4143" s="14"/>
      <c r="O4143" s="21"/>
      <c r="P4143" s="16"/>
      <c r="Q4143" s="24"/>
      <c r="R4143" s="16"/>
      <c r="S4143" s="4"/>
      <c r="T4143" s="5"/>
      <c r="U4143" s="11"/>
      <c r="V4143" s="11"/>
      <c r="W4143" s="11"/>
      <c r="X4143" s="32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"/>
      <c r="AI4143" s="1"/>
      <c r="AJ4143" s="1"/>
      <c r="AK4143" s="1"/>
      <c r="AL4143" s="1"/>
      <c r="AM4143" s="32"/>
      <c r="AN4143" s="32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42"/>
      <c r="B4144" s="19"/>
      <c r="C4144" s="8"/>
      <c r="D4144" s="15"/>
      <c r="E4144" s="16"/>
      <c r="F4144" s="16"/>
      <c r="G4144" s="16"/>
      <c r="H4144" s="16"/>
      <c r="I4144" s="15"/>
      <c r="J4144" s="5"/>
      <c r="K4144" s="2"/>
      <c r="L4144" s="21"/>
      <c r="M4144" s="14"/>
      <c r="N4144" s="14"/>
      <c r="O4144" s="21"/>
      <c r="P4144" s="16"/>
      <c r="Q4144" s="24"/>
      <c r="R4144" s="16"/>
      <c r="S4144" s="4"/>
      <c r="T4144" s="5"/>
      <c r="U4144" s="11"/>
      <c r="V4144" s="11"/>
      <c r="W4144" s="11"/>
      <c r="X4144" s="32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"/>
      <c r="AI4144" s="1"/>
      <c r="AJ4144" s="1"/>
      <c r="AK4144" s="1"/>
      <c r="AL4144" s="1"/>
      <c r="AM4144" s="32"/>
      <c r="AN4144" s="32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42"/>
      <c r="B4145" s="19"/>
      <c r="C4145" s="8"/>
      <c r="D4145" s="15"/>
      <c r="E4145" s="16"/>
      <c r="F4145" s="16"/>
      <c r="G4145" s="16"/>
      <c r="H4145" s="16"/>
      <c r="I4145" s="15"/>
      <c r="J4145" s="5"/>
      <c r="K4145" s="2"/>
      <c r="L4145" s="21"/>
      <c r="M4145" s="14"/>
      <c r="N4145" s="14"/>
      <c r="O4145" s="21"/>
      <c r="P4145" s="16"/>
      <c r="Q4145" s="24"/>
      <c r="R4145" s="16"/>
      <c r="S4145" s="4"/>
      <c r="T4145" s="5"/>
      <c r="U4145" s="11"/>
      <c r="V4145" s="11"/>
      <c r="W4145" s="11"/>
      <c r="X4145" s="32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"/>
      <c r="AI4145" s="1"/>
      <c r="AJ4145" s="1"/>
      <c r="AK4145" s="1"/>
      <c r="AL4145" s="1"/>
      <c r="AM4145" s="32"/>
      <c r="AN4145" s="32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42"/>
      <c r="B4146" s="19"/>
      <c r="C4146" s="8"/>
      <c r="D4146" s="15"/>
      <c r="E4146" s="16"/>
      <c r="F4146" s="16"/>
      <c r="G4146" s="16"/>
      <c r="H4146" s="16"/>
      <c r="I4146" s="15"/>
      <c r="J4146" s="5"/>
      <c r="K4146" s="2"/>
      <c r="L4146" s="21"/>
      <c r="M4146" s="14"/>
      <c r="N4146" s="14"/>
      <c r="O4146" s="21"/>
      <c r="P4146" s="16"/>
      <c r="Q4146" s="24"/>
      <c r="R4146" s="16"/>
      <c r="S4146" s="4"/>
      <c r="T4146" s="5"/>
      <c r="U4146" s="11"/>
      <c r="V4146" s="11"/>
      <c r="W4146" s="11"/>
      <c r="X4146" s="32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"/>
      <c r="AI4146" s="1"/>
      <c r="AJ4146" s="1"/>
      <c r="AK4146" s="1"/>
      <c r="AL4146" s="1"/>
      <c r="AM4146" s="32"/>
      <c r="AN4146" s="32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42"/>
      <c r="B4147" s="19"/>
      <c r="C4147" s="8"/>
      <c r="D4147" s="15"/>
      <c r="E4147" s="16"/>
      <c r="F4147" s="16"/>
      <c r="G4147" s="16"/>
      <c r="H4147" s="16"/>
      <c r="I4147" s="15"/>
      <c r="J4147" s="5"/>
      <c r="K4147" s="2"/>
      <c r="L4147" s="21"/>
      <c r="M4147" s="14"/>
      <c r="N4147" s="14"/>
      <c r="O4147" s="21"/>
      <c r="P4147" s="16"/>
      <c r="Q4147" s="24"/>
      <c r="R4147" s="16"/>
      <c r="S4147" s="4"/>
      <c r="T4147" s="5"/>
      <c r="U4147" s="11"/>
      <c r="V4147" s="11"/>
      <c r="W4147" s="11"/>
      <c r="X4147" s="32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"/>
      <c r="AI4147" s="1"/>
      <c r="AJ4147" s="1"/>
      <c r="AK4147" s="1"/>
      <c r="AL4147" s="1"/>
      <c r="AM4147" s="32"/>
      <c r="AN4147" s="32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42"/>
      <c r="B4148" s="19"/>
      <c r="C4148" s="8"/>
      <c r="D4148" s="15"/>
      <c r="E4148" s="16"/>
      <c r="F4148" s="16"/>
      <c r="G4148" s="16"/>
      <c r="H4148" s="16"/>
      <c r="I4148" s="15"/>
      <c r="J4148" s="5"/>
      <c r="K4148" s="2"/>
      <c r="L4148" s="21"/>
      <c r="M4148" s="14"/>
      <c r="N4148" s="14"/>
      <c r="O4148" s="21"/>
      <c r="P4148" s="16"/>
      <c r="Q4148" s="24"/>
      <c r="R4148" s="16"/>
      <c r="S4148" s="4"/>
      <c r="T4148" s="5"/>
      <c r="U4148" s="11"/>
      <c r="V4148" s="11"/>
      <c r="W4148" s="11"/>
      <c r="X4148" s="32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"/>
      <c r="AI4148" s="1"/>
      <c r="AJ4148" s="1"/>
      <c r="AK4148" s="1"/>
      <c r="AL4148" s="1"/>
      <c r="AM4148" s="32"/>
      <c r="AN4148" s="32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42"/>
      <c r="B4149" s="19"/>
      <c r="C4149" s="8"/>
      <c r="D4149" s="15"/>
      <c r="E4149" s="16"/>
      <c r="F4149" s="16"/>
      <c r="G4149" s="16"/>
      <c r="H4149" s="16"/>
      <c r="I4149" s="15"/>
      <c r="J4149" s="5"/>
      <c r="K4149" s="2"/>
      <c r="L4149" s="21"/>
      <c r="M4149" s="14"/>
      <c r="N4149" s="14"/>
      <c r="O4149" s="21"/>
      <c r="P4149" s="16"/>
      <c r="Q4149" s="24"/>
      <c r="R4149" s="16"/>
      <c r="S4149" s="4"/>
      <c r="T4149" s="5"/>
      <c r="U4149" s="11"/>
      <c r="V4149" s="11"/>
      <c r="W4149" s="11"/>
      <c r="X4149" s="32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"/>
      <c r="AI4149" s="1"/>
      <c r="AJ4149" s="1"/>
      <c r="AK4149" s="1"/>
      <c r="AL4149" s="1"/>
      <c r="AM4149" s="32"/>
      <c r="AN4149" s="32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42"/>
      <c r="B4150" s="19"/>
      <c r="C4150" s="8"/>
      <c r="D4150" s="15"/>
      <c r="E4150" s="16"/>
      <c r="F4150" s="16"/>
      <c r="G4150" s="16"/>
      <c r="H4150" s="16"/>
      <c r="I4150" s="15"/>
      <c r="J4150" s="5"/>
      <c r="K4150" s="2"/>
      <c r="L4150" s="21"/>
      <c r="M4150" s="14"/>
      <c r="N4150" s="14"/>
      <c r="O4150" s="21"/>
      <c r="P4150" s="16"/>
      <c r="Q4150" s="24"/>
      <c r="R4150" s="16"/>
      <c r="S4150" s="4"/>
      <c r="T4150" s="5"/>
      <c r="U4150" s="11"/>
      <c r="V4150" s="11"/>
      <c r="W4150" s="11"/>
      <c r="X4150" s="32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"/>
      <c r="AI4150" s="1"/>
      <c r="AJ4150" s="1"/>
      <c r="AK4150" s="1"/>
      <c r="AL4150" s="1"/>
      <c r="AM4150" s="32"/>
      <c r="AN4150" s="32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42"/>
      <c r="B4151" s="19"/>
      <c r="C4151" s="8"/>
      <c r="D4151" s="15"/>
      <c r="E4151" s="16"/>
      <c r="F4151" s="16"/>
      <c r="G4151" s="16"/>
      <c r="H4151" s="16"/>
      <c r="I4151" s="15"/>
      <c r="J4151" s="5"/>
      <c r="K4151" s="2"/>
      <c r="L4151" s="21"/>
      <c r="M4151" s="14"/>
      <c r="N4151" s="14"/>
      <c r="O4151" s="21"/>
      <c r="P4151" s="16"/>
      <c r="Q4151" s="24"/>
      <c r="R4151" s="16"/>
      <c r="S4151" s="4"/>
      <c r="T4151" s="5"/>
      <c r="U4151" s="11"/>
      <c r="V4151" s="11"/>
      <c r="W4151" s="11"/>
      <c r="X4151" s="32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"/>
      <c r="AI4151" s="1"/>
      <c r="AJ4151" s="1"/>
      <c r="AK4151" s="1"/>
      <c r="AL4151" s="1"/>
      <c r="AM4151" s="32"/>
      <c r="AN4151" s="32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42"/>
      <c r="B4152" s="19"/>
      <c r="C4152" s="8"/>
      <c r="D4152" s="15"/>
      <c r="E4152" s="16"/>
      <c r="F4152" s="16"/>
      <c r="G4152" s="16"/>
      <c r="H4152" s="16"/>
      <c r="I4152" s="15"/>
      <c r="J4152" s="5"/>
      <c r="K4152" s="2"/>
      <c r="L4152" s="21"/>
      <c r="M4152" s="14"/>
      <c r="N4152" s="14"/>
      <c r="O4152" s="21"/>
      <c r="P4152" s="16"/>
      <c r="Q4152" s="24"/>
      <c r="R4152" s="16"/>
      <c r="S4152" s="4"/>
      <c r="T4152" s="5"/>
      <c r="U4152" s="11"/>
      <c r="V4152" s="11"/>
      <c r="W4152" s="11"/>
      <c r="X4152" s="32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"/>
      <c r="AI4152" s="1"/>
      <c r="AJ4152" s="1"/>
      <c r="AK4152" s="1"/>
      <c r="AL4152" s="1"/>
      <c r="AM4152" s="32"/>
      <c r="AN4152" s="32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42"/>
      <c r="B4153" s="19"/>
      <c r="C4153" s="8"/>
      <c r="D4153" s="15"/>
      <c r="E4153" s="16"/>
      <c r="F4153" s="16"/>
      <c r="G4153" s="16"/>
      <c r="H4153" s="16"/>
      <c r="I4153" s="15"/>
      <c r="J4153" s="5"/>
      <c r="K4153" s="2"/>
      <c r="L4153" s="21"/>
      <c r="M4153" s="14"/>
      <c r="N4153" s="14"/>
      <c r="O4153" s="21"/>
      <c r="P4153" s="16"/>
      <c r="Q4153" s="24"/>
      <c r="R4153" s="16"/>
      <c r="S4153" s="4"/>
      <c r="T4153" s="5"/>
      <c r="U4153" s="11"/>
      <c r="V4153" s="11"/>
      <c r="W4153" s="11"/>
      <c r="X4153" s="32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"/>
      <c r="AI4153" s="1"/>
      <c r="AJ4153" s="1"/>
      <c r="AK4153" s="1"/>
      <c r="AL4153" s="1"/>
      <c r="AM4153" s="32"/>
      <c r="AN4153" s="32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42"/>
      <c r="B4154" s="19"/>
      <c r="C4154" s="8"/>
      <c r="D4154" s="15"/>
      <c r="E4154" s="16"/>
      <c r="F4154" s="16"/>
      <c r="G4154" s="16"/>
      <c r="H4154" s="16"/>
      <c r="I4154" s="15"/>
      <c r="J4154" s="5"/>
      <c r="K4154" s="2"/>
      <c r="L4154" s="21"/>
      <c r="M4154" s="14"/>
      <c r="N4154" s="14"/>
      <c r="O4154" s="21"/>
      <c r="P4154" s="16"/>
      <c r="Q4154" s="24"/>
      <c r="R4154" s="16"/>
      <c r="S4154" s="4"/>
      <c r="T4154" s="5"/>
      <c r="U4154" s="11"/>
      <c r="V4154" s="11"/>
      <c r="W4154" s="11"/>
      <c r="X4154" s="32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"/>
      <c r="AI4154" s="1"/>
      <c r="AJ4154" s="1"/>
      <c r="AK4154" s="1"/>
      <c r="AL4154" s="1"/>
      <c r="AM4154" s="32"/>
      <c r="AN4154" s="32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42"/>
      <c r="B4155" s="19"/>
      <c r="C4155" s="8"/>
      <c r="D4155" s="15"/>
      <c r="E4155" s="16"/>
      <c r="F4155" s="16"/>
      <c r="G4155" s="16"/>
      <c r="H4155" s="16"/>
      <c r="I4155" s="15"/>
      <c r="J4155" s="5"/>
      <c r="K4155" s="2"/>
      <c r="L4155" s="21"/>
      <c r="M4155" s="14"/>
      <c r="N4155" s="14"/>
      <c r="O4155" s="21"/>
      <c r="P4155" s="16"/>
      <c r="Q4155" s="24"/>
      <c r="R4155" s="16"/>
      <c r="S4155" s="4"/>
      <c r="T4155" s="5"/>
      <c r="U4155" s="11"/>
      <c r="V4155" s="11"/>
      <c r="W4155" s="11"/>
      <c r="X4155" s="32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"/>
      <c r="AI4155" s="1"/>
      <c r="AJ4155" s="1"/>
      <c r="AK4155" s="1"/>
      <c r="AL4155" s="1"/>
      <c r="AM4155" s="32"/>
      <c r="AN4155" s="32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42"/>
      <c r="B4156" s="19"/>
      <c r="C4156" s="8"/>
      <c r="D4156" s="15"/>
      <c r="E4156" s="16"/>
      <c r="F4156" s="16"/>
      <c r="G4156" s="16"/>
      <c r="H4156" s="16"/>
      <c r="I4156" s="15"/>
      <c r="J4156" s="5"/>
      <c r="K4156" s="2"/>
      <c r="L4156" s="21"/>
      <c r="M4156" s="14"/>
      <c r="N4156" s="14"/>
      <c r="O4156" s="21"/>
      <c r="P4156" s="16"/>
      <c r="Q4156" s="24"/>
      <c r="R4156" s="16"/>
      <c r="S4156" s="4"/>
      <c r="T4156" s="5"/>
      <c r="U4156" s="11"/>
      <c r="V4156" s="11"/>
      <c r="W4156" s="11"/>
      <c r="X4156" s="32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"/>
      <c r="AI4156" s="1"/>
      <c r="AJ4156" s="1"/>
      <c r="AK4156" s="1"/>
      <c r="AL4156" s="1"/>
      <c r="AM4156" s="32"/>
      <c r="AN4156" s="32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42"/>
      <c r="B4157" s="19"/>
      <c r="C4157" s="8"/>
      <c r="D4157" s="15"/>
      <c r="E4157" s="16"/>
      <c r="F4157" s="16"/>
      <c r="G4157" s="16"/>
      <c r="H4157" s="16"/>
      <c r="I4157" s="15"/>
      <c r="J4157" s="5"/>
      <c r="K4157" s="2"/>
      <c r="L4157" s="21"/>
      <c r="M4157" s="14"/>
      <c r="N4157" s="14"/>
      <c r="O4157" s="21"/>
      <c r="P4157" s="16"/>
      <c r="Q4157" s="24"/>
      <c r="R4157" s="16"/>
      <c r="S4157" s="4"/>
      <c r="T4157" s="5"/>
      <c r="U4157" s="11"/>
      <c r="V4157" s="11"/>
      <c r="W4157" s="11"/>
      <c r="X4157" s="32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"/>
      <c r="AI4157" s="1"/>
      <c r="AJ4157" s="1"/>
      <c r="AK4157" s="1"/>
      <c r="AL4157" s="1"/>
      <c r="AM4157" s="32"/>
      <c r="AN4157" s="32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42"/>
      <c r="B4158" s="19"/>
      <c r="C4158" s="8"/>
      <c r="D4158" s="15"/>
      <c r="E4158" s="16"/>
      <c r="F4158" s="16"/>
      <c r="G4158" s="16"/>
      <c r="H4158" s="16"/>
      <c r="I4158" s="15"/>
      <c r="J4158" s="5"/>
      <c r="K4158" s="2"/>
      <c r="L4158" s="21"/>
      <c r="M4158" s="14"/>
      <c r="N4158" s="14"/>
      <c r="O4158" s="21"/>
      <c r="P4158" s="16"/>
      <c r="Q4158" s="24"/>
      <c r="R4158" s="16"/>
      <c r="S4158" s="4"/>
      <c r="T4158" s="5"/>
      <c r="U4158" s="11"/>
      <c r="V4158" s="11"/>
      <c r="W4158" s="11"/>
      <c r="X4158" s="32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"/>
      <c r="AI4158" s="1"/>
      <c r="AJ4158" s="1"/>
      <c r="AK4158" s="1"/>
      <c r="AL4158" s="1"/>
      <c r="AM4158" s="32"/>
      <c r="AN4158" s="32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42"/>
      <c r="B4159" s="19"/>
      <c r="C4159" s="8"/>
      <c r="D4159" s="15"/>
      <c r="E4159" s="16"/>
      <c r="F4159" s="16"/>
      <c r="G4159" s="16"/>
      <c r="H4159" s="16"/>
      <c r="I4159" s="15"/>
      <c r="J4159" s="5"/>
      <c r="K4159" s="2"/>
      <c r="L4159" s="21"/>
      <c r="M4159" s="14"/>
      <c r="N4159" s="14"/>
      <c r="O4159" s="21"/>
      <c r="P4159" s="16"/>
      <c r="Q4159" s="24"/>
      <c r="R4159" s="16"/>
      <c r="S4159" s="4"/>
      <c r="T4159" s="5"/>
      <c r="U4159" s="11"/>
      <c r="V4159" s="11"/>
      <c r="W4159" s="11"/>
      <c r="X4159" s="32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"/>
      <c r="AI4159" s="1"/>
      <c r="AJ4159" s="1"/>
      <c r="AK4159" s="1"/>
      <c r="AL4159" s="1"/>
      <c r="AM4159" s="32"/>
      <c r="AN4159" s="32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42"/>
      <c r="B4160" s="19"/>
      <c r="C4160" s="8"/>
      <c r="D4160" s="15"/>
      <c r="E4160" s="16"/>
      <c r="F4160" s="16"/>
      <c r="G4160" s="16"/>
      <c r="H4160" s="16"/>
      <c r="I4160" s="15"/>
      <c r="J4160" s="5"/>
      <c r="K4160" s="2"/>
      <c r="L4160" s="21"/>
      <c r="M4160" s="14"/>
      <c r="N4160" s="14"/>
      <c r="O4160" s="21"/>
      <c r="P4160" s="16"/>
      <c r="Q4160" s="24"/>
      <c r="R4160" s="16"/>
      <c r="S4160" s="4"/>
      <c r="T4160" s="5"/>
      <c r="U4160" s="11"/>
      <c r="V4160" s="11"/>
      <c r="W4160" s="11"/>
      <c r="X4160" s="32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"/>
      <c r="AI4160" s="1"/>
      <c r="AJ4160" s="1"/>
      <c r="AK4160" s="1"/>
      <c r="AL4160" s="1"/>
      <c r="AM4160" s="32"/>
      <c r="AN4160" s="32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42"/>
      <c r="B4161" s="19"/>
      <c r="C4161" s="8"/>
      <c r="D4161" s="15"/>
      <c r="E4161" s="16"/>
      <c r="F4161" s="16"/>
      <c r="G4161" s="16"/>
      <c r="H4161" s="16"/>
      <c r="I4161" s="15"/>
      <c r="J4161" s="5"/>
      <c r="K4161" s="2"/>
      <c r="L4161" s="21"/>
      <c r="M4161" s="14"/>
      <c r="N4161" s="14"/>
      <c r="O4161" s="21"/>
      <c r="P4161" s="16"/>
      <c r="Q4161" s="24"/>
      <c r="R4161" s="16"/>
      <c r="S4161" s="4"/>
      <c r="T4161" s="5"/>
      <c r="U4161" s="11"/>
      <c r="V4161" s="11"/>
      <c r="W4161" s="11"/>
      <c r="X4161" s="32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"/>
      <c r="AI4161" s="1"/>
      <c r="AJ4161" s="1"/>
      <c r="AK4161" s="1"/>
      <c r="AL4161" s="1"/>
      <c r="AM4161" s="32"/>
      <c r="AN4161" s="32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42"/>
      <c r="B4162" s="19"/>
      <c r="C4162" s="8"/>
      <c r="D4162" s="15"/>
      <c r="E4162" s="16"/>
      <c r="F4162" s="16"/>
      <c r="G4162" s="16"/>
      <c r="H4162" s="16"/>
      <c r="I4162" s="15"/>
      <c r="J4162" s="5"/>
      <c r="K4162" s="2"/>
      <c r="L4162" s="21"/>
      <c r="M4162" s="14"/>
      <c r="N4162" s="14"/>
      <c r="O4162" s="21"/>
      <c r="P4162" s="16"/>
      <c r="Q4162" s="24"/>
      <c r="R4162" s="16"/>
      <c r="S4162" s="4"/>
      <c r="T4162" s="5"/>
      <c r="U4162" s="11"/>
      <c r="V4162" s="11"/>
      <c r="W4162" s="11"/>
      <c r="X4162" s="32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"/>
      <c r="AI4162" s="1"/>
      <c r="AJ4162" s="1"/>
      <c r="AK4162" s="1"/>
      <c r="AL4162" s="1"/>
      <c r="AM4162" s="32"/>
      <c r="AN4162" s="32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42"/>
      <c r="B4163" s="19"/>
      <c r="C4163" s="8"/>
      <c r="D4163" s="15"/>
      <c r="E4163" s="16"/>
      <c r="F4163" s="16"/>
      <c r="G4163" s="16"/>
      <c r="H4163" s="16"/>
      <c r="I4163" s="15"/>
      <c r="J4163" s="5"/>
      <c r="K4163" s="2"/>
      <c r="L4163" s="21"/>
      <c r="M4163" s="14"/>
      <c r="N4163" s="14"/>
      <c r="O4163" s="21"/>
      <c r="P4163" s="16"/>
      <c r="Q4163" s="24"/>
      <c r="R4163" s="16"/>
      <c r="S4163" s="4"/>
      <c r="T4163" s="5"/>
      <c r="U4163" s="11"/>
      <c r="V4163" s="11"/>
      <c r="W4163" s="11"/>
      <c r="X4163" s="32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"/>
      <c r="AI4163" s="1"/>
      <c r="AJ4163" s="1"/>
      <c r="AK4163" s="1"/>
      <c r="AL4163" s="1"/>
      <c r="AM4163" s="32"/>
      <c r="AN4163" s="32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42"/>
      <c r="B4164" s="19"/>
      <c r="C4164" s="8"/>
      <c r="D4164" s="15"/>
      <c r="E4164" s="16"/>
      <c r="F4164" s="16"/>
      <c r="G4164" s="16"/>
      <c r="H4164" s="16"/>
      <c r="I4164" s="15"/>
      <c r="J4164" s="5"/>
      <c r="K4164" s="2"/>
      <c r="L4164" s="21"/>
      <c r="M4164" s="14"/>
      <c r="N4164" s="14"/>
      <c r="O4164" s="21"/>
      <c r="P4164" s="16"/>
      <c r="Q4164" s="24"/>
      <c r="R4164" s="16"/>
      <c r="S4164" s="4"/>
      <c r="T4164" s="5"/>
      <c r="U4164" s="11"/>
      <c r="V4164" s="11"/>
      <c r="W4164" s="11"/>
      <c r="X4164" s="32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"/>
      <c r="AI4164" s="1"/>
      <c r="AJ4164" s="1"/>
      <c r="AK4164" s="1"/>
      <c r="AL4164" s="1"/>
      <c r="AM4164" s="32"/>
      <c r="AN4164" s="32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42"/>
      <c r="B4165" s="19"/>
      <c r="C4165" s="8"/>
      <c r="D4165" s="15"/>
      <c r="E4165" s="16"/>
      <c r="F4165" s="16"/>
      <c r="G4165" s="16"/>
      <c r="H4165" s="16"/>
      <c r="I4165" s="15"/>
      <c r="J4165" s="5"/>
      <c r="K4165" s="2"/>
      <c r="L4165" s="21"/>
      <c r="M4165" s="14"/>
      <c r="N4165" s="14"/>
      <c r="O4165" s="21"/>
      <c r="P4165" s="16"/>
      <c r="Q4165" s="24"/>
      <c r="R4165" s="16"/>
      <c r="S4165" s="4"/>
      <c r="T4165" s="5"/>
      <c r="U4165" s="11"/>
      <c r="V4165" s="11"/>
      <c r="W4165" s="11"/>
      <c r="X4165" s="32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"/>
      <c r="AI4165" s="1"/>
      <c r="AJ4165" s="1"/>
      <c r="AK4165" s="1"/>
      <c r="AL4165" s="1"/>
      <c r="AM4165" s="32"/>
      <c r="AN4165" s="32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42"/>
      <c r="B4166" s="19"/>
      <c r="C4166" s="8"/>
      <c r="D4166" s="15"/>
      <c r="E4166" s="16"/>
      <c r="F4166" s="16"/>
      <c r="G4166" s="16"/>
      <c r="H4166" s="16"/>
      <c r="I4166" s="15"/>
      <c r="J4166" s="5"/>
      <c r="K4166" s="2"/>
      <c r="L4166" s="21"/>
      <c r="M4166" s="14"/>
      <c r="N4166" s="14"/>
      <c r="O4166" s="21"/>
      <c r="P4166" s="16"/>
      <c r="Q4166" s="24"/>
      <c r="R4166" s="16"/>
      <c r="S4166" s="4"/>
      <c r="T4166" s="5"/>
      <c r="U4166" s="11"/>
      <c r="V4166" s="11"/>
      <c r="W4166" s="11"/>
      <c r="X4166" s="32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"/>
      <c r="AI4166" s="1"/>
      <c r="AJ4166" s="1"/>
      <c r="AK4166" s="1"/>
      <c r="AL4166" s="1"/>
      <c r="AM4166" s="32"/>
      <c r="AN4166" s="32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42"/>
      <c r="B4167" s="19"/>
      <c r="C4167" s="8"/>
      <c r="D4167" s="15"/>
      <c r="E4167" s="16"/>
      <c r="F4167" s="16"/>
      <c r="G4167" s="16"/>
      <c r="H4167" s="16"/>
      <c r="I4167" s="15"/>
      <c r="J4167" s="5"/>
      <c r="K4167" s="2"/>
      <c r="L4167" s="21"/>
      <c r="M4167" s="14"/>
      <c r="N4167" s="14"/>
      <c r="O4167" s="21"/>
      <c r="P4167" s="16"/>
      <c r="Q4167" s="24"/>
      <c r="R4167" s="16"/>
      <c r="S4167" s="4"/>
      <c r="T4167" s="5"/>
      <c r="U4167" s="11"/>
      <c r="V4167" s="11"/>
      <c r="W4167" s="11"/>
      <c r="X4167" s="32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"/>
      <c r="AI4167" s="1"/>
      <c r="AJ4167" s="1"/>
      <c r="AK4167" s="1"/>
      <c r="AL4167" s="1"/>
      <c r="AM4167" s="32"/>
      <c r="AN4167" s="32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42"/>
      <c r="B4168" s="19"/>
      <c r="C4168" s="8"/>
      <c r="D4168" s="15"/>
      <c r="E4168" s="16"/>
      <c r="F4168" s="16"/>
      <c r="G4168" s="16"/>
      <c r="H4168" s="16"/>
      <c r="I4168" s="15"/>
      <c r="J4168" s="5"/>
      <c r="K4168" s="2"/>
      <c r="L4168" s="21"/>
      <c r="M4168" s="14"/>
      <c r="N4168" s="14"/>
      <c r="O4168" s="21"/>
      <c r="P4168" s="16"/>
      <c r="Q4168" s="24"/>
      <c r="R4168" s="16"/>
      <c r="S4168" s="4"/>
      <c r="T4168" s="5"/>
      <c r="U4168" s="11"/>
      <c r="V4168" s="11"/>
      <c r="W4168" s="11"/>
      <c r="X4168" s="32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"/>
      <c r="AI4168" s="1"/>
      <c r="AJ4168" s="1"/>
      <c r="AK4168" s="1"/>
      <c r="AL4168" s="1"/>
      <c r="AM4168" s="32"/>
      <c r="AN4168" s="32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42"/>
      <c r="B4169" s="19"/>
      <c r="C4169" s="8"/>
      <c r="D4169" s="15"/>
      <c r="E4169" s="16"/>
      <c r="F4169" s="16"/>
      <c r="G4169" s="16"/>
      <c r="H4169" s="16"/>
      <c r="I4169" s="15"/>
      <c r="J4169" s="5"/>
      <c r="K4169" s="2"/>
      <c r="L4169" s="21"/>
      <c r="M4169" s="14"/>
      <c r="N4169" s="14"/>
      <c r="O4169" s="21"/>
      <c r="P4169" s="16"/>
      <c r="Q4169" s="24"/>
      <c r="R4169" s="16"/>
      <c r="S4169" s="4"/>
      <c r="T4169" s="5"/>
      <c r="U4169" s="11"/>
      <c r="V4169" s="11"/>
      <c r="W4169" s="11"/>
      <c r="X4169" s="32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"/>
      <c r="AI4169" s="1"/>
      <c r="AJ4169" s="1"/>
      <c r="AK4169" s="1"/>
      <c r="AL4169" s="1"/>
      <c r="AM4169" s="32"/>
      <c r="AN4169" s="32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42"/>
      <c r="B4170" s="19"/>
      <c r="C4170" s="8"/>
      <c r="D4170" s="15"/>
      <c r="E4170" s="16"/>
      <c r="F4170" s="16"/>
      <c r="G4170" s="16"/>
      <c r="H4170" s="16"/>
      <c r="I4170" s="15"/>
      <c r="J4170" s="5"/>
      <c r="K4170" s="2"/>
      <c r="L4170" s="21"/>
      <c r="M4170" s="14"/>
      <c r="N4170" s="14"/>
      <c r="O4170" s="21"/>
      <c r="P4170" s="16"/>
      <c r="Q4170" s="24"/>
      <c r="R4170" s="16"/>
      <c r="S4170" s="4"/>
      <c r="T4170" s="5"/>
      <c r="U4170" s="11"/>
      <c r="V4170" s="11"/>
      <c r="W4170" s="11"/>
      <c r="X4170" s="32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"/>
      <c r="AI4170" s="1"/>
      <c r="AJ4170" s="1"/>
      <c r="AK4170" s="1"/>
      <c r="AL4170" s="1"/>
      <c r="AM4170" s="32"/>
      <c r="AN4170" s="32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42"/>
      <c r="B4171" s="19"/>
      <c r="C4171" s="8"/>
      <c r="D4171" s="15"/>
      <c r="E4171" s="16"/>
      <c r="F4171" s="16"/>
      <c r="G4171" s="16"/>
      <c r="H4171" s="16"/>
      <c r="I4171" s="15"/>
      <c r="J4171" s="5"/>
      <c r="K4171" s="2"/>
      <c r="L4171" s="21"/>
      <c r="M4171" s="14"/>
      <c r="N4171" s="14"/>
      <c r="O4171" s="21"/>
      <c r="P4171" s="16"/>
      <c r="Q4171" s="24"/>
      <c r="R4171" s="16"/>
      <c r="S4171" s="4"/>
      <c r="T4171" s="5"/>
      <c r="U4171" s="11"/>
      <c r="V4171" s="11"/>
      <c r="W4171" s="11"/>
      <c r="X4171" s="32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"/>
      <c r="AI4171" s="1"/>
      <c r="AJ4171" s="1"/>
      <c r="AK4171" s="1"/>
      <c r="AL4171" s="1"/>
      <c r="AM4171" s="32"/>
      <c r="AN4171" s="32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42"/>
      <c r="B4172" s="19"/>
      <c r="C4172" s="8"/>
      <c r="D4172" s="15"/>
      <c r="E4172" s="16"/>
      <c r="F4172" s="16"/>
      <c r="G4172" s="16"/>
      <c r="H4172" s="16"/>
      <c r="I4172" s="15"/>
      <c r="J4172" s="5"/>
      <c r="K4172" s="2"/>
      <c r="L4172" s="21"/>
      <c r="M4172" s="14"/>
      <c r="N4172" s="14"/>
      <c r="O4172" s="21"/>
      <c r="P4172" s="16"/>
      <c r="Q4172" s="24"/>
      <c r="R4172" s="16"/>
      <c r="S4172" s="4"/>
      <c r="T4172" s="5"/>
      <c r="U4172" s="11"/>
      <c r="V4172" s="11"/>
      <c r="W4172" s="11"/>
      <c r="X4172" s="32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"/>
      <c r="AI4172" s="1"/>
      <c r="AJ4172" s="1"/>
      <c r="AK4172" s="1"/>
      <c r="AL4172" s="1"/>
      <c r="AM4172" s="32"/>
      <c r="AN4172" s="32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42"/>
      <c r="B4173" s="19"/>
      <c r="C4173" s="8"/>
      <c r="D4173" s="15"/>
      <c r="E4173" s="16"/>
      <c r="F4173" s="16"/>
      <c r="G4173" s="16"/>
      <c r="H4173" s="16"/>
      <c r="I4173" s="15"/>
      <c r="J4173" s="5"/>
      <c r="K4173" s="2"/>
      <c r="L4173" s="21"/>
      <c r="M4173" s="14"/>
      <c r="N4173" s="14"/>
      <c r="O4173" s="21"/>
      <c r="P4173" s="16"/>
      <c r="Q4173" s="24"/>
      <c r="R4173" s="16"/>
      <c r="S4173" s="4"/>
      <c r="T4173" s="5"/>
      <c r="U4173" s="11"/>
      <c r="V4173" s="11"/>
      <c r="W4173" s="11"/>
      <c r="X4173" s="32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"/>
      <c r="AI4173" s="1"/>
      <c r="AJ4173" s="1"/>
      <c r="AK4173" s="1"/>
      <c r="AL4173" s="1"/>
      <c r="AM4173" s="32"/>
      <c r="AN4173" s="32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42"/>
      <c r="B4174" s="19"/>
      <c r="C4174" s="8"/>
      <c r="D4174" s="15"/>
      <c r="E4174" s="16"/>
      <c r="F4174" s="16"/>
      <c r="G4174" s="16"/>
      <c r="H4174" s="16"/>
      <c r="I4174" s="15"/>
      <c r="J4174" s="5"/>
      <c r="K4174" s="2"/>
      <c r="L4174" s="21"/>
      <c r="M4174" s="14"/>
      <c r="N4174" s="14"/>
      <c r="O4174" s="21"/>
      <c r="P4174" s="16"/>
      <c r="Q4174" s="24"/>
      <c r="R4174" s="16"/>
      <c r="S4174" s="4"/>
      <c r="T4174" s="5"/>
      <c r="U4174" s="11"/>
      <c r="V4174" s="11"/>
      <c r="W4174" s="11"/>
      <c r="X4174" s="32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"/>
      <c r="AI4174" s="1"/>
      <c r="AJ4174" s="1"/>
      <c r="AK4174" s="1"/>
      <c r="AL4174" s="1"/>
      <c r="AM4174" s="32"/>
      <c r="AN4174" s="32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42"/>
      <c r="B4175" s="19"/>
      <c r="C4175" s="8"/>
      <c r="D4175" s="15"/>
      <c r="E4175" s="16"/>
      <c r="F4175" s="16"/>
      <c r="G4175" s="16"/>
      <c r="H4175" s="16"/>
      <c r="I4175" s="15"/>
      <c r="J4175" s="5"/>
      <c r="K4175" s="2"/>
      <c r="L4175" s="21"/>
      <c r="M4175" s="14"/>
      <c r="N4175" s="14"/>
      <c r="O4175" s="21"/>
      <c r="P4175" s="16"/>
      <c r="Q4175" s="24"/>
      <c r="R4175" s="16"/>
      <c r="S4175" s="4"/>
      <c r="T4175" s="5"/>
      <c r="U4175" s="11"/>
      <c r="V4175" s="11"/>
      <c r="W4175" s="11"/>
      <c r="X4175" s="32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"/>
      <c r="AI4175" s="1"/>
      <c r="AJ4175" s="1"/>
      <c r="AK4175" s="1"/>
      <c r="AL4175" s="1"/>
      <c r="AM4175" s="32"/>
      <c r="AN4175" s="32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42"/>
      <c r="B4176" s="19"/>
      <c r="C4176" s="8"/>
      <c r="D4176" s="15"/>
      <c r="E4176" s="16"/>
      <c r="F4176" s="16"/>
      <c r="G4176" s="16"/>
      <c r="H4176" s="16"/>
      <c r="I4176" s="15"/>
      <c r="J4176" s="5"/>
      <c r="K4176" s="2"/>
      <c r="L4176" s="21"/>
      <c r="M4176" s="14"/>
      <c r="N4176" s="14"/>
      <c r="O4176" s="21"/>
      <c r="P4176" s="16"/>
      <c r="Q4176" s="24"/>
      <c r="R4176" s="16"/>
      <c r="S4176" s="4"/>
      <c r="T4176" s="5"/>
      <c r="U4176" s="11"/>
      <c r="V4176" s="11"/>
      <c r="W4176" s="11"/>
      <c r="X4176" s="32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"/>
      <c r="AI4176" s="1"/>
      <c r="AJ4176" s="1"/>
      <c r="AK4176" s="1"/>
      <c r="AL4176" s="1"/>
      <c r="AM4176" s="32"/>
      <c r="AN4176" s="32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42"/>
      <c r="B4177" s="19"/>
      <c r="C4177" s="8"/>
      <c r="D4177" s="15"/>
      <c r="E4177" s="16"/>
      <c r="F4177" s="16"/>
      <c r="G4177" s="16"/>
      <c r="H4177" s="16"/>
      <c r="I4177" s="15"/>
      <c r="J4177" s="5"/>
      <c r="K4177" s="2"/>
      <c r="L4177" s="21"/>
      <c r="M4177" s="14"/>
      <c r="N4177" s="14"/>
      <c r="O4177" s="21"/>
      <c r="P4177" s="16"/>
      <c r="Q4177" s="24"/>
      <c r="R4177" s="16"/>
      <c r="S4177" s="4"/>
      <c r="T4177" s="5"/>
      <c r="U4177" s="11"/>
      <c r="V4177" s="11"/>
      <c r="W4177" s="11"/>
      <c r="X4177" s="32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"/>
      <c r="AI4177" s="1"/>
      <c r="AJ4177" s="1"/>
      <c r="AK4177" s="1"/>
      <c r="AL4177" s="1"/>
      <c r="AM4177" s="32"/>
      <c r="AN4177" s="32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42"/>
      <c r="B4178" s="19"/>
      <c r="C4178" s="8"/>
      <c r="D4178" s="15"/>
      <c r="E4178" s="16"/>
      <c r="F4178" s="16"/>
      <c r="G4178" s="16"/>
      <c r="H4178" s="16"/>
      <c r="I4178" s="15"/>
      <c r="J4178" s="5"/>
      <c r="K4178" s="2"/>
      <c r="L4178" s="21"/>
      <c r="M4178" s="14"/>
      <c r="N4178" s="14"/>
      <c r="O4178" s="21"/>
      <c r="P4178" s="16"/>
      <c r="Q4178" s="24"/>
      <c r="R4178" s="16"/>
      <c r="S4178" s="4"/>
      <c r="T4178" s="5"/>
      <c r="U4178" s="11"/>
      <c r="V4178" s="11"/>
      <c r="W4178" s="11"/>
      <c r="X4178" s="32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"/>
      <c r="AI4178" s="1"/>
      <c r="AJ4178" s="1"/>
      <c r="AK4178" s="1"/>
      <c r="AL4178" s="1"/>
      <c r="AM4178" s="32"/>
      <c r="AN4178" s="32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42"/>
      <c r="B4179" s="19"/>
      <c r="C4179" s="8"/>
      <c r="D4179" s="15"/>
      <c r="E4179" s="16"/>
      <c r="F4179" s="16"/>
      <c r="G4179" s="16"/>
      <c r="H4179" s="16"/>
      <c r="I4179" s="15"/>
      <c r="J4179" s="5"/>
      <c r="K4179" s="2"/>
      <c r="L4179" s="21"/>
      <c r="M4179" s="14"/>
      <c r="N4179" s="14"/>
      <c r="O4179" s="21"/>
      <c r="P4179" s="16"/>
      <c r="Q4179" s="24"/>
      <c r="R4179" s="16"/>
      <c r="S4179" s="4"/>
      <c r="T4179" s="5"/>
      <c r="U4179" s="11"/>
      <c r="V4179" s="11"/>
      <c r="W4179" s="11"/>
      <c r="X4179" s="32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"/>
      <c r="AI4179" s="1"/>
      <c r="AJ4179" s="1"/>
      <c r="AK4179" s="1"/>
      <c r="AL4179" s="1"/>
      <c r="AM4179" s="32"/>
      <c r="AN4179" s="32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42"/>
      <c r="B4180" s="19"/>
      <c r="C4180" s="8"/>
      <c r="D4180" s="15"/>
      <c r="E4180" s="16"/>
      <c r="F4180" s="16"/>
      <c r="G4180" s="16"/>
      <c r="H4180" s="16"/>
      <c r="I4180" s="15"/>
      <c r="J4180" s="5"/>
      <c r="K4180" s="2"/>
      <c r="L4180" s="21"/>
      <c r="M4180" s="14"/>
      <c r="N4180" s="14"/>
      <c r="O4180" s="21"/>
      <c r="P4180" s="16"/>
      <c r="Q4180" s="24"/>
      <c r="R4180" s="16"/>
      <c r="S4180" s="4"/>
      <c r="T4180" s="5"/>
      <c r="U4180" s="11"/>
      <c r="V4180" s="11"/>
      <c r="W4180" s="11"/>
      <c r="X4180" s="32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"/>
      <c r="AI4180" s="1"/>
      <c r="AJ4180" s="1"/>
      <c r="AK4180" s="1"/>
      <c r="AL4180" s="1"/>
      <c r="AM4180" s="32"/>
      <c r="AN4180" s="32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42"/>
      <c r="B4181" s="19"/>
      <c r="C4181" s="8"/>
      <c r="D4181" s="15"/>
      <c r="E4181" s="16"/>
      <c r="F4181" s="16"/>
      <c r="G4181" s="16"/>
      <c r="H4181" s="16"/>
      <c r="I4181" s="15"/>
      <c r="J4181" s="5"/>
      <c r="K4181" s="2"/>
      <c r="L4181" s="21"/>
      <c r="M4181" s="14"/>
      <c r="N4181" s="14"/>
      <c r="O4181" s="21"/>
      <c r="P4181" s="16"/>
      <c r="Q4181" s="24"/>
      <c r="R4181" s="16"/>
      <c r="S4181" s="4"/>
      <c r="T4181" s="5"/>
      <c r="U4181" s="11"/>
      <c r="V4181" s="11"/>
      <c r="W4181" s="11"/>
      <c r="X4181" s="32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"/>
      <c r="AI4181" s="1"/>
      <c r="AJ4181" s="1"/>
      <c r="AK4181" s="1"/>
      <c r="AL4181" s="1"/>
      <c r="AM4181" s="32"/>
      <c r="AN4181" s="32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42"/>
      <c r="B4182" s="19"/>
      <c r="C4182" s="8"/>
      <c r="D4182" s="15"/>
      <c r="E4182" s="16"/>
      <c r="F4182" s="16"/>
      <c r="G4182" s="16"/>
      <c r="H4182" s="16"/>
      <c r="I4182" s="15"/>
      <c r="J4182" s="5"/>
      <c r="K4182" s="2"/>
      <c r="L4182" s="21"/>
      <c r="M4182" s="14"/>
      <c r="N4182" s="14"/>
      <c r="O4182" s="21"/>
      <c r="P4182" s="16"/>
      <c r="Q4182" s="24"/>
      <c r="R4182" s="16"/>
      <c r="S4182" s="4"/>
      <c r="T4182" s="5"/>
      <c r="U4182" s="11"/>
      <c r="V4182" s="11"/>
      <c r="W4182" s="11"/>
      <c r="X4182" s="32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"/>
      <c r="AI4182" s="1"/>
      <c r="AJ4182" s="1"/>
      <c r="AK4182" s="1"/>
      <c r="AL4182" s="1"/>
      <c r="AM4182" s="32"/>
      <c r="AN4182" s="32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42"/>
      <c r="B4183" s="19"/>
      <c r="C4183" s="8"/>
      <c r="D4183" s="15"/>
      <c r="E4183" s="16"/>
      <c r="F4183" s="16"/>
      <c r="G4183" s="16"/>
      <c r="H4183" s="16"/>
      <c r="I4183" s="15"/>
      <c r="J4183" s="5"/>
      <c r="K4183" s="2"/>
      <c r="L4183" s="21"/>
      <c r="M4183" s="14"/>
      <c r="N4183" s="14"/>
      <c r="O4183" s="21"/>
      <c r="P4183" s="16"/>
      <c r="Q4183" s="24"/>
      <c r="R4183" s="16"/>
      <c r="S4183" s="4"/>
      <c r="T4183" s="5"/>
      <c r="U4183" s="11"/>
      <c r="V4183" s="11"/>
      <c r="W4183" s="11"/>
      <c r="X4183" s="32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"/>
      <c r="AI4183" s="1"/>
      <c r="AJ4183" s="1"/>
      <c r="AK4183" s="1"/>
      <c r="AL4183" s="1"/>
      <c r="AM4183" s="32"/>
      <c r="AN4183" s="32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42"/>
      <c r="B4184" s="19"/>
      <c r="C4184" s="8"/>
      <c r="D4184" s="15"/>
      <c r="E4184" s="16"/>
      <c r="F4184" s="16"/>
      <c r="G4184" s="16"/>
      <c r="H4184" s="16"/>
      <c r="I4184" s="15"/>
      <c r="J4184" s="5"/>
      <c r="K4184" s="2"/>
      <c r="L4184" s="21"/>
      <c r="M4184" s="14"/>
      <c r="N4184" s="14"/>
      <c r="O4184" s="21"/>
      <c r="P4184" s="16"/>
      <c r="Q4184" s="24"/>
      <c r="R4184" s="16"/>
      <c r="S4184" s="4"/>
      <c r="T4184" s="5"/>
      <c r="U4184" s="11"/>
      <c r="V4184" s="11"/>
      <c r="W4184" s="11"/>
      <c r="X4184" s="32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"/>
      <c r="AI4184" s="1"/>
      <c r="AJ4184" s="1"/>
      <c r="AK4184" s="1"/>
      <c r="AL4184" s="1"/>
      <c r="AM4184" s="32"/>
      <c r="AN4184" s="32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42"/>
      <c r="B4185" s="19"/>
      <c r="C4185" s="8"/>
      <c r="D4185" s="15"/>
      <c r="E4185" s="16"/>
      <c r="F4185" s="16"/>
      <c r="G4185" s="16"/>
      <c r="H4185" s="16"/>
      <c r="I4185" s="15"/>
      <c r="J4185" s="5"/>
      <c r="K4185" s="2"/>
      <c r="L4185" s="21"/>
      <c r="M4185" s="14"/>
      <c r="N4185" s="14"/>
      <c r="O4185" s="21"/>
      <c r="P4185" s="16"/>
      <c r="Q4185" s="24"/>
      <c r="R4185" s="16"/>
      <c r="S4185" s="4"/>
      <c r="T4185" s="5"/>
      <c r="U4185" s="11"/>
      <c r="V4185" s="11"/>
      <c r="W4185" s="11"/>
      <c r="X4185" s="32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"/>
      <c r="AI4185" s="1"/>
      <c r="AJ4185" s="1"/>
      <c r="AK4185" s="1"/>
      <c r="AL4185" s="1"/>
      <c r="AM4185" s="32"/>
      <c r="AN4185" s="32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42"/>
      <c r="B4186" s="19"/>
      <c r="C4186" s="8"/>
      <c r="D4186" s="15"/>
      <c r="E4186" s="16"/>
      <c r="F4186" s="16"/>
      <c r="G4186" s="16"/>
      <c r="H4186" s="16"/>
      <c r="I4186" s="15"/>
      <c r="J4186" s="5"/>
      <c r="K4186" s="2"/>
      <c r="L4186" s="21"/>
      <c r="M4186" s="14"/>
      <c r="N4186" s="14"/>
      <c r="O4186" s="21"/>
      <c r="P4186" s="16"/>
      <c r="Q4186" s="24"/>
      <c r="R4186" s="16"/>
      <c r="S4186" s="4"/>
      <c r="T4186" s="5"/>
      <c r="U4186" s="11"/>
      <c r="V4186" s="11"/>
      <c r="W4186" s="11"/>
      <c r="X4186" s="32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"/>
      <c r="AI4186" s="1"/>
      <c r="AJ4186" s="1"/>
      <c r="AK4186" s="1"/>
      <c r="AL4186" s="1"/>
      <c r="AM4186" s="32"/>
      <c r="AN4186" s="32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42"/>
      <c r="B4187" s="19"/>
      <c r="C4187" s="8"/>
      <c r="D4187" s="15"/>
      <c r="E4187" s="16"/>
      <c r="F4187" s="16"/>
      <c r="G4187" s="16"/>
      <c r="H4187" s="16"/>
      <c r="I4187" s="15"/>
      <c r="J4187" s="5"/>
      <c r="K4187" s="2"/>
      <c r="L4187" s="21"/>
      <c r="M4187" s="14"/>
      <c r="N4187" s="14"/>
      <c r="O4187" s="21"/>
      <c r="P4187" s="16"/>
      <c r="Q4187" s="24"/>
      <c r="R4187" s="16"/>
      <c r="S4187" s="4"/>
      <c r="T4187" s="5"/>
      <c r="U4187" s="11"/>
      <c r="V4187" s="11"/>
      <c r="W4187" s="11"/>
      <c r="X4187" s="32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"/>
      <c r="AI4187" s="1"/>
      <c r="AJ4187" s="1"/>
      <c r="AK4187" s="1"/>
      <c r="AL4187" s="1"/>
      <c r="AM4187" s="32"/>
      <c r="AN4187" s="32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42"/>
      <c r="B4188" s="19"/>
      <c r="C4188" s="8"/>
      <c r="D4188" s="15"/>
      <c r="E4188" s="16"/>
      <c r="F4188" s="16"/>
      <c r="G4188" s="16"/>
      <c r="H4188" s="16"/>
      <c r="I4188" s="15"/>
      <c r="J4188" s="5"/>
      <c r="K4188" s="2"/>
      <c r="L4188" s="21"/>
      <c r="M4188" s="14"/>
      <c r="N4188" s="14"/>
      <c r="O4188" s="21"/>
      <c r="P4188" s="16"/>
      <c r="Q4188" s="24"/>
      <c r="R4188" s="16"/>
      <c r="S4188" s="4"/>
      <c r="T4188" s="5"/>
      <c r="U4188" s="11"/>
      <c r="V4188" s="11"/>
      <c r="W4188" s="11"/>
      <c r="X4188" s="32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"/>
      <c r="AI4188" s="1"/>
      <c r="AJ4188" s="1"/>
      <c r="AK4188" s="1"/>
      <c r="AL4188" s="1"/>
      <c r="AM4188" s="32"/>
      <c r="AN4188" s="32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42"/>
      <c r="B4189" s="19"/>
      <c r="C4189" s="8"/>
      <c r="D4189" s="15"/>
      <c r="E4189" s="16"/>
      <c r="F4189" s="16"/>
      <c r="G4189" s="16"/>
      <c r="H4189" s="16"/>
      <c r="I4189" s="15"/>
      <c r="J4189" s="5"/>
      <c r="K4189" s="2"/>
      <c r="L4189" s="21"/>
      <c r="M4189" s="14"/>
      <c r="N4189" s="14"/>
      <c r="O4189" s="21"/>
      <c r="P4189" s="16"/>
      <c r="Q4189" s="24"/>
      <c r="R4189" s="16"/>
      <c r="S4189" s="4"/>
      <c r="T4189" s="5"/>
      <c r="U4189" s="11"/>
      <c r="V4189" s="11"/>
      <c r="W4189" s="11"/>
      <c r="X4189" s="32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"/>
      <c r="AI4189" s="1"/>
      <c r="AJ4189" s="1"/>
      <c r="AK4189" s="1"/>
      <c r="AL4189" s="1"/>
      <c r="AM4189" s="32"/>
      <c r="AN4189" s="32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42"/>
      <c r="B4190" s="19"/>
      <c r="C4190" s="8"/>
      <c r="D4190" s="15"/>
      <c r="E4190" s="16"/>
      <c r="F4190" s="16"/>
      <c r="G4190" s="16"/>
      <c r="H4190" s="16"/>
      <c r="I4190" s="15"/>
      <c r="J4190" s="5"/>
      <c r="K4190" s="2"/>
      <c r="L4190" s="21"/>
      <c r="M4190" s="14"/>
      <c r="N4190" s="14"/>
      <c r="O4190" s="21"/>
      <c r="P4190" s="16"/>
      <c r="Q4190" s="24"/>
      <c r="R4190" s="16"/>
      <c r="S4190" s="4"/>
      <c r="T4190" s="5"/>
      <c r="U4190" s="11"/>
      <c r="V4190" s="11"/>
      <c r="W4190" s="11"/>
      <c r="X4190" s="32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"/>
      <c r="AI4190" s="1"/>
      <c r="AJ4190" s="1"/>
      <c r="AK4190" s="1"/>
      <c r="AL4190" s="1"/>
      <c r="AM4190" s="32"/>
      <c r="AN4190" s="32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42"/>
      <c r="B4191" s="19"/>
      <c r="C4191" s="8"/>
      <c r="D4191" s="15"/>
      <c r="E4191" s="16"/>
      <c r="F4191" s="16"/>
      <c r="G4191" s="16"/>
      <c r="H4191" s="16"/>
      <c r="I4191" s="15"/>
      <c r="J4191" s="5"/>
      <c r="K4191" s="2"/>
      <c r="L4191" s="21"/>
      <c r="M4191" s="14"/>
      <c r="N4191" s="14"/>
      <c r="O4191" s="21"/>
      <c r="P4191" s="16"/>
      <c r="Q4191" s="24"/>
      <c r="R4191" s="16"/>
      <c r="S4191" s="4"/>
      <c r="T4191" s="5"/>
      <c r="U4191" s="11"/>
      <c r="V4191" s="11"/>
      <c r="W4191" s="11"/>
      <c r="X4191" s="32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"/>
      <c r="AI4191" s="1"/>
      <c r="AJ4191" s="1"/>
      <c r="AK4191" s="1"/>
      <c r="AL4191" s="1"/>
      <c r="AM4191" s="32"/>
      <c r="AN4191" s="32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42"/>
      <c r="B4192" s="19"/>
      <c r="C4192" s="8"/>
      <c r="D4192" s="15"/>
      <c r="E4192" s="16"/>
      <c r="F4192" s="16"/>
      <c r="G4192" s="16"/>
      <c r="H4192" s="16"/>
      <c r="I4192" s="15"/>
      <c r="J4192" s="5"/>
      <c r="K4192" s="2"/>
      <c r="L4192" s="21"/>
      <c r="M4192" s="14"/>
      <c r="N4192" s="14"/>
      <c r="O4192" s="21"/>
      <c r="P4192" s="16"/>
      <c r="Q4192" s="24"/>
      <c r="R4192" s="16"/>
      <c r="S4192" s="4"/>
      <c r="T4192" s="5"/>
      <c r="U4192" s="11"/>
      <c r="V4192" s="11"/>
      <c r="W4192" s="11"/>
      <c r="X4192" s="32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"/>
      <c r="AI4192" s="1"/>
      <c r="AJ4192" s="1"/>
      <c r="AK4192" s="1"/>
      <c r="AL4192" s="1"/>
      <c r="AM4192" s="32"/>
      <c r="AN4192" s="32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42"/>
      <c r="B4193" s="19"/>
      <c r="C4193" s="8"/>
      <c r="D4193" s="15"/>
      <c r="E4193" s="16"/>
      <c r="F4193" s="16"/>
      <c r="G4193" s="16"/>
      <c r="H4193" s="16"/>
      <c r="I4193" s="15"/>
      <c r="J4193" s="5"/>
      <c r="K4193" s="2"/>
      <c r="L4193" s="21"/>
      <c r="M4193" s="14"/>
      <c r="N4193" s="14"/>
      <c r="O4193" s="21"/>
      <c r="P4193" s="16"/>
      <c r="Q4193" s="24"/>
      <c r="R4193" s="16"/>
      <c r="S4193" s="4"/>
      <c r="T4193" s="5"/>
      <c r="U4193" s="11"/>
      <c r="V4193" s="11"/>
      <c r="W4193" s="11"/>
      <c r="X4193" s="32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"/>
      <c r="AI4193" s="1"/>
      <c r="AJ4193" s="1"/>
      <c r="AK4193" s="1"/>
      <c r="AL4193" s="1"/>
      <c r="AM4193" s="32"/>
      <c r="AN4193" s="32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42"/>
      <c r="B4194" s="19"/>
      <c r="C4194" s="8"/>
      <c r="D4194" s="15"/>
      <c r="E4194" s="16"/>
      <c r="F4194" s="16"/>
      <c r="G4194" s="16"/>
      <c r="H4194" s="16"/>
      <c r="I4194" s="15"/>
      <c r="J4194" s="5"/>
      <c r="K4194" s="2"/>
      <c r="L4194" s="21"/>
      <c r="M4194" s="14"/>
      <c r="N4194" s="14"/>
      <c r="O4194" s="21"/>
      <c r="P4194" s="16"/>
      <c r="Q4194" s="24"/>
      <c r="R4194" s="16"/>
      <c r="S4194" s="4"/>
      <c r="T4194" s="5"/>
      <c r="U4194" s="11"/>
      <c r="V4194" s="11"/>
      <c r="W4194" s="11"/>
      <c r="X4194" s="32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"/>
      <c r="AI4194" s="1"/>
      <c r="AJ4194" s="1"/>
      <c r="AK4194" s="1"/>
      <c r="AL4194" s="1"/>
      <c r="AM4194" s="32"/>
      <c r="AN4194" s="32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42"/>
      <c r="B4195" s="19"/>
      <c r="C4195" s="8"/>
      <c r="D4195" s="15"/>
      <c r="E4195" s="16"/>
      <c r="F4195" s="16"/>
      <c r="G4195" s="16"/>
      <c r="H4195" s="16"/>
      <c r="I4195" s="15"/>
      <c r="J4195" s="5"/>
      <c r="K4195" s="2"/>
      <c r="L4195" s="21"/>
      <c r="M4195" s="14"/>
      <c r="N4195" s="14"/>
      <c r="O4195" s="21"/>
      <c r="P4195" s="16"/>
      <c r="Q4195" s="24"/>
      <c r="R4195" s="16"/>
      <c r="S4195" s="4"/>
      <c r="T4195" s="5"/>
      <c r="U4195" s="11"/>
      <c r="V4195" s="11"/>
      <c r="W4195" s="11"/>
      <c r="X4195" s="32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"/>
      <c r="AI4195" s="1"/>
      <c r="AJ4195" s="1"/>
      <c r="AK4195" s="1"/>
      <c r="AL4195" s="1"/>
      <c r="AM4195" s="32"/>
      <c r="AN4195" s="32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42"/>
      <c r="B4196" s="19"/>
      <c r="C4196" s="8"/>
      <c r="D4196" s="15"/>
      <c r="E4196" s="16"/>
      <c r="F4196" s="16"/>
      <c r="G4196" s="16"/>
      <c r="H4196" s="16"/>
      <c r="I4196" s="15"/>
      <c r="J4196" s="5"/>
      <c r="K4196" s="2"/>
      <c r="L4196" s="21"/>
      <c r="M4196" s="14"/>
      <c r="N4196" s="14"/>
      <c r="O4196" s="21"/>
      <c r="P4196" s="16"/>
      <c r="Q4196" s="24"/>
      <c r="R4196" s="16"/>
      <c r="S4196" s="4"/>
      <c r="T4196" s="5"/>
      <c r="U4196" s="11"/>
      <c r="V4196" s="11"/>
      <c r="W4196" s="11"/>
      <c r="X4196" s="32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"/>
      <c r="AI4196" s="1"/>
      <c r="AJ4196" s="1"/>
      <c r="AK4196" s="1"/>
      <c r="AL4196" s="1"/>
      <c r="AM4196" s="32"/>
      <c r="AN4196" s="32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42"/>
      <c r="B4197" s="19"/>
      <c r="C4197" s="8"/>
      <c r="D4197" s="15"/>
      <c r="E4197" s="16"/>
      <c r="F4197" s="16"/>
      <c r="G4197" s="16"/>
      <c r="H4197" s="16"/>
      <c r="I4197" s="15"/>
      <c r="J4197" s="5"/>
      <c r="K4197" s="2"/>
      <c r="L4197" s="21"/>
      <c r="M4197" s="14"/>
      <c r="N4197" s="14"/>
      <c r="O4197" s="21"/>
      <c r="P4197" s="16"/>
      <c r="Q4197" s="24"/>
      <c r="R4197" s="16"/>
      <c r="S4197" s="4"/>
      <c r="T4197" s="5"/>
      <c r="U4197" s="11"/>
      <c r="V4197" s="11"/>
      <c r="W4197" s="11"/>
      <c r="X4197" s="32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"/>
      <c r="AI4197" s="1"/>
      <c r="AJ4197" s="1"/>
      <c r="AK4197" s="1"/>
      <c r="AL4197" s="1"/>
      <c r="AM4197" s="32"/>
      <c r="AN4197" s="32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42"/>
      <c r="B4198" s="19"/>
      <c r="C4198" s="8"/>
      <c r="D4198" s="15"/>
      <c r="E4198" s="16"/>
      <c r="F4198" s="16"/>
      <c r="G4198" s="16"/>
      <c r="H4198" s="16"/>
      <c r="I4198" s="15"/>
      <c r="J4198" s="5"/>
      <c r="K4198" s="2"/>
      <c r="L4198" s="21"/>
      <c r="M4198" s="14"/>
      <c r="N4198" s="14"/>
      <c r="O4198" s="21"/>
      <c r="P4198" s="16"/>
      <c r="Q4198" s="24"/>
      <c r="R4198" s="16"/>
      <c r="S4198" s="4"/>
      <c r="T4198" s="5"/>
      <c r="U4198" s="11"/>
      <c r="V4198" s="11"/>
      <c r="W4198" s="11"/>
      <c r="X4198" s="32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"/>
      <c r="AI4198" s="1"/>
      <c r="AJ4198" s="1"/>
      <c r="AK4198" s="1"/>
      <c r="AL4198" s="1"/>
      <c r="AM4198" s="32"/>
      <c r="AN4198" s="32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42"/>
      <c r="B4199" s="19"/>
      <c r="C4199" s="8"/>
      <c r="D4199" s="15"/>
      <c r="E4199" s="16"/>
      <c r="F4199" s="16"/>
      <c r="G4199" s="16"/>
      <c r="H4199" s="16"/>
      <c r="I4199" s="15"/>
      <c r="J4199" s="5"/>
      <c r="K4199" s="2"/>
      <c r="L4199" s="21"/>
      <c r="M4199" s="14"/>
      <c r="N4199" s="14"/>
      <c r="O4199" s="21"/>
      <c r="P4199" s="16"/>
      <c r="Q4199" s="24"/>
      <c r="R4199" s="16"/>
      <c r="S4199" s="4"/>
      <c r="T4199" s="5"/>
      <c r="U4199" s="11"/>
      <c r="V4199" s="11"/>
      <c r="W4199" s="11"/>
      <c r="X4199" s="32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"/>
      <c r="AI4199" s="1"/>
      <c r="AJ4199" s="1"/>
      <c r="AK4199" s="1"/>
      <c r="AL4199" s="1"/>
      <c r="AM4199" s="32"/>
      <c r="AN4199" s="32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42"/>
      <c r="B4200" s="19"/>
      <c r="C4200" s="8"/>
      <c r="D4200" s="15"/>
      <c r="E4200" s="16"/>
      <c r="F4200" s="16"/>
      <c r="G4200" s="16"/>
      <c r="H4200" s="16"/>
      <c r="I4200" s="15"/>
      <c r="J4200" s="5"/>
      <c r="K4200" s="2"/>
      <c r="L4200" s="21"/>
      <c r="M4200" s="14"/>
      <c r="N4200" s="14"/>
      <c r="O4200" s="21"/>
      <c r="P4200" s="16"/>
      <c r="Q4200" s="24"/>
      <c r="R4200" s="16"/>
      <c r="S4200" s="4"/>
      <c r="T4200" s="5"/>
      <c r="U4200" s="11"/>
      <c r="V4200" s="11"/>
      <c r="W4200" s="11"/>
      <c r="X4200" s="32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"/>
      <c r="AI4200" s="1"/>
      <c r="AJ4200" s="1"/>
      <c r="AK4200" s="1"/>
      <c r="AL4200" s="1"/>
      <c r="AM4200" s="32"/>
      <c r="AN4200" s="32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42"/>
      <c r="B4201" s="19"/>
      <c r="C4201" s="8"/>
      <c r="D4201" s="15"/>
      <c r="E4201" s="16"/>
      <c r="F4201" s="16"/>
      <c r="G4201" s="16"/>
      <c r="H4201" s="16"/>
      <c r="I4201" s="15"/>
      <c r="J4201" s="5"/>
      <c r="K4201" s="2"/>
      <c r="L4201" s="21"/>
      <c r="M4201" s="14"/>
      <c r="N4201" s="14"/>
      <c r="O4201" s="21"/>
      <c r="P4201" s="16"/>
      <c r="Q4201" s="24"/>
      <c r="R4201" s="16"/>
      <c r="S4201" s="4"/>
      <c r="T4201" s="5"/>
      <c r="U4201" s="11"/>
      <c r="V4201" s="11"/>
      <c r="W4201" s="11"/>
      <c r="X4201" s="32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"/>
      <c r="AI4201" s="1"/>
      <c r="AJ4201" s="1"/>
      <c r="AK4201" s="1"/>
      <c r="AL4201" s="1"/>
      <c r="AM4201" s="32"/>
      <c r="AN4201" s="32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42"/>
      <c r="B4202" s="19"/>
      <c r="C4202" s="8"/>
      <c r="D4202" s="15"/>
      <c r="E4202" s="16"/>
      <c r="F4202" s="16"/>
      <c r="G4202" s="16"/>
      <c r="H4202" s="16"/>
      <c r="I4202" s="15"/>
      <c r="J4202" s="5"/>
      <c r="K4202" s="2"/>
      <c r="L4202" s="21"/>
      <c r="M4202" s="14"/>
      <c r="N4202" s="14"/>
      <c r="O4202" s="21"/>
      <c r="P4202" s="16"/>
      <c r="Q4202" s="24"/>
      <c r="R4202" s="16"/>
      <c r="S4202" s="4"/>
      <c r="T4202" s="5"/>
      <c r="U4202" s="11"/>
      <c r="V4202" s="11"/>
      <c r="W4202" s="11"/>
      <c r="X4202" s="32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"/>
      <c r="AI4202" s="1"/>
      <c r="AJ4202" s="1"/>
      <c r="AK4202" s="1"/>
      <c r="AL4202" s="1"/>
      <c r="AM4202" s="32"/>
      <c r="AN4202" s="32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42"/>
      <c r="B4203" s="19"/>
      <c r="C4203" s="8"/>
      <c r="D4203" s="15"/>
      <c r="E4203" s="16"/>
      <c r="F4203" s="16"/>
      <c r="G4203" s="16"/>
      <c r="H4203" s="16"/>
      <c r="I4203" s="15"/>
      <c r="J4203" s="5"/>
      <c r="K4203" s="2"/>
      <c r="L4203" s="21"/>
      <c r="M4203" s="14"/>
      <c r="N4203" s="14"/>
      <c r="O4203" s="21"/>
      <c r="P4203" s="16"/>
      <c r="Q4203" s="24"/>
      <c r="R4203" s="16"/>
      <c r="S4203" s="4"/>
      <c r="T4203" s="5"/>
      <c r="U4203" s="11"/>
      <c r="V4203" s="11"/>
      <c r="W4203" s="11"/>
      <c r="X4203" s="32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"/>
      <c r="AI4203" s="1"/>
      <c r="AJ4203" s="1"/>
      <c r="AK4203" s="1"/>
      <c r="AL4203" s="1"/>
      <c r="AM4203" s="32"/>
      <c r="AN4203" s="32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42"/>
      <c r="B4204" s="19"/>
      <c r="C4204" s="8"/>
      <c r="D4204" s="15"/>
      <c r="E4204" s="16"/>
      <c r="F4204" s="16"/>
      <c r="G4204" s="16"/>
      <c r="H4204" s="16"/>
      <c r="I4204" s="15"/>
      <c r="J4204" s="5"/>
      <c r="K4204" s="2"/>
      <c r="L4204" s="21"/>
      <c r="M4204" s="14"/>
      <c r="N4204" s="14"/>
      <c r="O4204" s="21"/>
      <c r="P4204" s="16"/>
      <c r="Q4204" s="24"/>
      <c r="R4204" s="16"/>
      <c r="S4204" s="4"/>
      <c r="T4204" s="5"/>
      <c r="U4204" s="11"/>
      <c r="V4204" s="11"/>
      <c r="W4204" s="11"/>
      <c r="X4204" s="32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"/>
      <c r="AI4204" s="1"/>
      <c r="AJ4204" s="1"/>
      <c r="AK4204" s="1"/>
      <c r="AL4204" s="1"/>
      <c r="AM4204" s="32"/>
      <c r="AN4204" s="32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42"/>
      <c r="B4205" s="19"/>
      <c r="C4205" s="8"/>
      <c r="D4205" s="15"/>
      <c r="E4205" s="16"/>
      <c r="F4205" s="16"/>
      <c r="G4205" s="16"/>
      <c r="H4205" s="16"/>
      <c r="I4205" s="15"/>
      <c r="J4205" s="5"/>
      <c r="K4205" s="2"/>
      <c r="L4205" s="21"/>
      <c r="M4205" s="14"/>
      <c r="N4205" s="14"/>
      <c r="O4205" s="21"/>
      <c r="P4205" s="16"/>
      <c r="Q4205" s="24"/>
      <c r="R4205" s="16"/>
      <c r="S4205" s="4"/>
      <c r="T4205" s="5"/>
      <c r="U4205" s="11"/>
      <c r="V4205" s="11"/>
      <c r="W4205" s="11"/>
      <c r="X4205" s="32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"/>
      <c r="AI4205" s="1"/>
      <c r="AJ4205" s="1"/>
      <c r="AK4205" s="1"/>
      <c r="AL4205" s="1"/>
      <c r="AM4205" s="32"/>
      <c r="AN4205" s="32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42"/>
      <c r="B4206" s="19"/>
      <c r="C4206" s="8"/>
      <c r="D4206" s="15"/>
      <c r="E4206" s="16"/>
      <c r="F4206" s="16"/>
      <c r="G4206" s="16"/>
      <c r="H4206" s="16"/>
      <c r="I4206" s="15"/>
      <c r="J4206" s="5"/>
      <c r="K4206" s="2"/>
      <c r="L4206" s="21"/>
      <c r="M4206" s="14"/>
      <c r="N4206" s="14"/>
      <c r="O4206" s="21"/>
      <c r="P4206" s="16"/>
      <c r="Q4206" s="24"/>
      <c r="R4206" s="16"/>
      <c r="S4206" s="4"/>
      <c r="T4206" s="5"/>
      <c r="U4206" s="11"/>
      <c r="V4206" s="11"/>
      <c r="W4206" s="11"/>
      <c r="X4206" s="32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"/>
      <c r="AI4206" s="1"/>
      <c r="AJ4206" s="1"/>
      <c r="AK4206" s="1"/>
      <c r="AL4206" s="1"/>
      <c r="AM4206" s="32"/>
      <c r="AN4206" s="32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42"/>
      <c r="B4207" s="19"/>
      <c r="C4207" s="8"/>
      <c r="D4207" s="15"/>
      <c r="E4207" s="16"/>
      <c r="F4207" s="16"/>
      <c r="G4207" s="16"/>
      <c r="H4207" s="16"/>
      <c r="I4207" s="15"/>
      <c r="J4207" s="5"/>
      <c r="K4207" s="2"/>
      <c r="L4207" s="21"/>
      <c r="M4207" s="14"/>
      <c r="N4207" s="14"/>
      <c r="O4207" s="21"/>
      <c r="P4207" s="16"/>
      <c r="Q4207" s="24"/>
      <c r="R4207" s="16"/>
      <c r="S4207" s="4"/>
      <c r="T4207" s="5"/>
      <c r="U4207" s="11"/>
      <c r="V4207" s="11"/>
      <c r="W4207" s="11"/>
      <c r="X4207" s="32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"/>
      <c r="AI4207" s="1"/>
      <c r="AJ4207" s="1"/>
      <c r="AK4207" s="1"/>
      <c r="AL4207" s="1"/>
      <c r="AM4207" s="32"/>
      <c r="AN4207" s="32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42"/>
      <c r="B4208" s="19"/>
      <c r="C4208" s="8"/>
      <c r="D4208" s="15"/>
      <c r="E4208" s="16"/>
      <c r="F4208" s="16"/>
      <c r="G4208" s="16"/>
      <c r="H4208" s="16"/>
      <c r="I4208" s="15"/>
      <c r="J4208" s="5"/>
      <c r="K4208" s="2"/>
      <c r="L4208" s="21"/>
      <c r="M4208" s="14"/>
      <c r="N4208" s="14"/>
      <c r="O4208" s="21"/>
      <c r="P4208" s="16"/>
      <c r="Q4208" s="24"/>
      <c r="R4208" s="16"/>
      <c r="S4208" s="4"/>
      <c r="T4208" s="5"/>
      <c r="U4208" s="11"/>
      <c r="V4208" s="11"/>
      <c r="W4208" s="11"/>
      <c r="X4208" s="32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"/>
      <c r="AI4208" s="1"/>
      <c r="AJ4208" s="1"/>
      <c r="AK4208" s="1"/>
      <c r="AL4208" s="1"/>
      <c r="AM4208" s="32"/>
      <c r="AN4208" s="32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42"/>
      <c r="B4209" s="19"/>
      <c r="C4209" s="8"/>
      <c r="D4209" s="15"/>
      <c r="E4209" s="16"/>
      <c r="F4209" s="16"/>
      <c r="G4209" s="16"/>
      <c r="H4209" s="16"/>
      <c r="I4209" s="15"/>
      <c r="J4209" s="5"/>
      <c r="K4209" s="2"/>
      <c r="L4209" s="21"/>
      <c r="M4209" s="14"/>
      <c r="N4209" s="14"/>
      <c r="O4209" s="21"/>
      <c r="P4209" s="16"/>
      <c r="Q4209" s="24"/>
      <c r="R4209" s="16"/>
      <c r="S4209" s="4"/>
      <c r="T4209" s="5"/>
      <c r="U4209" s="11"/>
      <c r="V4209" s="11"/>
      <c r="W4209" s="11"/>
      <c r="X4209" s="32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"/>
      <c r="AI4209" s="1"/>
      <c r="AJ4209" s="1"/>
      <c r="AK4209" s="1"/>
      <c r="AL4209" s="1"/>
      <c r="AM4209" s="32"/>
      <c r="AN4209" s="32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42"/>
      <c r="B4210" s="19"/>
      <c r="C4210" s="8"/>
      <c r="D4210" s="15"/>
      <c r="E4210" s="16"/>
      <c r="F4210" s="16"/>
      <c r="G4210" s="16"/>
      <c r="H4210" s="16"/>
      <c r="I4210" s="15"/>
      <c r="J4210" s="5"/>
      <c r="K4210" s="2"/>
      <c r="L4210" s="21"/>
      <c r="M4210" s="14"/>
      <c r="N4210" s="14"/>
      <c r="O4210" s="21"/>
      <c r="P4210" s="16"/>
      <c r="Q4210" s="24"/>
      <c r="R4210" s="16"/>
      <c r="S4210" s="4"/>
      <c r="T4210" s="5"/>
      <c r="U4210" s="11"/>
      <c r="V4210" s="11"/>
      <c r="W4210" s="11"/>
      <c r="X4210" s="32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"/>
      <c r="AI4210" s="1"/>
      <c r="AJ4210" s="1"/>
      <c r="AK4210" s="1"/>
      <c r="AL4210" s="1"/>
      <c r="AM4210" s="32"/>
      <c r="AN4210" s="32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42"/>
      <c r="B4211" s="19"/>
      <c r="C4211" s="8"/>
      <c r="D4211" s="15"/>
      <c r="E4211" s="16"/>
      <c r="F4211" s="16"/>
      <c r="G4211" s="16"/>
      <c r="H4211" s="16"/>
      <c r="I4211" s="15"/>
      <c r="J4211" s="5"/>
      <c r="K4211" s="2"/>
      <c r="L4211" s="21"/>
      <c r="M4211" s="14"/>
      <c r="N4211" s="14"/>
      <c r="O4211" s="21"/>
      <c r="P4211" s="16"/>
      <c r="Q4211" s="24"/>
      <c r="R4211" s="16"/>
      <c r="S4211" s="4"/>
      <c r="T4211" s="5"/>
      <c r="U4211" s="11"/>
      <c r="V4211" s="11"/>
      <c r="W4211" s="11"/>
      <c r="X4211" s="32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"/>
      <c r="AI4211" s="1"/>
      <c r="AJ4211" s="1"/>
      <c r="AK4211" s="1"/>
      <c r="AL4211" s="1"/>
      <c r="AM4211" s="32"/>
      <c r="AN4211" s="32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42"/>
      <c r="B4212" s="19"/>
      <c r="C4212" s="8"/>
      <c r="D4212" s="15"/>
      <c r="E4212" s="16"/>
      <c r="F4212" s="16"/>
      <c r="G4212" s="16"/>
      <c r="H4212" s="16"/>
      <c r="I4212" s="15"/>
      <c r="J4212" s="5"/>
      <c r="K4212" s="2"/>
      <c r="L4212" s="21"/>
      <c r="M4212" s="14"/>
      <c r="N4212" s="14"/>
      <c r="O4212" s="21"/>
      <c r="P4212" s="16"/>
      <c r="Q4212" s="24"/>
      <c r="R4212" s="16"/>
      <c r="S4212" s="4"/>
      <c r="T4212" s="5"/>
      <c r="U4212" s="11"/>
      <c r="V4212" s="11"/>
      <c r="W4212" s="11"/>
      <c r="X4212" s="32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"/>
      <c r="AI4212" s="1"/>
      <c r="AJ4212" s="1"/>
      <c r="AK4212" s="1"/>
      <c r="AL4212" s="1"/>
      <c r="AM4212" s="32"/>
      <c r="AN4212" s="32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42"/>
      <c r="B4213" s="19"/>
      <c r="C4213" s="8"/>
      <c r="D4213" s="15"/>
      <c r="E4213" s="16"/>
      <c r="F4213" s="16"/>
      <c r="G4213" s="16"/>
      <c r="H4213" s="16"/>
      <c r="I4213" s="15"/>
      <c r="J4213" s="5"/>
      <c r="K4213" s="2"/>
      <c r="L4213" s="21"/>
      <c r="M4213" s="14"/>
      <c r="N4213" s="14"/>
      <c r="O4213" s="21"/>
      <c r="P4213" s="16"/>
      <c r="Q4213" s="24"/>
      <c r="R4213" s="16"/>
      <c r="S4213" s="4"/>
      <c r="T4213" s="5"/>
      <c r="U4213" s="30"/>
      <c r="V4213" s="30"/>
      <c r="W4213" s="30"/>
      <c r="X4213" s="36"/>
      <c r="Y4213" s="25"/>
      <c r="Z4213" s="28"/>
      <c r="AA4213" s="30"/>
      <c r="AB4213" s="25"/>
      <c r="AC4213" s="25"/>
      <c r="AD4213" s="25"/>
      <c r="AE4213" s="30"/>
      <c r="AF4213" s="26"/>
      <c r="AG4213" s="30"/>
      <c r="AH4213" s="28"/>
      <c r="AI4213" s="28"/>
      <c r="AJ4213" s="28"/>
      <c r="AK4213" s="28"/>
      <c r="AL4213" s="28"/>
      <c r="AM4213" s="36"/>
      <c r="AN4213" s="36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  <c r="EK4213" s="28"/>
      <c r="EL4213" s="28"/>
      <c r="EM4213" s="28"/>
      <c r="EN4213" s="28"/>
      <c r="EO4213" s="28"/>
    </row>
    <row r="4214" spans="1:145" x14ac:dyDescent="0.15">
      <c r="A4214" s="42"/>
      <c r="B4214" s="19"/>
      <c r="C4214" s="8"/>
      <c r="D4214" s="15"/>
      <c r="E4214" s="16"/>
      <c r="F4214" s="16"/>
      <c r="G4214" s="16"/>
      <c r="H4214" s="16"/>
      <c r="I4214" s="15"/>
      <c r="J4214" s="5"/>
      <c r="K4214" s="2"/>
      <c r="L4214" s="21"/>
      <c r="M4214" s="14"/>
      <c r="N4214" s="14"/>
      <c r="O4214" s="21"/>
      <c r="P4214" s="16"/>
      <c r="Q4214" s="24"/>
      <c r="R4214" s="16"/>
      <c r="S4214" s="4"/>
      <c r="T4214" s="5"/>
      <c r="U4214" s="11"/>
      <c r="V4214" s="11"/>
      <c r="W4214" s="11"/>
      <c r="X4214" s="32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"/>
      <c r="AI4214" s="1"/>
      <c r="AJ4214" s="1"/>
      <c r="AK4214" s="1"/>
      <c r="AL4214" s="1"/>
      <c r="AM4214" s="32"/>
      <c r="AN4214" s="32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42"/>
      <c r="B4215" s="19"/>
      <c r="C4215" s="8"/>
      <c r="D4215" s="15"/>
      <c r="E4215" s="16"/>
      <c r="F4215" s="16"/>
      <c r="G4215" s="16"/>
      <c r="H4215" s="16"/>
      <c r="I4215" s="15"/>
      <c r="J4215" s="5"/>
      <c r="K4215" s="2"/>
      <c r="L4215" s="21"/>
      <c r="M4215" s="14"/>
      <c r="N4215" s="14"/>
      <c r="O4215" s="21"/>
      <c r="P4215" s="16"/>
      <c r="Q4215" s="24"/>
      <c r="R4215" s="16"/>
      <c r="S4215" s="4"/>
      <c r="T4215" s="5"/>
      <c r="U4215" s="11"/>
      <c r="V4215" s="11"/>
      <c r="W4215" s="11"/>
      <c r="X4215" s="32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"/>
      <c r="AI4215" s="1"/>
      <c r="AJ4215" s="1"/>
      <c r="AK4215" s="1"/>
      <c r="AL4215" s="1"/>
      <c r="AM4215" s="32"/>
      <c r="AN4215" s="32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42"/>
      <c r="B4216" s="19"/>
      <c r="C4216" s="8"/>
      <c r="D4216" s="15"/>
      <c r="E4216" s="16"/>
      <c r="F4216" s="16"/>
      <c r="G4216" s="16"/>
      <c r="H4216" s="16"/>
      <c r="I4216" s="15"/>
      <c r="J4216" s="5"/>
      <c r="K4216" s="2"/>
      <c r="L4216" s="21"/>
      <c r="M4216" s="14"/>
      <c r="N4216" s="14"/>
      <c r="O4216" s="21"/>
      <c r="P4216" s="16"/>
      <c r="Q4216" s="24"/>
      <c r="R4216" s="16"/>
      <c r="S4216" s="4"/>
      <c r="T4216" s="5"/>
      <c r="U4216" s="11"/>
      <c r="V4216" s="11"/>
      <c r="W4216" s="11"/>
      <c r="X4216" s="32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"/>
      <c r="AI4216" s="1"/>
      <c r="AJ4216" s="1"/>
      <c r="AK4216" s="1"/>
      <c r="AL4216" s="1"/>
      <c r="AM4216" s="32"/>
      <c r="AN4216" s="32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42"/>
      <c r="B4217" s="19"/>
      <c r="C4217" s="8"/>
      <c r="D4217" s="15"/>
      <c r="E4217" s="16"/>
      <c r="F4217" s="16"/>
      <c r="G4217" s="16"/>
      <c r="H4217" s="16"/>
      <c r="I4217" s="15"/>
      <c r="J4217" s="5"/>
      <c r="K4217" s="2"/>
      <c r="L4217" s="21"/>
      <c r="M4217" s="14"/>
      <c r="N4217" s="14"/>
      <c r="O4217" s="21"/>
      <c r="P4217" s="16"/>
      <c r="Q4217" s="24"/>
      <c r="R4217" s="16"/>
      <c r="S4217" s="4"/>
      <c r="T4217" s="5"/>
      <c r="U4217" s="11"/>
      <c r="V4217" s="11"/>
      <c r="W4217" s="11"/>
      <c r="X4217" s="32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"/>
      <c r="AI4217" s="1"/>
      <c r="AJ4217" s="1"/>
      <c r="AK4217" s="1"/>
      <c r="AL4217" s="1"/>
      <c r="AM4217" s="32"/>
      <c r="AN4217" s="32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42"/>
      <c r="B4218" s="19"/>
      <c r="C4218" s="8"/>
      <c r="D4218" s="15"/>
      <c r="E4218" s="16"/>
      <c r="F4218" s="16"/>
      <c r="G4218" s="16"/>
      <c r="H4218" s="16"/>
      <c r="I4218" s="15"/>
      <c r="J4218" s="5"/>
      <c r="K4218" s="2"/>
      <c r="L4218" s="21"/>
      <c r="M4218" s="14"/>
      <c r="N4218" s="14"/>
      <c r="O4218" s="21"/>
      <c r="P4218" s="16"/>
      <c r="Q4218" s="24"/>
      <c r="R4218" s="16"/>
      <c r="S4218" s="4"/>
      <c r="T4218" s="5"/>
      <c r="U4218" s="11"/>
      <c r="V4218" s="11"/>
      <c r="W4218" s="11"/>
      <c r="X4218" s="32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"/>
      <c r="AI4218" s="1"/>
      <c r="AJ4218" s="1"/>
      <c r="AK4218" s="1"/>
      <c r="AL4218" s="1"/>
      <c r="AM4218" s="32"/>
      <c r="AN4218" s="32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42"/>
      <c r="B4219" s="19"/>
      <c r="C4219" s="8"/>
      <c r="D4219" s="15"/>
      <c r="E4219" s="16"/>
      <c r="F4219" s="16"/>
      <c r="G4219" s="16"/>
      <c r="H4219" s="16"/>
      <c r="I4219" s="15"/>
      <c r="J4219" s="5"/>
      <c r="K4219" s="2"/>
      <c r="L4219" s="21"/>
      <c r="M4219" s="14"/>
      <c r="N4219" s="14"/>
      <c r="O4219" s="21"/>
      <c r="P4219" s="16"/>
      <c r="Q4219" s="24"/>
      <c r="R4219" s="16"/>
      <c r="S4219" s="4"/>
      <c r="T4219" s="5"/>
      <c r="U4219" s="11"/>
      <c r="V4219" s="11"/>
      <c r="W4219" s="11"/>
      <c r="X4219" s="32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"/>
      <c r="AI4219" s="1"/>
      <c r="AJ4219" s="1"/>
      <c r="AK4219" s="1"/>
      <c r="AL4219" s="1"/>
      <c r="AM4219" s="32"/>
      <c r="AN4219" s="32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42"/>
      <c r="B4220" s="19"/>
      <c r="C4220" s="8"/>
      <c r="D4220" s="15"/>
      <c r="E4220" s="16"/>
      <c r="F4220" s="16"/>
      <c r="G4220" s="16"/>
      <c r="H4220" s="16"/>
      <c r="I4220" s="15"/>
      <c r="J4220" s="5"/>
      <c r="K4220" s="2"/>
      <c r="L4220" s="21"/>
      <c r="M4220" s="14"/>
      <c r="N4220" s="14"/>
      <c r="O4220" s="21"/>
      <c r="P4220" s="16"/>
      <c r="Q4220" s="24"/>
      <c r="R4220" s="16"/>
      <c r="S4220" s="4"/>
      <c r="T4220" s="5"/>
      <c r="U4220" s="11"/>
      <c r="V4220" s="11"/>
      <c r="W4220" s="11"/>
      <c r="X4220" s="32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"/>
      <c r="AI4220" s="1"/>
      <c r="AJ4220" s="1"/>
      <c r="AK4220" s="1"/>
      <c r="AL4220" s="1"/>
      <c r="AM4220" s="32"/>
      <c r="AN4220" s="32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42"/>
      <c r="B4221" s="19"/>
      <c r="C4221" s="8"/>
      <c r="D4221" s="15"/>
      <c r="E4221" s="16"/>
      <c r="F4221" s="16"/>
      <c r="G4221" s="16"/>
      <c r="H4221" s="16"/>
      <c r="I4221" s="15"/>
      <c r="J4221" s="5"/>
      <c r="K4221" s="2"/>
      <c r="L4221" s="21"/>
      <c r="M4221" s="14"/>
      <c r="N4221" s="14"/>
      <c r="O4221" s="21"/>
      <c r="P4221" s="16"/>
      <c r="Q4221" s="24"/>
      <c r="R4221" s="16"/>
      <c r="S4221" s="4"/>
      <c r="T4221" s="5"/>
      <c r="U4221" s="11"/>
      <c r="V4221" s="11"/>
      <c r="W4221" s="11"/>
      <c r="X4221" s="32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"/>
      <c r="AI4221" s="1"/>
      <c r="AJ4221" s="1"/>
      <c r="AK4221" s="1"/>
      <c r="AL4221" s="1"/>
      <c r="AM4221" s="32"/>
      <c r="AN4221" s="32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42"/>
      <c r="B4222" s="19"/>
      <c r="C4222" s="8"/>
      <c r="D4222" s="15"/>
      <c r="E4222" s="16"/>
      <c r="F4222" s="16"/>
      <c r="G4222" s="16"/>
      <c r="H4222" s="16"/>
      <c r="I4222" s="15"/>
      <c r="J4222" s="5"/>
      <c r="K4222" s="2"/>
      <c r="L4222" s="21"/>
      <c r="M4222" s="14"/>
      <c r="N4222" s="14"/>
      <c r="O4222" s="21"/>
      <c r="P4222" s="16"/>
      <c r="Q4222" s="24"/>
      <c r="R4222" s="16"/>
      <c r="S4222" s="4"/>
      <c r="T4222" s="5"/>
      <c r="U4222" s="11"/>
      <c r="V4222" s="11"/>
      <c r="W4222" s="11"/>
      <c r="X4222" s="32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"/>
      <c r="AI4222" s="1"/>
      <c r="AJ4222" s="1"/>
      <c r="AK4222" s="1"/>
      <c r="AL4222" s="1"/>
      <c r="AM4222" s="32"/>
      <c r="AN4222" s="32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42"/>
      <c r="B4223" s="19"/>
      <c r="C4223" s="8"/>
      <c r="D4223" s="15"/>
      <c r="E4223" s="16"/>
      <c r="F4223" s="16"/>
      <c r="G4223" s="16"/>
      <c r="H4223" s="16"/>
      <c r="I4223" s="15"/>
      <c r="J4223" s="5"/>
      <c r="K4223" s="2"/>
      <c r="L4223" s="21"/>
      <c r="M4223" s="14"/>
      <c r="N4223" s="14"/>
      <c r="O4223" s="21"/>
      <c r="P4223" s="16"/>
      <c r="Q4223" s="24"/>
      <c r="R4223" s="16"/>
      <c r="S4223" s="4"/>
      <c r="T4223" s="5"/>
      <c r="U4223" s="11"/>
      <c r="V4223" s="11"/>
      <c r="W4223" s="11"/>
      <c r="X4223" s="32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"/>
      <c r="AI4223" s="1"/>
      <c r="AJ4223" s="1"/>
      <c r="AK4223" s="1"/>
      <c r="AL4223" s="1"/>
      <c r="AM4223" s="32"/>
      <c r="AN4223" s="32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42"/>
      <c r="B4224" s="19"/>
      <c r="C4224" s="8"/>
      <c r="D4224" s="15"/>
      <c r="E4224" s="16"/>
      <c r="F4224" s="16"/>
      <c r="G4224" s="16"/>
      <c r="H4224" s="16"/>
      <c r="I4224" s="15"/>
      <c r="J4224" s="5"/>
      <c r="K4224" s="2"/>
      <c r="L4224" s="21"/>
      <c r="M4224" s="14"/>
      <c r="N4224" s="14"/>
      <c r="O4224" s="21"/>
      <c r="P4224" s="16"/>
      <c r="Q4224" s="24"/>
      <c r="R4224" s="16"/>
      <c r="S4224" s="4"/>
      <c r="T4224" s="5"/>
      <c r="U4224" s="11"/>
      <c r="V4224" s="11"/>
      <c r="W4224" s="11"/>
      <c r="X4224" s="32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"/>
      <c r="AI4224" s="1"/>
      <c r="AJ4224" s="1"/>
      <c r="AK4224" s="1"/>
      <c r="AL4224" s="1"/>
      <c r="AM4224" s="32"/>
      <c r="AN4224" s="32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42"/>
      <c r="B4225" s="19"/>
      <c r="C4225" s="8"/>
      <c r="D4225" s="15"/>
      <c r="E4225" s="16"/>
      <c r="F4225" s="16"/>
      <c r="G4225" s="16"/>
      <c r="H4225" s="16"/>
      <c r="I4225" s="15"/>
      <c r="J4225" s="5"/>
      <c r="K4225" s="2"/>
      <c r="L4225" s="21"/>
      <c r="M4225" s="14"/>
      <c r="N4225" s="14"/>
      <c r="O4225" s="21"/>
      <c r="P4225" s="16"/>
      <c r="Q4225" s="24"/>
      <c r="R4225" s="16"/>
      <c r="S4225" s="4"/>
      <c r="T4225" s="5"/>
      <c r="U4225" s="11"/>
      <c r="V4225" s="11"/>
      <c r="W4225" s="11"/>
      <c r="X4225" s="32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"/>
      <c r="AI4225" s="1"/>
      <c r="AJ4225" s="1"/>
      <c r="AK4225" s="1"/>
      <c r="AL4225" s="1"/>
      <c r="AM4225" s="32"/>
      <c r="AN4225" s="32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42"/>
      <c r="B4226" s="19"/>
      <c r="C4226" s="8"/>
      <c r="D4226" s="15"/>
      <c r="E4226" s="16"/>
      <c r="F4226" s="16"/>
      <c r="G4226" s="16"/>
      <c r="H4226" s="16"/>
      <c r="I4226" s="15"/>
      <c r="J4226" s="5"/>
      <c r="K4226" s="2"/>
      <c r="L4226" s="21"/>
      <c r="M4226" s="14"/>
      <c r="N4226" s="14"/>
      <c r="O4226" s="21"/>
      <c r="P4226" s="16"/>
      <c r="Q4226" s="24"/>
      <c r="R4226" s="16"/>
      <c r="S4226" s="4"/>
      <c r="T4226" s="5"/>
      <c r="U4226" s="11"/>
      <c r="V4226" s="11"/>
      <c r="W4226" s="11"/>
      <c r="X4226" s="32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"/>
      <c r="AI4226" s="1"/>
      <c r="AJ4226" s="1"/>
      <c r="AK4226" s="1"/>
      <c r="AL4226" s="1"/>
      <c r="AM4226" s="32"/>
      <c r="AN4226" s="32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42"/>
      <c r="B4227" s="19"/>
      <c r="C4227" s="8"/>
      <c r="D4227" s="15"/>
      <c r="E4227" s="16"/>
      <c r="F4227" s="16"/>
      <c r="G4227" s="16"/>
      <c r="H4227" s="16"/>
      <c r="I4227" s="15"/>
      <c r="J4227" s="5"/>
      <c r="K4227" s="2"/>
      <c r="L4227" s="21"/>
      <c r="M4227" s="14"/>
      <c r="N4227" s="14"/>
      <c r="O4227" s="21"/>
      <c r="P4227" s="16"/>
      <c r="Q4227" s="24"/>
      <c r="R4227" s="16"/>
      <c r="S4227" s="4"/>
      <c r="T4227" s="5"/>
      <c r="U4227" s="11"/>
      <c r="V4227" s="11"/>
      <c r="W4227" s="11"/>
      <c r="X4227" s="32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"/>
      <c r="AI4227" s="1"/>
      <c r="AJ4227" s="1"/>
      <c r="AK4227" s="1"/>
      <c r="AL4227" s="1"/>
      <c r="AM4227" s="32"/>
      <c r="AN4227" s="32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42"/>
      <c r="B4228" s="19"/>
      <c r="C4228" s="8"/>
      <c r="D4228" s="15"/>
      <c r="E4228" s="16"/>
      <c r="F4228" s="16"/>
      <c r="G4228" s="16"/>
      <c r="H4228" s="16"/>
      <c r="I4228" s="15"/>
      <c r="J4228" s="5"/>
      <c r="K4228" s="2"/>
      <c r="L4228" s="21"/>
      <c r="M4228" s="14"/>
      <c r="N4228" s="14"/>
      <c r="O4228" s="21"/>
      <c r="P4228" s="16"/>
      <c r="Q4228" s="24"/>
      <c r="R4228" s="16"/>
      <c r="S4228" s="4"/>
      <c r="T4228" s="5"/>
      <c r="U4228" s="11"/>
      <c r="V4228" s="11"/>
      <c r="W4228" s="11"/>
      <c r="X4228" s="32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"/>
      <c r="AI4228" s="1"/>
      <c r="AJ4228" s="1"/>
      <c r="AK4228" s="1"/>
      <c r="AL4228" s="1"/>
      <c r="AM4228" s="32"/>
      <c r="AN4228" s="32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42"/>
      <c r="B4229" s="19"/>
      <c r="C4229" s="8"/>
      <c r="D4229" s="15"/>
      <c r="E4229" s="16"/>
      <c r="F4229" s="16"/>
      <c r="G4229" s="16"/>
      <c r="H4229" s="16"/>
      <c r="I4229" s="15"/>
      <c r="J4229" s="5"/>
      <c r="K4229" s="2"/>
      <c r="L4229" s="21"/>
      <c r="M4229" s="14"/>
      <c r="N4229" s="14"/>
      <c r="O4229" s="21"/>
      <c r="P4229" s="16"/>
      <c r="Q4229" s="24"/>
      <c r="R4229" s="16"/>
      <c r="S4229" s="4"/>
      <c r="T4229" s="5"/>
      <c r="U4229" s="11"/>
      <c r="V4229" s="11"/>
      <c r="W4229" s="11"/>
      <c r="X4229" s="32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"/>
      <c r="AI4229" s="1"/>
      <c r="AJ4229" s="1"/>
      <c r="AK4229" s="1"/>
      <c r="AL4229" s="1"/>
      <c r="AM4229" s="32"/>
      <c r="AN4229" s="32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42"/>
      <c r="B4230" s="19"/>
      <c r="C4230" s="8"/>
      <c r="D4230" s="15"/>
      <c r="E4230" s="16"/>
      <c r="F4230" s="16"/>
      <c r="G4230" s="16"/>
      <c r="H4230" s="16"/>
      <c r="I4230" s="15"/>
      <c r="J4230" s="5"/>
      <c r="K4230" s="2"/>
      <c r="L4230" s="21"/>
      <c r="M4230" s="14"/>
      <c r="N4230" s="14"/>
      <c r="O4230" s="21"/>
      <c r="P4230" s="16"/>
      <c r="Q4230" s="24"/>
      <c r="R4230" s="16"/>
      <c r="S4230" s="4"/>
      <c r="T4230" s="5"/>
      <c r="U4230" s="11"/>
      <c r="V4230" s="11"/>
      <c r="W4230" s="11"/>
      <c r="X4230" s="32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"/>
      <c r="AI4230" s="1"/>
      <c r="AJ4230" s="1"/>
      <c r="AK4230" s="1"/>
      <c r="AL4230" s="1"/>
      <c r="AM4230" s="32"/>
      <c r="AN4230" s="32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42"/>
      <c r="B4231" s="19"/>
      <c r="C4231" s="8"/>
      <c r="D4231" s="15"/>
      <c r="E4231" s="16"/>
      <c r="F4231" s="16"/>
      <c r="G4231" s="16"/>
      <c r="H4231" s="16"/>
      <c r="I4231" s="15"/>
      <c r="J4231" s="5"/>
      <c r="K4231" s="2"/>
      <c r="L4231" s="21"/>
      <c r="M4231" s="14"/>
      <c r="N4231" s="14"/>
      <c r="O4231" s="21"/>
      <c r="P4231" s="16"/>
      <c r="Q4231" s="24"/>
      <c r="R4231" s="16"/>
      <c r="S4231" s="4"/>
      <c r="T4231" s="5"/>
      <c r="U4231" s="11"/>
      <c r="V4231" s="11"/>
      <c r="W4231" s="11"/>
      <c r="X4231" s="32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"/>
      <c r="AI4231" s="1"/>
      <c r="AJ4231" s="1"/>
      <c r="AK4231" s="1"/>
      <c r="AL4231" s="1"/>
      <c r="AM4231" s="32"/>
      <c r="AN4231" s="32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42"/>
      <c r="B4232" s="19"/>
      <c r="C4232" s="8"/>
      <c r="D4232" s="15"/>
      <c r="E4232" s="16"/>
      <c r="F4232" s="16"/>
      <c r="G4232" s="16"/>
      <c r="H4232" s="16"/>
      <c r="I4232" s="15"/>
      <c r="J4232" s="5"/>
      <c r="K4232" s="2"/>
      <c r="L4232" s="21"/>
      <c r="M4232" s="14"/>
      <c r="N4232" s="14"/>
      <c r="O4232" s="21"/>
      <c r="P4232" s="16"/>
      <c r="Q4232" s="24"/>
      <c r="R4232" s="16"/>
      <c r="S4232" s="4"/>
      <c r="T4232" s="5"/>
      <c r="U4232" s="11"/>
      <c r="V4232" s="11"/>
      <c r="W4232" s="11"/>
      <c r="X4232" s="32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"/>
      <c r="AI4232" s="1"/>
      <c r="AJ4232" s="1"/>
      <c r="AK4232" s="1"/>
      <c r="AL4232" s="1"/>
      <c r="AM4232" s="32"/>
      <c r="AN4232" s="32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42"/>
      <c r="B4233" s="19"/>
      <c r="C4233" s="8"/>
      <c r="D4233" s="15"/>
      <c r="E4233" s="16"/>
      <c r="F4233" s="16"/>
      <c r="G4233" s="16"/>
      <c r="H4233" s="16"/>
      <c r="I4233" s="15"/>
      <c r="J4233" s="5"/>
      <c r="K4233" s="2"/>
      <c r="L4233" s="21"/>
      <c r="M4233" s="14"/>
      <c r="N4233" s="14"/>
      <c r="O4233" s="21"/>
      <c r="P4233" s="16"/>
      <c r="Q4233" s="24"/>
      <c r="R4233" s="16"/>
      <c r="S4233" s="4"/>
      <c r="T4233" s="5"/>
      <c r="U4233" s="11"/>
      <c r="V4233" s="11"/>
      <c r="W4233" s="11"/>
      <c r="X4233" s="32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"/>
      <c r="AI4233" s="1"/>
      <c r="AJ4233" s="1"/>
      <c r="AK4233" s="1"/>
      <c r="AL4233" s="1"/>
      <c r="AM4233" s="32"/>
      <c r="AN4233" s="32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42"/>
      <c r="B4234" s="19"/>
      <c r="C4234" s="8"/>
      <c r="D4234" s="15"/>
      <c r="E4234" s="16"/>
      <c r="F4234" s="16"/>
      <c r="G4234" s="16"/>
      <c r="H4234" s="16"/>
      <c r="I4234" s="15"/>
      <c r="J4234" s="5"/>
      <c r="K4234" s="2"/>
      <c r="L4234" s="21"/>
      <c r="M4234" s="14"/>
      <c r="N4234" s="14"/>
      <c r="O4234" s="21"/>
      <c r="P4234" s="16"/>
      <c r="Q4234" s="24"/>
      <c r="R4234" s="16"/>
      <c r="S4234" s="4"/>
      <c r="T4234" s="5"/>
      <c r="U4234" s="11"/>
      <c r="V4234" s="11"/>
      <c r="W4234" s="11"/>
      <c r="X4234" s="32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"/>
      <c r="AI4234" s="1"/>
      <c r="AJ4234" s="1"/>
      <c r="AK4234" s="1"/>
      <c r="AL4234" s="1"/>
      <c r="AM4234" s="32"/>
      <c r="AN4234" s="32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42"/>
      <c r="B4235" s="19"/>
      <c r="C4235" s="8"/>
      <c r="D4235" s="15"/>
      <c r="E4235" s="16"/>
      <c r="F4235" s="16"/>
      <c r="G4235" s="16"/>
      <c r="H4235" s="16"/>
      <c r="I4235" s="15"/>
      <c r="J4235" s="5"/>
      <c r="K4235" s="2"/>
      <c r="L4235" s="21"/>
      <c r="M4235" s="14"/>
      <c r="N4235" s="14"/>
      <c r="O4235" s="21"/>
      <c r="P4235" s="16"/>
      <c r="Q4235" s="24"/>
      <c r="R4235" s="16"/>
      <c r="S4235" s="4"/>
      <c r="T4235" s="5"/>
      <c r="U4235" s="11"/>
      <c r="V4235" s="11"/>
      <c r="W4235" s="11"/>
      <c r="X4235" s="32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"/>
      <c r="AI4235" s="1"/>
      <c r="AJ4235" s="1"/>
      <c r="AK4235" s="1"/>
      <c r="AL4235" s="1"/>
      <c r="AM4235" s="32"/>
      <c r="AN4235" s="32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42"/>
      <c r="B4236" s="19"/>
      <c r="C4236" s="8"/>
      <c r="D4236" s="15"/>
      <c r="E4236" s="16"/>
      <c r="F4236" s="16"/>
      <c r="G4236" s="16"/>
      <c r="H4236" s="16"/>
      <c r="I4236" s="15"/>
      <c r="J4236" s="5"/>
      <c r="K4236" s="2"/>
      <c r="L4236" s="21"/>
      <c r="M4236" s="14"/>
      <c r="N4236" s="14"/>
      <c r="O4236" s="21"/>
      <c r="P4236" s="16"/>
      <c r="Q4236" s="24"/>
      <c r="R4236" s="16"/>
      <c r="S4236" s="4"/>
      <c r="T4236" s="5"/>
      <c r="U4236" s="11"/>
      <c r="V4236" s="11"/>
      <c r="W4236" s="11"/>
      <c r="X4236" s="32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"/>
      <c r="AI4236" s="1"/>
      <c r="AJ4236" s="1"/>
      <c r="AK4236" s="1"/>
      <c r="AL4236" s="1"/>
      <c r="AM4236" s="32"/>
      <c r="AN4236" s="32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42"/>
      <c r="B4237" s="19"/>
      <c r="C4237" s="8"/>
      <c r="D4237" s="15"/>
      <c r="E4237" s="16"/>
      <c r="F4237" s="16"/>
      <c r="G4237" s="16"/>
      <c r="H4237" s="16"/>
      <c r="I4237" s="15"/>
      <c r="J4237" s="5"/>
      <c r="K4237" s="2"/>
      <c r="L4237" s="21"/>
      <c r="M4237" s="14"/>
      <c r="N4237" s="14"/>
      <c r="O4237" s="21"/>
      <c r="P4237" s="16"/>
      <c r="Q4237" s="24"/>
      <c r="R4237" s="16"/>
      <c r="S4237" s="4"/>
      <c r="T4237" s="5"/>
      <c r="U4237" s="11"/>
      <c r="V4237" s="11"/>
      <c r="W4237" s="11"/>
      <c r="X4237" s="32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"/>
      <c r="AI4237" s="1"/>
      <c r="AJ4237" s="1"/>
      <c r="AK4237" s="1"/>
      <c r="AL4237" s="1"/>
      <c r="AM4237" s="32"/>
      <c r="AN4237" s="32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42"/>
      <c r="B4238" s="19"/>
      <c r="C4238" s="8"/>
      <c r="D4238" s="15"/>
      <c r="E4238" s="16"/>
      <c r="F4238" s="16"/>
      <c r="G4238" s="16"/>
      <c r="H4238" s="16"/>
      <c r="I4238" s="15"/>
      <c r="J4238" s="5"/>
      <c r="K4238" s="2"/>
      <c r="L4238" s="21"/>
      <c r="M4238" s="14"/>
      <c r="N4238" s="14"/>
      <c r="O4238" s="21"/>
      <c r="P4238" s="16"/>
      <c r="Q4238" s="24"/>
      <c r="R4238" s="16"/>
      <c r="S4238" s="4"/>
      <c r="T4238" s="5"/>
      <c r="U4238" s="11"/>
      <c r="V4238" s="11"/>
      <c r="W4238" s="11"/>
      <c r="X4238" s="32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"/>
      <c r="AI4238" s="1"/>
      <c r="AJ4238" s="1"/>
      <c r="AK4238" s="1"/>
      <c r="AL4238" s="1"/>
      <c r="AM4238" s="32"/>
      <c r="AN4238" s="32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42"/>
      <c r="B4239" s="19"/>
      <c r="C4239" s="8"/>
      <c r="D4239" s="15"/>
      <c r="E4239" s="16"/>
      <c r="F4239" s="16"/>
      <c r="G4239" s="16"/>
      <c r="H4239" s="16"/>
      <c r="I4239" s="15"/>
      <c r="J4239" s="5"/>
      <c r="K4239" s="2"/>
      <c r="L4239" s="21"/>
      <c r="M4239" s="14"/>
      <c r="N4239" s="14"/>
      <c r="O4239" s="21"/>
      <c r="P4239" s="16"/>
      <c r="Q4239" s="24"/>
      <c r="R4239" s="16"/>
      <c r="S4239" s="4"/>
      <c r="T4239" s="5"/>
      <c r="U4239" s="11"/>
      <c r="V4239" s="11"/>
      <c r="W4239" s="11"/>
      <c r="X4239" s="32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"/>
      <c r="AI4239" s="1"/>
      <c r="AJ4239" s="1"/>
      <c r="AK4239" s="1"/>
      <c r="AL4239" s="1"/>
      <c r="AM4239" s="32"/>
      <c r="AN4239" s="32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42"/>
      <c r="B4240" s="19"/>
      <c r="C4240" s="8"/>
      <c r="D4240" s="15"/>
      <c r="E4240" s="16"/>
      <c r="F4240" s="16"/>
      <c r="G4240" s="16"/>
      <c r="H4240" s="16"/>
      <c r="I4240" s="15"/>
      <c r="J4240" s="5"/>
      <c r="K4240" s="2"/>
      <c r="L4240" s="21"/>
      <c r="M4240" s="14"/>
      <c r="N4240" s="14"/>
      <c r="O4240" s="21"/>
      <c r="P4240" s="16"/>
      <c r="Q4240" s="24"/>
      <c r="R4240" s="16"/>
      <c r="S4240" s="4"/>
      <c r="T4240" s="5"/>
      <c r="U4240" s="11"/>
      <c r="V4240" s="11"/>
      <c r="W4240" s="11"/>
      <c r="X4240" s="32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"/>
      <c r="AI4240" s="1"/>
      <c r="AJ4240" s="1"/>
      <c r="AK4240" s="1"/>
      <c r="AL4240" s="1"/>
      <c r="AM4240" s="32"/>
      <c r="AN4240" s="32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42"/>
      <c r="B4241" s="19"/>
      <c r="C4241" s="8"/>
      <c r="D4241" s="15"/>
      <c r="E4241" s="16"/>
      <c r="F4241" s="16"/>
      <c r="G4241" s="16"/>
      <c r="H4241" s="16"/>
      <c r="I4241" s="15"/>
      <c r="J4241" s="5"/>
      <c r="K4241" s="2"/>
      <c r="L4241" s="21"/>
      <c r="M4241" s="14"/>
      <c r="N4241" s="14"/>
      <c r="O4241" s="21"/>
      <c r="P4241" s="16"/>
      <c r="Q4241" s="24"/>
      <c r="R4241" s="16"/>
      <c r="S4241" s="4"/>
      <c r="T4241" s="5"/>
      <c r="U4241" s="11"/>
      <c r="V4241" s="11"/>
      <c r="W4241" s="11"/>
      <c r="X4241" s="32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"/>
      <c r="AI4241" s="1"/>
      <c r="AJ4241" s="1"/>
      <c r="AK4241" s="1"/>
      <c r="AL4241" s="1"/>
      <c r="AM4241" s="32"/>
      <c r="AN4241" s="32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42"/>
      <c r="B4242" s="19"/>
      <c r="C4242" s="8"/>
      <c r="D4242" s="15"/>
      <c r="E4242" s="16"/>
      <c r="F4242" s="16"/>
      <c r="G4242" s="16"/>
      <c r="H4242" s="16"/>
      <c r="I4242" s="15"/>
      <c r="J4242" s="5"/>
      <c r="K4242" s="2"/>
      <c r="L4242" s="21"/>
      <c r="M4242" s="14"/>
      <c r="N4242" s="14"/>
      <c r="O4242" s="21"/>
      <c r="P4242" s="16"/>
      <c r="Q4242" s="24"/>
      <c r="R4242" s="16"/>
      <c r="S4242" s="4"/>
      <c r="T4242" s="5"/>
      <c r="U4242" s="11"/>
      <c r="V4242" s="11"/>
      <c r="W4242" s="11"/>
      <c r="X4242" s="32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"/>
      <c r="AI4242" s="1"/>
      <c r="AJ4242" s="1"/>
      <c r="AK4242" s="1"/>
      <c r="AL4242" s="1"/>
      <c r="AM4242" s="32"/>
      <c r="AN4242" s="32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42"/>
      <c r="B4243" s="19"/>
      <c r="C4243" s="8"/>
      <c r="D4243" s="15"/>
      <c r="E4243" s="16"/>
      <c r="F4243" s="16"/>
      <c r="G4243" s="16"/>
      <c r="H4243" s="16"/>
      <c r="I4243" s="15"/>
      <c r="J4243" s="5"/>
      <c r="K4243" s="2"/>
      <c r="L4243" s="21"/>
      <c r="M4243" s="14"/>
      <c r="N4243" s="14"/>
      <c r="O4243" s="21"/>
      <c r="P4243" s="16"/>
      <c r="Q4243" s="24"/>
      <c r="R4243" s="16"/>
      <c r="S4243" s="4"/>
      <c r="T4243" s="5"/>
      <c r="U4243" s="11"/>
      <c r="V4243" s="11"/>
      <c r="W4243" s="11"/>
      <c r="X4243" s="32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"/>
      <c r="AI4243" s="1"/>
      <c r="AJ4243" s="1"/>
      <c r="AK4243" s="1"/>
      <c r="AL4243" s="1"/>
      <c r="AM4243" s="32"/>
      <c r="AN4243" s="32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42"/>
      <c r="B4244" s="19"/>
      <c r="C4244" s="8"/>
      <c r="D4244" s="15"/>
      <c r="E4244" s="16"/>
      <c r="F4244" s="16"/>
      <c r="G4244" s="16"/>
      <c r="H4244" s="16"/>
      <c r="I4244" s="15"/>
      <c r="J4244" s="5"/>
      <c r="K4244" s="2"/>
      <c r="L4244" s="21"/>
      <c r="M4244" s="14"/>
      <c r="N4244" s="14"/>
      <c r="O4244" s="21"/>
      <c r="P4244" s="16"/>
      <c r="Q4244" s="24"/>
      <c r="R4244" s="16"/>
      <c r="S4244" s="4"/>
      <c r="T4244" s="5"/>
      <c r="U4244" s="11"/>
      <c r="V4244" s="11"/>
      <c r="W4244" s="11"/>
      <c r="X4244" s="32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"/>
      <c r="AI4244" s="1"/>
      <c r="AJ4244" s="1"/>
      <c r="AK4244" s="1"/>
      <c r="AL4244" s="1"/>
      <c r="AM4244" s="32"/>
      <c r="AN4244" s="32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42"/>
      <c r="B4245" s="19"/>
      <c r="C4245" s="8"/>
      <c r="D4245" s="15"/>
      <c r="E4245" s="16"/>
      <c r="F4245" s="16"/>
      <c r="G4245" s="16"/>
      <c r="H4245" s="16"/>
      <c r="I4245" s="15"/>
      <c r="J4245" s="5"/>
      <c r="K4245" s="2"/>
      <c r="L4245" s="21"/>
      <c r="M4245" s="14"/>
      <c r="N4245" s="14"/>
      <c r="O4245" s="21"/>
      <c r="P4245" s="16"/>
      <c r="Q4245" s="24"/>
      <c r="R4245" s="16"/>
      <c r="S4245" s="4"/>
      <c r="T4245" s="5"/>
      <c r="U4245" s="11"/>
      <c r="V4245" s="11"/>
      <c r="W4245" s="11"/>
      <c r="X4245" s="32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"/>
      <c r="AI4245" s="1"/>
      <c r="AJ4245" s="1"/>
      <c r="AK4245" s="1"/>
      <c r="AL4245" s="1"/>
      <c r="AM4245" s="32"/>
      <c r="AN4245" s="32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42"/>
      <c r="B4246" s="19"/>
      <c r="C4246" s="8"/>
      <c r="D4246" s="15"/>
      <c r="E4246" s="16"/>
      <c r="F4246" s="16"/>
      <c r="G4246" s="16"/>
      <c r="H4246" s="16"/>
      <c r="I4246" s="15"/>
      <c r="J4246" s="5"/>
      <c r="K4246" s="2"/>
      <c r="L4246" s="21"/>
      <c r="M4246" s="14"/>
      <c r="N4246" s="14"/>
      <c r="O4246" s="21"/>
      <c r="P4246" s="16"/>
      <c r="Q4246" s="24"/>
      <c r="R4246" s="16"/>
      <c r="S4246" s="4"/>
      <c r="T4246" s="5"/>
      <c r="U4246" s="11"/>
      <c r="V4246" s="11"/>
      <c r="W4246" s="11"/>
      <c r="X4246" s="32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"/>
      <c r="AI4246" s="1"/>
      <c r="AJ4246" s="1"/>
      <c r="AK4246" s="1"/>
      <c r="AL4246" s="1"/>
      <c r="AM4246" s="32"/>
      <c r="AN4246" s="32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42"/>
      <c r="B4247" s="19"/>
      <c r="C4247" s="8"/>
      <c r="D4247" s="15"/>
      <c r="E4247" s="16"/>
      <c r="F4247" s="16"/>
      <c r="G4247" s="16"/>
      <c r="H4247" s="16"/>
      <c r="I4247" s="15"/>
      <c r="J4247" s="5"/>
      <c r="K4247" s="2"/>
      <c r="L4247" s="21"/>
      <c r="M4247" s="14"/>
      <c r="N4247" s="14"/>
      <c r="O4247" s="21"/>
      <c r="P4247" s="16"/>
      <c r="Q4247" s="24"/>
      <c r="R4247" s="16"/>
      <c r="S4247" s="4"/>
      <c r="T4247" s="5"/>
      <c r="U4247" s="11"/>
      <c r="V4247" s="11"/>
      <c r="W4247" s="11"/>
      <c r="X4247" s="32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"/>
      <c r="AI4247" s="1"/>
      <c r="AJ4247" s="1"/>
      <c r="AK4247" s="1"/>
      <c r="AL4247" s="1"/>
      <c r="AM4247" s="32"/>
      <c r="AN4247" s="32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42"/>
      <c r="B4248" s="19"/>
      <c r="C4248" s="8"/>
      <c r="D4248" s="15"/>
      <c r="E4248" s="16"/>
      <c r="F4248" s="16"/>
      <c r="G4248" s="16"/>
      <c r="H4248" s="16"/>
      <c r="I4248" s="15"/>
      <c r="J4248" s="5"/>
      <c r="K4248" s="2"/>
      <c r="L4248" s="21"/>
      <c r="M4248" s="14"/>
      <c r="N4248" s="14"/>
      <c r="O4248" s="21"/>
      <c r="P4248" s="16"/>
      <c r="Q4248" s="24"/>
      <c r="R4248" s="16"/>
      <c r="S4248" s="4"/>
      <c r="T4248" s="5"/>
      <c r="U4248" s="11"/>
      <c r="V4248" s="11"/>
      <c r="W4248" s="11"/>
      <c r="X4248" s="32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"/>
      <c r="AI4248" s="1"/>
      <c r="AJ4248" s="1"/>
      <c r="AK4248" s="1"/>
      <c r="AL4248" s="1"/>
      <c r="AM4248" s="32"/>
      <c r="AN4248" s="32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42"/>
      <c r="B4249" s="19"/>
      <c r="C4249" s="8"/>
      <c r="D4249" s="15"/>
      <c r="E4249" s="16"/>
      <c r="F4249" s="16"/>
      <c r="G4249" s="16"/>
      <c r="H4249" s="16"/>
      <c r="I4249" s="15"/>
      <c r="J4249" s="5"/>
      <c r="K4249" s="2"/>
      <c r="L4249" s="21"/>
      <c r="M4249" s="14"/>
      <c r="N4249" s="14"/>
      <c r="O4249" s="21"/>
      <c r="P4249" s="16"/>
      <c r="Q4249" s="24"/>
      <c r="R4249" s="16"/>
      <c r="S4249" s="4"/>
      <c r="T4249" s="5"/>
      <c r="U4249" s="11"/>
      <c r="V4249" s="11"/>
      <c r="W4249" s="11"/>
      <c r="X4249" s="32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"/>
      <c r="AI4249" s="1"/>
      <c r="AJ4249" s="1"/>
      <c r="AK4249" s="1"/>
      <c r="AL4249" s="1"/>
      <c r="AM4249" s="32"/>
      <c r="AN4249" s="32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42"/>
      <c r="B4250" s="19"/>
      <c r="C4250" s="8"/>
      <c r="D4250" s="15"/>
      <c r="E4250" s="16"/>
      <c r="F4250" s="16"/>
      <c r="G4250" s="16"/>
      <c r="H4250" s="16"/>
      <c r="I4250" s="15"/>
      <c r="J4250" s="5"/>
      <c r="K4250" s="2"/>
      <c r="L4250" s="21"/>
      <c r="M4250" s="14"/>
      <c r="N4250" s="14"/>
      <c r="O4250" s="21"/>
      <c r="P4250" s="16"/>
      <c r="Q4250" s="24"/>
      <c r="R4250" s="16"/>
      <c r="S4250" s="4"/>
      <c r="T4250" s="5"/>
      <c r="U4250" s="11"/>
      <c r="V4250" s="11"/>
      <c r="W4250" s="11"/>
      <c r="X4250" s="32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"/>
      <c r="AI4250" s="1"/>
      <c r="AJ4250" s="1"/>
      <c r="AK4250" s="1"/>
      <c r="AL4250" s="1"/>
      <c r="AM4250" s="32"/>
      <c r="AN4250" s="32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42"/>
      <c r="B4251" s="19"/>
      <c r="C4251" s="8"/>
      <c r="D4251" s="15"/>
      <c r="E4251" s="16"/>
      <c r="F4251" s="16"/>
      <c r="G4251" s="16"/>
      <c r="H4251" s="16"/>
      <c r="I4251" s="15"/>
      <c r="J4251" s="5"/>
      <c r="K4251" s="2"/>
      <c r="L4251" s="21"/>
      <c r="M4251" s="14"/>
      <c r="N4251" s="14"/>
      <c r="O4251" s="21"/>
      <c r="P4251" s="16"/>
      <c r="Q4251" s="24"/>
      <c r="R4251" s="16"/>
      <c r="S4251" s="4"/>
      <c r="T4251" s="5"/>
      <c r="U4251" s="11"/>
      <c r="V4251" s="11"/>
      <c r="W4251" s="11"/>
      <c r="X4251" s="32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"/>
      <c r="AI4251" s="1"/>
      <c r="AJ4251" s="1"/>
      <c r="AK4251" s="1"/>
      <c r="AL4251" s="1"/>
      <c r="AM4251" s="32"/>
      <c r="AN4251" s="32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42"/>
      <c r="B4252" s="19"/>
      <c r="C4252" s="8"/>
      <c r="D4252" s="15"/>
      <c r="E4252" s="16"/>
      <c r="F4252" s="16"/>
      <c r="G4252" s="16"/>
      <c r="H4252" s="16"/>
      <c r="I4252" s="15"/>
      <c r="J4252" s="5"/>
      <c r="K4252" s="2"/>
      <c r="L4252" s="21"/>
      <c r="M4252" s="14"/>
      <c r="N4252" s="14"/>
      <c r="O4252" s="21"/>
      <c r="P4252" s="16"/>
      <c r="Q4252" s="24"/>
      <c r="R4252" s="16"/>
      <c r="S4252" s="4"/>
      <c r="T4252" s="5"/>
      <c r="U4252" s="11"/>
      <c r="V4252" s="11"/>
      <c r="W4252" s="11"/>
      <c r="X4252" s="32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"/>
      <c r="AI4252" s="1"/>
      <c r="AJ4252" s="1"/>
      <c r="AK4252" s="1"/>
      <c r="AL4252" s="1"/>
      <c r="AM4252" s="32"/>
      <c r="AN4252" s="32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42"/>
      <c r="B4253" s="19"/>
      <c r="C4253" s="8"/>
      <c r="D4253" s="15"/>
      <c r="E4253" s="16"/>
      <c r="F4253" s="16"/>
      <c r="G4253" s="16"/>
      <c r="H4253" s="16"/>
      <c r="I4253" s="15"/>
      <c r="J4253" s="5"/>
      <c r="K4253" s="2"/>
      <c r="L4253" s="21"/>
      <c r="M4253" s="14"/>
      <c r="N4253" s="14"/>
      <c r="O4253" s="21"/>
      <c r="P4253" s="16"/>
      <c r="Q4253" s="24"/>
      <c r="R4253" s="16"/>
      <c r="S4253" s="4"/>
      <c r="T4253" s="5"/>
      <c r="U4253" s="11"/>
      <c r="V4253" s="11"/>
      <c r="W4253" s="11"/>
      <c r="X4253" s="32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"/>
      <c r="AI4253" s="1"/>
      <c r="AJ4253" s="1"/>
      <c r="AK4253" s="1"/>
      <c r="AL4253" s="1"/>
      <c r="AM4253" s="32"/>
      <c r="AN4253" s="32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42"/>
      <c r="B4254" s="19"/>
      <c r="C4254" s="8"/>
      <c r="D4254" s="15"/>
      <c r="E4254" s="16"/>
      <c r="F4254" s="16"/>
      <c r="G4254" s="16"/>
      <c r="H4254" s="16"/>
      <c r="I4254" s="15"/>
      <c r="J4254" s="5"/>
      <c r="K4254" s="2"/>
      <c r="L4254" s="21"/>
      <c r="M4254" s="14"/>
      <c r="N4254" s="14"/>
      <c r="O4254" s="21"/>
      <c r="P4254" s="16"/>
      <c r="Q4254" s="24"/>
      <c r="R4254" s="16"/>
      <c r="S4254" s="4"/>
      <c r="T4254" s="5"/>
      <c r="U4254" s="11"/>
      <c r="V4254" s="11"/>
      <c r="W4254" s="11"/>
      <c r="X4254" s="32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"/>
      <c r="AI4254" s="1"/>
      <c r="AJ4254" s="1"/>
      <c r="AK4254" s="1"/>
      <c r="AL4254" s="1"/>
      <c r="AM4254" s="32"/>
      <c r="AN4254" s="32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42"/>
      <c r="B4255" s="19"/>
      <c r="C4255" s="8"/>
      <c r="D4255" s="15"/>
      <c r="E4255" s="16"/>
      <c r="F4255" s="16"/>
      <c r="G4255" s="16"/>
      <c r="H4255" s="16"/>
      <c r="I4255" s="15"/>
      <c r="J4255" s="5"/>
      <c r="K4255" s="2"/>
      <c r="L4255" s="21"/>
      <c r="M4255" s="14"/>
      <c r="N4255" s="14"/>
      <c r="O4255" s="21"/>
      <c r="P4255" s="16"/>
      <c r="Q4255" s="24"/>
      <c r="R4255" s="16"/>
      <c r="S4255" s="4"/>
      <c r="T4255" s="5"/>
      <c r="U4255" s="11"/>
      <c r="V4255" s="11"/>
      <c r="W4255" s="11"/>
      <c r="X4255" s="32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"/>
      <c r="AI4255" s="1"/>
      <c r="AJ4255" s="1"/>
      <c r="AK4255" s="1"/>
      <c r="AL4255" s="1"/>
      <c r="AM4255" s="32"/>
      <c r="AN4255" s="32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42"/>
      <c r="B4256" s="19"/>
      <c r="C4256" s="8"/>
      <c r="D4256" s="15"/>
      <c r="E4256" s="16"/>
      <c r="F4256" s="16"/>
      <c r="G4256" s="16"/>
      <c r="H4256" s="16"/>
      <c r="I4256" s="15"/>
      <c r="J4256" s="5"/>
      <c r="K4256" s="2"/>
      <c r="L4256" s="21"/>
      <c r="M4256" s="14"/>
      <c r="N4256" s="14"/>
      <c r="O4256" s="21"/>
      <c r="P4256" s="16"/>
      <c r="Q4256" s="24"/>
      <c r="R4256" s="16"/>
      <c r="S4256" s="4"/>
      <c r="T4256" s="5"/>
      <c r="U4256" s="11"/>
      <c r="V4256" s="11"/>
      <c r="W4256" s="11"/>
      <c r="X4256" s="32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"/>
      <c r="AI4256" s="1"/>
      <c r="AJ4256" s="1"/>
      <c r="AK4256" s="1"/>
      <c r="AL4256" s="1"/>
      <c r="AM4256" s="32"/>
      <c r="AN4256" s="32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42"/>
      <c r="B4257" s="19"/>
      <c r="C4257" s="8"/>
      <c r="D4257" s="15"/>
      <c r="E4257" s="16"/>
      <c r="F4257" s="16"/>
      <c r="G4257" s="16"/>
      <c r="H4257" s="16"/>
      <c r="I4257" s="15"/>
      <c r="J4257" s="5"/>
      <c r="K4257" s="2"/>
      <c r="L4257" s="21"/>
      <c r="M4257" s="14"/>
      <c r="N4257" s="14"/>
      <c r="O4257" s="21"/>
      <c r="P4257" s="16"/>
      <c r="Q4257" s="24"/>
      <c r="R4257" s="16"/>
      <c r="S4257" s="4"/>
      <c r="T4257" s="5"/>
      <c r="U4257" s="11"/>
      <c r="V4257" s="11"/>
      <c r="W4257" s="11"/>
      <c r="X4257" s="32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"/>
      <c r="AI4257" s="1"/>
      <c r="AJ4257" s="1"/>
      <c r="AK4257" s="1"/>
      <c r="AL4257" s="1"/>
      <c r="AM4257" s="32"/>
      <c r="AN4257" s="32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42"/>
      <c r="B4258" s="19"/>
      <c r="C4258" s="8"/>
      <c r="D4258" s="15"/>
      <c r="E4258" s="16"/>
      <c r="F4258" s="16"/>
      <c r="G4258" s="16"/>
      <c r="H4258" s="16"/>
      <c r="I4258" s="15"/>
      <c r="J4258" s="5"/>
      <c r="K4258" s="2"/>
      <c r="L4258" s="21"/>
      <c r="M4258" s="14"/>
      <c r="N4258" s="14"/>
      <c r="O4258" s="21"/>
      <c r="P4258" s="16"/>
      <c r="Q4258" s="24"/>
      <c r="R4258" s="16"/>
      <c r="S4258" s="4"/>
      <c r="T4258" s="5"/>
      <c r="U4258" s="11"/>
      <c r="V4258" s="11"/>
      <c r="W4258" s="11"/>
      <c r="X4258" s="32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"/>
      <c r="AI4258" s="1"/>
      <c r="AJ4258" s="1"/>
      <c r="AK4258" s="1"/>
      <c r="AL4258" s="1"/>
      <c r="AM4258" s="32"/>
      <c r="AN4258" s="32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42"/>
      <c r="B4259" s="19"/>
      <c r="C4259" s="8"/>
      <c r="D4259" s="15"/>
      <c r="E4259" s="16"/>
      <c r="F4259" s="16"/>
      <c r="G4259" s="16"/>
      <c r="H4259" s="16"/>
      <c r="I4259" s="15"/>
      <c r="J4259" s="5"/>
      <c r="K4259" s="2"/>
      <c r="L4259" s="21"/>
      <c r="M4259" s="14"/>
      <c r="N4259" s="14"/>
      <c r="O4259" s="21"/>
      <c r="P4259" s="16"/>
      <c r="Q4259" s="24"/>
      <c r="R4259" s="16"/>
      <c r="S4259" s="4"/>
      <c r="T4259" s="5"/>
      <c r="U4259" s="11"/>
      <c r="V4259" s="11"/>
      <c r="W4259" s="11"/>
      <c r="X4259" s="32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"/>
      <c r="AI4259" s="1"/>
      <c r="AJ4259" s="1"/>
      <c r="AK4259" s="1"/>
      <c r="AL4259" s="1"/>
      <c r="AM4259" s="32"/>
      <c r="AN4259" s="32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42"/>
      <c r="B4260" s="19"/>
      <c r="C4260" s="8"/>
      <c r="D4260" s="15"/>
      <c r="E4260" s="16"/>
      <c r="F4260" s="16"/>
      <c r="G4260" s="16"/>
      <c r="H4260" s="16"/>
      <c r="I4260" s="15"/>
      <c r="J4260" s="5"/>
      <c r="K4260" s="2"/>
      <c r="L4260" s="21"/>
      <c r="M4260" s="14"/>
      <c r="N4260" s="14"/>
      <c r="O4260" s="21"/>
      <c r="P4260" s="16"/>
      <c r="Q4260" s="24"/>
      <c r="R4260" s="16"/>
      <c r="S4260" s="4"/>
      <c r="T4260" s="5"/>
      <c r="U4260" s="11"/>
      <c r="V4260" s="11"/>
      <c r="W4260" s="11"/>
      <c r="X4260" s="32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"/>
      <c r="AI4260" s="1"/>
      <c r="AJ4260" s="1"/>
      <c r="AK4260" s="1"/>
      <c r="AL4260" s="1"/>
      <c r="AM4260" s="32"/>
      <c r="AN4260" s="32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42"/>
      <c r="B4261" s="19"/>
      <c r="C4261" s="8"/>
      <c r="D4261" s="15"/>
      <c r="E4261" s="16"/>
      <c r="F4261" s="16"/>
      <c r="G4261" s="16"/>
      <c r="H4261" s="16"/>
      <c r="I4261" s="15"/>
      <c r="J4261" s="5"/>
      <c r="K4261" s="2"/>
      <c r="L4261" s="21"/>
      <c r="M4261" s="14"/>
      <c r="N4261" s="14"/>
      <c r="O4261" s="21"/>
      <c r="P4261" s="16"/>
      <c r="Q4261" s="24"/>
      <c r="R4261" s="16"/>
      <c r="S4261" s="4"/>
      <c r="T4261" s="5"/>
      <c r="U4261" s="11"/>
      <c r="V4261" s="11"/>
      <c r="W4261" s="11"/>
      <c r="X4261" s="32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"/>
      <c r="AI4261" s="1"/>
      <c r="AJ4261" s="1"/>
      <c r="AK4261" s="1"/>
      <c r="AL4261" s="1"/>
      <c r="AM4261" s="32"/>
      <c r="AN4261" s="32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42"/>
      <c r="B4262" s="19"/>
      <c r="C4262" s="8"/>
      <c r="D4262" s="15"/>
      <c r="E4262" s="16"/>
      <c r="F4262" s="16"/>
      <c r="G4262" s="16"/>
      <c r="H4262" s="16"/>
      <c r="I4262" s="15"/>
      <c r="J4262" s="5"/>
      <c r="K4262" s="2"/>
      <c r="L4262" s="21"/>
      <c r="M4262" s="14"/>
      <c r="N4262" s="14"/>
      <c r="O4262" s="21"/>
      <c r="P4262" s="16"/>
      <c r="Q4262" s="24"/>
      <c r="R4262" s="16"/>
      <c r="S4262" s="4"/>
      <c r="T4262" s="5"/>
      <c r="U4262" s="11"/>
      <c r="V4262" s="11"/>
      <c r="W4262" s="11"/>
      <c r="X4262" s="32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"/>
      <c r="AI4262" s="1"/>
      <c r="AJ4262" s="1"/>
      <c r="AK4262" s="1"/>
      <c r="AL4262" s="1"/>
      <c r="AM4262" s="32"/>
      <c r="AN4262" s="32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42"/>
      <c r="B4263" s="19"/>
      <c r="C4263" s="8"/>
      <c r="D4263" s="15"/>
      <c r="E4263" s="16"/>
      <c r="F4263" s="16"/>
      <c r="G4263" s="16"/>
      <c r="H4263" s="16"/>
      <c r="I4263" s="15"/>
      <c r="J4263" s="5"/>
      <c r="K4263" s="2"/>
      <c r="L4263" s="21"/>
      <c r="M4263" s="14"/>
      <c r="N4263" s="14"/>
      <c r="O4263" s="21"/>
      <c r="P4263" s="16"/>
      <c r="Q4263" s="24"/>
      <c r="R4263" s="16"/>
      <c r="S4263" s="4"/>
      <c r="T4263" s="5"/>
      <c r="U4263" s="11"/>
      <c r="V4263" s="11"/>
      <c r="W4263" s="11"/>
      <c r="X4263" s="32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"/>
      <c r="AI4263" s="1"/>
      <c r="AJ4263" s="1"/>
      <c r="AK4263" s="1"/>
      <c r="AL4263" s="1"/>
      <c r="AM4263" s="32"/>
      <c r="AN4263" s="32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42"/>
      <c r="B4264" s="19"/>
      <c r="C4264" s="8"/>
      <c r="D4264" s="15"/>
      <c r="E4264" s="16"/>
      <c r="F4264" s="16"/>
      <c r="G4264" s="16"/>
      <c r="H4264" s="16"/>
      <c r="I4264" s="15"/>
      <c r="J4264" s="5"/>
      <c r="K4264" s="2"/>
      <c r="L4264" s="21"/>
      <c r="M4264" s="14"/>
      <c r="N4264" s="14"/>
      <c r="O4264" s="21"/>
      <c r="P4264" s="16"/>
      <c r="Q4264" s="24"/>
      <c r="R4264" s="16"/>
      <c r="S4264" s="4"/>
      <c r="T4264" s="5"/>
      <c r="U4264" s="11"/>
      <c r="V4264" s="11"/>
      <c r="W4264" s="11"/>
      <c r="X4264" s="32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"/>
      <c r="AI4264" s="1"/>
      <c r="AJ4264" s="1"/>
      <c r="AK4264" s="1"/>
      <c r="AL4264" s="1"/>
      <c r="AM4264" s="32"/>
      <c r="AN4264" s="32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42"/>
      <c r="B4265" s="19"/>
      <c r="C4265" s="8"/>
      <c r="D4265" s="15"/>
      <c r="E4265" s="16"/>
      <c r="F4265" s="16"/>
      <c r="G4265" s="16"/>
      <c r="H4265" s="16"/>
      <c r="I4265" s="15"/>
      <c r="J4265" s="5"/>
      <c r="K4265" s="2"/>
      <c r="L4265" s="21"/>
      <c r="M4265" s="14"/>
      <c r="N4265" s="14"/>
      <c r="O4265" s="21"/>
      <c r="P4265" s="16"/>
      <c r="Q4265" s="24"/>
      <c r="R4265" s="16"/>
      <c r="S4265" s="4"/>
      <c r="T4265" s="5"/>
      <c r="U4265" s="11"/>
      <c r="V4265" s="11"/>
      <c r="W4265" s="11"/>
      <c r="X4265" s="32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"/>
      <c r="AI4265" s="1"/>
      <c r="AJ4265" s="1"/>
      <c r="AK4265" s="1"/>
      <c r="AL4265" s="1"/>
      <c r="AM4265" s="32"/>
      <c r="AN4265" s="32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42"/>
      <c r="B4266" s="19"/>
      <c r="C4266" s="8"/>
      <c r="D4266" s="15"/>
      <c r="E4266" s="16"/>
      <c r="F4266" s="16"/>
      <c r="G4266" s="16"/>
      <c r="H4266" s="16"/>
      <c r="I4266" s="15"/>
      <c r="J4266" s="5"/>
      <c r="K4266" s="2"/>
      <c r="L4266" s="21"/>
      <c r="M4266" s="14"/>
      <c r="N4266" s="14"/>
      <c r="O4266" s="21"/>
      <c r="P4266" s="16"/>
      <c r="Q4266" s="24"/>
      <c r="R4266" s="16"/>
      <c r="S4266" s="4"/>
      <c r="T4266" s="5"/>
      <c r="U4266" s="11"/>
      <c r="V4266" s="11"/>
      <c r="W4266" s="11"/>
      <c r="X4266" s="32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"/>
      <c r="AI4266" s="1"/>
      <c r="AJ4266" s="1"/>
      <c r="AK4266" s="1"/>
      <c r="AL4266" s="1"/>
      <c r="AM4266" s="32"/>
      <c r="AN4266" s="32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42"/>
      <c r="B4267" s="19"/>
      <c r="C4267" s="8"/>
      <c r="D4267" s="15"/>
      <c r="E4267" s="16"/>
      <c r="F4267" s="16"/>
      <c r="G4267" s="16"/>
      <c r="H4267" s="16"/>
      <c r="I4267" s="15"/>
      <c r="J4267" s="5"/>
      <c r="K4267" s="2"/>
      <c r="L4267" s="21"/>
      <c r="M4267" s="14"/>
      <c r="N4267" s="14"/>
      <c r="O4267" s="21"/>
      <c r="P4267" s="16"/>
      <c r="Q4267" s="24"/>
      <c r="R4267" s="16"/>
      <c r="S4267" s="4"/>
      <c r="T4267" s="5"/>
      <c r="U4267" s="11"/>
      <c r="V4267" s="11"/>
      <c r="W4267" s="11"/>
      <c r="X4267" s="32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"/>
      <c r="AI4267" s="1"/>
      <c r="AJ4267" s="1"/>
      <c r="AK4267" s="1"/>
      <c r="AL4267" s="1"/>
      <c r="AM4267" s="32"/>
      <c r="AN4267" s="32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42"/>
      <c r="B4268" s="19"/>
      <c r="C4268" s="8"/>
      <c r="D4268" s="15"/>
      <c r="E4268" s="16"/>
      <c r="F4268" s="16"/>
      <c r="G4268" s="16"/>
      <c r="H4268" s="16"/>
      <c r="I4268" s="15"/>
      <c r="J4268" s="5"/>
      <c r="K4268" s="2"/>
      <c r="L4268" s="21"/>
      <c r="M4268" s="14"/>
      <c r="N4268" s="14"/>
      <c r="O4268" s="21"/>
      <c r="P4268" s="16"/>
      <c r="Q4268" s="24"/>
      <c r="R4268" s="16"/>
      <c r="S4268" s="4"/>
      <c r="T4268" s="5"/>
      <c r="U4268" s="11"/>
      <c r="V4268" s="11"/>
      <c r="W4268" s="11"/>
      <c r="X4268" s="32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"/>
      <c r="AI4268" s="1"/>
      <c r="AJ4268" s="1"/>
      <c r="AK4268" s="1"/>
      <c r="AL4268" s="1"/>
      <c r="AM4268" s="32"/>
      <c r="AN4268" s="32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42"/>
      <c r="B4269" s="19"/>
      <c r="C4269" s="8"/>
      <c r="D4269" s="15"/>
      <c r="E4269" s="16"/>
      <c r="F4269" s="16"/>
      <c r="G4269" s="16"/>
      <c r="H4269" s="16"/>
      <c r="I4269" s="15"/>
      <c r="J4269" s="5"/>
      <c r="K4269" s="2"/>
      <c r="L4269" s="21"/>
      <c r="M4269" s="14"/>
      <c r="N4269" s="14"/>
      <c r="O4269" s="21"/>
      <c r="P4269" s="16"/>
      <c r="Q4269" s="24"/>
      <c r="R4269" s="16"/>
      <c r="S4269" s="4"/>
      <c r="T4269" s="5"/>
      <c r="U4269" s="11"/>
      <c r="V4269" s="11"/>
      <c r="W4269" s="11"/>
      <c r="X4269" s="32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"/>
      <c r="AI4269" s="1"/>
      <c r="AJ4269" s="1"/>
      <c r="AK4269" s="1"/>
      <c r="AL4269" s="1"/>
      <c r="AM4269" s="32"/>
      <c r="AN4269" s="32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42"/>
      <c r="B4270" s="19"/>
      <c r="C4270" s="8"/>
      <c r="D4270" s="15"/>
      <c r="E4270" s="16"/>
      <c r="F4270" s="16"/>
      <c r="G4270" s="16"/>
      <c r="H4270" s="16"/>
      <c r="I4270" s="15"/>
      <c r="J4270" s="5"/>
      <c r="K4270" s="2"/>
      <c r="L4270" s="21"/>
      <c r="M4270" s="14"/>
      <c r="N4270" s="14"/>
      <c r="O4270" s="21"/>
      <c r="P4270" s="16"/>
      <c r="Q4270" s="24"/>
      <c r="R4270" s="16"/>
      <c r="S4270" s="4"/>
      <c r="T4270" s="5"/>
      <c r="U4270" s="11"/>
      <c r="V4270" s="11"/>
      <c r="W4270" s="11"/>
      <c r="X4270" s="32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"/>
      <c r="AI4270" s="1"/>
      <c r="AJ4270" s="1"/>
      <c r="AK4270" s="1"/>
      <c r="AL4270" s="1"/>
      <c r="AM4270" s="32"/>
      <c r="AN4270" s="32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42"/>
      <c r="B4271" s="19"/>
      <c r="C4271" s="8"/>
      <c r="D4271" s="15"/>
      <c r="E4271" s="16"/>
      <c r="F4271" s="16"/>
      <c r="G4271" s="16"/>
      <c r="H4271" s="16"/>
      <c r="I4271" s="15"/>
      <c r="J4271" s="5"/>
      <c r="K4271" s="2"/>
      <c r="L4271" s="21"/>
      <c r="M4271" s="14"/>
      <c r="N4271" s="14"/>
      <c r="O4271" s="21"/>
      <c r="P4271" s="16"/>
      <c r="Q4271" s="24"/>
      <c r="R4271" s="16"/>
      <c r="S4271" s="4"/>
      <c r="T4271" s="5"/>
      <c r="U4271" s="11"/>
      <c r="V4271" s="11"/>
      <c r="W4271" s="11"/>
      <c r="X4271" s="32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"/>
      <c r="AI4271" s="1"/>
      <c r="AJ4271" s="1"/>
      <c r="AK4271" s="1"/>
      <c r="AL4271" s="1"/>
      <c r="AM4271" s="32"/>
      <c r="AN4271" s="32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42"/>
      <c r="B4272" s="19"/>
      <c r="C4272" s="8"/>
      <c r="D4272" s="15"/>
      <c r="E4272" s="16"/>
      <c r="F4272" s="16"/>
      <c r="G4272" s="16"/>
      <c r="H4272" s="16"/>
      <c r="I4272" s="15"/>
      <c r="J4272" s="5"/>
      <c r="K4272" s="2"/>
      <c r="L4272" s="21"/>
      <c r="M4272" s="14"/>
      <c r="N4272" s="14"/>
      <c r="O4272" s="21"/>
      <c r="P4272" s="16"/>
      <c r="Q4272" s="24"/>
      <c r="R4272" s="16"/>
      <c r="S4272" s="4"/>
      <c r="T4272" s="5"/>
      <c r="U4272" s="11"/>
      <c r="V4272" s="11"/>
      <c r="W4272" s="11"/>
      <c r="X4272" s="32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"/>
      <c r="AI4272" s="1"/>
      <c r="AJ4272" s="1"/>
      <c r="AK4272" s="1"/>
      <c r="AL4272" s="1"/>
      <c r="AM4272" s="32"/>
      <c r="AN4272" s="32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42"/>
      <c r="B4273" s="19"/>
      <c r="C4273" s="8"/>
      <c r="D4273" s="15"/>
      <c r="E4273" s="16"/>
      <c r="F4273" s="16"/>
      <c r="G4273" s="16"/>
      <c r="H4273" s="16"/>
      <c r="I4273" s="15"/>
      <c r="J4273" s="5"/>
      <c r="K4273" s="2"/>
      <c r="L4273" s="21"/>
      <c r="M4273" s="14"/>
      <c r="N4273" s="14"/>
      <c r="O4273" s="21"/>
      <c r="P4273" s="16"/>
      <c r="Q4273" s="24"/>
      <c r="R4273" s="16"/>
      <c r="S4273" s="4"/>
      <c r="T4273" s="5"/>
      <c r="U4273" s="11"/>
      <c r="V4273" s="11"/>
      <c r="W4273" s="11"/>
      <c r="X4273" s="32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"/>
      <c r="AI4273" s="1"/>
      <c r="AJ4273" s="1"/>
      <c r="AK4273" s="1"/>
      <c r="AL4273" s="1"/>
      <c r="AM4273" s="32"/>
      <c r="AN4273" s="32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42"/>
      <c r="B4274" s="19"/>
      <c r="C4274" s="8"/>
      <c r="D4274" s="15"/>
      <c r="E4274" s="16"/>
      <c r="F4274" s="16"/>
      <c r="G4274" s="16"/>
      <c r="H4274" s="16"/>
      <c r="I4274" s="15"/>
      <c r="J4274" s="5"/>
      <c r="K4274" s="2"/>
      <c r="L4274" s="21"/>
      <c r="M4274" s="14"/>
      <c r="N4274" s="14"/>
      <c r="O4274" s="21"/>
      <c r="P4274" s="16"/>
      <c r="Q4274" s="24"/>
      <c r="R4274" s="16"/>
      <c r="S4274" s="4"/>
      <c r="T4274" s="5"/>
      <c r="U4274" s="11"/>
      <c r="V4274" s="11"/>
      <c r="W4274" s="11"/>
      <c r="X4274" s="32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"/>
      <c r="AI4274" s="1"/>
      <c r="AJ4274" s="1"/>
      <c r="AK4274" s="1"/>
      <c r="AL4274" s="1"/>
      <c r="AM4274" s="32"/>
      <c r="AN4274" s="32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42"/>
      <c r="B4275" s="19"/>
      <c r="C4275" s="8"/>
      <c r="D4275" s="15"/>
      <c r="E4275" s="16"/>
      <c r="F4275" s="16"/>
      <c r="G4275" s="16"/>
      <c r="H4275" s="16"/>
      <c r="I4275" s="15"/>
      <c r="J4275" s="5"/>
      <c r="K4275" s="2"/>
      <c r="L4275" s="21"/>
      <c r="M4275" s="14"/>
      <c r="N4275" s="14"/>
      <c r="O4275" s="21"/>
      <c r="P4275" s="16"/>
      <c r="Q4275" s="24"/>
      <c r="R4275" s="16"/>
      <c r="S4275" s="4"/>
      <c r="T4275" s="5"/>
      <c r="U4275" s="11"/>
      <c r="V4275" s="11"/>
      <c r="W4275" s="11"/>
      <c r="X4275" s="32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"/>
      <c r="AI4275" s="1"/>
      <c r="AJ4275" s="1"/>
      <c r="AK4275" s="1"/>
      <c r="AL4275" s="1"/>
      <c r="AM4275" s="32"/>
      <c r="AN4275" s="32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42"/>
      <c r="B4276" s="19"/>
      <c r="C4276" s="8"/>
      <c r="D4276" s="15"/>
      <c r="E4276" s="16"/>
      <c r="F4276" s="16"/>
      <c r="G4276" s="16"/>
      <c r="H4276" s="16"/>
      <c r="I4276" s="15"/>
      <c r="J4276" s="5"/>
      <c r="K4276" s="2"/>
      <c r="L4276" s="21"/>
      <c r="M4276" s="14"/>
      <c r="N4276" s="14"/>
      <c r="O4276" s="21"/>
      <c r="P4276" s="16"/>
      <c r="Q4276" s="24"/>
      <c r="R4276" s="16"/>
      <c r="S4276" s="4"/>
      <c r="T4276" s="5"/>
      <c r="U4276" s="11"/>
      <c r="V4276" s="11"/>
      <c r="W4276" s="11"/>
      <c r="X4276" s="32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"/>
      <c r="AI4276" s="1"/>
      <c r="AJ4276" s="1"/>
      <c r="AK4276" s="1"/>
      <c r="AL4276" s="1"/>
      <c r="AM4276" s="32"/>
      <c r="AN4276" s="32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42"/>
      <c r="B4277" s="19"/>
      <c r="C4277" s="8"/>
      <c r="D4277" s="15"/>
      <c r="E4277" s="16"/>
      <c r="F4277" s="16"/>
      <c r="G4277" s="16"/>
      <c r="H4277" s="16"/>
      <c r="I4277" s="15"/>
      <c r="J4277" s="5"/>
      <c r="K4277" s="2"/>
      <c r="L4277" s="21"/>
      <c r="M4277" s="14"/>
      <c r="N4277" s="14"/>
      <c r="O4277" s="21"/>
      <c r="P4277" s="16"/>
      <c r="Q4277" s="24"/>
      <c r="R4277" s="16"/>
      <c r="S4277" s="4"/>
      <c r="T4277" s="5"/>
      <c r="U4277" s="11"/>
      <c r="V4277" s="11"/>
      <c r="W4277" s="11"/>
      <c r="X4277" s="32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"/>
      <c r="AI4277" s="1"/>
      <c r="AJ4277" s="1"/>
      <c r="AK4277" s="1"/>
      <c r="AL4277" s="1"/>
      <c r="AM4277" s="32"/>
      <c r="AN4277" s="32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42"/>
      <c r="B4278" s="19"/>
      <c r="C4278" s="8"/>
      <c r="D4278" s="15"/>
      <c r="E4278" s="16"/>
      <c r="F4278" s="16"/>
      <c r="G4278" s="16"/>
      <c r="H4278" s="16"/>
      <c r="I4278" s="15"/>
      <c r="J4278" s="5"/>
      <c r="K4278" s="2"/>
      <c r="L4278" s="21"/>
      <c r="M4278" s="14"/>
      <c r="N4278" s="14"/>
      <c r="O4278" s="21"/>
      <c r="P4278" s="16"/>
      <c r="Q4278" s="24"/>
      <c r="R4278" s="16"/>
      <c r="S4278" s="4"/>
      <c r="T4278" s="5"/>
      <c r="U4278" s="11"/>
      <c r="V4278" s="11"/>
      <c r="W4278" s="11"/>
      <c r="X4278" s="32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"/>
      <c r="AI4278" s="1"/>
      <c r="AJ4278" s="1"/>
      <c r="AK4278" s="1"/>
      <c r="AL4278" s="1"/>
      <c r="AM4278" s="32"/>
      <c r="AN4278" s="32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42"/>
      <c r="B4279" s="19"/>
      <c r="C4279" s="8"/>
      <c r="D4279" s="15"/>
      <c r="E4279" s="16"/>
      <c r="F4279" s="16"/>
      <c r="G4279" s="16"/>
      <c r="H4279" s="16"/>
      <c r="I4279" s="15"/>
      <c r="J4279" s="5"/>
      <c r="K4279" s="2"/>
      <c r="L4279" s="21"/>
      <c r="M4279" s="14"/>
      <c r="N4279" s="14"/>
      <c r="O4279" s="21"/>
      <c r="P4279" s="16"/>
      <c r="Q4279" s="24"/>
      <c r="R4279" s="16"/>
      <c r="S4279" s="4"/>
      <c r="T4279" s="5"/>
      <c r="U4279" s="11"/>
      <c r="V4279" s="11"/>
      <c r="W4279" s="11"/>
      <c r="X4279" s="32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"/>
      <c r="AI4279" s="1"/>
      <c r="AJ4279" s="1"/>
      <c r="AK4279" s="1"/>
      <c r="AL4279" s="1"/>
      <c r="AM4279" s="32"/>
      <c r="AN4279" s="32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42"/>
      <c r="B4280" s="19"/>
      <c r="C4280" s="8"/>
      <c r="D4280" s="15"/>
      <c r="E4280" s="16"/>
      <c r="F4280" s="16"/>
      <c r="G4280" s="16"/>
      <c r="H4280" s="16"/>
      <c r="I4280" s="15"/>
      <c r="J4280" s="5"/>
      <c r="K4280" s="2"/>
      <c r="L4280" s="21"/>
      <c r="M4280" s="14"/>
      <c r="N4280" s="14"/>
      <c r="O4280" s="21"/>
      <c r="P4280" s="16"/>
      <c r="Q4280" s="24"/>
      <c r="R4280" s="16"/>
      <c r="S4280" s="4"/>
      <c r="T4280" s="5"/>
      <c r="U4280" s="11"/>
      <c r="V4280" s="11"/>
      <c r="W4280" s="11"/>
      <c r="X4280" s="32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"/>
      <c r="AI4280" s="1"/>
      <c r="AJ4280" s="1"/>
      <c r="AK4280" s="1"/>
      <c r="AL4280" s="1"/>
      <c r="AM4280" s="32"/>
      <c r="AN4280" s="32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42"/>
      <c r="B4281" s="19"/>
      <c r="C4281" s="8"/>
      <c r="D4281" s="15"/>
      <c r="E4281" s="16"/>
      <c r="F4281" s="16"/>
      <c r="G4281" s="16"/>
      <c r="H4281" s="16"/>
      <c r="I4281" s="15"/>
      <c r="J4281" s="5"/>
      <c r="K4281" s="2"/>
      <c r="L4281" s="21"/>
      <c r="M4281" s="14"/>
      <c r="N4281" s="14"/>
      <c r="O4281" s="21"/>
      <c r="P4281" s="16"/>
      <c r="Q4281" s="24"/>
      <c r="R4281" s="16"/>
      <c r="S4281" s="4"/>
      <c r="T4281" s="5"/>
      <c r="U4281" s="11"/>
      <c r="V4281" s="11"/>
      <c r="W4281" s="11"/>
      <c r="X4281" s="32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"/>
      <c r="AI4281" s="1"/>
      <c r="AJ4281" s="1"/>
      <c r="AK4281" s="1"/>
      <c r="AL4281" s="1"/>
      <c r="AM4281" s="32"/>
      <c r="AN4281" s="32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42"/>
      <c r="B4282" s="19"/>
      <c r="C4282" s="8"/>
      <c r="D4282" s="15"/>
      <c r="E4282" s="16"/>
      <c r="F4282" s="16"/>
      <c r="G4282" s="16"/>
      <c r="H4282" s="16"/>
      <c r="I4282" s="15"/>
      <c r="J4282" s="5"/>
      <c r="K4282" s="2"/>
      <c r="L4282" s="21"/>
      <c r="M4282" s="14"/>
      <c r="N4282" s="14"/>
      <c r="O4282" s="21"/>
      <c r="P4282" s="16"/>
      <c r="Q4282" s="24"/>
      <c r="R4282" s="16"/>
      <c r="S4282" s="4"/>
      <c r="T4282" s="5"/>
      <c r="U4282" s="11"/>
      <c r="V4282" s="11"/>
      <c r="W4282" s="11"/>
      <c r="X4282" s="32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"/>
      <c r="AI4282" s="1"/>
      <c r="AJ4282" s="1"/>
      <c r="AK4282" s="1"/>
      <c r="AL4282" s="1"/>
      <c r="AM4282" s="32"/>
      <c r="AN4282" s="32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42"/>
      <c r="B4283" s="19"/>
      <c r="C4283" s="8"/>
      <c r="D4283" s="15"/>
      <c r="E4283" s="16"/>
      <c r="F4283" s="16"/>
      <c r="G4283" s="16"/>
      <c r="H4283" s="16"/>
      <c r="I4283" s="15"/>
      <c r="J4283" s="5"/>
      <c r="K4283" s="2"/>
      <c r="L4283" s="21"/>
      <c r="M4283" s="14"/>
      <c r="N4283" s="14"/>
      <c r="O4283" s="21"/>
      <c r="P4283" s="16"/>
      <c r="Q4283" s="24"/>
      <c r="R4283" s="16"/>
      <c r="S4283" s="4"/>
      <c r="T4283" s="5"/>
      <c r="U4283" s="11"/>
      <c r="V4283" s="11"/>
      <c r="W4283" s="11"/>
      <c r="X4283" s="32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"/>
      <c r="AI4283" s="1"/>
      <c r="AJ4283" s="1"/>
      <c r="AK4283" s="1"/>
      <c r="AL4283" s="1"/>
      <c r="AM4283" s="32"/>
      <c r="AN4283" s="32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42"/>
      <c r="B4284" s="19"/>
      <c r="C4284" s="8"/>
      <c r="D4284" s="15"/>
      <c r="E4284" s="16"/>
      <c r="F4284" s="16"/>
      <c r="G4284" s="16"/>
      <c r="H4284" s="16"/>
      <c r="I4284" s="15"/>
      <c r="J4284" s="5"/>
      <c r="K4284" s="2"/>
      <c r="L4284" s="21"/>
      <c r="M4284" s="14"/>
      <c r="N4284" s="14"/>
      <c r="O4284" s="21"/>
      <c r="P4284" s="16"/>
      <c r="Q4284" s="24"/>
      <c r="R4284" s="16"/>
      <c r="S4284" s="4"/>
      <c r="T4284" s="5"/>
      <c r="U4284" s="11"/>
      <c r="V4284" s="11"/>
      <c r="W4284" s="11"/>
      <c r="X4284" s="32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"/>
      <c r="AI4284" s="1"/>
      <c r="AJ4284" s="1"/>
      <c r="AK4284" s="1"/>
      <c r="AL4284" s="1"/>
      <c r="AM4284" s="32"/>
      <c r="AN4284" s="32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42"/>
      <c r="B4285" s="19"/>
      <c r="C4285" s="8"/>
      <c r="D4285" s="15"/>
      <c r="E4285" s="16"/>
      <c r="F4285" s="16"/>
      <c r="G4285" s="16"/>
      <c r="H4285" s="16"/>
      <c r="I4285" s="15"/>
      <c r="J4285" s="5"/>
      <c r="K4285" s="2"/>
      <c r="L4285" s="21"/>
      <c r="M4285" s="14"/>
      <c r="N4285" s="14"/>
      <c r="O4285" s="21"/>
      <c r="P4285" s="16"/>
      <c r="Q4285" s="24"/>
      <c r="R4285" s="16"/>
      <c r="S4285" s="4"/>
      <c r="T4285" s="5"/>
      <c r="U4285" s="11"/>
      <c r="V4285" s="11"/>
      <c r="W4285" s="11"/>
      <c r="X4285" s="32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"/>
      <c r="AI4285" s="1"/>
      <c r="AJ4285" s="1"/>
      <c r="AK4285" s="1"/>
      <c r="AL4285" s="1"/>
      <c r="AM4285" s="32"/>
      <c r="AN4285" s="32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42"/>
      <c r="B4286" s="19"/>
      <c r="C4286" s="8"/>
      <c r="D4286" s="15"/>
      <c r="E4286" s="16"/>
      <c r="F4286" s="16"/>
      <c r="G4286" s="16"/>
      <c r="H4286" s="16"/>
      <c r="I4286" s="15"/>
      <c r="J4286" s="5"/>
      <c r="K4286" s="2"/>
      <c r="L4286" s="21"/>
      <c r="M4286" s="14"/>
      <c r="N4286" s="14"/>
      <c r="O4286" s="21"/>
      <c r="P4286" s="16"/>
      <c r="Q4286" s="24"/>
      <c r="R4286" s="16"/>
      <c r="S4286" s="4"/>
      <c r="T4286" s="5"/>
      <c r="U4286" s="11"/>
      <c r="V4286" s="11"/>
      <c r="W4286" s="11"/>
      <c r="X4286" s="32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"/>
      <c r="AI4286" s="1"/>
      <c r="AJ4286" s="1"/>
      <c r="AK4286" s="1"/>
      <c r="AL4286" s="1"/>
      <c r="AM4286" s="32"/>
      <c r="AN4286" s="32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42"/>
      <c r="B4287" s="19"/>
      <c r="C4287" s="8"/>
      <c r="D4287" s="15"/>
      <c r="E4287" s="16"/>
      <c r="F4287" s="16"/>
      <c r="G4287" s="16"/>
      <c r="H4287" s="16"/>
      <c r="I4287" s="15"/>
      <c r="J4287" s="5"/>
      <c r="K4287" s="2"/>
      <c r="L4287" s="21"/>
      <c r="M4287" s="14"/>
      <c r="N4287" s="14"/>
      <c r="O4287" s="21"/>
      <c r="P4287" s="16"/>
      <c r="Q4287" s="24"/>
      <c r="R4287" s="16"/>
      <c r="S4287" s="4"/>
      <c r="T4287" s="5"/>
      <c r="U4287" s="11"/>
      <c r="V4287" s="11"/>
      <c r="W4287" s="11"/>
      <c r="X4287" s="32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"/>
      <c r="AI4287" s="1"/>
      <c r="AJ4287" s="1"/>
      <c r="AK4287" s="1"/>
      <c r="AL4287" s="1"/>
      <c r="AM4287" s="32"/>
      <c r="AN4287" s="32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42"/>
      <c r="B4288" s="19"/>
      <c r="C4288" s="8"/>
      <c r="D4288" s="15"/>
      <c r="E4288" s="16"/>
      <c r="F4288" s="16"/>
      <c r="G4288" s="16"/>
      <c r="H4288" s="16"/>
      <c r="I4288" s="15"/>
      <c r="J4288" s="5"/>
      <c r="K4288" s="2"/>
      <c r="L4288" s="21"/>
      <c r="M4288" s="14"/>
      <c r="N4288" s="14"/>
      <c r="O4288" s="21"/>
      <c r="P4288" s="16"/>
      <c r="Q4288" s="24"/>
      <c r="R4288" s="16"/>
      <c r="S4288" s="4"/>
      <c r="T4288" s="5"/>
      <c r="U4288" s="11"/>
      <c r="V4288" s="11"/>
      <c r="W4288" s="11"/>
      <c r="X4288" s="32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"/>
      <c r="AI4288" s="1"/>
      <c r="AJ4288" s="1"/>
      <c r="AK4288" s="1"/>
      <c r="AL4288" s="1"/>
      <c r="AM4288" s="32"/>
      <c r="AN4288" s="32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42"/>
      <c r="B4289" s="19"/>
      <c r="C4289" s="8"/>
      <c r="D4289" s="15"/>
      <c r="E4289" s="16"/>
      <c r="F4289" s="16"/>
      <c r="G4289" s="16"/>
      <c r="H4289" s="16"/>
      <c r="I4289" s="15"/>
      <c r="J4289" s="5"/>
      <c r="K4289" s="2"/>
      <c r="L4289" s="21"/>
      <c r="M4289" s="14"/>
      <c r="N4289" s="14"/>
      <c r="O4289" s="21"/>
      <c r="P4289" s="16"/>
      <c r="Q4289" s="24"/>
      <c r="R4289" s="16"/>
      <c r="S4289" s="4"/>
      <c r="T4289" s="5"/>
      <c r="U4289" s="11"/>
      <c r="V4289" s="11"/>
      <c r="W4289" s="11"/>
      <c r="X4289" s="32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"/>
      <c r="AI4289" s="1"/>
      <c r="AJ4289" s="1"/>
      <c r="AK4289" s="1"/>
      <c r="AL4289" s="1"/>
      <c r="AM4289" s="32"/>
      <c r="AN4289" s="32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42"/>
      <c r="B4290" s="19"/>
      <c r="C4290" s="8"/>
      <c r="D4290" s="15"/>
      <c r="E4290" s="16"/>
      <c r="F4290" s="16"/>
      <c r="G4290" s="16"/>
      <c r="H4290" s="16"/>
      <c r="I4290" s="15"/>
      <c r="J4290" s="5"/>
      <c r="K4290" s="2"/>
      <c r="L4290" s="21"/>
      <c r="M4290" s="14"/>
      <c r="N4290" s="14"/>
      <c r="O4290" s="21"/>
      <c r="P4290" s="16"/>
      <c r="Q4290" s="24"/>
      <c r="R4290" s="16"/>
      <c r="S4290" s="4"/>
      <c r="T4290" s="5"/>
      <c r="U4290" s="11"/>
      <c r="V4290" s="11"/>
      <c r="W4290" s="11"/>
      <c r="X4290" s="32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"/>
      <c r="AI4290" s="1"/>
      <c r="AJ4290" s="1"/>
      <c r="AK4290" s="1"/>
      <c r="AL4290" s="1"/>
      <c r="AM4290" s="32"/>
      <c r="AN4290" s="32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42"/>
      <c r="B4291" s="19"/>
      <c r="C4291" s="8"/>
      <c r="D4291" s="15"/>
      <c r="E4291" s="16"/>
      <c r="F4291" s="16"/>
      <c r="G4291" s="16"/>
      <c r="H4291" s="16"/>
      <c r="I4291" s="15"/>
      <c r="J4291" s="5"/>
      <c r="K4291" s="2"/>
      <c r="L4291" s="21"/>
      <c r="M4291" s="14"/>
      <c r="N4291" s="14"/>
      <c r="O4291" s="21"/>
      <c r="P4291" s="16"/>
      <c r="Q4291" s="24"/>
      <c r="R4291" s="16"/>
      <c r="S4291" s="4"/>
      <c r="T4291" s="5"/>
      <c r="U4291" s="11"/>
      <c r="V4291" s="11"/>
      <c r="W4291" s="11"/>
      <c r="X4291" s="32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"/>
      <c r="AI4291" s="1"/>
      <c r="AJ4291" s="1"/>
      <c r="AK4291" s="1"/>
      <c r="AL4291" s="1"/>
      <c r="AM4291" s="32"/>
      <c r="AN4291" s="32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42"/>
      <c r="B4292" s="19"/>
      <c r="C4292" s="8"/>
      <c r="D4292" s="15"/>
      <c r="E4292" s="16"/>
      <c r="F4292" s="16"/>
      <c r="G4292" s="16"/>
      <c r="H4292" s="16"/>
      <c r="I4292" s="15"/>
      <c r="J4292" s="5"/>
      <c r="K4292" s="2"/>
      <c r="L4292" s="21"/>
      <c r="M4292" s="14"/>
      <c r="N4292" s="14"/>
      <c r="O4292" s="21"/>
      <c r="P4292" s="16"/>
      <c r="Q4292" s="24"/>
      <c r="R4292" s="16"/>
      <c r="S4292" s="4"/>
      <c r="T4292" s="5"/>
      <c r="U4292" s="11"/>
      <c r="V4292" s="11"/>
      <c r="W4292" s="11"/>
      <c r="X4292" s="32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"/>
      <c r="AI4292" s="1"/>
      <c r="AJ4292" s="1"/>
      <c r="AK4292" s="1"/>
      <c r="AL4292" s="1"/>
      <c r="AM4292" s="32"/>
      <c r="AN4292" s="32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42"/>
      <c r="B4293" s="19"/>
      <c r="C4293" s="8"/>
      <c r="D4293" s="15"/>
      <c r="E4293" s="16"/>
      <c r="F4293" s="16"/>
      <c r="G4293" s="16"/>
      <c r="H4293" s="16"/>
      <c r="I4293" s="15"/>
      <c r="J4293" s="5"/>
      <c r="K4293" s="2"/>
      <c r="L4293" s="21"/>
      <c r="M4293" s="14"/>
      <c r="N4293" s="14"/>
      <c r="O4293" s="21"/>
      <c r="P4293" s="16"/>
      <c r="Q4293" s="24"/>
      <c r="R4293" s="16"/>
      <c r="S4293" s="4"/>
      <c r="T4293" s="5"/>
      <c r="U4293" s="11"/>
      <c r="V4293" s="11"/>
      <c r="W4293" s="11"/>
      <c r="X4293" s="32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"/>
      <c r="AI4293" s="1"/>
      <c r="AJ4293" s="1"/>
      <c r="AK4293" s="1"/>
      <c r="AL4293" s="1"/>
      <c r="AM4293" s="32"/>
      <c r="AN4293" s="32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42"/>
      <c r="B4294" s="19"/>
      <c r="C4294" s="8"/>
      <c r="D4294" s="15"/>
      <c r="E4294" s="16"/>
      <c r="F4294" s="16"/>
      <c r="G4294" s="16"/>
      <c r="H4294" s="16"/>
      <c r="I4294" s="15"/>
      <c r="J4294" s="5"/>
      <c r="K4294" s="2"/>
      <c r="L4294" s="21"/>
      <c r="M4294" s="14"/>
      <c r="N4294" s="14"/>
      <c r="O4294" s="21"/>
      <c r="P4294" s="16"/>
      <c r="Q4294" s="24"/>
      <c r="R4294" s="16"/>
      <c r="S4294" s="4"/>
      <c r="T4294" s="5"/>
      <c r="U4294" s="11"/>
      <c r="V4294" s="11"/>
      <c r="W4294" s="11"/>
      <c r="X4294" s="32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"/>
      <c r="AI4294" s="1"/>
      <c r="AJ4294" s="1"/>
      <c r="AK4294" s="1"/>
      <c r="AL4294" s="1"/>
      <c r="AM4294" s="32"/>
      <c r="AN4294" s="32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42"/>
      <c r="B4295" s="19"/>
      <c r="C4295" s="8"/>
      <c r="D4295" s="15"/>
      <c r="E4295" s="16"/>
      <c r="F4295" s="16"/>
      <c r="G4295" s="16"/>
      <c r="H4295" s="16"/>
      <c r="I4295" s="15"/>
      <c r="J4295" s="5"/>
      <c r="K4295" s="2"/>
      <c r="L4295" s="21"/>
      <c r="M4295" s="14"/>
      <c r="N4295" s="14"/>
      <c r="O4295" s="21"/>
      <c r="P4295" s="16"/>
      <c r="Q4295" s="24"/>
      <c r="R4295" s="16"/>
      <c r="S4295" s="4"/>
      <c r="T4295" s="5"/>
      <c r="U4295" s="11"/>
      <c r="V4295" s="11"/>
      <c r="W4295" s="11"/>
      <c r="X4295" s="32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"/>
      <c r="AI4295" s="1"/>
      <c r="AJ4295" s="1"/>
      <c r="AK4295" s="1"/>
      <c r="AL4295" s="1"/>
      <c r="AM4295" s="32"/>
      <c r="AN4295" s="32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42"/>
      <c r="B4296" s="19"/>
      <c r="C4296" s="8"/>
      <c r="D4296" s="15"/>
      <c r="E4296" s="16"/>
      <c r="F4296" s="16"/>
      <c r="G4296" s="16"/>
      <c r="H4296" s="16"/>
      <c r="I4296" s="15"/>
      <c r="J4296" s="5"/>
      <c r="K4296" s="2"/>
      <c r="L4296" s="21"/>
      <c r="M4296" s="14"/>
      <c r="N4296" s="14"/>
      <c r="O4296" s="21"/>
      <c r="P4296" s="16"/>
      <c r="Q4296" s="24"/>
      <c r="R4296" s="16"/>
      <c r="S4296" s="4"/>
      <c r="T4296" s="5"/>
      <c r="U4296" s="11"/>
      <c r="V4296" s="11"/>
      <c r="W4296" s="11"/>
      <c r="X4296" s="32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"/>
      <c r="AI4296" s="1"/>
      <c r="AJ4296" s="1"/>
      <c r="AK4296" s="1"/>
      <c r="AL4296" s="1"/>
      <c r="AM4296" s="32"/>
      <c r="AN4296" s="32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42"/>
      <c r="B4297" s="19"/>
      <c r="C4297" s="8"/>
      <c r="D4297" s="15"/>
      <c r="E4297" s="16"/>
      <c r="F4297" s="16"/>
      <c r="G4297" s="16"/>
      <c r="H4297" s="16"/>
      <c r="I4297" s="15"/>
      <c r="J4297" s="5"/>
      <c r="K4297" s="2"/>
      <c r="L4297" s="21"/>
      <c r="M4297" s="14"/>
      <c r="N4297" s="14"/>
      <c r="O4297" s="21"/>
      <c r="P4297" s="16"/>
      <c r="Q4297" s="24"/>
      <c r="R4297" s="16"/>
      <c r="S4297" s="4"/>
      <c r="T4297" s="5"/>
      <c r="U4297" s="11"/>
      <c r="V4297" s="11"/>
      <c r="W4297" s="11"/>
      <c r="X4297" s="32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"/>
      <c r="AI4297" s="1"/>
      <c r="AJ4297" s="1"/>
      <c r="AK4297" s="1"/>
      <c r="AL4297" s="1"/>
      <c r="AM4297" s="32"/>
      <c r="AN4297" s="32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42"/>
      <c r="B4298" s="19"/>
      <c r="C4298" s="8"/>
      <c r="D4298" s="15"/>
      <c r="E4298" s="16"/>
      <c r="F4298" s="16"/>
      <c r="G4298" s="16"/>
      <c r="H4298" s="16"/>
      <c r="I4298" s="15"/>
      <c r="J4298" s="5"/>
      <c r="K4298" s="2"/>
      <c r="L4298" s="21"/>
      <c r="M4298" s="14"/>
      <c r="N4298" s="14"/>
      <c r="O4298" s="21"/>
      <c r="P4298" s="16"/>
      <c r="Q4298" s="24"/>
      <c r="R4298" s="16"/>
      <c r="S4298" s="4"/>
      <c r="T4298" s="5"/>
      <c r="U4298" s="11"/>
      <c r="V4298" s="11"/>
      <c r="W4298" s="11"/>
      <c r="X4298" s="32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"/>
      <c r="AI4298" s="1"/>
      <c r="AJ4298" s="1"/>
      <c r="AK4298" s="1"/>
      <c r="AL4298" s="1"/>
      <c r="AM4298" s="32"/>
      <c r="AN4298" s="32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42"/>
      <c r="B4299" s="19"/>
      <c r="C4299" s="8"/>
      <c r="D4299" s="15"/>
      <c r="E4299" s="16"/>
      <c r="F4299" s="16"/>
      <c r="G4299" s="16"/>
      <c r="H4299" s="16"/>
      <c r="I4299" s="15"/>
      <c r="J4299" s="5"/>
      <c r="K4299" s="2"/>
      <c r="L4299" s="21"/>
      <c r="M4299" s="14"/>
      <c r="N4299" s="14"/>
      <c r="O4299" s="21"/>
      <c r="P4299" s="16"/>
      <c r="Q4299" s="24"/>
      <c r="R4299" s="16"/>
      <c r="S4299" s="4"/>
      <c r="T4299" s="5"/>
      <c r="U4299" s="11"/>
      <c r="V4299" s="11"/>
      <c r="W4299" s="11"/>
      <c r="X4299" s="32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"/>
      <c r="AI4299" s="1"/>
      <c r="AJ4299" s="1"/>
      <c r="AK4299" s="1"/>
      <c r="AL4299" s="1"/>
      <c r="AM4299" s="32"/>
      <c r="AN4299" s="32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42"/>
      <c r="B4300" s="19"/>
      <c r="C4300" s="8"/>
      <c r="D4300" s="15"/>
      <c r="E4300" s="16"/>
      <c r="F4300" s="16"/>
      <c r="G4300" s="16"/>
      <c r="H4300" s="16"/>
      <c r="I4300" s="15"/>
      <c r="J4300" s="5"/>
      <c r="K4300" s="2"/>
      <c r="L4300" s="21"/>
      <c r="M4300" s="14"/>
      <c r="N4300" s="14"/>
      <c r="O4300" s="21"/>
      <c r="P4300" s="16"/>
      <c r="Q4300" s="24"/>
      <c r="R4300" s="16"/>
      <c r="S4300" s="4"/>
      <c r="T4300" s="5"/>
      <c r="U4300" s="11"/>
      <c r="V4300" s="11"/>
      <c r="W4300" s="11"/>
      <c r="X4300" s="32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"/>
      <c r="AI4300" s="1"/>
      <c r="AJ4300" s="1"/>
      <c r="AK4300" s="1"/>
      <c r="AL4300" s="1"/>
      <c r="AM4300" s="32"/>
      <c r="AN4300" s="32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42"/>
      <c r="B4301" s="19"/>
      <c r="C4301" s="8"/>
      <c r="D4301" s="15"/>
      <c r="E4301" s="16"/>
      <c r="F4301" s="16"/>
      <c r="G4301" s="16"/>
      <c r="H4301" s="16"/>
      <c r="I4301" s="15"/>
      <c r="J4301" s="5"/>
      <c r="K4301" s="2"/>
      <c r="L4301" s="21"/>
      <c r="M4301" s="14"/>
      <c r="N4301" s="14"/>
      <c r="O4301" s="21"/>
      <c r="P4301" s="16"/>
      <c r="Q4301" s="24"/>
      <c r="R4301" s="16"/>
      <c r="S4301" s="4"/>
      <c r="T4301" s="5"/>
      <c r="U4301" s="11"/>
      <c r="V4301" s="11"/>
      <c r="W4301" s="11"/>
      <c r="X4301" s="32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"/>
      <c r="AI4301" s="1"/>
      <c r="AJ4301" s="1"/>
      <c r="AK4301" s="1"/>
      <c r="AL4301" s="1"/>
      <c r="AM4301" s="32"/>
      <c r="AN4301" s="32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42"/>
      <c r="B4302" s="19"/>
      <c r="C4302" s="8"/>
      <c r="D4302" s="15"/>
      <c r="E4302" s="16"/>
      <c r="F4302" s="16"/>
      <c r="G4302" s="16"/>
      <c r="H4302" s="16"/>
      <c r="I4302" s="15"/>
      <c r="J4302" s="5"/>
      <c r="K4302" s="2"/>
      <c r="L4302" s="21"/>
      <c r="M4302" s="14"/>
      <c r="N4302" s="14"/>
      <c r="O4302" s="21"/>
      <c r="P4302" s="16"/>
      <c r="Q4302" s="24"/>
      <c r="R4302" s="16"/>
      <c r="S4302" s="4"/>
      <c r="T4302" s="5"/>
      <c r="U4302" s="11"/>
      <c r="V4302" s="11"/>
      <c r="W4302" s="11"/>
      <c r="X4302" s="32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"/>
      <c r="AI4302" s="1"/>
      <c r="AJ4302" s="1"/>
      <c r="AK4302" s="1"/>
      <c r="AL4302" s="1"/>
      <c r="AM4302" s="32"/>
      <c r="AN4302" s="32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42"/>
      <c r="B4303" s="19"/>
      <c r="C4303" s="8"/>
      <c r="D4303" s="15"/>
      <c r="E4303" s="16"/>
      <c r="F4303" s="16"/>
      <c r="G4303" s="16"/>
      <c r="H4303" s="16"/>
      <c r="I4303" s="15"/>
      <c r="J4303" s="5"/>
      <c r="K4303" s="2"/>
      <c r="L4303" s="21"/>
      <c r="M4303" s="14"/>
      <c r="N4303" s="14"/>
      <c r="O4303" s="21"/>
      <c r="P4303" s="16"/>
      <c r="Q4303" s="24"/>
      <c r="R4303" s="16"/>
      <c r="S4303" s="4"/>
      <c r="T4303" s="5"/>
      <c r="U4303" s="11"/>
      <c r="V4303" s="11"/>
      <c r="W4303" s="11"/>
      <c r="X4303" s="32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"/>
      <c r="AI4303" s="1"/>
      <c r="AJ4303" s="1"/>
      <c r="AK4303" s="1"/>
      <c r="AL4303" s="1"/>
      <c r="AM4303" s="32"/>
      <c r="AN4303" s="32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42"/>
      <c r="B4304" s="19"/>
      <c r="C4304" s="8"/>
      <c r="D4304" s="15"/>
      <c r="E4304" s="16"/>
      <c r="F4304" s="16"/>
      <c r="G4304" s="16"/>
      <c r="H4304" s="16"/>
      <c r="I4304" s="15"/>
      <c r="J4304" s="5"/>
      <c r="K4304" s="2"/>
      <c r="L4304" s="21"/>
      <c r="M4304" s="14"/>
      <c r="N4304" s="14"/>
      <c r="O4304" s="21"/>
      <c r="P4304" s="16"/>
      <c r="Q4304" s="24"/>
      <c r="R4304" s="16"/>
      <c r="S4304" s="4"/>
      <c r="T4304" s="5"/>
      <c r="U4304" s="11"/>
      <c r="V4304" s="11"/>
      <c r="W4304" s="11"/>
      <c r="X4304" s="32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"/>
      <c r="AI4304" s="1"/>
      <c r="AJ4304" s="1"/>
      <c r="AK4304" s="1"/>
      <c r="AL4304" s="1"/>
      <c r="AM4304" s="32"/>
      <c r="AN4304" s="32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42"/>
      <c r="B4305" s="19"/>
      <c r="C4305" s="8"/>
      <c r="D4305" s="15"/>
      <c r="E4305" s="16"/>
      <c r="F4305" s="16"/>
      <c r="G4305" s="16"/>
      <c r="H4305" s="16"/>
      <c r="I4305" s="15"/>
      <c r="J4305" s="5"/>
      <c r="K4305" s="2"/>
      <c r="L4305" s="21"/>
      <c r="M4305" s="14"/>
      <c r="N4305" s="14"/>
      <c r="O4305" s="21"/>
      <c r="P4305" s="16"/>
      <c r="Q4305" s="24"/>
      <c r="R4305" s="16"/>
      <c r="S4305" s="4"/>
      <c r="T4305" s="5"/>
      <c r="U4305" s="11"/>
      <c r="V4305" s="11"/>
      <c r="W4305" s="11"/>
      <c r="X4305" s="32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"/>
      <c r="AI4305" s="1"/>
      <c r="AJ4305" s="1"/>
      <c r="AK4305" s="1"/>
      <c r="AL4305" s="1"/>
      <c r="AM4305" s="32"/>
      <c r="AN4305" s="32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42"/>
      <c r="B4306" s="19"/>
      <c r="C4306" s="8"/>
      <c r="D4306" s="15"/>
      <c r="E4306" s="16"/>
      <c r="F4306" s="16"/>
      <c r="G4306" s="16"/>
      <c r="H4306" s="16"/>
      <c r="I4306" s="15"/>
      <c r="J4306" s="5"/>
      <c r="K4306" s="2"/>
      <c r="L4306" s="21"/>
      <c r="M4306" s="14"/>
      <c r="N4306" s="14"/>
      <c r="O4306" s="21"/>
      <c r="P4306" s="16"/>
      <c r="Q4306" s="24"/>
      <c r="R4306" s="16"/>
      <c r="S4306" s="4"/>
      <c r="T4306" s="5"/>
      <c r="U4306" s="11"/>
      <c r="V4306" s="11"/>
      <c r="W4306" s="11"/>
      <c r="X4306" s="32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"/>
      <c r="AI4306" s="1"/>
      <c r="AJ4306" s="1"/>
      <c r="AK4306" s="1"/>
      <c r="AL4306" s="1"/>
      <c r="AM4306" s="32"/>
      <c r="AN4306" s="32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42"/>
      <c r="B4307" s="19"/>
      <c r="C4307" s="8"/>
      <c r="D4307" s="15"/>
      <c r="E4307" s="16"/>
      <c r="F4307" s="16"/>
      <c r="G4307" s="16"/>
      <c r="H4307" s="16"/>
      <c r="I4307" s="15"/>
      <c r="J4307" s="5"/>
      <c r="K4307" s="2"/>
      <c r="L4307" s="21"/>
      <c r="M4307" s="14"/>
      <c r="N4307" s="14"/>
      <c r="O4307" s="21"/>
      <c r="P4307" s="16"/>
      <c r="Q4307" s="24"/>
      <c r="R4307" s="16"/>
      <c r="S4307" s="4"/>
      <c r="T4307" s="5"/>
      <c r="U4307" s="11"/>
      <c r="V4307" s="11"/>
      <c r="W4307" s="11"/>
      <c r="X4307" s="32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"/>
      <c r="AI4307" s="1"/>
      <c r="AJ4307" s="1"/>
      <c r="AK4307" s="1"/>
      <c r="AL4307" s="1"/>
      <c r="AM4307" s="32"/>
      <c r="AN4307" s="32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42"/>
      <c r="B4308" s="19"/>
      <c r="C4308" s="8"/>
      <c r="D4308" s="15"/>
      <c r="E4308" s="16"/>
      <c r="F4308" s="16"/>
      <c r="G4308" s="16"/>
      <c r="H4308" s="16"/>
      <c r="I4308" s="15"/>
      <c r="J4308" s="5"/>
      <c r="K4308" s="2"/>
      <c r="L4308" s="21"/>
      <c r="M4308" s="14"/>
      <c r="N4308" s="14"/>
      <c r="O4308" s="21"/>
      <c r="P4308" s="16"/>
      <c r="Q4308" s="24"/>
      <c r="R4308" s="16"/>
      <c r="S4308" s="4"/>
      <c r="T4308" s="5"/>
      <c r="U4308" s="11"/>
      <c r="V4308" s="11"/>
      <c r="W4308" s="11"/>
      <c r="X4308" s="32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"/>
      <c r="AI4308" s="1"/>
      <c r="AJ4308" s="1"/>
      <c r="AK4308" s="1"/>
      <c r="AL4308" s="1"/>
      <c r="AM4308" s="32"/>
      <c r="AN4308" s="32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42"/>
      <c r="B4309" s="19"/>
      <c r="C4309" s="8"/>
      <c r="D4309" s="15"/>
      <c r="E4309" s="16"/>
      <c r="F4309" s="16"/>
      <c r="G4309" s="16"/>
      <c r="H4309" s="16"/>
      <c r="I4309" s="15"/>
      <c r="J4309" s="5"/>
      <c r="K4309" s="2"/>
      <c r="L4309" s="21"/>
      <c r="M4309" s="14"/>
      <c r="N4309" s="14"/>
      <c r="O4309" s="21"/>
      <c r="P4309" s="16"/>
      <c r="Q4309" s="24"/>
      <c r="R4309" s="16"/>
      <c r="S4309" s="4"/>
      <c r="T4309" s="5"/>
      <c r="U4309" s="11"/>
      <c r="V4309" s="11"/>
      <c r="W4309" s="11"/>
      <c r="X4309" s="32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"/>
      <c r="AI4309" s="1"/>
      <c r="AJ4309" s="1"/>
      <c r="AK4309" s="1"/>
      <c r="AL4309" s="1"/>
      <c r="AM4309" s="32"/>
      <c r="AN4309" s="32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42"/>
      <c r="B4310" s="19"/>
      <c r="C4310" s="8"/>
      <c r="D4310" s="15"/>
      <c r="E4310" s="16"/>
      <c r="F4310" s="16"/>
      <c r="G4310" s="16"/>
      <c r="H4310" s="16"/>
      <c r="I4310" s="15"/>
      <c r="J4310" s="5"/>
      <c r="K4310" s="2"/>
      <c r="L4310" s="21"/>
      <c r="M4310" s="14"/>
      <c r="N4310" s="14"/>
      <c r="O4310" s="21"/>
      <c r="P4310" s="16"/>
      <c r="Q4310" s="24"/>
      <c r="R4310" s="16"/>
      <c r="S4310" s="4"/>
      <c r="T4310" s="5"/>
      <c r="U4310" s="11"/>
      <c r="V4310" s="11"/>
      <c r="W4310" s="11"/>
      <c r="X4310" s="32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"/>
      <c r="AI4310" s="1"/>
      <c r="AJ4310" s="1"/>
      <c r="AK4310" s="1"/>
      <c r="AL4310" s="1"/>
      <c r="AM4310" s="32"/>
      <c r="AN4310" s="32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42"/>
      <c r="B4311" s="19"/>
      <c r="C4311" s="8"/>
      <c r="D4311" s="15"/>
      <c r="E4311" s="16"/>
      <c r="F4311" s="16"/>
      <c r="G4311" s="16"/>
      <c r="H4311" s="16"/>
      <c r="I4311" s="15"/>
      <c r="J4311" s="5"/>
      <c r="K4311" s="2"/>
      <c r="L4311" s="21"/>
      <c r="M4311" s="14"/>
      <c r="N4311" s="14"/>
      <c r="O4311" s="21"/>
      <c r="P4311" s="16"/>
      <c r="Q4311" s="24"/>
      <c r="R4311" s="16"/>
      <c r="S4311" s="4"/>
      <c r="T4311" s="5"/>
      <c r="U4311" s="11"/>
      <c r="V4311" s="11"/>
      <c r="W4311" s="11"/>
      <c r="X4311" s="32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"/>
      <c r="AI4311" s="1"/>
      <c r="AJ4311" s="1"/>
      <c r="AK4311" s="1"/>
      <c r="AL4311" s="1"/>
      <c r="AM4311" s="32"/>
      <c r="AN4311" s="32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42"/>
      <c r="B4312" s="19"/>
      <c r="C4312" s="8"/>
      <c r="D4312" s="15"/>
      <c r="E4312" s="16"/>
      <c r="F4312" s="16"/>
      <c r="G4312" s="16"/>
      <c r="H4312" s="16"/>
      <c r="I4312" s="15"/>
      <c r="J4312" s="5"/>
      <c r="K4312" s="2"/>
      <c r="L4312" s="21"/>
      <c r="M4312" s="14"/>
      <c r="N4312" s="14"/>
      <c r="O4312" s="21"/>
      <c r="P4312" s="16"/>
      <c r="Q4312" s="24"/>
      <c r="R4312" s="16"/>
      <c r="S4312" s="4"/>
      <c r="T4312" s="5"/>
      <c r="U4312" s="11"/>
      <c r="V4312" s="11"/>
      <c r="W4312" s="11"/>
      <c r="X4312" s="32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"/>
      <c r="AI4312" s="1"/>
      <c r="AJ4312" s="1"/>
      <c r="AK4312" s="1"/>
      <c r="AL4312" s="1"/>
      <c r="AM4312" s="32"/>
      <c r="AN4312" s="32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42"/>
      <c r="B4313" s="19"/>
      <c r="C4313" s="8"/>
      <c r="D4313" s="15"/>
      <c r="E4313" s="16"/>
      <c r="F4313" s="16"/>
      <c r="G4313" s="16"/>
      <c r="H4313" s="16"/>
      <c r="I4313" s="15"/>
      <c r="J4313" s="5"/>
      <c r="K4313" s="2"/>
      <c r="L4313" s="21"/>
      <c r="M4313" s="14"/>
      <c r="N4313" s="14"/>
      <c r="O4313" s="21"/>
      <c r="P4313" s="16"/>
      <c r="Q4313" s="24"/>
      <c r="R4313" s="16"/>
      <c r="S4313" s="4"/>
      <c r="T4313" s="5"/>
      <c r="U4313" s="11"/>
      <c r="V4313" s="11"/>
      <c r="W4313" s="11"/>
      <c r="X4313" s="32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"/>
      <c r="AI4313" s="1"/>
      <c r="AJ4313" s="1"/>
      <c r="AK4313" s="1"/>
      <c r="AL4313" s="1"/>
      <c r="AM4313" s="32"/>
      <c r="AN4313" s="32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42"/>
      <c r="B4314" s="19"/>
      <c r="C4314" s="8"/>
      <c r="D4314" s="15"/>
      <c r="E4314" s="16"/>
      <c r="F4314" s="16"/>
      <c r="G4314" s="16"/>
      <c r="H4314" s="16"/>
      <c r="I4314" s="15"/>
      <c r="J4314" s="5"/>
      <c r="K4314" s="2"/>
      <c r="L4314" s="21"/>
      <c r="M4314" s="14"/>
      <c r="N4314" s="14"/>
      <c r="O4314" s="21"/>
      <c r="P4314" s="16"/>
      <c r="Q4314" s="24"/>
      <c r="R4314" s="16"/>
      <c r="S4314" s="4"/>
      <c r="T4314" s="5"/>
      <c r="U4314" s="11"/>
      <c r="V4314" s="11"/>
      <c r="W4314" s="11"/>
      <c r="X4314" s="32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"/>
      <c r="AI4314" s="1"/>
      <c r="AJ4314" s="1"/>
      <c r="AK4314" s="1"/>
      <c r="AL4314" s="1"/>
      <c r="AM4314" s="32"/>
      <c r="AN4314" s="32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42"/>
      <c r="B4315" s="19"/>
      <c r="C4315" s="8"/>
      <c r="D4315" s="15"/>
      <c r="E4315" s="16"/>
      <c r="F4315" s="16"/>
      <c r="G4315" s="16"/>
      <c r="H4315" s="16"/>
      <c r="I4315" s="15"/>
      <c r="J4315" s="5"/>
      <c r="K4315" s="2"/>
      <c r="L4315" s="21"/>
      <c r="M4315" s="14"/>
      <c r="N4315" s="14"/>
      <c r="O4315" s="21"/>
      <c r="P4315" s="16"/>
      <c r="Q4315" s="24"/>
      <c r="R4315" s="16"/>
      <c r="S4315" s="4"/>
      <c r="T4315" s="5"/>
      <c r="U4315" s="11"/>
      <c r="V4315" s="11"/>
      <c r="W4315" s="11"/>
      <c r="X4315" s="32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"/>
      <c r="AI4315" s="1"/>
      <c r="AJ4315" s="1"/>
      <c r="AK4315" s="1"/>
      <c r="AL4315" s="1"/>
      <c r="AM4315" s="32"/>
      <c r="AN4315" s="32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42"/>
      <c r="B4316" s="19"/>
      <c r="C4316" s="8"/>
      <c r="D4316" s="15"/>
      <c r="E4316" s="16"/>
      <c r="F4316" s="16"/>
      <c r="G4316" s="16"/>
      <c r="H4316" s="16"/>
      <c r="I4316" s="15"/>
      <c r="J4316" s="5"/>
      <c r="K4316" s="2"/>
      <c r="L4316" s="21"/>
      <c r="M4316" s="14"/>
      <c r="N4316" s="14"/>
      <c r="O4316" s="21"/>
      <c r="P4316" s="16"/>
      <c r="Q4316" s="24"/>
      <c r="R4316" s="16"/>
      <c r="S4316" s="4"/>
      <c r="T4316" s="5"/>
      <c r="U4316" s="11"/>
      <c r="V4316" s="11"/>
      <c r="W4316" s="11"/>
      <c r="X4316" s="32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"/>
      <c r="AI4316" s="1"/>
      <c r="AJ4316" s="1"/>
      <c r="AK4316" s="1"/>
      <c r="AL4316" s="1"/>
      <c r="AM4316" s="32"/>
      <c r="AN4316" s="32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42"/>
      <c r="B4317" s="19"/>
      <c r="C4317" s="8"/>
      <c r="D4317" s="15"/>
      <c r="E4317" s="16"/>
      <c r="F4317" s="16"/>
      <c r="G4317" s="16"/>
      <c r="H4317" s="16"/>
      <c r="I4317" s="15"/>
      <c r="J4317" s="5"/>
      <c r="K4317" s="2"/>
      <c r="L4317" s="21"/>
      <c r="M4317" s="14"/>
      <c r="N4317" s="14"/>
      <c r="O4317" s="21"/>
      <c r="P4317" s="16"/>
      <c r="Q4317" s="24"/>
      <c r="R4317" s="16"/>
      <c r="S4317" s="4"/>
      <c r="T4317" s="5"/>
      <c r="U4317" s="11"/>
      <c r="V4317" s="11"/>
      <c r="W4317" s="11"/>
      <c r="X4317" s="32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"/>
      <c r="AI4317" s="1"/>
      <c r="AJ4317" s="1"/>
      <c r="AK4317" s="1"/>
      <c r="AL4317" s="1"/>
      <c r="AM4317" s="32"/>
      <c r="AN4317" s="32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42"/>
      <c r="B4318" s="19"/>
      <c r="C4318" s="8"/>
      <c r="D4318" s="15"/>
      <c r="E4318" s="16"/>
      <c r="F4318" s="16"/>
      <c r="G4318" s="16"/>
      <c r="H4318" s="16"/>
      <c r="I4318" s="15"/>
      <c r="J4318" s="5"/>
      <c r="K4318" s="2"/>
      <c r="L4318" s="21"/>
      <c r="M4318" s="14"/>
      <c r="N4318" s="14"/>
      <c r="O4318" s="21"/>
      <c r="P4318" s="16"/>
      <c r="Q4318" s="24"/>
      <c r="R4318" s="16"/>
      <c r="S4318" s="4"/>
      <c r="T4318" s="5"/>
      <c r="U4318" s="11"/>
      <c r="V4318" s="11"/>
      <c r="W4318" s="11"/>
      <c r="X4318" s="32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"/>
      <c r="AI4318" s="1"/>
      <c r="AJ4318" s="1"/>
      <c r="AK4318" s="1"/>
      <c r="AL4318" s="1"/>
      <c r="AM4318" s="32"/>
      <c r="AN4318" s="32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42"/>
      <c r="B4319" s="19"/>
      <c r="C4319" s="8"/>
      <c r="D4319" s="15"/>
      <c r="E4319" s="16"/>
      <c r="F4319" s="16"/>
      <c r="G4319" s="16"/>
      <c r="H4319" s="16"/>
      <c r="I4319" s="15"/>
      <c r="J4319" s="5"/>
      <c r="K4319" s="2"/>
      <c r="L4319" s="21"/>
      <c r="M4319" s="14"/>
      <c r="N4319" s="14"/>
      <c r="O4319" s="21"/>
      <c r="P4319" s="16"/>
      <c r="Q4319" s="24"/>
      <c r="R4319" s="16"/>
      <c r="S4319" s="4"/>
      <c r="T4319" s="5"/>
      <c r="U4319" s="11"/>
      <c r="V4319" s="11"/>
      <c r="W4319" s="11"/>
      <c r="X4319" s="32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"/>
      <c r="AI4319" s="1"/>
      <c r="AJ4319" s="1"/>
      <c r="AK4319" s="1"/>
      <c r="AL4319" s="1"/>
      <c r="AM4319" s="32"/>
      <c r="AN4319" s="32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42"/>
      <c r="B4320" s="19"/>
      <c r="C4320" s="8"/>
      <c r="D4320" s="15"/>
      <c r="E4320" s="16"/>
      <c r="F4320" s="16"/>
      <c r="G4320" s="16"/>
      <c r="H4320" s="16"/>
      <c r="I4320" s="15"/>
      <c r="J4320" s="5"/>
      <c r="K4320" s="2"/>
      <c r="L4320" s="21"/>
      <c r="M4320" s="14"/>
      <c r="N4320" s="14"/>
      <c r="O4320" s="21"/>
      <c r="P4320" s="16"/>
      <c r="Q4320" s="24"/>
      <c r="R4320" s="16"/>
      <c r="S4320" s="4"/>
      <c r="T4320" s="5"/>
      <c r="U4320" s="11"/>
      <c r="V4320" s="11"/>
      <c r="W4320" s="11"/>
      <c r="X4320" s="32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"/>
      <c r="AI4320" s="1"/>
      <c r="AJ4320" s="1"/>
      <c r="AK4320" s="1"/>
      <c r="AL4320" s="1"/>
      <c r="AM4320" s="32"/>
      <c r="AN4320" s="32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42"/>
      <c r="B4321" s="19"/>
      <c r="C4321" s="8"/>
      <c r="D4321" s="15"/>
      <c r="E4321" s="16"/>
      <c r="F4321" s="16"/>
      <c r="G4321" s="16"/>
      <c r="H4321" s="16"/>
      <c r="I4321" s="15"/>
      <c r="J4321" s="5"/>
      <c r="K4321" s="2"/>
      <c r="L4321" s="21"/>
      <c r="M4321" s="14"/>
      <c r="N4321" s="14"/>
      <c r="O4321" s="21"/>
      <c r="P4321" s="16"/>
      <c r="Q4321" s="24"/>
      <c r="R4321" s="16"/>
      <c r="S4321" s="4"/>
      <c r="T4321" s="5"/>
      <c r="U4321" s="11"/>
      <c r="V4321" s="11"/>
      <c r="W4321" s="11"/>
      <c r="X4321" s="32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"/>
      <c r="AI4321" s="1"/>
      <c r="AJ4321" s="1"/>
      <c r="AK4321" s="1"/>
      <c r="AL4321" s="1"/>
      <c r="AM4321" s="32"/>
      <c r="AN4321" s="32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42"/>
      <c r="B4322" s="19"/>
      <c r="C4322" s="8"/>
      <c r="D4322" s="15"/>
      <c r="E4322" s="16"/>
      <c r="F4322" s="16"/>
      <c r="G4322" s="16"/>
      <c r="H4322" s="16"/>
      <c r="I4322" s="15"/>
      <c r="J4322" s="5"/>
      <c r="K4322" s="2"/>
      <c r="L4322" s="21"/>
      <c r="M4322" s="14"/>
      <c r="N4322" s="14"/>
      <c r="O4322" s="21"/>
      <c r="P4322" s="16"/>
      <c r="Q4322" s="24"/>
      <c r="R4322" s="16"/>
      <c r="S4322" s="4"/>
      <c r="T4322" s="5"/>
      <c r="U4322" s="11"/>
      <c r="V4322" s="11"/>
      <c r="W4322" s="11"/>
      <c r="X4322" s="32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"/>
      <c r="AI4322" s="1"/>
      <c r="AJ4322" s="1"/>
      <c r="AK4322" s="1"/>
      <c r="AL4322" s="1"/>
      <c r="AM4322" s="32"/>
      <c r="AN4322" s="32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42"/>
      <c r="B4323" s="19"/>
      <c r="C4323" s="8"/>
      <c r="D4323" s="15"/>
      <c r="E4323" s="16"/>
      <c r="F4323" s="16"/>
      <c r="G4323" s="16"/>
      <c r="H4323" s="16"/>
      <c r="I4323" s="15"/>
      <c r="J4323" s="5"/>
      <c r="K4323" s="2"/>
      <c r="L4323" s="21"/>
      <c r="M4323" s="14"/>
      <c r="N4323" s="14"/>
      <c r="O4323" s="21"/>
      <c r="P4323" s="16"/>
      <c r="Q4323" s="24"/>
      <c r="R4323" s="16"/>
      <c r="S4323" s="4"/>
      <c r="T4323" s="5"/>
      <c r="U4323" s="11"/>
      <c r="V4323" s="11"/>
      <c r="W4323" s="11"/>
      <c r="X4323" s="32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"/>
      <c r="AI4323" s="1"/>
      <c r="AJ4323" s="1"/>
      <c r="AK4323" s="1"/>
      <c r="AL4323" s="1"/>
      <c r="AM4323" s="32"/>
      <c r="AN4323" s="32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42"/>
      <c r="B4324" s="19"/>
      <c r="C4324" s="8"/>
      <c r="D4324" s="15"/>
      <c r="E4324" s="16"/>
      <c r="F4324" s="16"/>
      <c r="G4324" s="16"/>
      <c r="H4324" s="16"/>
      <c r="I4324" s="15"/>
      <c r="J4324" s="5"/>
      <c r="K4324" s="2"/>
      <c r="L4324" s="21"/>
      <c r="M4324" s="14"/>
      <c r="N4324" s="14"/>
      <c r="O4324" s="21"/>
      <c r="P4324" s="16"/>
      <c r="Q4324" s="24"/>
      <c r="R4324" s="16"/>
      <c r="S4324" s="4"/>
      <c r="T4324" s="5"/>
      <c r="U4324" s="11"/>
      <c r="V4324" s="11"/>
      <c r="W4324" s="11"/>
      <c r="X4324" s="32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"/>
      <c r="AI4324" s="1"/>
      <c r="AJ4324" s="1"/>
      <c r="AK4324" s="1"/>
      <c r="AL4324" s="1"/>
      <c r="AM4324" s="32"/>
      <c r="AN4324" s="32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42"/>
      <c r="B4325" s="19"/>
      <c r="C4325" s="8"/>
      <c r="D4325" s="15"/>
      <c r="E4325" s="16"/>
      <c r="F4325" s="16"/>
      <c r="G4325" s="16"/>
      <c r="H4325" s="16"/>
      <c r="I4325" s="15"/>
      <c r="J4325" s="5"/>
      <c r="K4325" s="2"/>
      <c r="L4325" s="21"/>
      <c r="M4325" s="14"/>
      <c r="N4325" s="14"/>
      <c r="O4325" s="21"/>
      <c r="P4325" s="16"/>
      <c r="Q4325" s="24"/>
      <c r="R4325" s="16"/>
      <c r="S4325" s="4"/>
      <c r="T4325" s="5"/>
      <c r="U4325" s="11"/>
      <c r="V4325" s="11"/>
      <c r="W4325" s="11"/>
      <c r="X4325" s="32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"/>
      <c r="AI4325" s="1"/>
      <c r="AJ4325" s="1"/>
      <c r="AK4325" s="1"/>
      <c r="AL4325" s="1"/>
      <c r="AM4325" s="32"/>
      <c r="AN4325" s="32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42"/>
      <c r="B4326" s="19"/>
      <c r="C4326" s="8"/>
      <c r="D4326" s="15"/>
      <c r="E4326" s="16"/>
      <c r="F4326" s="16"/>
      <c r="G4326" s="16"/>
      <c r="H4326" s="16"/>
      <c r="I4326" s="15"/>
      <c r="J4326" s="5"/>
      <c r="K4326" s="2"/>
      <c r="L4326" s="21"/>
      <c r="M4326" s="14"/>
      <c r="N4326" s="14"/>
      <c r="O4326" s="21"/>
      <c r="P4326" s="16"/>
      <c r="Q4326" s="24"/>
      <c r="R4326" s="16"/>
      <c r="S4326" s="4"/>
      <c r="T4326" s="5"/>
      <c r="U4326" s="11"/>
      <c r="V4326" s="11"/>
      <c r="W4326" s="11"/>
      <c r="X4326" s="32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"/>
      <c r="AI4326" s="1"/>
      <c r="AJ4326" s="1"/>
      <c r="AK4326" s="1"/>
      <c r="AL4326" s="1"/>
      <c r="AM4326" s="32"/>
      <c r="AN4326" s="32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42"/>
      <c r="B4327" s="19"/>
      <c r="C4327" s="8"/>
      <c r="D4327" s="15"/>
      <c r="E4327" s="16"/>
      <c r="F4327" s="16"/>
      <c r="G4327" s="16"/>
      <c r="H4327" s="16"/>
      <c r="I4327" s="15"/>
      <c r="J4327" s="5"/>
      <c r="K4327" s="2"/>
      <c r="L4327" s="21"/>
      <c r="M4327" s="14"/>
      <c r="N4327" s="14"/>
      <c r="O4327" s="21"/>
      <c r="P4327" s="16"/>
      <c r="Q4327" s="24"/>
      <c r="R4327" s="16"/>
      <c r="S4327" s="4"/>
      <c r="T4327" s="5"/>
      <c r="U4327" s="11"/>
      <c r="V4327" s="11"/>
      <c r="W4327" s="11"/>
      <c r="X4327" s="32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"/>
      <c r="AI4327" s="1"/>
      <c r="AJ4327" s="1"/>
      <c r="AK4327" s="1"/>
      <c r="AL4327" s="1"/>
      <c r="AM4327" s="32"/>
      <c r="AN4327" s="32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42"/>
      <c r="B4328" s="19"/>
      <c r="C4328" s="8"/>
      <c r="D4328" s="15"/>
      <c r="E4328" s="16"/>
      <c r="F4328" s="16"/>
      <c r="G4328" s="16"/>
      <c r="H4328" s="16"/>
      <c r="I4328" s="15"/>
      <c r="J4328" s="5"/>
      <c r="K4328" s="2"/>
      <c r="L4328" s="21"/>
      <c r="M4328" s="14"/>
      <c r="N4328" s="14"/>
      <c r="O4328" s="21"/>
      <c r="P4328" s="16"/>
      <c r="Q4328" s="24"/>
      <c r="R4328" s="16"/>
      <c r="S4328" s="4"/>
      <c r="T4328" s="5"/>
      <c r="U4328" s="11"/>
      <c r="V4328" s="11"/>
      <c r="W4328" s="11"/>
      <c r="X4328" s="32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"/>
      <c r="AI4328" s="1"/>
      <c r="AJ4328" s="1"/>
      <c r="AK4328" s="1"/>
      <c r="AL4328" s="1"/>
      <c r="AM4328" s="32"/>
      <c r="AN4328" s="32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42"/>
      <c r="B4329" s="19"/>
      <c r="C4329" s="8"/>
      <c r="D4329" s="15"/>
      <c r="E4329" s="16"/>
      <c r="F4329" s="16"/>
      <c r="G4329" s="16"/>
      <c r="H4329" s="16"/>
      <c r="I4329" s="15"/>
      <c r="J4329" s="5"/>
      <c r="K4329" s="2"/>
      <c r="L4329" s="21"/>
      <c r="M4329" s="14"/>
      <c r="N4329" s="14"/>
      <c r="O4329" s="21"/>
      <c r="P4329" s="16"/>
      <c r="Q4329" s="24"/>
      <c r="R4329" s="16"/>
      <c r="S4329" s="4"/>
      <c r="T4329" s="5"/>
      <c r="U4329" s="11"/>
      <c r="V4329" s="11"/>
      <c r="W4329" s="11"/>
      <c r="X4329" s="32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"/>
      <c r="AI4329" s="1"/>
      <c r="AJ4329" s="1"/>
      <c r="AK4329" s="1"/>
      <c r="AL4329" s="1"/>
      <c r="AM4329" s="32"/>
      <c r="AN4329" s="32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42"/>
      <c r="B4330" s="19"/>
      <c r="C4330" s="8"/>
      <c r="D4330" s="15"/>
      <c r="E4330" s="16"/>
      <c r="F4330" s="16"/>
      <c r="G4330" s="16"/>
      <c r="H4330" s="16"/>
      <c r="I4330" s="15"/>
      <c r="J4330" s="5"/>
      <c r="K4330" s="2"/>
      <c r="L4330" s="21"/>
      <c r="M4330" s="14"/>
      <c r="N4330" s="14"/>
      <c r="O4330" s="21"/>
      <c r="P4330" s="16"/>
      <c r="Q4330" s="24"/>
      <c r="R4330" s="16"/>
      <c r="S4330" s="4"/>
      <c r="T4330" s="5"/>
      <c r="U4330" s="11"/>
      <c r="V4330" s="11"/>
      <c r="W4330" s="11"/>
      <c r="X4330" s="32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"/>
      <c r="AI4330" s="1"/>
      <c r="AJ4330" s="1"/>
      <c r="AK4330" s="1"/>
      <c r="AL4330" s="1"/>
      <c r="AM4330" s="32"/>
      <c r="AN4330" s="32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42"/>
      <c r="B4331" s="19"/>
      <c r="C4331" s="8"/>
      <c r="D4331" s="15"/>
      <c r="E4331" s="16"/>
      <c r="F4331" s="16"/>
      <c r="G4331" s="16"/>
      <c r="H4331" s="16"/>
      <c r="I4331" s="15"/>
      <c r="J4331" s="5"/>
      <c r="K4331" s="2"/>
      <c r="L4331" s="21"/>
      <c r="M4331" s="14"/>
      <c r="N4331" s="14"/>
      <c r="O4331" s="21"/>
      <c r="P4331" s="16"/>
      <c r="Q4331" s="24"/>
      <c r="R4331" s="16"/>
      <c r="S4331" s="4"/>
      <c r="T4331" s="5"/>
      <c r="U4331" s="11"/>
      <c r="V4331" s="11"/>
      <c r="W4331" s="11"/>
      <c r="X4331" s="32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"/>
      <c r="AI4331" s="1"/>
      <c r="AJ4331" s="1"/>
      <c r="AK4331" s="1"/>
      <c r="AL4331" s="1"/>
      <c r="AM4331" s="32"/>
      <c r="AN4331" s="32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42"/>
      <c r="B4332" s="19"/>
      <c r="C4332" s="8"/>
      <c r="D4332" s="15"/>
      <c r="E4332" s="16"/>
      <c r="F4332" s="16"/>
      <c r="G4332" s="16"/>
      <c r="H4332" s="16"/>
      <c r="I4332" s="15"/>
      <c r="J4332" s="5"/>
      <c r="K4332" s="2"/>
      <c r="L4332" s="21"/>
      <c r="M4332" s="14"/>
      <c r="N4332" s="14"/>
      <c r="O4332" s="21"/>
      <c r="P4332" s="16"/>
      <c r="Q4332" s="24"/>
      <c r="R4332" s="16"/>
      <c r="S4332" s="4"/>
      <c r="T4332" s="5"/>
      <c r="U4332" s="11"/>
      <c r="V4332" s="11"/>
      <c r="W4332" s="11"/>
      <c r="X4332" s="32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"/>
      <c r="AI4332" s="1"/>
      <c r="AJ4332" s="1"/>
      <c r="AK4332" s="1"/>
      <c r="AL4332" s="1"/>
      <c r="AM4332" s="32"/>
      <c r="AN4332" s="32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42"/>
      <c r="B4333" s="19"/>
      <c r="C4333" s="8"/>
      <c r="D4333" s="15"/>
      <c r="E4333" s="16"/>
      <c r="F4333" s="16"/>
      <c r="G4333" s="16"/>
      <c r="H4333" s="16"/>
      <c r="I4333" s="15"/>
      <c r="J4333" s="5"/>
      <c r="K4333" s="2"/>
      <c r="L4333" s="21"/>
      <c r="M4333" s="14"/>
      <c r="N4333" s="14"/>
      <c r="O4333" s="21"/>
      <c r="P4333" s="16"/>
      <c r="Q4333" s="24"/>
      <c r="R4333" s="16"/>
      <c r="S4333" s="4"/>
      <c r="T4333" s="5"/>
      <c r="U4333" s="11"/>
      <c r="V4333" s="11"/>
      <c r="W4333" s="11"/>
      <c r="X4333" s="32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"/>
      <c r="AI4333" s="1"/>
      <c r="AJ4333" s="1"/>
      <c r="AK4333" s="1"/>
      <c r="AL4333" s="1"/>
      <c r="AM4333" s="32"/>
      <c r="AN4333" s="32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42"/>
      <c r="B4334" s="19"/>
      <c r="C4334" s="8"/>
      <c r="D4334" s="15"/>
      <c r="E4334" s="16"/>
      <c r="F4334" s="16"/>
      <c r="G4334" s="16"/>
      <c r="H4334" s="16"/>
      <c r="I4334" s="15"/>
      <c r="J4334" s="5"/>
      <c r="K4334" s="2"/>
      <c r="L4334" s="21"/>
      <c r="M4334" s="14"/>
      <c r="N4334" s="14"/>
      <c r="O4334" s="21"/>
      <c r="P4334" s="16"/>
      <c r="Q4334" s="24"/>
      <c r="R4334" s="16"/>
      <c r="S4334" s="4"/>
      <c r="T4334" s="5"/>
      <c r="U4334" s="11"/>
      <c r="V4334" s="11"/>
      <c r="W4334" s="11"/>
      <c r="X4334" s="32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"/>
      <c r="AI4334" s="1"/>
      <c r="AJ4334" s="1"/>
      <c r="AK4334" s="1"/>
      <c r="AL4334" s="1"/>
      <c r="AM4334" s="32"/>
      <c r="AN4334" s="32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42"/>
      <c r="B4335" s="19"/>
      <c r="C4335" s="8"/>
      <c r="D4335" s="15"/>
      <c r="E4335" s="16"/>
      <c r="F4335" s="16"/>
      <c r="G4335" s="16"/>
      <c r="H4335" s="16"/>
      <c r="I4335" s="15"/>
      <c r="J4335" s="5"/>
      <c r="K4335" s="2"/>
      <c r="L4335" s="21"/>
      <c r="M4335" s="14"/>
      <c r="N4335" s="14"/>
      <c r="O4335" s="21"/>
      <c r="P4335" s="16"/>
      <c r="Q4335" s="24"/>
      <c r="R4335" s="16"/>
      <c r="S4335" s="4"/>
      <c r="T4335" s="5"/>
      <c r="U4335" s="11"/>
      <c r="V4335" s="11"/>
      <c r="W4335" s="11"/>
      <c r="X4335" s="32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"/>
      <c r="AI4335" s="1"/>
      <c r="AJ4335" s="1"/>
      <c r="AK4335" s="1"/>
      <c r="AL4335" s="1"/>
      <c r="AM4335" s="32"/>
      <c r="AN4335" s="32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42"/>
      <c r="B4336" s="19"/>
      <c r="C4336" s="8"/>
      <c r="D4336" s="15"/>
      <c r="E4336" s="16"/>
      <c r="F4336" s="16"/>
      <c r="G4336" s="16"/>
      <c r="H4336" s="16"/>
      <c r="I4336" s="15"/>
      <c r="J4336" s="5"/>
      <c r="K4336" s="2"/>
      <c r="L4336" s="21"/>
      <c r="M4336" s="14"/>
      <c r="N4336" s="14"/>
      <c r="O4336" s="21"/>
      <c r="P4336" s="16"/>
      <c r="Q4336" s="24"/>
      <c r="R4336" s="16"/>
      <c r="S4336" s="4"/>
      <c r="T4336" s="5"/>
      <c r="U4336" s="11"/>
      <c r="V4336" s="11"/>
      <c r="W4336" s="11"/>
      <c r="X4336" s="32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"/>
      <c r="AI4336" s="1"/>
      <c r="AJ4336" s="1"/>
      <c r="AK4336" s="1"/>
      <c r="AL4336" s="1"/>
      <c r="AM4336" s="32"/>
      <c r="AN4336" s="32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42"/>
      <c r="B4337" s="19"/>
      <c r="C4337" s="8"/>
      <c r="D4337" s="15"/>
      <c r="E4337" s="16"/>
      <c r="F4337" s="16"/>
      <c r="G4337" s="16"/>
      <c r="H4337" s="16"/>
      <c r="I4337" s="15"/>
      <c r="J4337" s="5"/>
      <c r="K4337" s="2"/>
      <c r="L4337" s="21"/>
      <c r="M4337" s="14"/>
      <c r="N4337" s="14"/>
      <c r="O4337" s="21"/>
      <c r="P4337" s="16"/>
      <c r="Q4337" s="24"/>
      <c r="R4337" s="16"/>
      <c r="S4337" s="4"/>
      <c r="T4337" s="5"/>
      <c r="U4337" s="11"/>
      <c r="V4337" s="11"/>
      <c r="W4337" s="11"/>
      <c r="X4337" s="32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"/>
      <c r="AI4337" s="1"/>
      <c r="AJ4337" s="1"/>
      <c r="AK4337" s="1"/>
      <c r="AL4337" s="1"/>
      <c r="AM4337" s="32"/>
      <c r="AN4337" s="32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42"/>
      <c r="B4338" s="19"/>
      <c r="C4338" s="8"/>
      <c r="D4338" s="15"/>
      <c r="E4338" s="16"/>
      <c r="F4338" s="16"/>
      <c r="G4338" s="16"/>
      <c r="H4338" s="16"/>
      <c r="I4338" s="15"/>
      <c r="J4338" s="5"/>
      <c r="K4338" s="2"/>
      <c r="L4338" s="21"/>
      <c r="M4338" s="14"/>
      <c r="N4338" s="14"/>
      <c r="O4338" s="21"/>
      <c r="P4338" s="16"/>
      <c r="Q4338" s="24"/>
      <c r="R4338" s="16"/>
      <c r="S4338" s="4"/>
      <c r="T4338" s="5"/>
      <c r="U4338" s="11"/>
      <c r="V4338" s="11"/>
      <c r="W4338" s="11"/>
      <c r="X4338" s="32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"/>
      <c r="AI4338" s="1"/>
      <c r="AJ4338" s="1"/>
      <c r="AK4338" s="1"/>
      <c r="AL4338" s="1"/>
      <c r="AM4338" s="32"/>
      <c r="AN4338" s="32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42"/>
      <c r="B4339" s="19"/>
      <c r="C4339" s="8"/>
      <c r="D4339" s="15"/>
      <c r="E4339" s="16"/>
      <c r="F4339" s="16"/>
      <c r="G4339" s="16"/>
      <c r="H4339" s="16"/>
      <c r="I4339" s="15"/>
      <c r="J4339" s="5"/>
      <c r="K4339" s="2"/>
      <c r="L4339" s="21"/>
      <c r="M4339" s="14"/>
      <c r="N4339" s="14"/>
      <c r="O4339" s="21"/>
      <c r="P4339" s="16"/>
      <c r="Q4339" s="24"/>
      <c r="R4339" s="16"/>
      <c r="S4339" s="4"/>
      <c r="T4339" s="5"/>
      <c r="U4339" s="11"/>
      <c r="V4339" s="11"/>
      <c r="W4339" s="11"/>
      <c r="X4339" s="32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"/>
      <c r="AI4339" s="1"/>
      <c r="AJ4339" s="1"/>
      <c r="AK4339" s="1"/>
      <c r="AL4339" s="1"/>
      <c r="AM4339" s="32"/>
      <c r="AN4339" s="32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42"/>
      <c r="B4340" s="19"/>
      <c r="C4340" s="8"/>
      <c r="D4340" s="15"/>
      <c r="E4340" s="16"/>
      <c r="F4340" s="16"/>
      <c r="G4340" s="16"/>
      <c r="H4340" s="16"/>
      <c r="I4340" s="15"/>
      <c r="J4340" s="5"/>
      <c r="K4340" s="2"/>
      <c r="L4340" s="21"/>
      <c r="M4340" s="14"/>
      <c r="N4340" s="14"/>
      <c r="O4340" s="21"/>
      <c r="P4340" s="16"/>
      <c r="Q4340" s="24"/>
      <c r="R4340" s="16"/>
      <c r="S4340" s="4"/>
      <c r="T4340" s="5"/>
      <c r="U4340" s="11"/>
      <c r="V4340" s="11"/>
      <c r="W4340" s="11"/>
      <c r="X4340" s="32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"/>
      <c r="AI4340" s="1"/>
      <c r="AJ4340" s="1"/>
      <c r="AK4340" s="1"/>
      <c r="AL4340" s="1"/>
      <c r="AM4340" s="32"/>
      <c r="AN4340" s="32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42"/>
      <c r="B4341" s="19"/>
      <c r="C4341" s="8"/>
      <c r="D4341" s="15"/>
      <c r="E4341" s="16"/>
      <c r="F4341" s="16"/>
      <c r="G4341" s="16"/>
      <c r="H4341" s="16"/>
      <c r="I4341" s="15"/>
      <c r="J4341" s="5"/>
      <c r="K4341" s="2"/>
      <c r="L4341" s="21"/>
      <c r="M4341" s="14"/>
      <c r="N4341" s="14"/>
      <c r="O4341" s="21"/>
      <c r="P4341" s="16"/>
      <c r="Q4341" s="24"/>
      <c r="R4341" s="16"/>
      <c r="S4341" s="4"/>
      <c r="T4341" s="5"/>
      <c r="U4341" s="11"/>
      <c r="V4341" s="11"/>
      <c r="W4341" s="11"/>
      <c r="X4341" s="32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"/>
      <c r="AI4341" s="1"/>
      <c r="AJ4341" s="1"/>
      <c r="AK4341" s="1"/>
      <c r="AL4341" s="1"/>
      <c r="AM4341" s="32"/>
      <c r="AN4341" s="32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42"/>
      <c r="B4342" s="19"/>
      <c r="C4342" s="8"/>
      <c r="D4342" s="15"/>
      <c r="E4342" s="16"/>
      <c r="F4342" s="16"/>
      <c r="G4342" s="16"/>
      <c r="H4342" s="16"/>
      <c r="I4342" s="15"/>
      <c r="J4342" s="5"/>
      <c r="K4342" s="2"/>
      <c r="L4342" s="21"/>
      <c r="M4342" s="14"/>
      <c r="N4342" s="14"/>
      <c r="O4342" s="21"/>
      <c r="P4342" s="16"/>
      <c r="Q4342" s="24"/>
      <c r="R4342" s="16"/>
      <c r="S4342" s="4"/>
      <c r="T4342" s="5"/>
      <c r="U4342" s="11"/>
      <c r="V4342" s="11"/>
      <c r="W4342" s="11"/>
      <c r="X4342" s="32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"/>
      <c r="AI4342" s="1"/>
      <c r="AJ4342" s="1"/>
      <c r="AK4342" s="1"/>
      <c r="AL4342" s="1"/>
      <c r="AM4342" s="32"/>
      <c r="AN4342" s="32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42"/>
      <c r="B4343" s="19"/>
      <c r="C4343" s="8"/>
      <c r="D4343" s="15"/>
      <c r="E4343" s="16"/>
      <c r="F4343" s="16"/>
      <c r="G4343" s="16"/>
      <c r="H4343" s="16"/>
      <c r="I4343" s="15"/>
      <c r="J4343" s="5"/>
      <c r="K4343" s="2"/>
      <c r="L4343" s="21"/>
      <c r="M4343" s="14"/>
      <c r="N4343" s="14"/>
      <c r="O4343" s="21"/>
      <c r="P4343" s="16"/>
      <c r="Q4343" s="24"/>
      <c r="R4343" s="16"/>
      <c r="S4343" s="4"/>
      <c r="T4343" s="5"/>
      <c r="U4343" s="11"/>
      <c r="V4343" s="11"/>
      <c r="W4343" s="11"/>
      <c r="X4343" s="32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"/>
      <c r="AI4343" s="1"/>
      <c r="AJ4343" s="1"/>
      <c r="AK4343" s="1"/>
      <c r="AL4343" s="1"/>
      <c r="AM4343" s="32"/>
      <c r="AN4343" s="32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42"/>
      <c r="B4344" s="19"/>
      <c r="C4344" s="8"/>
      <c r="D4344" s="15"/>
      <c r="E4344" s="16"/>
      <c r="F4344" s="16"/>
      <c r="G4344" s="16"/>
      <c r="H4344" s="16"/>
      <c r="I4344" s="15"/>
      <c r="J4344" s="5"/>
      <c r="K4344" s="2"/>
      <c r="L4344" s="21"/>
      <c r="M4344" s="14"/>
      <c r="N4344" s="14"/>
      <c r="O4344" s="21"/>
      <c r="P4344" s="16"/>
      <c r="Q4344" s="24"/>
      <c r="R4344" s="16"/>
      <c r="S4344" s="4"/>
      <c r="T4344" s="5"/>
      <c r="U4344" s="11"/>
      <c r="V4344" s="11"/>
      <c r="W4344" s="11"/>
      <c r="X4344" s="32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"/>
      <c r="AI4344" s="1"/>
      <c r="AJ4344" s="1"/>
      <c r="AK4344" s="1"/>
      <c r="AL4344" s="1"/>
      <c r="AM4344" s="32"/>
      <c r="AN4344" s="32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42"/>
      <c r="B4345" s="19"/>
      <c r="C4345" s="8"/>
      <c r="D4345" s="15"/>
      <c r="E4345" s="16"/>
      <c r="F4345" s="16"/>
      <c r="G4345" s="16"/>
      <c r="H4345" s="16"/>
      <c r="I4345" s="15"/>
      <c r="J4345" s="5"/>
      <c r="K4345" s="2"/>
      <c r="L4345" s="21"/>
      <c r="M4345" s="14"/>
      <c r="N4345" s="14"/>
      <c r="O4345" s="21"/>
      <c r="P4345" s="16"/>
      <c r="Q4345" s="24"/>
      <c r="R4345" s="16"/>
      <c r="S4345" s="4"/>
      <c r="T4345" s="5"/>
      <c r="U4345" s="11"/>
      <c r="V4345" s="11"/>
      <c r="W4345" s="11"/>
      <c r="X4345" s="32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"/>
      <c r="AI4345" s="1"/>
      <c r="AJ4345" s="1"/>
      <c r="AK4345" s="1"/>
      <c r="AL4345" s="1"/>
      <c r="AM4345" s="32"/>
      <c r="AN4345" s="32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42"/>
      <c r="B4346" s="19"/>
      <c r="C4346" s="8"/>
      <c r="D4346" s="15"/>
      <c r="E4346" s="16"/>
      <c r="F4346" s="16"/>
      <c r="G4346" s="16"/>
      <c r="H4346" s="16"/>
      <c r="I4346" s="15"/>
      <c r="J4346" s="5"/>
      <c r="K4346" s="2"/>
      <c r="L4346" s="21"/>
      <c r="M4346" s="14"/>
      <c r="N4346" s="14"/>
      <c r="O4346" s="21"/>
      <c r="P4346" s="16"/>
      <c r="Q4346" s="24"/>
      <c r="R4346" s="16"/>
      <c r="S4346" s="4"/>
      <c r="T4346" s="5"/>
      <c r="U4346" s="11"/>
      <c r="V4346" s="11"/>
      <c r="W4346" s="11"/>
      <c r="X4346" s="32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"/>
      <c r="AI4346" s="1"/>
      <c r="AJ4346" s="1"/>
      <c r="AK4346" s="1"/>
      <c r="AL4346" s="1"/>
      <c r="AM4346" s="32"/>
      <c r="AN4346" s="32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42"/>
      <c r="B4347" s="19"/>
      <c r="C4347" s="8"/>
      <c r="D4347" s="15"/>
      <c r="E4347" s="16"/>
      <c r="F4347" s="16"/>
      <c r="G4347" s="16"/>
      <c r="H4347" s="16"/>
      <c r="I4347" s="15"/>
      <c r="J4347" s="5"/>
      <c r="K4347" s="2"/>
      <c r="L4347" s="21"/>
      <c r="M4347" s="14"/>
      <c r="N4347" s="14"/>
      <c r="O4347" s="21"/>
      <c r="P4347" s="16"/>
      <c r="Q4347" s="24"/>
      <c r="R4347" s="16"/>
      <c r="S4347" s="4"/>
      <c r="T4347" s="5"/>
      <c r="U4347" s="11"/>
      <c r="V4347" s="11"/>
      <c r="W4347" s="11"/>
      <c r="X4347" s="32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"/>
      <c r="AI4347" s="1"/>
      <c r="AJ4347" s="1"/>
      <c r="AK4347" s="1"/>
      <c r="AL4347" s="1"/>
      <c r="AM4347" s="32"/>
      <c r="AN4347" s="32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42"/>
      <c r="B4348" s="19"/>
      <c r="C4348" s="8"/>
      <c r="D4348" s="15"/>
      <c r="E4348" s="16"/>
      <c r="F4348" s="16"/>
      <c r="G4348" s="16"/>
      <c r="H4348" s="16"/>
      <c r="I4348" s="15"/>
      <c r="J4348" s="5"/>
      <c r="K4348" s="2"/>
      <c r="L4348" s="21"/>
      <c r="M4348" s="14"/>
      <c r="N4348" s="14"/>
      <c r="O4348" s="21"/>
      <c r="P4348" s="16"/>
      <c r="Q4348" s="24"/>
      <c r="R4348" s="16"/>
      <c r="S4348" s="4"/>
      <c r="T4348" s="5"/>
      <c r="U4348" s="11"/>
      <c r="V4348" s="11"/>
      <c r="W4348" s="11"/>
      <c r="X4348" s="32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"/>
      <c r="AI4348" s="1"/>
      <c r="AJ4348" s="1"/>
      <c r="AK4348" s="1"/>
      <c r="AL4348" s="1"/>
      <c r="AM4348" s="32"/>
      <c r="AN4348" s="32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42"/>
      <c r="B4349" s="19"/>
      <c r="C4349" s="8"/>
      <c r="D4349" s="15"/>
      <c r="E4349" s="16"/>
      <c r="F4349" s="16"/>
      <c r="G4349" s="16"/>
      <c r="H4349" s="16"/>
      <c r="I4349" s="15"/>
      <c r="J4349" s="5"/>
      <c r="K4349" s="2"/>
      <c r="L4349" s="21"/>
      <c r="M4349" s="14"/>
      <c r="N4349" s="14"/>
      <c r="O4349" s="21"/>
      <c r="P4349" s="16"/>
      <c r="Q4349" s="24"/>
      <c r="R4349" s="16"/>
      <c r="S4349" s="4"/>
      <c r="T4349" s="5"/>
      <c r="U4349" s="11"/>
      <c r="V4349" s="11"/>
      <c r="W4349" s="11"/>
      <c r="X4349" s="32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"/>
      <c r="AI4349" s="1"/>
      <c r="AJ4349" s="1"/>
      <c r="AK4349" s="1"/>
      <c r="AL4349" s="1"/>
      <c r="AM4349" s="32"/>
      <c r="AN4349" s="32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42"/>
      <c r="B4350" s="19"/>
      <c r="C4350" s="8"/>
      <c r="D4350" s="15"/>
      <c r="E4350" s="16"/>
      <c r="F4350" s="16"/>
      <c r="G4350" s="16"/>
      <c r="H4350" s="16"/>
      <c r="I4350" s="15"/>
      <c r="J4350" s="5"/>
      <c r="K4350" s="2"/>
      <c r="L4350" s="21"/>
      <c r="M4350" s="14"/>
      <c r="N4350" s="14"/>
      <c r="O4350" s="21"/>
      <c r="P4350" s="16"/>
      <c r="Q4350" s="24"/>
      <c r="R4350" s="16"/>
      <c r="S4350" s="4"/>
      <c r="T4350" s="5"/>
      <c r="U4350" s="11"/>
      <c r="V4350" s="11"/>
      <c r="W4350" s="11"/>
      <c r="X4350" s="32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"/>
      <c r="AI4350" s="1"/>
      <c r="AJ4350" s="1"/>
      <c r="AK4350" s="1"/>
      <c r="AL4350" s="1"/>
      <c r="AM4350" s="32"/>
      <c r="AN4350" s="32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42"/>
      <c r="B4351" s="19"/>
      <c r="C4351" s="8"/>
      <c r="D4351" s="15"/>
      <c r="E4351" s="16"/>
      <c r="F4351" s="16"/>
      <c r="G4351" s="16"/>
      <c r="H4351" s="16"/>
      <c r="I4351" s="15"/>
      <c r="J4351" s="5"/>
      <c r="K4351" s="2"/>
      <c r="L4351" s="21"/>
      <c r="M4351" s="14"/>
      <c r="N4351" s="14"/>
      <c r="O4351" s="21"/>
      <c r="P4351" s="16"/>
      <c r="Q4351" s="24"/>
      <c r="R4351" s="16"/>
      <c r="S4351" s="4"/>
      <c r="T4351" s="5"/>
      <c r="U4351" s="11"/>
      <c r="V4351" s="11"/>
      <c r="W4351" s="11"/>
      <c r="X4351" s="32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"/>
      <c r="AI4351" s="1"/>
      <c r="AJ4351" s="1"/>
      <c r="AK4351" s="1"/>
      <c r="AL4351" s="1"/>
      <c r="AM4351" s="32"/>
      <c r="AN4351" s="32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42"/>
      <c r="B4352" s="19"/>
      <c r="C4352" s="8"/>
      <c r="D4352" s="15"/>
      <c r="E4352" s="16"/>
      <c r="F4352" s="16"/>
      <c r="G4352" s="16"/>
      <c r="H4352" s="16"/>
      <c r="I4352" s="15"/>
      <c r="J4352" s="5"/>
      <c r="K4352" s="2"/>
      <c r="L4352" s="21"/>
      <c r="M4352" s="14"/>
      <c r="N4352" s="14"/>
      <c r="O4352" s="21"/>
      <c r="P4352" s="16"/>
      <c r="Q4352" s="24"/>
      <c r="R4352" s="16"/>
      <c r="S4352" s="4"/>
      <c r="T4352" s="5"/>
      <c r="U4352" s="11"/>
      <c r="V4352" s="11"/>
      <c r="W4352" s="11"/>
      <c r="X4352" s="32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"/>
      <c r="AI4352" s="1"/>
      <c r="AJ4352" s="1"/>
      <c r="AK4352" s="1"/>
      <c r="AL4352" s="1"/>
      <c r="AM4352" s="32"/>
      <c r="AN4352" s="32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42"/>
      <c r="B4353" s="19"/>
      <c r="C4353" s="8"/>
      <c r="D4353" s="15"/>
      <c r="E4353" s="16"/>
      <c r="F4353" s="16"/>
      <c r="G4353" s="16"/>
      <c r="H4353" s="16"/>
      <c r="I4353" s="15"/>
      <c r="J4353" s="5"/>
      <c r="K4353" s="2"/>
      <c r="L4353" s="21"/>
      <c r="M4353" s="14"/>
      <c r="N4353" s="14"/>
      <c r="O4353" s="21"/>
      <c r="P4353" s="16"/>
      <c r="Q4353" s="24"/>
      <c r="R4353" s="16"/>
      <c r="S4353" s="4"/>
      <c r="T4353" s="5"/>
      <c r="U4353" s="11"/>
      <c r="V4353" s="11"/>
      <c r="W4353" s="11"/>
      <c r="X4353" s="32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"/>
      <c r="AI4353" s="1"/>
      <c r="AJ4353" s="1"/>
      <c r="AK4353" s="1"/>
      <c r="AL4353" s="1"/>
      <c r="AM4353" s="32"/>
      <c r="AN4353" s="32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42"/>
      <c r="B4354" s="19"/>
      <c r="C4354" s="8"/>
      <c r="D4354" s="15"/>
      <c r="E4354" s="16"/>
      <c r="F4354" s="16"/>
      <c r="G4354" s="16"/>
      <c r="H4354" s="16"/>
      <c r="I4354" s="15"/>
      <c r="J4354" s="5"/>
      <c r="K4354" s="2"/>
      <c r="L4354" s="21"/>
      <c r="M4354" s="14"/>
      <c r="N4354" s="14"/>
      <c r="O4354" s="21"/>
      <c r="P4354" s="16"/>
      <c r="Q4354" s="24"/>
      <c r="R4354" s="16"/>
      <c r="S4354" s="4"/>
      <c r="T4354" s="5"/>
      <c r="U4354" s="11"/>
      <c r="V4354" s="11"/>
      <c r="W4354" s="11"/>
      <c r="X4354" s="32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"/>
      <c r="AI4354" s="1"/>
      <c r="AJ4354" s="1"/>
      <c r="AK4354" s="1"/>
      <c r="AL4354" s="1"/>
      <c r="AM4354" s="32"/>
      <c r="AN4354" s="32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42"/>
      <c r="B4355" s="19"/>
      <c r="C4355" s="8"/>
      <c r="D4355" s="15"/>
      <c r="E4355" s="16"/>
      <c r="F4355" s="16"/>
      <c r="G4355" s="16"/>
      <c r="H4355" s="16"/>
      <c r="I4355" s="15"/>
      <c r="J4355" s="5"/>
      <c r="K4355" s="2"/>
      <c r="L4355" s="21"/>
      <c r="M4355" s="14"/>
      <c r="N4355" s="14"/>
      <c r="O4355" s="21"/>
      <c r="P4355" s="16"/>
      <c r="Q4355" s="24"/>
      <c r="R4355" s="16"/>
      <c r="S4355" s="4"/>
      <c r="T4355" s="5"/>
      <c r="U4355" s="11"/>
      <c r="V4355" s="11"/>
      <c r="W4355" s="11"/>
      <c r="X4355" s="32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"/>
      <c r="AI4355" s="1"/>
      <c r="AJ4355" s="1"/>
      <c r="AK4355" s="1"/>
      <c r="AL4355" s="1"/>
      <c r="AM4355" s="32"/>
      <c r="AN4355" s="32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42"/>
      <c r="B4356" s="19"/>
      <c r="C4356" s="8"/>
      <c r="D4356" s="15"/>
      <c r="E4356" s="16"/>
      <c r="F4356" s="16"/>
      <c r="G4356" s="16"/>
      <c r="H4356" s="16"/>
      <c r="I4356" s="15"/>
      <c r="J4356" s="5"/>
      <c r="K4356" s="2"/>
      <c r="L4356" s="21"/>
      <c r="M4356" s="14"/>
      <c r="N4356" s="14"/>
      <c r="O4356" s="21"/>
      <c r="P4356" s="16"/>
      <c r="Q4356" s="24"/>
      <c r="R4356" s="16"/>
      <c r="S4356" s="4"/>
      <c r="T4356" s="5"/>
      <c r="U4356" s="11"/>
      <c r="V4356" s="11"/>
      <c r="W4356" s="11"/>
      <c r="X4356" s="32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"/>
      <c r="AI4356" s="1"/>
      <c r="AJ4356" s="1"/>
      <c r="AK4356" s="1"/>
      <c r="AL4356" s="1"/>
      <c r="AM4356" s="32"/>
      <c r="AN4356" s="32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42"/>
      <c r="B4357" s="19"/>
      <c r="C4357" s="8"/>
      <c r="D4357" s="15"/>
      <c r="E4357" s="16"/>
      <c r="F4357" s="16"/>
      <c r="G4357" s="16"/>
      <c r="H4357" s="16"/>
      <c r="I4357" s="15"/>
      <c r="J4357" s="5"/>
      <c r="K4357" s="2"/>
      <c r="L4357" s="21"/>
      <c r="M4357" s="14"/>
      <c r="N4357" s="14"/>
      <c r="O4357" s="21"/>
      <c r="P4357" s="16"/>
      <c r="Q4357" s="24"/>
      <c r="R4357" s="16"/>
      <c r="S4357" s="4"/>
      <c r="T4357" s="5"/>
      <c r="U4357" s="11"/>
      <c r="V4357" s="11"/>
      <c r="W4357" s="11"/>
      <c r="X4357" s="32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"/>
      <c r="AI4357" s="1"/>
      <c r="AJ4357" s="1"/>
      <c r="AK4357" s="1"/>
      <c r="AL4357" s="1"/>
      <c r="AM4357" s="32"/>
      <c r="AN4357" s="32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42"/>
      <c r="B4358" s="19"/>
      <c r="C4358" s="8"/>
      <c r="D4358" s="15"/>
      <c r="E4358" s="16"/>
      <c r="F4358" s="16"/>
      <c r="G4358" s="16"/>
      <c r="H4358" s="16"/>
      <c r="I4358" s="15"/>
      <c r="J4358" s="5"/>
      <c r="K4358" s="2"/>
      <c r="L4358" s="21"/>
      <c r="M4358" s="14"/>
      <c r="N4358" s="14"/>
      <c r="O4358" s="21"/>
      <c r="P4358" s="16"/>
      <c r="Q4358" s="24"/>
      <c r="R4358" s="16"/>
      <c r="S4358" s="4"/>
      <c r="T4358" s="5"/>
      <c r="U4358" s="11"/>
      <c r="V4358" s="11"/>
      <c r="W4358" s="11"/>
      <c r="X4358" s="32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"/>
      <c r="AI4358" s="1"/>
      <c r="AJ4358" s="1"/>
      <c r="AK4358" s="1"/>
      <c r="AL4358" s="1"/>
      <c r="AM4358" s="32"/>
      <c r="AN4358" s="32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42"/>
      <c r="B4359" s="19"/>
      <c r="C4359" s="8"/>
      <c r="D4359" s="15"/>
      <c r="E4359" s="16"/>
      <c r="F4359" s="16"/>
      <c r="G4359" s="16"/>
      <c r="H4359" s="16"/>
      <c r="I4359" s="15"/>
      <c r="J4359" s="5"/>
      <c r="K4359" s="2"/>
      <c r="L4359" s="21"/>
      <c r="M4359" s="14"/>
      <c r="N4359" s="14"/>
      <c r="O4359" s="21"/>
      <c r="P4359" s="16"/>
      <c r="Q4359" s="24"/>
      <c r="R4359" s="16"/>
      <c r="S4359" s="4"/>
      <c r="T4359" s="5"/>
      <c r="U4359" s="11"/>
      <c r="V4359" s="11"/>
      <c r="W4359" s="11"/>
      <c r="X4359" s="32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"/>
      <c r="AI4359" s="1"/>
      <c r="AJ4359" s="1"/>
      <c r="AK4359" s="1"/>
      <c r="AL4359" s="1"/>
      <c r="AM4359" s="32"/>
      <c r="AN4359" s="32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42"/>
      <c r="B4360" s="19"/>
      <c r="C4360" s="8"/>
      <c r="D4360" s="15"/>
      <c r="E4360" s="16"/>
      <c r="F4360" s="16"/>
      <c r="G4360" s="16"/>
      <c r="H4360" s="16"/>
      <c r="I4360" s="15"/>
      <c r="J4360" s="5"/>
      <c r="K4360" s="2"/>
      <c r="L4360" s="21"/>
      <c r="M4360" s="14"/>
      <c r="N4360" s="14"/>
      <c r="O4360" s="21"/>
      <c r="P4360" s="16"/>
      <c r="Q4360" s="24"/>
      <c r="R4360" s="16"/>
      <c r="S4360" s="4"/>
      <c r="T4360" s="5"/>
      <c r="U4360" s="11"/>
      <c r="V4360" s="11"/>
      <c r="W4360" s="11"/>
      <c r="X4360" s="32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"/>
      <c r="AI4360" s="1"/>
      <c r="AJ4360" s="1"/>
      <c r="AK4360" s="1"/>
      <c r="AL4360" s="1"/>
      <c r="AM4360" s="32"/>
      <c r="AN4360" s="32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42"/>
      <c r="B4361" s="19"/>
      <c r="C4361" s="8"/>
      <c r="D4361" s="15"/>
      <c r="E4361" s="16"/>
      <c r="F4361" s="16"/>
      <c r="G4361" s="16"/>
      <c r="H4361" s="16"/>
      <c r="I4361" s="15"/>
      <c r="J4361" s="5"/>
      <c r="K4361" s="2"/>
      <c r="L4361" s="21"/>
      <c r="M4361" s="14"/>
      <c r="N4361" s="14"/>
      <c r="O4361" s="21"/>
      <c r="P4361" s="16"/>
      <c r="Q4361" s="24"/>
      <c r="R4361" s="16"/>
      <c r="S4361" s="4"/>
      <c r="T4361" s="5"/>
      <c r="U4361" s="11"/>
      <c r="V4361" s="11"/>
      <c r="W4361" s="11"/>
      <c r="X4361" s="32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"/>
      <c r="AI4361" s="1"/>
      <c r="AJ4361" s="1"/>
      <c r="AK4361" s="1"/>
      <c r="AL4361" s="1"/>
      <c r="AM4361" s="32"/>
      <c r="AN4361" s="32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42"/>
      <c r="B4362" s="19"/>
      <c r="C4362" s="8"/>
      <c r="D4362" s="15"/>
      <c r="E4362" s="16"/>
      <c r="F4362" s="16"/>
      <c r="G4362" s="16"/>
      <c r="H4362" s="16"/>
      <c r="I4362" s="15"/>
      <c r="J4362" s="5"/>
      <c r="K4362" s="2"/>
      <c r="L4362" s="21"/>
      <c r="M4362" s="14"/>
      <c r="N4362" s="14"/>
      <c r="O4362" s="21"/>
      <c r="P4362" s="16"/>
      <c r="Q4362" s="24"/>
      <c r="R4362" s="16"/>
      <c r="S4362" s="4"/>
      <c r="T4362" s="5"/>
      <c r="U4362" s="11"/>
      <c r="V4362" s="11"/>
      <c r="W4362" s="11"/>
      <c r="X4362" s="32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"/>
      <c r="AI4362" s="1"/>
      <c r="AJ4362" s="1"/>
      <c r="AK4362" s="1"/>
      <c r="AL4362" s="1"/>
      <c r="AM4362" s="32"/>
      <c r="AN4362" s="32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42"/>
      <c r="B4363" s="19"/>
      <c r="C4363" s="8"/>
      <c r="D4363" s="15"/>
      <c r="E4363" s="16"/>
      <c r="F4363" s="16"/>
      <c r="G4363" s="16"/>
      <c r="H4363" s="16"/>
      <c r="I4363" s="15"/>
      <c r="J4363" s="5"/>
      <c r="K4363" s="2"/>
      <c r="L4363" s="21"/>
      <c r="M4363" s="14"/>
      <c r="N4363" s="14"/>
      <c r="O4363" s="21"/>
      <c r="P4363" s="16"/>
      <c r="Q4363" s="24"/>
      <c r="R4363" s="16"/>
      <c r="S4363" s="4"/>
      <c r="T4363" s="5"/>
      <c r="U4363" s="11"/>
      <c r="V4363" s="11"/>
      <c r="W4363" s="11"/>
      <c r="X4363" s="32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"/>
      <c r="AI4363" s="1"/>
      <c r="AJ4363" s="1"/>
      <c r="AK4363" s="1"/>
      <c r="AL4363" s="1"/>
      <c r="AM4363" s="32"/>
      <c r="AN4363" s="32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42"/>
      <c r="B4364" s="19"/>
      <c r="C4364" s="8"/>
      <c r="D4364" s="15"/>
      <c r="E4364" s="16"/>
      <c r="F4364" s="16"/>
      <c r="G4364" s="16"/>
      <c r="H4364" s="16"/>
      <c r="I4364" s="15"/>
      <c r="J4364" s="5"/>
      <c r="K4364" s="2"/>
      <c r="L4364" s="21"/>
      <c r="M4364" s="14"/>
      <c r="N4364" s="14"/>
      <c r="O4364" s="21"/>
      <c r="P4364" s="16"/>
      <c r="Q4364" s="24"/>
      <c r="R4364" s="16"/>
      <c r="S4364" s="4"/>
      <c r="T4364" s="5"/>
      <c r="U4364" s="11"/>
      <c r="V4364" s="11"/>
      <c r="W4364" s="11"/>
      <c r="X4364" s="32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"/>
      <c r="AI4364" s="1"/>
      <c r="AJ4364" s="1"/>
      <c r="AK4364" s="1"/>
      <c r="AL4364" s="1"/>
      <c r="AM4364" s="32"/>
      <c r="AN4364" s="32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42"/>
      <c r="B4365" s="19"/>
      <c r="C4365" s="8"/>
      <c r="D4365" s="15"/>
      <c r="E4365" s="16"/>
      <c r="F4365" s="16"/>
      <c r="G4365" s="16"/>
      <c r="H4365" s="16"/>
      <c r="I4365" s="15"/>
      <c r="J4365" s="5"/>
      <c r="K4365" s="2"/>
      <c r="L4365" s="21"/>
      <c r="M4365" s="14"/>
      <c r="N4365" s="14"/>
      <c r="O4365" s="21"/>
      <c r="P4365" s="16"/>
      <c r="Q4365" s="24"/>
      <c r="R4365" s="16"/>
      <c r="S4365" s="4"/>
      <c r="T4365" s="5"/>
      <c r="U4365" s="11"/>
      <c r="V4365" s="11"/>
      <c r="W4365" s="11"/>
      <c r="X4365" s="32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"/>
      <c r="AI4365" s="1"/>
      <c r="AJ4365" s="1"/>
      <c r="AK4365" s="1"/>
      <c r="AL4365" s="1"/>
      <c r="AM4365" s="32"/>
      <c r="AN4365" s="32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42"/>
      <c r="B4366" s="19"/>
      <c r="C4366" s="8"/>
      <c r="D4366" s="15"/>
      <c r="E4366" s="16"/>
      <c r="F4366" s="16"/>
      <c r="G4366" s="16"/>
      <c r="H4366" s="16"/>
      <c r="I4366" s="15"/>
      <c r="J4366" s="5"/>
      <c r="K4366" s="2"/>
      <c r="L4366" s="21"/>
      <c r="M4366" s="14"/>
      <c r="N4366" s="14"/>
      <c r="O4366" s="21"/>
      <c r="P4366" s="16"/>
      <c r="Q4366" s="24"/>
      <c r="R4366" s="16"/>
      <c r="S4366" s="4"/>
      <c r="T4366" s="5"/>
      <c r="U4366" s="11"/>
      <c r="V4366" s="11"/>
      <c r="W4366" s="11"/>
      <c r="X4366" s="32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"/>
      <c r="AI4366" s="1"/>
      <c r="AJ4366" s="1"/>
      <c r="AK4366" s="1"/>
      <c r="AL4366" s="1"/>
      <c r="AM4366" s="32"/>
      <c r="AN4366" s="32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42"/>
      <c r="B4367" s="19"/>
      <c r="C4367" s="8"/>
      <c r="D4367" s="15"/>
      <c r="E4367" s="16"/>
      <c r="F4367" s="16"/>
      <c r="G4367" s="16"/>
      <c r="H4367" s="16"/>
      <c r="I4367" s="15"/>
      <c r="J4367" s="5"/>
      <c r="K4367" s="2"/>
      <c r="L4367" s="21"/>
      <c r="M4367" s="14"/>
      <c r="N4367" s="14"/>
      <c r="O4367" s="21"/>
      <c r="P4367" s="16"/>
      <c r="Q4367" s="24"/>
      <c r="R4367" s="16"/>
      <c r="S4367" s="4"/>
      <c r="T4367" s="5"/>
      <c r="U4367" s="11"/>
      <c r="V4367" s="11"/>
      <c r="W4367" s="11"/>
      <c r="X4367" s="32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"/>
      <c r="AI4367" s="1"/>
      <c r="AJ4367" s="1"/>
      <c r="AK4367" s="1"/>
      <c r="AL4367" s="1"/>
      <c r="AM4367" s="32"/>
      <c r="AN4367" s="32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42"/>
      <c r="B4368" s="19"/>
      <c r="C4368" s="8"/>
      <c r="D4368" s="15"/>
      <c r="E4368" s="16"/>
      <c r="F4368" s="16"/>
      <c r="G4368" s="16"/>
      <c r="H4368" s="16"/>
      <c r="I4368" s="15"/>
      <c r="J4368" s="5"/>
      <c r="K4368" s="2"/>
      <c r="L4368" s="21"/>
      <c r="M4368" s="14"/>
      <c r="N4368" s="14"/>
      <c r="O4368" s="21"/>
      <c r="P4368" s="16"/>
      <c r="Q4368" s="24"/>
      <c r="R4368" s="16"/>
      <c r="S4368" s="4"/>
      <c r="T4368" s="5"/>
      <c r="U4368" s="11"/>
      <c r="V4368" s="11"/>
      <c r="W4368" s="11"/>
      <c r="X4368" s="32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"/>
      <c r="AI4368" s="1"/>
      <c r="AJ4368" s="1"/>
      <c r="AK4368" s="1"/>
      <c r="AL4368" s="1"/>
      <c r="AM4368" s="32"/>
      <c r="AN4368" s="32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42"/>
      <c r="B4369" s="19"/>
      <c r="C4369" s="8"/>
      <c r="D4369" s="15"/>
      <c r="E4369" s="16"/>
      <c r="F4369" s="16"/>
      <c r="G4369" s="16"/>
      <c r="H4369" s="16"/>
      <c r="I4369" s="15"/>
      <c r="J4369" s="5"/>
      <c r="K4369" s="2"/>
      <c r="L4369" s="21"/>
      <c r="M4369" s="14"/>
      <c r="N4369" s="14"/>
      <c r="O4369" s="21"/>
      <c r="P4369" s="16"/>
      <c r="Q4369" s="24"/>
      <c r="R4369" s="16"/>
      <c r="S4369" s="4"/>
      <c r="T4369" s="5"/>
      <c r="U4369" s="11"/>
      <c r="V4369" s="11"/>
      <c r="W4369" s="11"/>
      <c r="X4369" s="32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"/>
      <c r="AI4369" s="1"/>
      <c r="AJ4369" s="1"/>
      <c r="AK4369" s="1"/>
      <c r="AL4369" s="1"/>
      <c r="AM4369" s="32"/>
      <c r="AN4369" s="32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42"/>
      <c r="B4370" s="19"/>
      <c r="C4370" s="8"/>
      <c r="D4370" s="15"/>
      <c r="E4370" s="16"/>
      <c r="F4370" s="16"/>
      <c r="G4370" s="16"/>
      <c r="H4370" s="16"/>
      <c r="I4370" s="15"/>
      <c r="J4370" s="5"/>
      <c r="K4370" s="2"/>
      <c r="L4370" s="21"/>
      <c r="M4370" s="14"/>
      <c r="N4370" s="14"/>
      <c r="O4370" s="21"/>
      <c r="P4370" s="16"/>
      <c r="Q4370" s="24"/>
      <c r="R4370" s="16"/>
      <c r="S4370" s="4"/>
      <c r="T4370" s="5"/>
      <c r="U4370" s="11"/>
      <c r="V4370" s="11"/>
      <c r="W4370" s="11"/>
      <c r="X4370" s="32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"/>
      <c r="AI4370" s="1"/>
      <c r="AJ4370" s="1"/>
      <c r="AK4370" s="1"/>
      <c r="AL4370" s="1"/>
      <c r="AM4370" s="32"/>
      <c r="AN4370" s="32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42"/>
      <c r="B4371" s="19"/>
      <c r="C4371" s="8"/>
      <c r="D4371" s="15"/>
      <c r="E4371" s="16"/>
      <c r="F4371" s="16"/>
      <c r="G4371" s="16"/>
      <c r="H4371" s="16"/>
      <c r="I4371" s="15"/>
      <c r="J4371" s="5"/>
      <c r="K4371" s="2"/>
      <c r="L4371" s="21"/>
      <c r="M4371" s="14"/>
      <c r="N4371" s="14"/>
      <c r="O4371" s="21"/>
      <c r="P4371" s="16"/>
      <c r="Q4371" s="24"/>
      <c r="R4371" s="16"/>
      <c r="S4371" s="4"/>
      <c r="T4371" s="5"/>
      <c r="U4371" s="11"/>
      <c r="V4371" s="11"/>
      <c r="W4371" s="11"/>
      <c r="X4371" s="32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"/>
      <c r="AI4371" s="1"/>
      <c r="AJ4371" s="1"/>
      <c r="AK4371" s="1"/>
      <c r="AL4371" s="1"/>
      <c r="AM4371" s="32"/>
      <c r="AN4371" s="32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42"/>
      <c r="B4372" s="19"/>
      <c r="C4372" s="8"/>
      <c r="D4372" s="15"/>
      <c r="E4372" s="16"/>
      <c r="F4372" s="16"/>
      <c r="G4372" s="16"/>
      <c r="H4372" s="16"/>
      <c r="I4372" s="15"/>
      <c r="J4372" s="5"/>
      <c r="K4372" s="2"/>
      <c r="L4372" s="21"/>
      <c r="M4372" s="14"/>
      <c r="N4372" s="14"/>
      <c r="O4372" s="21"/>
      <c r="P4372" s="16"/>
      <c r="Q4372" s="24"/>
      <c r="R4372" s="16"/>
      <c r="S4372" s="4"/>
      <c r="T4372" s="5"/>
      <c r="U4372" s="11"/>
      <c r="V4372" s="11"/>
      <c r="W4372" s="11"/>
      <c r="X4372" s="32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"/>
      <c r="AI4372" s="1"/>
      <c r="AJ4372" s="1"/>
      <c r="AK4372" s="1"/>
      <c r="AL4372" s="1"/>
      <c r="AM4372" s="32"/>
      <c r="AN4372" s="32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42"/>
      <c r="B4373" s="19"/>
      <c r="C4373" s="8"/>
      <c r="D4373" s="15"/>
      <c r="E4373" s="16"/>
      <c r="F4373" s="16"/>
      <c r="G4373" s="16"/>
      <c r="H4373" s="16"/>
      <c r="I4373" s="15"/>
      <c r="J4373" s="5"/>
      <c r="K4373" s="2"/>
      <c r="L4373" s="21"/>
      <c r="M4373" s="14"/>
      <c r="N4373" s="14"/>
      <c r="O4373" s="21"/>
      <c r="P4373" s="16"/>
      <c r="Q4373" s="24"/>
      <c r="R4373" s="16"/>
      <c r="S4373" s="4"/>
      <c r="T4373" s="5"/>
      <c r="U4373" s="11"/>
      <c r="V4373" s="11"/>
      <c r="W4373" s="11"/>
      <c r="X4373" s="32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"/>
      <c r="AI4373" s="1"/>
      <c r="AJ4373" s="1"/>
      <c r="AK4373" s="1"/>
      <c r="AL4373" s="1"/>
      <c r="AM4373" s="32"/>
      <c r="AN4373" s="32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42"/>
      <c r="B4374" s="19"/>
      <c r="C4374" s="8"/>
      <c r="D4374" s="15"/>
      <c r="E4374" s="16"/>
      <c r="F4374" s="16"/>
      <c r="G4374" s="16"/>
      <c r="H4374" s="16"/>
      <c r="I4374" s="15"/>
      <c r="J4374" s="5"/>
      <c r="K4374" s="2"/>
      <c r="L4374" s="21"/>
      <c r="M4374" s="14"/>
      <c r="N4374" s="14"/>
      <c r="O4374" s="21"/>
      <c r="P4374" s="16"/>
      <c r="Q4374" s="24"/>
      <c r="R4374" s="16"/>
      <c r="S4374" s="4"/>
      <c r="T4374" s="5"/>
      <c r="U4374" s="11"/>
      <c r="V4374" s="11"/>
      <c r="W4374" s="11"/>
      <c r="X4374" s="32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"/>
      <c r="AI4374" s="1"/>
      <c r="AJ4374" s="1"/>
      <c r="AK4374" s="1"/>
      <c r="AL4374" s="1"/>
      <c r="AM4374" s="32"/>
      <c r="AN4374" s="32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42"/>
      <c r="B4375" s="19"/>
      <c r="C4375" s="8"/>
      <c r="D4375" s="15"/>
      <c r="E4375" s="16"/>
      <c r="F4375" s="16"/>
      <c r="G4375" s="16"/>
      <c r="H4375" s="16"/>
      <c r="I4375" s="15"/>
      <c r="J4375" s="5"/>
      <c r="K4375" s="2"/>
      <c r="L4375" s="21"/>
      <c r="M4375" s="14"/>
      <c r="N4375" s="14"/>
      <c r="O4375" s="21"/>
      <c r="P4375" s="16"/>
      <c r="Q4375" s="24"/>
      <c r="R4375" s="16"/>
      <c r="S4375" s="4"/>
      <c r="T4375" s="5"/>
      <c r="U4375" s="11"/>
      <c r="V4375" s="11"/>
      <c r="W4375" s="11"/>
      <c r="X4375" s="32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"/>
      <c r="AI4375" s="1"/>
      <c r="AJ4375" s="1"/>
      <c r="AK4375" s="1"/>
      <c r="AL4375" s="1"/>
      <c r="AM4375" s="32"/>
      <c r="AN4375" s="32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42"/>
      <c r="B4376" s="19"/>
      <c r="C4376" s="8"/>
      <c r="D4376" s="15"/>
      <c r="E4376" s="16"/>
      <c r="F4376" s="16"/>
      <c r="G4376" s="16"/>
      <c r="H4376" s="16"/>
      <c r="I4376" s="15"/>
      <c r="J4376" s="5"/>
      <c r="K4376" s="2"/>
      <c r="L4376" s="21"/>
      <c r="M4376" s="14"/>
      <c r="N4376" s="14"/>
      <c r="O4376" s="21"/>
      <c r="P4376" s="16"/>
      <c r="Q4376" s="24"/>
      <c r="R4376" s="16"/>
      <c r="S4376" s="4"/>
      <c r="T4376" s="5"/>
      <c r="U4376" s="11"/>
      <c r="V4376" s="11"/>
      <c r="W4376" s="11"/>
      <c r="X4376" s="32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"/>
      <c r="AI4376" s="1"/>
      <c r="AJ4376" s="1"/>
      <c r="AK4376" s="1"/>
      <c r="AL4376" s="1"/>
      <c r="AM4376" s="32"/>
      <c r="AN4376" s="32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42"/>
      <c r="B4377" s="19"/>
      <c r="C4377" s="8"/>
      <c r="D4377" s="15"/>
      <c r="E4377" s="16"/>
      <c r="F4377" s="16"/>
      <c r="G4377" s="16"/>
      <c r="H4377" s="16"/>
      <c r="I4377" s="15"/>
      <c r="J4377" s="5"/>
      <c r="K4377" s="2"/>
      <c r="L4377" s="21"/>
      <c r="M4377" s="14"/>
      <c r="N4377" s="14"/>
      <c r="O4377" s="21"/>
      <c r="P4377" s="16"/>
      <c r="Q4377" s="24"/>
      <c r="R4377" s="16"/>
      <c r="S4377" s="4"/>
      <c r="T4377" s="5"/>
      <c r="U4377" s="11"/>
      <c r="V4377" s="11"/>
      <c r="W4377" s="11"/>
      <c r="X4377" s="32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"/>
      <c r="AI4377" s="1"/>
      <c r="AJ4377" s="1"/>
      <c r="AK4377" s="1"/>
      <c r="AL4377" s="1"/>
      <c r="AM4377" s="32"/>
      <c r="AN4377" s="32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42"/>
      <c r="B4378" s="19"/>
      <c r="C4378" s="8"/>
      <c r="D4378" s="15"/>
      <c r="E4378" s="16"/>
      <c r="F4378" s="16"/>
      <c r="G4378" s="16"/>
      <c r="H4378" s="16"/>
      <c r="I4378" s="15"/>
      <c r="J4378" s="5"/>
      <c r="K4378" s="2"/>
      <c r="L4378" s="21"/>
      <c r="M4378" s="14"/>
      <c r="N4378" s="14"/>
      <c r="O4378" s="21"/>
      <c r="P4378" s="16"/>
      <c r="Q4378" s="24"/>
      <c r="R4378" s="16"/>
      <c r="S4378" s="4"/>
      <c r="T4378" s="5"/>
      <c r="U4378" s="11"/>
      <c r="V4378" s="11"/>
      <c r="W4378" s="11"/>
      <c r="X4378" s="32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"/>
      <c r="AI4378" s="1"/>
      <c r="AJ4378" s="1"/>
      <c r="AK4378" s="1"/>
      <c r="AL4378" s="1"/>
      <c r="AM4378" s="32"/>
      <c r="AN4378" s="32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42"/>
      <c r="B4379" s="19"/>
      <c r="C4379" s="8"/>
      <c r="D4379" s="15"/>
      <c r="E4379" s="16"/>
      <c r="F4379" s="16"/>
      <c r="G4379" s="16"/>
      <c r="H4379" s="16"/>
      <c r="I4379" s="15"/>
      <c r="J4379" s="5"/>
      <c r="K4379" s="2"/>
      <c r="L4379" s="21"/>
      <c r="M4379" s="14"/>
      <c r="N4379" s="14"/>
      <c r="O4379" s="21"/>
      <c r="P4379" s="16"/>
      <c r="Q4379" s="24"/>
      <c r="R4379" s="16"/>
      <c r="S4379" s="4"/>
      <c r="T4379" s="5"/>
      <c r="U4379" s="11"/>
      <c r="V4379" s="11"/>
      <c r="W4379" s="11"/>
      <c r="X4379" s="32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"/>
      <c r="AI4379" s="1"/>
      <c r="AJ4379" s="1"/>
      <c r="AK4379" s="1"/>
      <c r="AL4379" s="1"/>
      <c r="AM4379" s="32"/>
      <c r="AN4379" s="32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42"/>
      <c r="B4380" s="19"/>
      <c r="C4380" s="8"/>
      <c r="D4380" s="15"/>
      <c r="E4380" s="16"/>
      <c r="F4380" s="16"/>
      <c r="G4380" s="16"/>
      <c r="H4380" s="16"/>
      <c r="I4380" s="15"/>
      <c r="J4380" s="5"/>
      <c r="K4380" s="2"/>
      <c r="L4380" s="21"/>
      <c r="M4380" s="14"/>
      <c r="N4380" s="14"/>
      <c r="O4380" s="21"/>
      <c r="P4380" s="16"/>
      <c r="Q4380" s="24"/>
      <c r="R4380" s="16"/>
      <c r="S4380" s="4"/>
      <c r="T4380" s="5"/>
      <c r="U4380" s="11"/>
      <c r="V4380" s="11"/>
      <c r="W4380" s="11"/>
      <c r="X4380" s="32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"/>
      <c r="AI4380" s="1"/>
      <c r="AJ4380" s="1"/>
      <c r="AK4380" s="1"/>
      <c r="AL4380" s="1"/>
      <c r="AM4380" s="32"/>
      <c r="AN4380" s="32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42"/>
      <c r="B4381" s="19"/>
      <c r="C4381" s="8"/>
      <c r="D4381" s="15"/>
      <c r="E4381" s="16"/>
      <c r="F4381" s="16"/>
      <c r="G4381" s="16"/>
      <c r="H4381" s="16"/>
      <c r="I4381" s="15"/>
      <c r="J4381" s="5"/>
      <c r="K4381" s="2"/>
      <c r="L4381" s="21"/>
      <c r="M4381" s="14"/>
      <c r="N4381" s="14"/>
      <c r="O4381" s="21"/>
      <c r="P4381" s="16"/>
      <c r="Q4381" s="24"/>
      <c r="R4381" s="16"/>
      <c r="S4381" s="4"/>
      <c r="T4381" s="5"/>
      <c r="U4381" s="11"/>
      <c r="V4381" s="11"/>
      <c r="W4381" s="11"/>
      <c r="X4381" s="32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"/>
      <c r="AI4381" s="1"/>
      <c r="AJ4381" s="1"/>
      <c r="AK4381" s="1"/>
      <c r="AL4381" s="1"/>
      <c r="AM4381" s="32"/>
      <c r="AN4381" s="32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42"/>
      <c r="B4382" s="19"/>
      <c r="C4382" s="8"/>
      <c r="D4382" s="15"/>
      <c r="E4382" s="16"/>
      <c r="F4382" s="16"/>
      <c r="G4382" s="16"/>
      <c r="H4382" s="16"/>
      <c r="I4382" s="15"/>
      <c r="J4382" s="5"/>
      <c r="K4382" s="2"/>
      <c r="L4382" s="21"/>
      <c r="M4382" s="14"/>
      <c r="N4382" s="14"/>
      <c r="O4382" s="21"/>
      <c r="P4382" s="16"/>
      <c r="Q4382" s="24"/>
      <c r="R4382" s="16"/>
      <c r="S4382" s="4"/>
      <c r="T4382" s="5"/>
      <c r="U4382" s="11"/>
      <c r="V4382" s="11"/>
      <c r="W4382" s="11"/>
      <c r="X4382" s="32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"/>
      <c r="AI4382" s="1"/>
      <c r="AJ4382" s="1"/>
      <c r="AK4382" s="1"/>
      <c r="AL4382" s="1"/>
      <c r="AM4382" s="32"/>
      <c r="AN4382" s="32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42"/>
      <c r="B4383" s="19"/>
      <c r="C4383" s="8"/>
      <c r="D4383" s="15"/>
      <c r="E4383" s="16"/>
      <c r="F4383" s="16"/>
      <c r="G4383" s="16"/>
      <c r="H4383" s="16"/>
      <c r="I4383" s="15"/>
      <c r="J4383" s="5"/>
      <c r="K4383" s="2"/>
      <c r="L4383" s="21"/>
      <c r="M4383" s="14"/>
      <c r="N4383" s="14"/>
      <c r="O4383" s="21"/>
      <c r="P4383" s="16"/>
      <c r="Q4383" s="24"/>
      <c r="R4383" s="16"/>
      <c r="S4383" s="4"/>
      <c r="T4383" s="5"/>
      <c r="U4383" s="11"/>
      <c r="V4383" s="11"/>
      <c r="W4383" s="11"/>
      <c r="X4383" s="32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"/>
      <c r="AI4383" s="1"/>
      <c r="AJ4383" s="1"/>
      <c r="AK4383" s="1"/>
      <c r="AL4383" s="1"/>
      <c r="AM4383" s="32"/>
      <c r="AN4383" s="32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42"/>
      <c r="B4384" s="19"/>
      <c r="C4384" s="8"/>
      <c r="D4384" s="15"/>
      <c r="E4384" s="16"/>
      <c r="F4384" s="16"/>
      <c r="G4384" s="16"/>
      <c r="H4384" s="16"/>
      <c r="I4384" s="15"/>
      <c r="J4384" s="5"/>
      <c r="K4384" s="2"/>
      <c r="L4384" s="21"/>
      <c r="M4384" s="14"/>
      <c r="N4384" s="14"/>
      <c r="O4384" s="21"/>
      <c r="P4384" s="16"/>
      <c r="Q4384" s="24"/>
      <c r="R4384" s="16"/>
      <c r="S4384" s="4"/>
      <c r="T4384" s="5"/>
      <c r="U4384" s="11"/>
      <c r="V4384" s="11"/>
      <c r="W4384" s="11"/>
      <c r="X4384" s="32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"/>
      <c r="AI4384" s="1"/>
      <c r="AJ4384" s="1"/>
      <c r="AK4384" s="1"/>
      <c r="AL4384" s="1"/>
      <c r="AM4384" s="32"/>
      <c r="AN4384" s="32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42"/>
      <c r="B4385" s="19"/>
      <c r="C4385" s="8"/>
      <c r="D4385" s="15"/>
      <c r="E4385" s="16"/>
      <c r="F4385" s="16"/>
      <c r="G4385" s="16"/>
      <c r="H4385" s="16"/>
      <c r="I4385" s="15"/>
      <c r="J4385" s="5"/>
      <c r="K4385" s="2"/>
      <c r="L4385" s="21"/>
      <c r="M4385" s="14"/>
      <c r="N4385" s="14"/>
      <c r="O4385" s="21"/>
      <c r="P4385" s="16"/>
      <c r="Q4385" s="24"/>
      <c r="R4385" s="16"/>
      <c r="S4385" s="4"/>
      <c r="T4385" s="5"/>
      <c r="U4385" s="11"/>
      <c r="V4385" s="11"/>
      <c r="W4385" s="11"/>
      <c r="X4385" s="32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"/>
      <c r="AI4385" s="1"/>
      <c r="AJ4385" s="1"/>
      <c r="AK4385" s="1"/>
      <c r="AL4385" s="1"/>
      <c r="AM4385" s="32"/>
      <c r="AN4385" s="32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42"/>
      <c r="B4386" s="19"/>
      <c r="C4386" s="8"/>
      <c r="D4386" s="15"/>
      <c r="E4386" s="16"/>
      <c r="F4386" s="16"/>
      <c r="G4386" s="16"/>
      <c r="H4386" s="16"/>
      <c r="I4386" s="15"/>
      <c r="J4386" s="5"/>
      <c r="K4386" s="2"/>
      <c r="L4386" s="21"/>
      <c r="M4386" s="14"/>
      <c r="N4386" s="14"/>
      <c r="O4386" s="21"/>
      <c r="P4386" s="16"/>
      <c r="Q4386" s="24"/>
      <c r="R4386" s="16"/>
      <c r="S4386" s="4"/>
      <c r="T4386" s="5"/>
      <c r="U4386" s="11"/>
      <c r="V4386" s="11"/>
      <c r="W4386" s="11"/>
      <c r="X4386" s="32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"/>
      <c r="AI4386" s="1"/>
      <c r="AJ4386" s="1"/>
      <c r="AK4386" s="1"/>
      <c r="AL4386" s="1"/>
      <c r="AM4386" s="32"/>
      <c r="AN4386" s="32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42"/>
      <c r="B4387" s="19"/>
      <c r="C4387" s="8"/>
      <c r="D4387" s="15"/>
      <c r="E4387" s="16"/>
      <c r="F4387" s="16"/>
      <c r="G4387" s="16"/>
      <c r="H4387" s="16"/>
      <c r="I4387" s="15"/>
      <c r="J4387" s="5"/>
      <c r="K4387" s="2"/>
      <c r="L4387" s="21"/>
      <c r="M4387" s="14"/>
      <c r="N4387" s="14"/>
      <c r="O4387" s="21"/>
      <c r="P4387" s="16"/>
      <c r="Q4387" s="24"/>
      <c r="R4387" s="16"/>
      <c r="S4387" s="4"/>
      <c r="T4387" s="5"/>
      <c r="U4387" s="11"/>
      <c r="V4387" s="11"/>
      <c r="W4387" s="11"/>
      <c r="X4387" s="32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"/>
      <c r="AI4387" s="1"/>
      <c r="AJ4387" s="1"/>
      <c r="AK4387" s="1"/>
      <c r="AL4387" s="1"/>
      <c r="AM4387" s="32"/>
      <c r="AN4387" s="32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42"/>
      <c r="B4388" s="19"/>
      <c r="C4388" s="8"/>
      <c r="D4388" s="15"/>
      <c r="E4388" s="16"/>
      <c r="F4388" s="16"/>
      <c r="G4388" s="16"/>
      <c r="H4388" s="16"/>
      <c r="I4388" s="15"/>
      <c r="J4388" s="5"/>
      <c r="K4388" s="2"/>
      <c r="L4388" s="21"/>
      <c r="M4388" s="14"/>
      <c r="N4388" s="14"/>
      <c r="O4388" s="21"/>
      <c r="P4388" s="16"/>
      <c r="Q4388" s="24"/>
      <c r="R4388" s="16"/>
      <c r="S4388" s="4"/>
      <c r="T4388" s="5"/>
      <c r="U4388" s="11"/>
      <c r="V4388" s="11"/>
      <c r="W4388" s="11"/>
      <c r="X4388" s="32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"/>
      <c r="AI4388" s="1"/>
      <c r="AJ4388" s="1"/>
      <c r="AK4388" s="1"/>
      <c r="AL4388" s="1"/>
      <c r="AM4388" s="32"/>
      <c r="AN4388" s="32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42"/>
      <c r="B4389" s="19"/>
      <c r="C4389" s="8"/>
      <c r="D4389" s="15"/>
      <c r="E4389" s="16"/>
      <c r="F4389" s="16"/>
      <c r="G4389" s="16"/>
      <c r="H4389" s="16"/>
      <c r="I4389" s="15"/>
      <c r="J4389" s="5"/>
      <c r="K4389" s="2"/>
      <c r="L4389" s="21"/>
      <c r="M4389" s="14"/>
      <c r="N4389" s="14"/>
      <c r="O4389" s="21"/>
      <c r="P4389" s="16"/>
      <c r="Q4389" s="24"/>
      <c r="R4389" s="16"/>
      <c r="S4389" s="4"/>
      <c r="T4389" s="5"/>
      <c r="U4389" s="11"/>
      <c r="V4389" s="11"/>
      <c r="W4389" s="11"/>
      <c r="X4389" s="32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"/>
      <c r="AI4389" s="1"/>
      <c r="AJ4389" s="1"/>
      <c r="AK4389" s="1"/>
      <c r="AL4389" s="1"/>
      <c r="AM4389" s="32"/>
      <c r="AN4389" s="32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42"/>
      <c r="B4390" s="19"/>
      <c r="C4390" s="8"/>
      <c r="D4390" s="15"/>
      <c r="E4390" s="16"/>
      <c r="F4390" s="16"/>
      <c r="G4390" s="16"/>
      <c r="H4390" s="16"/>
      <c r="I4390" s="15"/>
      <c r="J4390" s="5"/>
      <c r="K4390" s="2"/>
      <c r="L4390" s="21"/>
      <c r="M4390" s="14"/>
      <c r="N4390" s="14"/>
      <c r="O4390" s="21"/>
      <c r="P4390" s="16"/>
      <c r="Q4390" s="24"/>
      <c r="R4390" s="16"/>
      <c r="S4390" s="4"/>
      <c r="T4390" s="5"/>
      <c r="U4390" s="11"/>
      <c r="V4390" s="11"/>
      <c r="W4390" s="11"/>
      <c r="X4390" s="32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"/>
      <c r="AI4390" s="1"/>
      <c r="AJ4390" s="1"/>
      <c r="AK4390" s="1"/>
      <c r="AL4390" s="1"/>
      <c r="AM4390" s="32"/>
      <c r="AN4390" s="32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42"/>
      <c r="B4391" s="19"/>
      <c r="C4391" s="8"/>
      <c r="D4391" s="15"/>
      <c r="E4391" s="16"/>
      <c r="F4391" s="16"/>
      <c r="G4391" s="16"/>
      <c r="H4391" s="16"/>
      <c r="I4391" s="15"/>
      <c r="J4391" s="5"/>
      <c r="K4391" s="2"/>
      <c r="L4391" s="21"/>
      <c r="M4391" s="14"/>
      <c r="N4391" s="14"/>
      <c r="O4391" s="21"/>
      <c r="P4391" s="16"/>
      <c r="Q4391" s="24"/>
      <c r="R4391" s="16"/>
      <c r="S4391" s="4"/>
      <c r="T4391" s="5"/>
      <c r="U4391" s="11"/>
      <c r="V4391" s="11"/>
      <c r="W4391" s="11"/>
      <c r="X4391" s="32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"/>
      <c r="AI4391" s="1"/>
      <c r="AJ4391" s="1"/>
      <c r="AK4391" s="1"/>
      <c r="AL4391" s="1"/>
      <c r="AM4391" s="32"/>
      <c r="AN4391" s="32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42"/>
      <c r="B4392" s="19"/>
      <c r="C4392" s="8"/>
      <c r="D4392" s="15"/>
      <c r="E4392" s="16"/>
      <c r="F4392" s="16"/>
      <c r="G4392" s="16"/>
      <c r="H4392" s="16"/>
      <c r="I4392" s="15"/>
      <c r="J4392" s="5"/>
      <c r="K4392" s="2"/>
      <c r="L4392" s="21"/>
      <c r="M4392" s="14"/>
      <c r="N4392" s="14"/>
      <c r="O4392" s="21"/>
      <c r="P4392" s="16"/>
      <c r="Q4392" s="24"/>
      <c r="R4392" s="16"/>
      <c r="S4392" s="4"/>
      <c r="T4392" s="5"/>
      <c r="U4392" s="11"/>
      <c r="V4392" s="11"/>
      <c r="W4392" s="11"/>
      <c r="X4392" s="32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"/>
      <c r="AI4392" s="1"/>
      <c r="AJ4392" s="1"/>
      <c r="AK4392" s="1"/>
      <c r="AL4392" s="1"/>
      <c r="AM4392" s="32"/>
      <c r="AN4392" s="32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42"/>
      <c r="B4393" s="19"/>
      <c r="C4393" s="8"/>
      <c r="D4393" s="15"/>
      <c r="E4393" s="16"/>
      <c r="F4393" s="16"/>
      <c r="G4393" s="16"/>
      <c r="H4393" s="16"/>
      <c r="I4393" s="15"/>
      <c r="J4393" s="5"/>
      <c r="K4393" s="2"/>
      <c r="L4393" s="21"/>
      <c r="M4393" s="14"/>
      <c r="N4393" s="14"/>
      <c r="O4393" s="21"/>
      <c r="P4393" s="16"/>
      <c r="Q4393" s="24"/>
      <c r="R4393" s="16"/>
      <c r="S4393" s="4"/>
      <c r="T4393" s="5"/>
      <c r="U4393" s="11"/>
      <c r="V4393" s="11"/>
      <c r="W4393" s="11"/>
      <c r="X4393" s="32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"/>
      <c r="AI4393" s="1"/>
      <c r="AJ4393" s="1"/>
      <c r="AK4393" s="1"/>
      <c r="AL4393" s="1"/>
      <c r="AM4393" s="32"/>
      <c r="AN4393" s="32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42"/>
      <c r="B4394" s="19"/>
      <c r="C4394" s="8"/>
      <c r="D4394" s="15"/>
      <c r="E4394" s="16"/>
      <c r="F4394" s="16"/>
      <c r="G4394" s="16"/>
      <c r="H4394" s="16"/>
      <c r="I4394" s="15"/>
      <c r="J4394" s="5"/>
      <c r="K4394" s="2"/>
      <c r="L4394" s="21"/>
      <c r="M4394" s="14"/>
      <c r="N4394" s="14"/>
      <c r="O4394" s="21"/>
      <c r="P4394" s="16"/>
      <c r="Q4394" s="24"/>
      <c r="R4394" s="16"/>
      <c r="S4394" s="4"/>
      <c r="T4394" s="5"/>
      <c r="U4394" s="11"/>
      <c r="V4394" s="11"/>
      <c r="W4394" s="11"/>
      <c r="X4394" s="32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"/>
      <c r="AI4394" s="1"/>
      <c r="AJ4394" s="1"/>
      <c r="AK4394" s="1"/>
      <c r="AL4394" s="1"/>
      <c r="AM4394" s="32"/>
      <c r="AN4394" s="32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42"/>
      <c r="B4395" s="19"/>
      <c r="C4395" s="8"/>
      <c r="D4395" s="15"/>
      <c r="E4395" s="16"/>
      <c r="F4395" s="16"/>
      <c r="G4395" s="16"/>
      <c r="H4395" s="16"/>
      <c r="I4395" s="15"/>
      <c r="J4395" s="5"/>
      <c r="K4395" s="2"/>
      <c r="L4395" s="21"/>
      <c r="M4395" s="14"/>
      <c r="N4395" s="14"/>
      <c r="O4395" s="21"/>
      <c r="P4395" s="16"/>
      <c r="Q4395" s="24"/>
      <c r="R4395" s="16"/>
      <c r="S4395" s="4"/>
      <c r="T4395" s="5"/>
      <c r="U4395" s="11"/>
      <c r="V4395" s="11"/>
      <c r="W4395" s="11"/>
      <c r="X4395" s="32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"/>
      <c r="AI4395" s="1"/>
      <c r="AJ4395" s="1"/>
      <c r="AK4395" s="1"/>
      <c r="AL4395" s="1"/>
      <c r="AM4395" s="32"/>
      <c r="AN4395" s="32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42"/>
      <c r="B4396" s="19"/>
      <c r="C4396" s="8"/>
      <c r="D4396" s="15"/>
      <c r="E4396" s="16"/>
      <c r="F4396" s="16"/>
      <c r="G4396" s="16"/>
      <c r="H4396" s="16"/>
      <c r="I4396" s="15"/>
      <c r="J4396" s="5"/>
      <c r="K4396" s="2"/>
      <c r="L4396" s="21"/>
      <c r="M4396" s="14"/>
      <c r="N4396" s="14"/>
      <c r="O4396" s="21"/>
      <c r="P4396" s="16"/>
      <c r="Q4396" s="24"/>
      <c r="R4396" s="16"/>
      <c r="S4396" s="4"/>
      <c r="T4396" s="5"/>
      <c r="U4396" s="30"/>
      <c r="V4396" s="30"/>
      <c r="W4396" s="30"/>
      <c r="X4396" s="36"/>
      <c r="Y4396" s="25"/>
      <c r="Z4396" s="28"/>
      <c r="AA4396" s="30"/>
      <c r="AB4396" s="25"/>
      <c r="AC4396" s="25"/>
      <c r="AD4396" s="25"/>
      <c r="AE4396" s="30"/>
      <c r="AF4396" s="26"/>
      <c r="AG4396" s="30"/>
      <c r="AH4396" s="28"/>
      <c r="AI4396" s="28"/>
      <c r="AJ4396" s="28"/>
      <c r="AK4396" s="28"/>
      <c r="AL4396" s="28"/>
      <c r="AM4396" s="36"/>
      <c r="AN4396" s="36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  <c r="EK4396" s="28"/>
      <c r="EL4396" s="28"/>
      <c r="EM4396" s="28"/>
      <c r="EN4396" s="28"/>
      <c r="EO4396" s="28"/>
    </row>
    <row r="4397" spans="1:145" x14ac:dyDescent="0.15">
      <c r="A4397" s="42"/>
      <c r="B4397" s="19"/>
      <c r="C4397" s="8"/>
      <c r="D4397" s="15"/>
      <c r="E4397" s="16"/>
      <c r="F4397" s="16"/>
      <c r="G4397" s="16"/>
      <c r="H4397" s="16"/>
      <c r="I4397" s="15"/>
      <c r="J4397" s="5"/>
      <c r="K4397" s="2"/>
      <c r="L4397" s="21"/>
      <c r="M4397" s="14"/>
      <c r="N4397" s="14"/>
      <c r="O4397" s="21"/>
      <c r="P4397" s="16"/>
      <c r="Q4397" s="24"/>
      <c r="R4397" s="16"/>
      <c r="S4397" s="4"/>
      <c r="T4397" s="5"/>
      <c r="U4397" s="11"/>
      <c r="V4397" s="11"/>
      <c r="W4397" s="11"/>
      <c r="X4397" s="32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"/>
      <c r="AI4397" s="1"/>
      <c r="AJ4397" s="1"/>
      <c r="AK4397" s="1"/>
      <c r="AL4397" s="1"/>
      <c r="AM4397" s="32"/>
      <c r="AN4397" s="32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42"/>
      <c r="B4398" s="19"/>
      <c r="C4398" s="8"/>
      <c r="D4398" s="15"/>
      <c r="E4398" s="16"/>
      <c r="F4398" s="16"/>
      <c r="G4398" s="16"/>
      <c r="H4398" s="16"/>
      <c r="I4398" s="15"/>
      <c r="J4398" s="5"/>
      <c r="K4398" s="2"/>
      <c r="L4398" s="21"/>
      <c r="M4398" s="14"/>
      <c r="N4398" s="14"/>
      <c r="O4398" s="21"/>
      <c r="P4398" s="16"/>
      <c r="Q4398" s="24"/>
      <c r="R4398" s="16"/>
      <c r="S4398" s="4"/>
      <c r="T4398" s="5"/>
      <c r="U4398" s="11"/>
      <c r="V4398" s="11"/>
      <c r="W4398" s="11"/>
      <c r="X4398" s="32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"/>
      <c r="AI4398" s="1"/>
      <c r="AJ4398" s="1"/>
      <c r="AK4398" s="1"/>
      <c r="AL4398" s="1"/>
      <c r="AM4398" s="32"/>
      <c r="AN4398" s="32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42"/>
      <c r="B4399" s="19"/>
      <c r="C4399" s="8"/>
      <c r="D4399" s="15"/>
      <c r="E4399" s="16"/>
      <c r="F4399" s="16"/>
      <c r="G4399" s="16"/>
      <c r="H4399" s="16"/>
      <c r="I4399" s="15"/>
      <c r="J4399" s="5"/>
      <c r="K4399" s="2"/>
      <c r="L4399" s="21"/>
      <c r="M4399" s="14"/>
      <c r="N4399" s="14"/>
      <c r="O4399" s="21"/>
      <c r="P4399" s="16"/>
      <c r="Q4399" s="24"/>
      <c r="R4399" s="16"/>
      <c r="S4399" s="4"/>
      <c r="T4399" s="5"/>
      <c r="U4399" s="11"/>
      <c r="V4399" s="11"/>
      <c r="W4399" s="11"/>
      <c r="X4399" s="32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"/>
      <c r="AI4399" s="1"/>
      <c r="AJ4399" s="1"/>
      <c r="AK4399" s="1"/>
      <c r="AL4399" s="1"/>
      <c r="AM4399" s="32"/>
      <c r="AN4399" s="32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42"/>
      <c r="B4400" s="19"/>
      <c r="C4400" s="8"/>
      <c r="D4400" s="15"/>
      <c r="E4400" s="16"/>
      <c r="F4400" s="16"/>
      <c r="G4400" s="16"/>
      <c r="H4400" s="16"/>
      <c r="I4400" s="15"/>
      <c r="J4400" s="5"/>
      <c r="K4400" s="2"/>
      <c r="L4400" s="21"/>
      <c r="M4400" s="14"/>
      <c r="N4400" s="14"/>
      <c r="O4400" s="21"/>
      <c r="P4400" s="16"/>
      <c r="Q4400" s="24"/>
      <c r="R4400" s="16"/>
      <c r="S4400" s="4"/>
      <c r="T4400" s="5"/>
      <c r="U4400" s="11"/>
      <c r="V4400" s="11"/>
      <c r="W4400" s="11"/>
      <c r="X4400" s="32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"/>
      <c r="AI4400" s="1"/>
      <c r="AJ4400" s="1"/>
      <c r="AK4400" s="1"/>
      <c r="AL4400" s="1"/>
      <c r="AM4400" s="32"/>
      <c r="AN4400" s="32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42"/>
      <c r="B4401" s="19"/>
      <c r="C4401" s="8"/>
      <c r="D4401" s="15"/>
      <c r="E4401" s="16"/>
      <c r="F4401" s="16"/>
      <c r="G4401" s="16"/>
      <c r="H4401" s="16"/>
      <c r="I4401" s="15"/>
      <c r="J4401" s="5"/>
      <c r="K4401" s="2"/>
      <c r="L4401" s="21"/>
      <c r="M4401" s="14"/>
      <c r="N4401" s="14"/>
      <c r="O4401" s="21"/>
      <c r="P4401" s="16"/>
      <c r="Q4401" s="24"/>
      <c r="R4401" s="16"/>
      <c r="S4401" s="4"/>
      <c r="T4401" s="5"/>
      <c r="U4401" s="11"/>
      <c r="V4401" s="11"/>
      <c r="W4401" s="11"/>
      <c r="X4401" s="32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"/>
      <c r="AI4401" s="1"/>
      <c r="AJ4401" s="1"/>
      <c r="AK4401" s="1"/>
      <c r="AL4401" s="1"/>
      <c r="AM4401" s="32"/>
      <c r="AN4401" s="32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42"/>
      <c r="B4402" s="19"/>
      <c r="C4402" s="8"/>
      <c r="D4402" s="15"/>
      <c r="E4402" s="16"/>
      <c r="F4402" s="16"/>
      <c r="G4402" s="16"/>
      <c r="H4402" s="16"/>
      <c r="I4402" s="15"/>
      <c r="J4402" s="5"/>
      <c r="K4402" s="2"/>
      <c r="L4402" s="21"/>
      <c r="M4402" s="14"/>
      <c r="N4402" s="14"/>
      <c r="O4402" s="21"/>
      <c r="P4402" s="16"/>
      <c r="Q4402" s="24"/>
      <c r="R4402" s="16"/>
      <c r="S4402" s="4"/>
      <c r="T4402" s="5"/>
      <c r="U4402" s="11"/>
      <c r="V4402" s="11"/>
      <c r="W4402" s="11"/>
      <c r="X4402" s="32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"/>
      <c r="AI4402" s="1"/>
      <c r="AJ4402" s="1"/>
      <c r="AK4402" s="1"/>
      <c r="AL4402" s="1"/>
      <c r="AM4402" s="32"/>
      <c r="AN4402" s="32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42"/>
      <c r="B4403" s="19"/>
      <c r="C4403" s="8"/>
      <c r="D4403" s="15"/>
      <c r="E4403" s="16"/>
      <c r="F4403" s="16"/>
      <c r="G4403" s="16"/>
      <c r="H4403" s="16"/>
      <c r="I4403" s="15"/>
      <c r="J4403" s="5"/>
      <c r="K4403" s="2"/>
      <c r="L4403" s="21"/>
      <c r="M4403" s="14"/>
      <c r="N4403" s="14"/>
      <c r="O4403" s="21"/>
      <c r="P4403" s="16"/>
      <c r="Q4403" s="24"/>
      <c r="R4403" s="16"/>
      <c r="S4403" s="4"/>
      <c r="T4403" s="5"/>
      <c r="U4403" s="11"/>
      <c r="V4403" s="11"/>
      <c r="W4403" s="11"/>
      <c r="X4403" s="32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"/>
      <c r="AI4403" s="1"/>
      <c r="AJ4403" s="1"/>
      <c r="AK4403" s="1"/>
      <c r="AL4403" s="1"/>
      <c r="AM4403" s="32"/>
      <c r="AN4403" s="32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42"/>
      <c r="B4404" s="19"/>
      <c r="C4404" s="8"/>
      <c r="D4404" s="15"/>
      <c r="E4404" s="16"/>
      <c r="F4404" s="16"/>
      <c r="G4404" s="16"/>
      <c r="H4404" s="16"/>
      <c r="I4404" s="15"/>
      <c r="J4404" s="5"/>
      <c r="K4404" s="2"/>
      <c r="L4404" s="21"/>
      <c r="M4404" s="14"/>
      <c r="N4404" s="14"/>
      <c r="O4404" s="21"/>
      <c r="P4404" s="16"/>
      <c r="Q4404" s="24"/>
      <c r="R4404" s="16"/>
      <c r="S4404" s="4"/>
      <c r="T4404" s="5"/>
      <c r="U4404" s="11"/>
      <c r="V4404" s="11"/>
      <c r="W4404" s="11"/>
      <c r="X4404" s="32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"/>
      <c r="AI4404" s="1"/>
      <c r="AJ4404" s="1"/>
      <c r="AK4404" s="1"/>
      <c r="AL4404" s="1"/>
      <c r="AM4404" s="32"/>
      <c r="AN4404" s="32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42"/>
      <c r="B4405" s="19"/>
      <c r="C4405" s="8"/>
      <c r="D4405" s="15"/>
      <c r="E4405" s="16"/>
      <c r="F4405" s="16"/>
      <c r="G4405" s="16"/>
      <c r="H4405" s="16"/>
      <c r="I4405" s="15"/>
      <c r="J4405" s="5"/>
      <c r="K4405" s="2"/>
      <c r="L4405" s="21"/>
      <c r="M4405" s="14"/>
      <c r="N4405" s="14"/>
      <c r="O4405" s="21"/>
      <c r="P4405" s="16"/>
      <c r="Q4405" s="24"/>
      <c r="R4405" s="16"/>
      <c r="S4405" s="4"/>
      <c r="T4405" s="5"/>
      <c r="U4405" s="11"/>
      <c r="V4405" s="11"/>
      <c r="W4405" s="11"/>
      <c r="X4405" s="32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"/>
      <c r="AI4405" s="1"/>
      <c r="AJ4405" s="1"/>
      <c r="AK4405" s="1"/>
      <c r="AL4405" s="1"/>
      <c r="AM4405" s="32"/>
      <c r="AN4405" s="32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42"/>
      <c r="B4406" s="19"/>
      <c r="C4406" s="8"/>
      <c r="D4406" s="15"/>
      <c r="E4406" s="16"/>
      <c r="F4406" s="16"/>
      <c r="G4406" s="16"/>
      <c r="H4406" s="16"/>
      <c r="I4406" s="15"/>
      <c r="J4406" s="5"/>
      <c r="K4406" s="2"/>
      <c r="L4406" s="21"/>
      <c r="M4406" s="14"/>
      <c r="N4406" s="14"/>
      <c r="O4406" s="21"/>
      <c r="P4406" s="16"/>
      <c r="Q4406" s="24"/>
      <c r="R4406" s="16"/>
      <c r="S4406" s="4"/>
      <c r="T4406" s="5"/>
      <c r="U4406" s="11"/>
      <c r="V4406" s="11"/>
      <c r="W4406" s="11"/>
      <c r="X4406" s="32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"/>
      <c r="AI4406" s="1"/>
      <c r="AJ4406" s="1"/>
      <c r="AK4406" s="1"/>
      <c r="AL4406" s="1"/>
      <c r="AM4406" s="32"/>
      <c r="AN4406" s="32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42"/>
      <c r="B4407" s="19"/>
      <c r="C4407" s="8"/>
      <c r="D4407" s="15"/>
      <c r="E4407" s="16"/>
      <c r="F4407" s="16"/>
      <c r="G4407" s="16"/>
      <c r="H4407" s="16"/>
      <c r="I4407" s="15"/>
      <c r="J4407" s="5"/>
      <c r="K4407" s="2"/>
      <c r="L4407" s="21"/>
      <c r="M4407" s="14"/>
      <c r="N4407" s="14"/>
      <c r="O4407" s="21"/>
      <c r="P4407" s="16"/>
      <c r="Q4407" s="24"/>
      <c r="R4407" s="16"/>
      <c r="S4407" s="4"/>
      <c r="T4407" s="5"/>
      <c r="U4407" s="11"/>
      <c r="V4407" s="11"/>
      <c r="W4407" s="11"/>
      <c r="X4407" s="32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"/>
      <c r="AI4407" s="1"/>
      <c r="AJ4407" s="1"/>
      <c r="AK4407" s="1"/>
      <c r="AL4407" s="1"/>
      <c r="AM4407" s="32"/>
      <c r="AN4407" s="32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42"/>
      <c r="B4408" s="19"/>
      <c r="C4408" s="8"/>
      <c r="D4408" s="15"/>
      <c r="E4408" s="16"/>
      <c r="F4408" s="16"/>
      <c r="G4408" s="16"/>
      <c r="H4408" s="16"/>
      <c r="I4408" s="15"/>
      <c r="J4408" s="5"/>
      <c r="K4408" s="2"/>
      <c r="L4408" s="21"/>
      <c r="M4408" s="14"/>
      <c r="N4408" s="14"/>
      <c r="O4408" s="21"/>
      <c r="P4408" s="16"/>
      <c r="Q4408" s="24"/>
      <c r="R4408" s="16"/>
      <c r="S4408" s="4"/>
      <c r="T4408" s="5"/>
      <c r="U4408" s="11"/>
      <c r="V4408" s="11"/>
      <c r="W4408" s="11"/>
      <c r="X4408" s="32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"/>
      <c r="AI4408" s="1"/>
      <c r="AJ4408" s="1"/>
      <c r="AK4408" s="1"/>
      <c r="AL4408" s="1"/>
      <c r="AM4408" s="32"/>
      <c r="AN4408" s="32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42"/>
      <c r="B4409" s="19"/>
      <c r="C4409" s="8"/>
      <c r="D4409" s="15"/>
      <c r="E4409" s="16"/>
      <c r="F4409" s="16"/>
      <c r="G4409" s="16"/>
      <c r="H4409" s="16"/>
      <c r="I4409" s="15"/>
      <c r="J4409" s="5"/>
      <c r="K4409" s="2"/>
      <c r="L4409" s="21"/>
      <c r="M4409" s="14"/>
      <c r="N4409" s="14"/>
      <c r="O4409" s="21"/>
      <c r="P4409" s="16"/>
      <c r="Q4409" s="24"/>
      <c r="R4409" s="16"/>
      <c r="S4409" s="4"/>
      <c r="T4409" s="5"/>
      <c r="U4409" s="11"/>
      <c r="V4409" s="11"/>
      <c r="W4409" s="11"/>
      <c r="X4409" s="32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"/>
      <c r="AI4409" s="1"/>
      <c r="AJ4409" s="1"/>
      <c r="AK4409" s="1"/>
      <c r="AL4409" s="1"/>
      <c r="AM4409" s="32"/>
      <c r="AN4409" s="32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42"/>
      <c r="B4410" s="19"/>
      <c r="C4410" s="8"/>
      <c r="D4410" s="15"/>
      <c r="E4410" s="16"/>
      <c r="F4410" s="16"/>
      <c r="G4410" s="16"/>
      <c r="H4410" s="16"/>
      <c r="I4410" s="15"/>
      <c r="J4410" s="5"/>
      <c r="K4410" s="2"/>
      <c r="L4410" s="21"/>
      <c r="M4410" s="14"/>
      <c r="N4410" s="14"/>
      <c r="O4410" s="21"/>
      <c r="P4410" s="16"/>
      <c r="Q4410" s="24"/>
      <c r="R4410" s="16"/>
      <c r="S4410" s="4"/>
      <c r="T4410" s="5"/>
      <c r="U4410" s="11"/>
      <c r="V4410" s="11"/>
      <c r="W4410" s="11"/>
      <c r="X4410" s="32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"/>
      <c r="AI4410" s="1"/>
      <c r="AJ4410" s="1"/>
      <c r="AK4410" s="1"/>
      <c r="AL4410" s="1"/>
      <c r="AM4410" s="32"/>
      <c r="AN4410" s="32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42"/>
      <c r="B4411" s="19"/>
      <c r="C4411" s="8"/>
      <c r="D4411" s="15"/>
      <c r="E4411" s="16"/>
      <c r="F4411" s="16"/>
      <c r="G4411" s="16"/>
      <c r="H4411" s="16"/>
      <c r="I4411" s="15"/>
      <c r="J4411" s="5"/>
      <c r="K4411" s="2"/>
      <c r="L4411" s="21"/>
      <c r="M4411" s="14"/>
      <c r="N4411" s="14"/>
      <c r="O4411" s="21"/>
      <c r="P4411" s="16"/>
      <c r="Q4411" s="24"/>
      <c r="R4411" s="16"/>
      <c r="S4411" s="4"/>
      <c r="T4411" s="5"/>
      <c r="U4411" s="11"/>
      <c r="V4411" s="11"/>
      <c r="W4411" s="11"/>
      <c r="X4411" s="32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"/>
      <c r="AI4411" s="1"/>
      <c r="AJ4411" s="1"/>
      <c r="AK4411" s="1"/>
      <c r="AL4411" s="1"/>
      <c r="AM4411" s="32"/>
      <c r="AN4411" s="32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42"/>
      <c r="B4412" s="19"/>
      <c r="C4412" s="8"/>
      <c r="D4412" s="15"/>
      <c r="E4412" s="16"/>
      <c r="F4412" s="16"/>
      <c r="G4412" s="16"/>
      <c r="H4412" s="16"/>
      <c r="I4412" s="15"/>
      <c r="J4412" s="5"/>
      <c r="K4412" s="2"/>
      <c r="L4412" s="21"/>
      <c r="M4412" s="14"/>
      <c r="N4412" s="14"/>
      <c r="O4412" s="21"/>
      <c r="P4412" s="16"/>
      <c r="Q4412" s="24"/>
      <c r="R4412" s="16"/>
      <c r="S4412" s="4"/>
      <c r="T4412" s="5"/>
      <c r="U4412" s="11"/>
      <c r="V4412" s="11"/>
      <c r="W4412" s="11"/>
      <c r="X4412" s="32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"/>
      <c r="AI4412" s="1"/>
      <c r="AJ4412" s="1"/>
      <c r="AK4412" s="1"/>
      <c r="AL4412" s="1"/>
      <c r="AM4412" s="32"/>
      <c r="AN4412" s="32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42"/>
      <c r="B4413" s="19"/>
      <c r="C4413" s="8"/>
      <c r="D4413" s="15"/>
      <c r="E4413" s="16"/>
      <c r="F4413" s="16"/>
      <c r="G4413" s="16"/>
      <c r="H4413" s="16"/>
      <c r="I4413" s="15"/>
      <c r="J4413" s="5"/>
      <c r="K4413" s="2"/>
      <c r="L4413" s="21"/>
      <c r="M4413" s="14"/>
      <c r="N4413" s="14"/>
      <c r="O4413" s="21"/>
      <c r="P4413" s="16"/>
      <c r="Q4413" s="24"/>
      <c r="R4413" s="16"/>
      <c r="S4413" s="4"/>
      <c r="T4413" s="5"/>
      <c r="U4413" s="11"/>
      <c r="V4413" s="11"/>
      <c r="W4413" s="11"/>
      <c r="X4413" s="32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"/>
      <c r="AI4413" s="1"/>
      <c r="AJ4413" s="1"/>
      <c r="AK4413" s="1"/>
      <c r="AL4413" s="1"/>
      <c r="AM4413" s="32"/>
      <c r="AN4413" s="32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42"/>
      <c r="B4414" s="19"/>
      <c r="C4414" s="8"/>
      <c r="D4414" s="15"/>
      <c r="E4414" s="16"/>
      <c r="F4414" s="16"/>
      <c r="G4414" s="16"/>
      <c r="H4414" s="16"/>
      <c r="I4414" s="15"/>
      <c r="J4414" s="5"/>
      <c r="K4414" s="2"/>
      <c r="L4414" s="21"/>
      <c r="M4414" s="14"/>
      <c r="N4414" s="14"/>
      <c r="O4414" s="21"/>
      <c r="P4414" s="16"/>
      <c r="Q4414" s="24"/>
      <c r="R4414" s="16"/>
      <c r="S4414" s="4"/>
      <c r="T4414" s="5"/>
      <c r="U4414" s="11"/>
      <c r="V4414" s="11"/>
      <c r="W4414" s="11"/>
      <c r="X4414" s="32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"/>
      <c r="AI4414" s="1"/>
      <c r="AJ4414" s="1"/>
      <c r="AK4414" s="1"/>
      <c r="AL4414" s="1"/>
      <c r="AM4414" s="32"/>
      <c r="AN4414" s="32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42"/>
      <c r="B4415" s="19"/>
      <c r="C4415" s="8"/>
      <c r="D4415" s="15"/>
      <c r="E4415" s="16"/>
      <c r="F4415" s="16"/>
      <c r="G4415" s="16"/>
      <c r="H4415" s="16"/>
      <c r="I4415" s="15"/>
      <c r="J4415" s="5"/>
      <c r="K4415" s="2"/>
      <c r="L4415" s="21"/>
      <c r="M4415" s="14"/>
      <c r="N4415" s="14"/>
      <c r="O4415" s="21"/>
      <c r="P4415" s="16"/>
      <c r="Q4415" s="24"/>
      <c r="R4415" s="16"/>
      <c r="S4415" s="4"/>
      <c r="T4415" s="5"/>
      <c r="U4415" s="11"/>
      <c r="V4415" s="11"/>
      <c r="W4415" s="11"/>
      <c r="X4415" s="32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"/>
      <c r="AI4415" s="1"/>
      <c r="AJ4415" s="1"/>
      <c r="AK4415" s="1"/>
      <c r="AL4415" s="1"/>
      <c r="AM4415" s="32"/>
      <c r="AN4415" s="32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42"/>
      <c r="B4416" s="19"/>
      <c r="C4416" s="8"/>
      <c r="D4416" s="15"/>
      <c r="E4416" s="16"/>
      <c r="F4416" s="16"/>
      <c r="G4416" s="16"/>
      <c r="H4416" s="16"/>
      <c r="I4416" s="15"/>
      <c r="J4416" s="5"/>
      <c r="K4416" s="2"/>
      <c r="L4416" s="21"/>
      <c r="M4416" s="14"/>
      <c r="N4416" s="14"/>
      <c r="O4416" s="21"/>
      <c r="P4416" s="16"/>
      <c r="Q4416" s="24"/>
      <c r="R4416" s="16"/>
      <c r="S4416" s="4"/>
      <c r="T4416" s="5"/>
      <c r="U4416" s="11"/>
      <c r="V4416" s="11"/>
      <c r="W4416" s="11"/>
      <c r="X4416" s="32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"/>
      <c r="AI4416" s="1"/>
      <c r="AJ4416" s="1"/>
      <c r="AK4416" s="1"/>
      <c r="AL4416" s="1"/>
      <c r="AM4416" s="32"/>
      <c r="AN4416" s="32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42"/>
      <c r="B4417" s="19"/>
      <c r="C4417" s="8"/>
      <c r="D4417" s="15"/>
      <c r="E4417" s="16"/>
      <c r="F4417" s="16"/>
      <c r="G4417" s="16"/>
      <c r="H4417" s="16"/>
      <c r="I4417" s="15"/>
      <c r="J4417" s="5"/>
      <c r="K4417" s="2"/>
      <c r="L4417" s="21"/>
      <c r="M4417" s="14"/>
      <c r="N4417" s="14"/>
      <c r="O4417" s="21"/>
      <c r="P4417" s="16"/>
      <c r="Q4417" s="24"/>
      <c r="R4417" s="16"/>
      <c r="S4417" s="4"/>
      <c r="T4417" s="5"/>
      <c r="U4417" s="11"/>
      <c r="V4417" s="11"/>
      <c r="W4417" s="11"/>
      <c r="X4417" s="32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"/>
      <c r="AI4417" s="1"/>
      <c r="AJ4417" s="1"/>
      <c r="AK4417" s="1"/>
      <c r="AL4417" s="1"/>
      <c r="AM4417" s="32"/>
      <c r="AN4417" s="32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42"/>
      <c r="B4418" s="19"/>
      <c r="C4418" s="8"/>
      <c r="D4418" s="15"/>
      <c r="E4418" s="16"/>
      <c r="F4418" s="16"/>
      <c r="G4418" s="16"/>
      <c r="H4418" s="16"/>
      <c r="I4418" s="15"/>
      <c r="J4418" s="5"/>
      <c r="K4418" s="2"/>
      <c r="L4418" s="21"/>
      <c r="M4418" s="14"/>
      <c r="N4418" s="14"/>
      <c r="O4418" s="21"/>
      <c r="P4418" s="16"/>
      <c r="Q4418" s="24"/>
      <c r="R4418" s="16"/>
      <c r="S4418" s="4"/>
      <c r="T4418" s="5"/>
      <c r="U4418" s="11"/>
      <c r="V4418" s="11"/>
      <c r="W4418" s="11"/>
      <c r="X4418" s="32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"/>
      <c r="AI4418" s="1"/>
      <c r="AJ4418" s="1"/>
      <c r="AK4418" s="1"/>
      <c r="AL4418" s="1"/>
      <c r="AM4418" s="32"/>
      <c r="AN4418" s="32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42"/>
      <c r="B4419" s="19"/>
      <c r="C4419" s="8"/>
      <c r="D4419" s="15"/>
      <c r="E4419" s="16"/>
      <c r="F4419" s="16"/>
      <c r="G4419" s="16"/>
      <c r="H4419" s="16"/>
      <c r="I4419" s="15"/>
      <c r="J4419" s="5"/>
      <c r="K4419" s="2"/>
      <c r="L4419" s="21"/>
      <c r="M4419" s="14"/>
      <c r="N4419" s="14"/>
      <c r="O4419" s="21"/>
      <c r="P4419" s="16"/>
      <c r="Q4419" s="24"/>
      <c r="R4419" s="16"/>
      <c r="S4419" s="4"/>
      <c r="T4419" s="5"/>
      <c r="U4419" s="11"/>
      <c r="V4419" s="11"/>
      <c r="W4419" s="11"/>
      <c r="X4419" s="32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"/>
      <c r="AI4419" s="1"/>
      <c r="AJ4419" s="1"/>
      <c r="AK4419" s="1"/>
      <c r="AL4419" s="1"/>
      <c r="AM4419" s="32"/>
      <c r="AN4419" s="32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42"/>
      <c r="B4420" s="19"/>
      <c r="C4420" s="8"/>
      <c r="D4420" s="15"/>
      <c r="E4420" s="16"/>
      <c r="F4420" s="16"/>
      <c r="G4420" s="16"/>
      <c r="H4420" s="16"/>
      <c r="I4420" s="15"/>
      <c r="J4420" s="5"/>
      <c r="K4420" s="2"/>
      <c r="L4420" s="21"/>
      <c r="M4420" s="14"/>
      <c r="N4420" s="14"/>
      <c r="O4420" s="21"/>
      <c r="P4420" s="16"/>
      <c r="Q4420" s="24"/>
      <c r="R4420" s="16"/>
      <c r="S4420" s="4"/>
      <c r="T4420" s="5"/>
      <c r="U4420" s="11"/>
      <c r="V4420" s="11"/>
      <c r="W4420" s="11"/>
      <c r="X4420" s="32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"/>
      <c r="AI4420" s="1"/>
      <c r="AJ4420" s="1"/>
      <c r="AK4420" s="1"/>
      <c r="AL4420" s="1"/>
      <c r="AM4420" s="32"/>
      <c r="AN4420" s="32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42"/>
      <c r="B4421" s="19"/>
      <c r="C4421" s="8"/>
      <c r="D4421" s="15"/>
      <c r="E4421" s="16"/>
      <c r="F4421" s="16"/>
      <c r="G4421" s="16"/>
      <c r="H4421" s="16"/>
      <c r="I4421" s="15"/>
      <c r="J4421" s="5"/>
      <c r="K4421" s="2"/>
      <c r="L4421" s="21"/>
      <c r="M4421" s="14"/>
      <c r="N4421" s="14"/>
      <c r="O4421" s="21"/>
      <c r="P4421" s="16"/>
      <c r="Q4421" s="24"/>
      <c r="R4421" s="16"/>
      <c r="S4421" s="4"/>
      <c r="T4421" s="5"/>
      <c r="U4421" s="11"/>
      <c r="V4421" s="11"/>
      <c r="W4421" s="11"/>
      <c r="X4421" s="32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"/>
      <c r="AI4421" s="1"/>
      <c r="AJ4421" s="1"/>
      <c r="AK4421" s="1"/>
      <c r="AL4421" s="1"/>
      <c r="AM4421" s="32"/>
      <c r="AN4421" s="32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42"/>
      <c r="B4422" s="19"/>
      <c r="C4422" s="8"/>
      <c r="D4422" s="15"/>
      <c r="E4422" s="16"/>
      <c r="F4422" s="16"/>
      <c r="G4422" s="16"/>
      <c r="H4422" s="16"/>
      <c r="I4422" s="15"/>
      <c r="J4422" s="5"/>
      <c r="K4422" s="2"/>
      <c r="L4422" s="21"/>
      <c r="M4422" s="14"/>
      <c r="N4422" s="14"/>
      <c r="O4422" s="21"/>
      <c r="P4422" s="16"/>
      <c r="Q4422" s="24"/>
      <c r="R4422" s="16"/>
      <c r="S4422" s="4"/>
      <c r="T4422" s="5"/>
      <c r="U4422" s="11"/>
      <c r="V4422" s="11"/>
      <c r="W4422" s="11"/>
      <c r="X4422" s="32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"/>
      <c r="AI4422" s="1"/>
      <c r="AJ4422" s="1"/>
      <c r="AK4422" s="1"/>
      <c r="AL4422" s="1"/>
      <c r="AM4422" s="32"/>
      <c r="AN4422" s="32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42"/>
      <c r="B4423" s="19"/>
      <c r="C4423" s="8"/>
      <c r="D4423" s="15"/>
      <c r="E4423" s="16"/>
      <c r="F4423" s="16"/>
      <c r="G4423" s="16"/>
      <c r="H4423" s="16"/>
      <c r="I4423" s="15"/>
      <c r="J4423" s="5"/>
      <c r="K4423" s="2"/>
      <c r="L4423" s="21"/>
      <c r="M4423" s="14"/>
      <c r="N4423" s="14"/>
      <c r="O4423" s="21"/>
      <c r="P4423" s="16"/>
      <c r="Q4423" s="24"/>
      <c r="R4423" s="16"/>
      <c r="S4423" s="4"/>
      <c r="T4423" s="5"/>
      <c r="U4423" s="11"/>
      <c r="V4423" s="11"/>
      <c r="W4423" s="11"/>
      <c r="X4423" s="32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"/>
      <c r="AI4423" s="1"/>
      <c r="AJ4423" s="1"/>
      <c r="AK4423" s="1"/>
      <c r="AL4423" s="1"/>
      <c r="AM4423" s="32"/>
      <c r="AN4423" s="32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42"/>
      <c r="B4424" s="19"/>
      <c r="C4424" s="8"/>
      <c r="D4424" s="15"/>
      <c r="E4424" s="16"/>
      <c r="F4424" s="16"/>
      <c r="G4424" s="16"/>
      <c r="H4424" s="16"/>
      <c r="I4424" s="15"/>
      <c r="J4424" s="5"/>
      <c r="K4424" s="2"/>
      <c r="L4424" s="21"/>
      <c r="M4424" s="14"/>
      <c r="N4424" s="14"/>
      <c r="O4424" s="21"/>
      <c r="P4424" s="16"/>
      <c r="Q4424" s="24"/>
      <c r="R4424" s="16"/>
      <c r="S4424" s="4"/>
      <c r="T4424" s="5"/>
      <c r="U4424" s="11"/>
      <c r="V4424" s="11"/>
      <c r="W4424" s="11"/>
      <c r="X4424" s="32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"/>
      <c r="AI4424" s="1"/>
      <c r="AJ4424" s="1"/>
      <c r="AK4424" s="1"/>
      <c r="AL4424" s="1"/>
      <c r="AM4424" s="32"/>
      <c r="AN4424" s="32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42"/>
      <c r="B4425" s="19"/>
      <c r="C4425" s="8"/>
      <c r="D4425" s="15"/>
      <c r="E4425" s="16"/>
      <c r="F4425" s="16"/>
      <c r="G4425" s="16"/>
      <c r="H4425" s="16"/>
      <c r="I4425" s="15"/>
      <c r="J4425" s="5"/>
      <c r="K4425" s="2"/>
      <c r="L4425" s="21"/>
      <c r="M4425" s="14"/>
      <c r="N4425" s="14"/>
      <c r="O4425" s="21"/>
      <c r="P4425" s="16"/>
      <c r="Q4425" s="24"/>
      <c r="R4425" s="16"/>
      <c r="S4425" s="4"/>
      <c r="T4425" s="5"/>
      <c r="U4425" s="11"/>
      <c r="V4425" s="11"/>
      <c r="W4425" s="11"/>
      <c r="X4425" s="32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"/>
      <c r="AI4425" s="1"/>
      <c r="AJ4425" s="1"/>
      <c r="AK4425" s="1"/>
      <c r="AL4425" s="1"/>
      <c r="AM4425" s="32"/>
      <c r="AN4425" s="32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42"/>
      <c r="B4426" s="19"/>
      <c r="C4426" s="8"/>
      <c r="D4426" s="15"/>
      <c r="E4426" s="16"/>
      <c r="F4426" s="16"/>
      <c r="G4426" s="16"/>
      <c r="H4426" s="16"/>
      <c r="I4426" s="15"/>
      <c r="J4426" s="5"/>
      <c r="K4426" s="2"/>
      <c r="L4426" s="21"/>
      <c r="M4426" s="14"/>
      <c r="N4426" s="14"/>
      <c r="O4426" s="21"/>
      <c r="P4426" s="16"/>
      <c r="Q4426" s="24"/>
      <c r="R4426" s="16"/>
      <c r="S4426" s="4"/>
      <c r="T4426" s="5"/>
      <c r="U4426" s="11"/>
      <c r="V4426" s="11"/>
      <c r="W4426" s="11"/>
      <c r="X4426" s="32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"/>
      <c r="AI4426" s="1"/>
      <c r="AJ4426" s="1"/>
      <c r="AK4426" s="1"/>
      <c r="AL4426" s="1"/>
      <c r="AM4426" s="32"/>
      <c r="AN4426" s="32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42"/>
      <c r="B4427" s="19"/>
      <c r="C4427" s="8"/>
      <c r="D4427" s="15"/>
      <c r="E4427" s="16"/>
      <c r="F4427" s="16"/>
      <c r="G4427" s="16"/>
      <c r="H4427" s="16"/>
      <c r="I4427" s="15"/>
      <c r="J4427" s="5"/>
      <c r="K4427" s="2"/>
      <c r="L4427" s="21"/>
      <c r="M4427" s="14"/>
      <c r="N4427" s="14"/>
      <c r="O4427" s="21"/>
      <c r="P4427" s="16"/>
      <c r="Q4427" s="24"/>
      <c r="R4427" s="16"/>
      <c r="S4427" s="4"/>
      <c r="T4427" s="5"/>
      <c r="U4427" s="11"/>
      <c r="V4427" s="11"/>
      <c r="W4427" s="11"/>
      <c r="X4427" s="32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"/>
      <c r="AI4427" s="1"/>
      <c r="AJ4427" s="1"/>
      <c r="AK4427" s="1"/>
      <c r="AL4427" s="1"/>
      <c r="AM4427" s="32"/>
      <c r="AN4427" s="32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42"/>
      <c r="B4428" s="19"/>
      <c r="C4428" s="8"/>
      <c r="D4428" s="15"/>
      <c r="E4428" s="16"/>
      <c r="F4428" s="16"/>
      <c r="G4428" s="16"/>
      <c r="H4428" s="16"/>
      <c r="I4428" s="15"/>
      <c r="J4428" s="5"/>
      <c r="K4428" s="2"/>
      <c r="L4428" s="21"/>
      <c r="M4428" s="14"/>
      <c r="N4428" s="14"/>
      <c r="O4428" s="21"/>
      <c r="P4428" s="16"/>
      <c r="Q4428" s="24"/>
      <c r="R4428" s="16"/>
      <c r="S4428" s="4"/>
      <c r="T4428" s="5"/>
      <c r="U4428" s="11"/>
      <c r="V4428" s="11"/>
      <c r="W4428" s="11"/>
      <c r="X4428" s="32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"/>
      <c r="AI4428" s="1"/>
      <c r="AJ4428" s="1"/>
      <c r="AK4428" s="1"/>
      <c r="AL4428" s="1"/>
      <c r="AM4428" s="32"/>
      <c r="AN4428" s="32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42"/>
      <c r="B4429" s="19"/>
      <c r="C4429" s="8"/>
      <c r="D4429" s="15"/>
      <c r="E4429" s="16"/>
      <c r="F4429" s="16"/>
      <c r="G4429" s="16"/>
      <c r="H4429" s="16"/>
      <c r="I4429" s="15"/>
      <c r="J4429" s="5"/>
      <c r="K4429" s="2"/>
      <c r="L4429" s="21"/>
      <c r="M4429" s="14"/>
      <c r="N4429" s="14"/>
      <c r="O4429" s="21"/>
      <c r="P4429" s="16"/>
      <c r="Q4429" s="24"/>
      <c r="R4429" s="16"/>
      <c r="S4429" s="4"/>
      <c r="T4429" s="5"/>
      <c r="U4429" s="11"/>
      <c r="V4429" s="11"/>
      <c r="W4429" s="11"/>
      <c r="X4429" s="32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"/>
      <c r="AI4429" s="1"/>
      <c r="AJ4429" s="1"/>
      <c r="AK4429" s="1"/>
      <c r="AL4429" s="1"/>
      <c r="AM4429" s="32"/>
      <c r="AN4429" s="32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42"/>
      <c r="B4430" s="19"/>
      <c r="C4430" s="8"/>
      <c r="D4430" s="15"/>
      <c r="E4430" s="16"/>
      <c r="F4430" s="16"/>
      <c r="G4430" s="16"/>
      <c r="H4430" s="16"/>
      <c r="I4430" s="15"/>
      <c r="J4430" s="5"/>
      <c r="K4430" s="2"/>
      <c r="L4430" s="21"/>
      <c r="M4430" s="14"/>
      <c r="N4430" s="14"/>
      <c r="O4430" s="21"/>
      <c r="P4430" s="16"/>
      <c r="Q4430" s="24"/>
      <c r="R4430" s="16"/>
      <c r="S4430" s="4"/>
      <c r="T4430" s="5"/>
      <c r="U4430" s="11"/>
      <c r="V4430" s="11"/>
      <c r="W4430" s="11"/>
      <c r="X4430" s="32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"/>
      <c r="AI4430" s="1"/>
      <c r="AJ4430" s="1"/>
      <c r="AK4430" s="1"/>
      <c r="AL4430" s="1"/>
      <c r="AM4430" s="32"/>
      <c r="AN4430" s="32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42"/>
      <c r="B4431" s="19"/>
      <c r="C4431" s="8"/>
      <c r="D4431" s="15"/>
      <c r="E4431" s="16"/>
      <c r="F4431" s="16"/>
      <c r="G4431" s="16"/>
      <c r="H4431" s="16"/>
      <c r="I4431" s="15"/>
      <c r="J4431" s="5"/>
      <c r="K4431" s="2"/>
      <c r="L4431" s="21"/>
      <c r="M4431" s="14"/>
      <c r="N4431" s="14"/>
      <c r="O4431" s="21"/>
      <c r="P4431" s="16"/>
      <c r="Q4431" s="24"/>
      <c r="R4431" s="16"/>
      <c r="S4431" s="4"/>
      <c r="T4431" s="5"/>
      <c r="U4431" s="11"/>
      <c r="V4431" s="11"/>
      <c r="W4431" s="11"/>
      <c r="X4431" s="32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"/>
      <c r="AI4431" s="1"/>
      <c r="AJ4431" s="1"/>
      <c r="AK4431" s="1"/>
      <c r="AL4431" s="1"/>
      <c r="AM4431" s="32"/>
      <c r="AN4431" s="32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42"/>
      <c r="B4432" s="19"/>
      <c r="C4432" s="8"/>
      <c r="D4432" s="15"/>
      <c r="E4432" s="16"/>
      <c r="F4432" s="16"/>
      <c r="G4432" s="16"/>
      <c r="H4432" s="16"/>
      <c r="I4432" s="15"/>
      <c r="J4432" s="5"/>
      <c r="K4432" s="2"/>
      <c r="L4432" s="21"/>
      <c r="M4432" s="14"/>
      <c r="N4432" s="14"/>
      <c r="O4432" s="21"/>
      <c r="P4432" s="16"/>
      <c r="Q4432" s="24"/>
      <c r="R4432" s="16"/>
      <c r="S4432" s="4"/>
      <c r="T4432" s="5"/>
      <c r="U4432" s="11"/>
      <c r="V4432" s="11"/>
      <c r="W4432" s="11"/>
      <c r="X4432" s="32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"/>
      <c r="AI4432" s="1"/>
      <c r="AJ4432" s="1"/>
      <c r="AK4432" s="1"/>
      <c r="AL4432" s="1"/>
      <c r="AM4432" s="32"/>
      <c r="AN4432" s="32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42"/>
      <c r="B4433" s="19"/>
      <c r="C4433" s="8"/>
      <c r="D4433" s="15"/>
      <c r="E4433" s="16"/>
      <c r="F4433" s="16"/>
      <c r="G4433" s="16"/>
      <c r="H4433" s="16"/>
      <c r="I4433" s="15"/>
      <c r="J4433" s="5"/>
      <c r="K4433" s="2"/>
      <c r="L4433" s="21"/>
      <c r="M4433" s="14"/>
      <c r="N4433" s="14"/>
      <c r="O4433" s="21"/>
      <c r="P4433" s="16"/>
      <c r="Q4433" s="24"/>
      <c r="R4433" s="16"/>
      <c r="S4433" s="4"/>
      <c r="T4433" s="5"/>
      <c r="U4433" s="11"/>
      <c r="V4433" s="11"/>
      <c r="W4433" s="11"/>
      <c r="X4433" s="32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"/>
      <c r="AI4433" s="1"/>
      <c r="AJ4433" s="1"/>
      <c r="AK4433" s="1"/>
      <c r="AL4433" s="1"/>
      <c r="AM4433" s="32"/>
      <c r="AN4433" s="32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42"/>
      <c r="B4434" s="19"/>
      <c r="C4434" s="8"/>
      <c r="D4434" s="15"/>
      <c r="E4434" s="16"/>
      <c r="F4434" s="16"/>
      <c r="G4434" s="16"/>
      <c r="H4434" s="16"/>
      <c r="I4434" s="15"/>
      <c r="J4434" s="5"/>
      <c r="K4434" s="2"/>
      <c r="L4434" s="21"/>
      <c r="M4434" s="14"/>
      <c r="N4434" s="14"/>
      <c r="O4434" s="21"/>
      <c r="P4434" s="16"/>
      <c r="Q4434" s="24"/>
      <c r="R4434" s="16"/>
      <c r="S4434" s="4"/>
      <c r="T4434" s="5"/>
      <c r="U4434" s="11"/>
      <c r="V4434" s="11"/>
      <c r="W4434" s="11"/>
      <c r="X4434" s="32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"/>
      <c r="AI4434" s="1"/>
      <c r="AJ4434" s="1"/>
      <c r="AK4434" s="1"/>
      <c r="AL4434" s="1"/>
      <c r="AM4434" s="32"/>
      <c r="AN4434" s="32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42"/>
      <c r="B4435" s="19"/>
      <c r="C4435" s="8"/>
      <c r="D4435" s="15"/>
      <c r="E4435" s="16"/>
      <c r="F4435" s="16"/>
      <c r="G4435" s="16"/>
      <c r="H4435" s="16"/>
      <c r="I4435" s="15"/>
      <c r="J4435" s="5"/>
      <c r="K4435" s="2"/>
      <c r="L4435" s="21"/>
      <c r="M4435" s="14"/>
      <c r="N4435" s="14"/>
      <c r="O4435" s="21"/>
      <c r="P4435" s="16"/>
      <c r="Q4435" s="24"/>
      <c r="R4435" s="16"/>
      <c r="S4435" s="4"/>
      <c r="T4435" s="5"/>
      <c r="U4435" s="11"/>
      <c r="V4435" s="11"/>
      <c r="W4435" s="11"/>
      <c r="X4435" s="32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"/>
      <c r="AI4435" s="1"/>
      <c r="AJ4435" s="1"/>
      <c r="AK4435" s="1"/>
      <c r="AL4435" s="1"/>
      <c r="AM4435" s="32"/>
      <c r="AN4435" s="32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42"/>
      <c r="B4436" s="19"/>
      <c r="C4436" s="8"/>
      <c r="D4436" s="15"/>
      <c r="E4436" s="16"/>
      <c r="F4436" s="16"/>
      <c r="G4436" s="16"/>
      <c r="H4436" s="16"/>
      <c r="I4436" s="15"/>
      <c r="J4436" s="5"/>
      <c r="K4436" s="2"/>
      <c r="L4436" s="21"/>
      <c r="M4436" s="14"/>
      <c r="N4436" s="14"/>
      <c r="O4436" s="21"/>
      <c r="P4436" s="16"/>
      <c r="Q4436" s="24"/>
      <c r="R4436" s="16"/>
      <c r="S4436" s="4"/>
      <c r="T4436" s="5"/>
      <c r="U4436" s="11"/>
      <c r="V4436" s="11"/>
      <c r="W4436" s="11"/>
      <c r="X4436" s="32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"/>
      <c r="AI4436" s="1"/>
      <c r="AJ4436" s="1"/>
      <c r="AK4436" s="1"/>
      <c r="AL4436" s="1"/>
      <c r="AM4436" s="32"/>
      <c r="AN4436" s="32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42"/>
      <c r="B4437" s="19"/>
      <c r="C4437" s="8"/>
      <c r="D4437" s="15"/>
      <c r="E4437" s="16"/>
      <c r="F4437" s="16"/>
      <c r="G4437" s="16"/>
      <c r="H4437" s="16"/>
      <c r="I4437" s="15"/>
      <c r="J4437" s="5"/>
      <c r="K4437" s="2"/>
      <c r="L4437" s="21"/>
      <c r="M4437" s="14"/>
      <c r="N4437" s="14"/>
      <c r="O4437" s="21"/>
      <c r="P4437" s="16"/>
      <c r="Q4437" s="24"/>
      <c r="R4437" s="16"/>
      <c r="S4437" s="4"/>
      <c r="T4437" s="5"/>
      <c r="U4437" s="11"/>
      <c r="V4437" s="11"/>
      <c r="W4437" s="11"/>
      <c r="X4437" s="32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"/>
      <c r="AI4437" s="1"/>
      <c r="AJ4437" s="1"/>
      <c r="AK4437" s="1"/>
      <c r="AL4437" s="1"/>
      <c r="AM4437" s="32"/>
      <c r="AN4437" s="32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42"/>
      <c r="B4438" s="19"/>
      <c r="C4438" s="8"/>
      <c r="D4438" s="15"/>
      <c r="E4438" s="16"/>
      <c r="F4438" s="16"/>
      <c r="G4438" s="16"/>
      <c r="H4438" s="16"/>
      <c r="I4438" s="15"/>
      <c r="J4438" s="5"/>
      <c r="K4438" s="2"/>
      <c r="L4438" s="21"/>
      <c r="M4438" s="14"/>
      <c r="N4438" s="14"/>
      <c r="O4438" s="21"/>
      <c r="P4438" s="16"/>
      <c r="Q4438" s="24"/>
      <c r="R4438" s="16"/>
      <c r="S4438" s="4"/>
      <c r="T4438" s="5"/>
      <c r="U4438" s="11"/>
      <c r="V4438" s="11"/>
      <c r="W4438" s="11"/>
      <c r="X4438" s="32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"/>
      <c r="AI4438" s="1"/>
      <c r="AJ4438" s="1"/>
      <c r="AK4438" s="1"/>
      <c r="AL4438" s="1"/>
      <c r="AM4438" s="32"/>
      <c r="AN4438" s="32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42"/>
      <c r="B4439" s="19"/>
      <c r="C4439" s="8"/>
      <c r="D4439" s="15"/>
      <c r="E4439" s="16"/>
      <c r="F4439" s="16"/>
      <c r="G4439" s="16"/>
      <c r="H4439" s="16"/>
      <c r="I4439" s="15"/>
      <c r="J4439" s="5"/>
      <c r="K4439" s="2"/>
      <c r="L4439" s="21"/>
      <c r="M4439" s="14"/>
      <c r="N4439" s="14"/>
      <c r="O4439" s="21"/>
      <c r="P4439" s="16"/>
      <c r="Q4439" s="24"/>
      <c r="R4439" s="16"/>
      <c r="S4439" s="4"/>
      <c r="T4439" s="5"/>
      <c r="U4439" s="11"/>
      <c r="V4439" s="11"/>
      <c r="W4439" s="11"/>
      <c r="X4439" s="32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"/>
      <c r="AI4439" s="1"/>
      <c r="AJ4439" s="1"/>
      <c r="AK4439" s="1"/>
      <c r="AL4439" s="1"/>
      <c r="AM4439" s="32"/>
      <c r="AN4439" s="32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42"/>
      <c r="B4440" s="19"/>
      <c r="C4440" s="8"/>
      <c r="D4440" s="15"/>
      <c r="E4440" s="16"/>
      <c r="F4440" s="16"/>
      <c r="G4440" s="16"/>
      <c r="H4440" s="16"/>
      <c r="I4440" s="15"/>
      <c r="J4440" s="5"/>
      <c r="K4440" s="2"/>
      <c r="L4440" s="21"/>
      <c r="M4440" s="14"/>
      <c r="N4440" s="14"/>
      <c r="O4440" s="21"/>
      <c r="P4440" s="16"/>
      <c r="Q4440" s="24"/>
      <c r="R4440" s="16"/>
      <c r="S4440" s="4"/>
      <c r="T4440" s="5"/>
      <c r="U4440" s="11"/>
      <c r="V4440" s="11"/>
      <c r="W4440" s="11"/>
      <c r="X4440" s="32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"/>
      <c r="AI4440" s="1"/>
      <c r="AJ4440" s="1"/>
      <c r="AK4440" s="1"/>
      <c r="AL4440" s="1"/>
      <c r="AM4440" s="32"/>
      <c r="AN4440" s="32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42"/>
      <c r="B4441" s="19"/>
      <c r="C4441" s="8"/>
      <c r="D4441" s="15"/>
      <c r="E4441" s="16"/>
      <c r="F4441" s="16"/>
      <c r="G4441" s="16"/>
      <c r="H4441" s="16"/>
      <c r="I4441" s="15"/>
      <c r="J4441" s="5"/>
      <c r="K4441" s="2"/>
      <c r="L4441" s="21"/>
      <c r="M4441" s="14"/>
      <c r="N4441" s="14"/>
      <c r="O4441" s="21"/>
      <c r="P4441" s="16"/>
      <c r="Q4441" s="24"/>
      <c r="R4441" s="16"/>
      <c r="S4441" s="4"/>
      <c r="T4441" s="5"/>
      <c r="U4441" s="11"/>
      <c r="V4441" s="11"/>
      <c r="W4441" s="11"/>
      <c r="X4441" s="32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"/>
      <c r="AI4441" s="1"/>
      <c r="AJ4441" s="1"/>
      <c r="AK4441" s="1"/>
      <c r="AL4441" s="1"/>
      <c r="AM4441" s="32"/>
      <c r="AN4441" s="32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42"/>
      <c r="B4442" s="19"/>
      <c r="C4442" s="8"/>
      <c r="D4442" s="15"/>
      <c r="E4442" s="16"/>
      <c r="F4442" s="16"/>
      <c r="G4442" s="16"/>
      <c r="H4442" s="16"/>
      <c r="I4442" s="15"/>
      <c r="J4442" s="5"/>
      <c r="K4442" s="2"/>
      <c r="L4442" s="21"/>
      <c r="M4442" s="14"/>
      <c r="N4442" s="14"/>
      <c r="O4442" s="21"/>
      <c r="P4442" s="16"/>
      <c r="Q4442" s="24"/>
      <c r="R4442" s="16"/>
      <c r="S4442" s="4"/>
      <c r="T4442" s="5"/>
      <c r="U4442" s="11"/>
      <c r="V4442" s="11"/>
      <c r="W4442" s="11"/>
      <c r="X4442" s="32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"/>
      <c r="AI4442" s="1"/>
      <c r="AJ4442" s="1"/>
      <c r="AK4442" s="1"/>
      <c r="AL4442" s="1"/>
      <c r="AM4442" s="32"/>
      <c r="AN4442" s="32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42"/>
      <c r="B4443" s="19"/>
      <c r="C4443" s="8"/>
      <c r="D4443" s="15"/>
      <c r="E4443" s="16"/>
      <c r="F4443" s="16"/>
      <c r="G4443" s="16"/>
      <c r="H4443" s="16"/>
      <c r="I4443" s="15"/>
      <c r="J4443" s="5"/>
      <c r="K4443" s="2"/>
      <c r="L4443" s="21"/>
      <c r="M4443" s="14"/>
      <c r="N4443" s="14"/>
      <c r="O4443" s="21"/>
      <c r="P4443" s="16"/>
      <c r="Q4443" s="24"/>
      <c r="R4443" s="16"/>
      <c r="S4443" s="4"/>
      <c r="T4443" s="5"/>
      <c r="U4443" s="11"/>
      <c r="V4443" s="11"/>
      <c r="W4443" s="11"/>
      <c r="X4443" s="32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"/>
      <c r="AI4443" s="1"/>
      <c r="AJ4443" s="1"/>
      <c r="AK4443" s="1"/>
      <c r="AL4443" s="1"/>
      <c r="AM4443" s="32"/>
      <c r="AN4443" s="32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42"/>
      <c r="B4444" s="19"/>
      <c r="C4444" s="8"/>
      <c r="D4444" s="15"/>
      <c r="E4444" s="16"/>
      <c r="F4444" s="16"/>
      <c r="G4444" s="16"/>
      <c r="H4444" s="16"/>
      <c r="I4444" s="15"/>
      <c r="J4444" s="5"/>
      <c r="K4444" s="2"/>
      <c r="L4444" s="21"/>
      <c r="M4444" s="14"/>
      <c r="N4444" s="14"/>
      <c r="O4444" s="21"/>
      <c r="P4444" s="16"/>
      <c r="Q4444" s="24"/>
      <c r="R4444" s="16"/>
      <c r="S4444" s="4"/>
      <c r="T4444" s="5"/>
      <c r="U4444" s="11"/>
      <c r="V4444" s="11"/>
      <c r="W4444" s="11"/>
      <c r="X4444" s="32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"/>
      <c r="AI4444" s="1"/>
      <c r="AJ4444" s="1"/>
      <c r="AK4444" s="1"/>
      <c r="AL4444" s="1"/>
      <c r="AM4444" s="32"/>
      <c r="AN4444" s="32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42"/>
      <c r="B4445" s="19"/>
      <c r="C4445" s="8"/>
      <c r="D4445" s="15"/>
      <c r="E4445" s="16"/>
      <c r="F4445" s="16"/>
      <c r="G4445" s="16"/>
      <c r="H4445" s="16"/>
      <c r="I4445" s="15"/>
      <c r="J4445" s="5"/>
      <c r="K4445" s="2"/>
      <c r="L4445" s="21"/>
      <c r="M4445" s="14"/>
      <c r="N4445" s="14"/>
      <c r="O4445" s="21"/>
      <c r="P4445" s="16"/>
      <c r="Q4445" s="24"/>
      <c r="R4445" s="16"/>
      <c r="S4445" s="4"/>
      <c r="T4445" s="5"/>
      <c r="U4445" s="11"/>
      <c r="V4445" s="11"/>
      <c r="W4445" s="11"/>
      <c r="X4445" s="32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"/>
      <c r="AI4445" s="1"/>
      <c r="AJ4445" s="1"/>
      <c r="AK4445" s="1"/>
      <c r="AL4445" s="1"/>
      <c r="AM4445" s="32"/>
      <c r="AN4445" s="32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42"/>
      <c r="B4446" s="19"/>
      <c r="C4446" s="8"/>
      <c r="D4446" s="15"/>
      <c r="E4446" s="16"/>
      <c r="F4446" s="16"/>
      <c r="G4446" s="16"/>
      <c r="H4446" s="16"/>
      <c r="I4446" s="15"/>
      <c r="J4446" s="5"/>
      <c r="K4446" s="2"/>
      <c r="L4446" s="21"/>
      <c r="M4446" s="14"/>
      <c r="N4446" s="14"/>
      <c r="O4446" s="21"/>
      <c r="P4446" s="16"/>
      <c r="Q4446" s="24"/>
      <c r="R4446" s="16"/>
      <c r="S4446" s="4"/>
      <c r="T4446" s="5"/>
      <c r="U4446" s="11"/>
      <c r="V4446" s="11"/>
      <c r="W4446" s="11"/>
      <c r="X4446" s="32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"/>
      <c r="AI4446" s="1"/>
      <c r="AJ4446" s="1"/>
      <c r="AK4446" s="1"/>
      <c r="AL4446" s="1"/>
      <c r="AM4446" s="32"/>
      <c r="AN4446" s="32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42"/>
      <c r="B4447" s="19"/>
      <c r="C4447" s="8"/>
      <c r="D4447" s="15"/>
      <c r="E4447" s="16"/>
      <c r="F4447" s="16"/>
      <c r="G4447" s="16"/>
      <c r="H4447" s="16"/>
      <c r="I4447" s="15"/>
      <c r="J4447" s="5"/>
      <c r="K4447" s="2"/>
      <c r="L4447" s="21"/>
      <c r="M4447" s="14"/>
      <c r="N4447" s="14"/>
      <c r="O4447" s="21"/>
      <c r="P4447" s="16"/>
      <c r="Q4447" s="24"/>
      <c r="R4447" s="16"/>
      <c r="S4447" s="4"/>
      <c r="T4447" s="5"/>
      <c r="U4447" s="11"/>
      <c r="V4447" s="11"/>
      <c r="W4447" s="11"/>
      <c r="X4447" s="32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"/>
      <c r="AI4447" s="1"/>
      <c r="AJ4447" s="1"/>
      <c r="AK4447" s="1"/>
      <c r="AL4447" s="1"/>
      <c r="AM4447" s="32"/>
      <c r="AN4447" s="32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42"/>
      <c r="B4448" s="19"/>
      <c r="C4448" s="8"/>
      <c r="D4448" s="15"/>
      <c r="E4448" s="16"/>
      <c r="F4448" s="16"/>
      <c r="G4448" s="16"/>
      <c r="H4448" s="16"/>
      <c r="I4448" s="15"/>
      <c r="J4448" s="5"/>
      <c r="K4448" s="2"/>
      <c r="L4448" s="21"/>
      <c r="M4448" s="14"/>
      <c r="N4448" s="14"/>
      <c r="O4448" s="21"/>
      <c r="P4448" s="16"/>
      <c r="Q4448" s="24"/>
      <c r="R4448" s="16"/>
      <c r="S4448" s="4"/>
      <c r="T4448" s="5"/>
      <c r="U4448" s="11"/>
      <c r="V4448" s="11"/>
      <c r="W4448" s="11"/>
      <c r="X4448" s="32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"/>
      <c r="AI4448" s="1"/>
      <c r="AJ4448" s="1"/>
      <c r="AK4448" s="1"/>
      <c r="AL4448" s="1"/>
      <c r="AM4448" s="32"/>
      <c r="AN4448" s="32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42"/>
      <c r="B4449" s="19"/>
      <c r="C4449" s="8"/>
      <c r="D4449" s="15"/>
      <c r="E4449" s="16"/>
      <c r="F4449" s="16"/>
      <c r="G4449" s="16"/>
      <c r="H4449" s="16"/>
      <c r="I4449" s="15"/>
      <c r="J4449" s="5"/>
      <c r="K4449" s="2"/>
      <c r="L4449" s="21"/>
      <c r="M4449" s="14"/>
      <c r="N4449" s="14"/>
      <c r="O4449" s="21"/>
      <c r="P4449" s="16"/>
      <c r="Q4449" s="24"/>
      <c r="R4449" s="16"/>
      <c r="S4449" s="4"/>
      <c r="T4449" s="5"/>
      <c r="U4449" s="11"/>
      <c r="V4449" s="11"/>
      <c r="W4449" s="11"/>
      <c r="X4449" s="32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"/>
      <c r="AI4449" s="1"/>
      <c r="AJ4449" s="1"/>
      <c r="AK4449" s="1"/>
      <c r="AL4449" s="1"/>
      <c r="AM4449" s="32"/>
      <c r="AN4449" s="32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42"/>
      <c r="B4450" s="19"/>
      <c r="C4450" s="8"/>
      <c r="D4450" s="15"/>
      <c r="E4450" s="16"/>
      <c r="F4450" s="16"/>
      <c r="G4450" s="16"/>
      <c r="H4450" s="16"/>
      <c r="I4450" s="15"/>
      <c r="J4450" s="5"/>
      <c r="K4450" s="2"/>
      <c r="L4450" s="21"/>
      <c r="M4450" s="14"/>
      <c r="N4450" s="14"/>
      <c r="O4450" s="21"/>
      <c r="P4450" s="16"/>
      <c r="Q4450" s="24"/>
      <c r="R4450" s="16"/>
      <c r="S4450" s="4"/>
      <c r="T4450" s="5"/>
      <c r="U4450" s="11"/>
      <c r="V4450" s="11"/>
      <c r="W4450" s="11"/>
      <c r="X4450" s="32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"/>
      <c r="AI4450" s="1"/>
      <c r="AJ4450" s="1"/>
      <c r="AK4450" s="1"/>
      <c r="AL4450" s="1"/>
      <c r="AM4450" s="32"/>
      <c r="AN4450" s="32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42"/>
      <c r="B4451" s="19"/>
      <c r="C4451" s="8"/>
      <c r="D4451" s="15"/>
      <c r="E4451" s="16"/>
      <c r="F4451" s="16"/>
      <c r="G4451" s="16"/>
      <c r="H4451" s="16"/>
      <c r="I4451" s="15"/>
      <c r="J4451" s="5"/>
      <c r="K4451" s="2"/>
      <c r="L4451" s="21"/>
      <c r="M4451" s="14"/>
      <c r="N4451" s="14"/>
      <c r="O4451" s="21"/>
      <c r="P4451" s="16"/>
      <c r="Q4451" s="24"/>
      <c r="R4451" s="16"/>
      <c r="S4451" s="4"/>
      <c r="T4451" s="5"/>
      <c r="U4451" s="11"/>
      <c r="V4451" s="11"/>
      <c r="W4451" s="11"/>
      <c r="X4451" s="32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"/>
      <c r="AI4451" s="1"/>
      <c r="AJ4451" s="1"/>
      <c r="AK4451" s="1"/>
      <c r="AL4451" s="1"/>
      <c r="AM4451" s="32"/>
      <c r="AN4451" s="32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42"/>
      <c r="B4452" s="19"/>
      <c r="C4452" s="8"/>
      <c r="D4452" s="15"/>
      <c r="E4452" s="16"/>
      <c r="F4452" s="16"/>
      <c r="G4452" s="16"/>
      <c r="H4452" s="16"/>
      <c r="I4452" s="15"/>
      <c r="J4452" s="5"/>
      <c r="K4452" s="2"/>
      <c r="L4452" s="21"/>
      <c r="M4452" s="14"/>
      <c r="N4452" s="14"/>
      <c r="O4452" s="21"/>
      <c r="P4452" s="16"/>
      <c r="Q4452" s="24"/>
      <c r="R4452" s="16"/>
      <c r="S4452" s="4"/>
      <c r="T4452" s="5"/>
      <c r="U4452" s="11"/>
      <c r="V4452" s="11"/>
      <c r="W4452" s="11"/>
      <c r="X4452" s="32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"/>
      <c r="AI4452" s="1"/>
      <c r="AJ4452" s="1"/>
      <c r="AK4452" s="1"/>
      <c r="AL4452" s="1"/>
      <c r="AM4452" s="32"/>
      <c r="AN4452" s="32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42"/>
      <c r="B4453" s="19"/>
      <c r="C4453" s="8"/>
      <c r="D4453" s="15"/>
      <c r="E4453" s="16"/>
      <c r="F4453" s="16"/>
      <c r="G4453" s="16"/>
      <c r="H4453" s="16"/>
      <c r="I4453" s="15"/>
      <c r="J4453" s="5"/>
      <c r="K4453" s="2"/>
      <c r="L4453" s="21"/>
      <c r="M4453" s="14"/>
      <c r="N4453" s="14"/>
      <c r="O4453" s="21"/>
      <c r="P4453" s="16"/>
      <c r="Q4453" s="24"/>
      <c r="R4453" s="16"/>
      <c r="S4453" s="4"/>
      <c r="T4453" s="5"/>
      <c r="U4453" s="11"/>
      <c r="V4453" s="11"/>
      <c r="W4453" s="11"/>
      <c r="X4453" s="32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"/>
      <c r="AI4453" s="1"/>
      <c r="AJ4453" s="1"/>
      <c r="AK4453" s="1"/>
      <c r="AL4453" s="1"/>
      <c r="AM4453" s="32"/>
      <c r="AN4453" s="32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42"/>
      <c r="B4454" s="19"/>
      <c r="C4454" s="8"/>
      <c r="D4454" s="15"/>
      <c r="E4454" s="16"/>
      <c r="F4454" s="16"/>
      <c r="G4454" s="16"/>
      <c r="H4454" s="16"/>
      <c r="I4454" s="15"/>
      <c r="J4454" s="5"/>
      <c r="K4454" s="2"/>
      <c r="L4454" s="21"/>
      <c r="M4454" s="14"/>
      <c r="N4454" s="14"/>
      <c r="O4454" s="21"/>
      <c r="P4454" s="16"/>
      <c r="Q4454" s="24"/>
      <c r="R4454" s="16"/>
      <c r="S4454" s="4"/>
      <c r="T4454" s="5"/>
      <c r="U4454" s="11"/>
      <c r="V4454" s="11"/>
      <c r="W4454" s="11"/>
      <c r="X4454" s="32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"/>
      <c r="AI4454" s="1"/>
      <c r="AJ4454" s="1"/>
      <c r="AK4454" s="1"/>
      <c r="AL4454" s="1"/>
      <c r="AM4454" s="32"/>
      <c r="AN4454" s="32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42"/>
      <c r="B4455" s="19"/>
      <c r="C4455" s="8"/>
      <c r="D4455" s="15"/>
      <c r="E4455" s="16"/>
      <c r="F4455" s="16"/>
      <c r="G4455" s="16"/>
      <c r="H4455" s="16"/>
      <c r="I4455" s="15"/>
      <c r="J4455" s="5"/>
      <c r="K4455" s="2"/>
      <c r="L4455" s="21"/>
      <c r="M4455" s="14"/>
      <c r="N4455" s="14"/>
      <c r="O4455" s="21"/>
      <c r="P4455" s="16"/>
      <c r="Q4455" s="24"/>
      <c r="R4455" s="16"/>
      <c r="S4455" s="4"/>
      <c r="T4455" s="5"/>
      <c r="U4455" s="11"/>
      <c r="V4455" s="11"/>
      <c r="W4455" s="11"/>
      <c r="X4455" s="32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"/>
      <c r="AI4455" s="1"/>
      <c r="AJ4455" s="1"/>
      <c r="AK4455" s="1"/>
      <c r="AL4455" s="1"/>
      <c r="AM4455" s="32"/>
      <c r="AN4455" s="32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42"/>
      <c r="B4456" s="19"/>
      <c r="C4456" s="8"/>
      <c r="D4456" s="15"/>
      <c r="E4456" s="16"/>
      <c r="F4456" s="16"/>
      <c r="G4456" s="16"/>
      <c r="H4456" s="16"/>
      <c r="I4456" s="15"/>
      <c r="J4456" s="5"/>
      <c r="K4456" s="2"/>
      <c r="L4456" s="21"/>
      <c r="M4456" s="14"/>
      <c r="N4456" s="14"/>
      <c r="O4456" s="21"/>
      <c r="P4456" s="16"/>
      <c r="Q4456" s="24"/>
      <c r="R4456" s="16"/>
      <c r="S4456" s="4"/>
      <c r="T4456" s="5"/>
      <c r="U4456" s="11"/>
      <c r="V4456" s="11"/>
      <c r="W4456" s="11"/>
      <c r="X4456" s="32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"/>
      <c r="AI4456" s="1"/>
      <c r="AJ4456" s="1"/>
      <c r="AK4456" s="1"/>
      <c r="AL4456" s="1"/>
      <c r="AM4456" s="32"/>
      <c r="AN4456" s="32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42"/>
      <c r="B4457" s="19"/>
      <c r="C4457" s="8"/>
      <c r="D4457" s="15"/>
      <c r="E4457" s="16"/>
      <c r="F4457" s="16"/>
      <c r="G4457" s="16"/>
      <c r="H4457" s="16"/>
      <c r="I4457" s="15"/>
      <c r="J4457" s="5"/>
      <c r="K4457" s="2"/>
      <c r="L4457" s="21"/>
      <c r="M4457" s="14"/>
      <c r="N4457" s="14"/>
      <c r="O4457" s="21"/>
      <c r="P4457" s="16"/>
      <c r="Q4457" s="24"/>
      <c r="R4457" s="16"/>
      <c r="S4457" s="4"/>
      <c r="T4457" s="5"/>
      <c r="U4457" s="11"/>
      <c r="V4457" s="11"/>
      <c r="W4457" s="11"/>
      <c r="X4457" s="32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"/>
      <c r="AI4457" s="1"/>
      <c r="AJ4457" s="1"/>
      <c r="AK4457" s="1"/>
      <c r="AL4457" s="1"/>
      <c r="AM4457" s="32"/>
      <c r="AN4457" s="32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42"/>
      <c r="B4458" s="19"/>
      <c r="C4458" s="8"/>
      <c r="D4458" s="15"/>
      <c r="E4458" s="16"/>
      <c r="F4458" s="16"/>
      <c r="G4458" s="16"/>
      <c r="H4458" s="16"/>
      <c r="I4458" s="15"/>
      <c r="J4458" s="5"/>
      <c r="K4458" s="2"/>
      <c r="L4458" s="21"/>
      <c r="M4458" s="14"/>
      <c r="N4458" s="14"/>
      <c r="O4458" s="21"/>
      <c r="P4458" s="16"/>
      <c r="Q4458" s="24"/>
      <c r="R4458" s="16"/>
      <c r="S4458" s="4"/>
      <c r="T4458" s="5"/>
      <c r="U4458" s="11"/>
      <c r="V4458" s="11"/>
      <c r="W4458" s="11"/>
      <c r="X4458" s="32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"/>
      <c r="AI4458" s="1"/>
      <c r="AJ4458" s="1"/>
      <c r="AK4458" s="1"/>
      <c r="AL4458" s="1"/>
      <c r="AM4458" s="32"/>
      <c r="AN4458" s="32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42"/>
      <c r="B4459" s="19"/>
      <c r="C4459" s="8"/>
      <c r="D4459" s="15"/>
      <c r="E4459" s="16"/>
      <c r="F4459" s="16"/>
      <c r="G4459" s="16"/>
      <c r="H4459" s="16"/>
      <c r="I4459" s="15"/>
      <c r="J4459" s="5"/>
      <c r="K4459" s="2"/>
      <c r="L4459" s="21"/>
      <c r="M4459" s="14"/>
      <c r="N4459" s="14"/>
      <c r="O4459" s="21"/>
      <c r="P4459" s="16"/>
      <c r="Q4459" s="24"/>
      <c r="R4459" s="16"/>
      <c r="S4459" s="4"/>
      <c r="T4459" s="5"/>
      <c r="U4459" s="11"/>
      <c r="V4459" s="11"/>
      <c r="W4459" s="11"/>
      <c r="X4459" s="32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"/>
      <c r="AI4459" s="1"/>
      <c r="AJ4459" s="1"/>
      <c r="AK4459" s="1"/>
      <c r="AL4459" s="1"/>
      <c r="AM4459" s="32"/>
      <c r="AN4459" s="32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42"/>
      <c r="B4460" s="19"/>
      <c r="C4460" s="8"/>
      <c r="D4460" s="15"/>
      <c r="E4460" s="16"/>
      <c r="F4460" s="16"/>
      <c r="G4460" s="16"/>
      <c r="H4460" s="16"/>
      <c r="I4460" s="15"/>
      <c r="J4460" s="5"/>
      <c r="K4460" s="2"/>
      <c r="L4460" s="21"/>
      <c r="M4460" s="14"/>
      <c r="N4460" s="14"/>
      <c r="O4460" s="21"/>
      <c r="P4460" s="16"/>
      <c r="Q4460" s="24"/>
      <c r="R4460" s="16"/>
      <c r="S4460" s="4"/>
      <c r="T4460" s="5"/>
      <c r="U4460" s="11"/>
      <c r="V4460" s="11"/>
      <c r="W4460" s="11"/>
      <c r="X4460" s="32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"/>
      <c r="AI4460" s="1"/>
      <c r="AJ4460" s="1"/>
      <c r="AK4460" s="1"/>
      <c r="AL4460" s="1"/>
      <c r="AM4460" s="32"/>
      <c r="AN4460" s="32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42"/>
      <c r="B4461" s="19"/>
      <c r="C4461" s="8"/>
      <c r="D4461" s="15"/>
      <c r="E4461" s="16"/>
      <c r="F4461" s="16"/>
      <c r="G4461" s="16"/>
      <c r="H4461" s="16"/>
      <c r="I4461" s="15"/>
      <c r="J4461" s="5"/>
      <c r="K4461" s="2"/>
      <c r="L4461" s="21"/>
      <c r="M4461" s="14"/>
      <c r="N4461" s="14"/>
      <c r="O4461" s="21"/>
      <c r="P4461" s="16"/>
      <c r="Q4461" s="24"/>
      <c r="R4461" s="16"/>
      <c r="S4461" s="4"/>
      <c r="T4461" s="5"/>
      <c r="U4461" s="11"/>
      <c r="V4461" s="11"/>
      <c r="W4461" s="11"/>
      <c r="X4461" s="32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"/>
      <c r="AI4461" s="1"/>
      <c r="AJ4461" s="1"/>
      <c r="AK4461" s="1"/>
      <c r="AL4461" s="1"/>
      <c r="AM4461" s="32"/>
      <c r="AN4461" s="32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42"/>
      <c r="B4462" s="19"/>
      <c r="C4462" s="8"/>
      <c r="D4462" s="15"/>
      <c r="E4462" s="16"/>
      <c r="F4462" s="16"/>
      <c r="G4462" s="16"/>
      <c r="H4462" s="16"/>
      <c r="I4462" s="15"/>
      <c r="J4462" s="5"/>
      <c r="K4462" s="2"/>
      <c r="L4462" s="21"/>
      <c r="M4462" s="14"/>
      <c r="N4462" s="14"/>
      <c r="O4462" s="21"/>
      <c r="P4462" s="16"/>
      <c r="Q4462" s="24"/>
      <c r="R4462" s="16"/>
      <c r="S4462" s="4"/>
      <c r="T4462" s="5"/>
      <c r="U4462" s="11"/>
      <c r="V4462" s="11"/>
      <c r="W4462" s="11"/>
      <c r="X4462" s="32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"/>
      <c r="AI4462" s="1"/>
      <c r="AJ4462" s="1"/>
      <c r="AK4462" s="1"/>
      <c r="AL4462" s="1"/>
      <c r="AM4462" s="32"/>
      <c r="AN4462" s="32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42"/>
      <c r="B4463" s="19"/>
      <c r="C4463" s="8"/>
      <c r="D4463" s="15"/>
      <c r="E4463" s="16"/>
      <c r="F4463" s="16"/>
      <c r="G4463" s="16"/>
      <c r="H4463" s="16"/>
      <c r="I4463" s="15"/>
      <c r="J4463" s="5"/>
      <c r="K4463" s="2"/>
      <c r="L4463" s="21"/>
      <c r="M4463" s="14"/>
      <c r="N4463" s="14"/>
      <c r="O4463" s="21"/>
      <c r="P4463" s="16"/>
      <c r="Q4463" s="24"/>
      <c r="R4463" s="16"/>
      <c r="S4463" s="4"/>
      <c r="T4463" s="5"/>
      <c r="U4463" s="11"/>
      <c r="V4463" s="11"/>
      <c r="W4463" s="11"/>
      <c r="X4463" s="32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"/>
      <c r="AI4463" s="1"/>
      <c r="AJ4463" s="1"/>
      <c r="AK4463" s="1"/>
      <c r="AL4463" s="1"/>
      <c r="AM4463" s="32"/>
      <c r="AN4463" s="32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42"/>
      <c r="B4464" s="19"/>
      <c r="C4464" s="8"/>
      <c r="D4464" s="15"/>
      <c r="E4464" s="16"/>
      <c r="F4464" s="16"/>
      <c r="G4464" s="16"/>
      <c r="H4464" s="16"/>
      <c r="I4464" s="15"/>
      <c r="J4464" s="5"/>
      <c r="K4464" s="2"/>
      <c r="L4464" s="21"/>
      <c r="M4464" s="14"/>
      <c r="N4464" s="14"/>
      <c r="O4464" s="21"/>
      <c r="P4464" s="16"/>
      <c r="Q4464" s="24"/>
      <c r="R4464" s="16"/>
      <c r="S4464" s="4"/>
      <c r="T4464" s="5"/>
      <c r="U4464" s="11"/>
      <c r="V4464" s="11"/>
      <c r="W4464" s="11"/>
      <c r="X4464" s="32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"/>
      <c r="AI4464" s="1"/>
      <c r="AJ4464" s="1"/>
      <c r="AK4464" s="1"/>
      <c r="AL4464" s="1"/>
      <c r="AM4464" s="32"/>
      <c r="AN4464" s="32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42"/>
      <c r="B4465" s="19"/>
      <c r="C4465" s="8"/>
      <c r="D4465" s="15"/>
      <c r="E4465" s="16"/>
      <c r="F4465" s="16"/>
      <c r="G4465" s="16"/>
      <c r="H4465" s="16"/>
      <c r="I4465" s="15"/>
      <c r="J4465" s="5"/>
      <c r="K4465" s="2"/>
      <c r="L4465" s="21"/>
      <c r="M4465" s="14"/>
      <c r="N4465" s="14"/>
      <c r="O4465" s="21"/>
      <c r="P4465" s="16"/>
      <c r="Q4465" s="24"/>
      <c r="R4465" s="16"/>
      <c r="S4465" s="4"/>
      <c r="T4465" s="5"/>
      <c r="U4465" s="11"/>
      <c r="V4465" s="11"/>
      <c r="W4465" s="11"/>
      <c r="X4465" s="32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"/>
      <c r="AI4465" s="1"/>
      <c r="AJ4465" s="1"/>
      <c r="AK4465" s="1"/>
      <c r="AL4465" s="1"/>
      <c r="AM4465" s="32"/>
      <c r="AN4465" s="32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42"/>
      <c r="B4466" s="19"/>
      <c r="C4466" s="8"/>
      <c r="D4466" s="15"/>
      <c r="E4466" s="16"/>
      <c r="F4466" s="16"/>
      <c r="G4466" s="16"/>
      <c r="H4466" s="16"/>
      <c r="I4466" s="15"/>
      <c r="J4466" s="5"/>
      <c r="K4466" s="2"/>
      <c r="L4466" s="21"/>
      <c r="M4466" s="14"/>
      <c r="N4466" s="14"/>
      <c r="O4466" s="21"/>
      <c r="P4466" s="16"/>
      <c r="Q4466" s="24"/>
      <c r="R4466" s="16"/>
      <c r="S4466" s="4"/>
      <c r="T4466" s="5"/>
      <c r="U4466" s="11"/>
      <c r="V4466" s="11"/>
      <c r="W4466" s="11"/>
      <c r="X4466" s="32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"/>
      <c r="AI4466" s="1"/>
      <c r="AJ4466" s="1"/>
      <c r="AK4466" s="1"/>
      <c r="AL4466" s="1"/>
      <c r="AM4466" s="32"/>
      <c r="AN4466" s="32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42"/>
      <c r="B4467" s="19"/>
      <c r="C4467" s="8"/>
      <c r="D4467" s="15"/>
      <c r="E4467" s="16"/>
      <c r="F4467" s="16"/>
      <c r="G4467" s="16"/>
      <c r="H4467" s="16"/>
      <c r="I4467" s="15"/>
      <c r="J4467" s="5"/>
      <c r="K4467" s="2"/>
      <c r="L4467" s="21"/>
      <c r="M4467" s="14"/>
      <c r="N4467" s="14"/>
      <c r="O4467" s="21"/>
      <c r="P4467" s="16"/>
      <c r="Q4467" s="24"/>
      <c r="R4467" s="16"/>
      <c r="S4467" s="4"/>
      <c r="T4467" s="5"/>
      <c r="U4467" s="11"/>
      <c r="V4467" s="11"/>
      <c r="W4467" s="11"/>
      <c r="X4467" s="32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"/>
      <c r="AI4467" s="1"/>
      <c r="AJ4467" s="1"/>
      <c r="AK4467" s="1"/>
      <c r="AL4467" s="1"/>
      <c r="AM4467" s="32"/>
      <c r="AN4467" s="32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42"/>
      <c r="B4468" s="19"/>
      <c r="C4468" s="8"/>
      <c r="D4468" s="15"/>
      <c r="E4468" s="16"/>
      <c r="F4468" s="16"/>
      <c r="G4468" s="16"/>
      <c r="H4468" s="16"/>
      <c r="I4468" s="15"/>
      <c r="J4468" s="5"/>
      <c r="K4468" s="2"/>
      <c r="L4468" s="21"/>
      <c r="M4468" s="14"/>
      <c r="N4468" s="14"/>
      <c r="O4468" s="21"/>
      <c r="P4468" s="16"/>
      <c r="Q4468" s="24"/>
      <c r="R4468" s="16"/>
      <c r="S4468" s="4"/>
      <c r="T4468" s="5"/>
      <c r="U4468" s="11"/>
      <c r="V4468" s="11"/>
      <c r="W4468" s="11"/>
      <c r="X4468" s="32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"/>
      <c r="AI4468" s="1"/>
      <c r="AJ4468" s="1"/>
      <c r="AK4468" s="1"/>
      <c r="AL4468" s="1"/>
      <c r="AM4468" s="32"/>
      <c r="AN4468" s="32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42"/>
      <c r="B4469" s="19"/>
      <c r="C4469" s="8"/>
      <c r="D4469" s="15"/>
      <c r="E4469" s="16"/>
      <c r="F4469" s="16"/>
      <c r="G4469" s="16"/>
      <c r="H4469" s="16"/>
      <c r="I4469" s="15"/>
      <c r="J4469" s="5"/>
      <c r="K4469" s="2"/>
      <c r="L4469" s="21"/>
      <c r="M4469" s="14"/>
      <c r="N4469" s="14"/>
      <c r="O4469" s="21"/>
      <c r="P4469" s="16"/>
      <c r="Q4469" s="24"/>
      <c r="R4469" s="16"/>
      <c r="S4469" s="4"/>
      <c r="T4469" s="5"/>
      <c r="U4469" s="11"/>
      <c r="V4469" s="11"/>
      <c r="W4469" s="11"/>
      <c r="X4469" s="32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"/>
      <c r="AI4469" s="1"/>
      <c r="AJ4469" s="1"/>
      <c r="AK4469" s="1"/>
      <c r="AL4469" s="1"/>
      <c r="AM4469" s="32"/>
      <c r="AN4469" s="32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42"/>
      <c r="B4470" s="19"/>
      <c r="C4470" s="8"/>
      <c r="D4470" s="15"/>
      <c r="E4470" s="16"/>
      <c r="F4470" s="16"/>
      <c r="G4470" s="16"/>
      <c r="H4470" s="16"/>
      <c r="I4470" s="15"/>
      <c r="J4470" s="5"/>
      <c r="K4470" s="2"/>
      <c r="L4470" s="21"/>
      <c r="M4470" s="14"/>
      <c r="N4470" s="14"/>
      <c r="O4470" s="21"/>
      <c r="P4470" s="16"/>
      <c r="Q4470" s="24"/>
      <c r="R4470" s="16"/>
      <c r="S4470" s="4"/>
      <c r="T4470" s="5"/>
      <c r="U4470" s="11"/>
      <c r="V4470" s="11"/>
      <c r="W4470" s="11"/>
      <c r="X4470" s="32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"/>
      <c r="AI4470" s="1"/>
      <c r="AJ4470" s="1"/>
      <c r="AK4470" s="1"/>
      <c r="AL4470" s="1"/>
      <c r="AM4470" s="32"/>
      <c r="AN4470" s="32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42"/>
      <c r="B4471" s="19"/>
      <c r="C4471" s="8"/>
      <c r="D4471" s="15"/>
      <c r="E4471" s="16"/>
      <c r="F4471" s="16"/>
      <c r="G4471" s="16"/>
      <c r="H4471" s="16"/>
      <c r="I4471" s="15"/>
      <c r="J4471" s="5"/>
      <c r="K4471" s="2"/>
      <c r="L4471" s="21"/>
      <c r="M4471" s="14"/>
      <c r="N4471" s="14"/>
      <c r="O4471" s="21"/>
      <c r="P4471" s="16"/>
      <c r="Q4471" s="24"/>
      <c r="R4471" s="16"/>
      <c r="S4471" s="4"/>
      <c r="T4471" s="5"/>
      <c r="U4471" s="11"/>
      <c r="V4471" s="11"/>
      <c r="W4471" s="11"/>
      <c r="X4471" s="32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"/>
      <c r="AI4471" s="1"/>
      <c r="AJ4471" s="1"/>
      <c r="AK4471" s="1"/>
      <c r="AL4471" s="1"/>
      <c r="AM4471" s="32"/>
      <c r="AN4471" s="32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42"/>
      <c r="B4472" s="19"/>
      <c r="C4472" s="8"/>
      <c r="D4472" s="15"/>
      <c r="E4472" s="16"/>
      <c r="F4472" s="16"/>
      <c r="G4472" s="16"/>
      <c r="H4472" s="16"/>
      <c r="I4472" s="15"/>
      <c r="J4472" s="5"/>
      <c r="K4472" s="2"/>
      <c r="L4472" s="21"/>
      <c r="M4472" s="14"/>
      <c r="N4472" s="14"/>
      <c r="O4472" s="21"/>
      <c r="P4472" s="16"/>
      <c r="Q4472" s="24"/>
      <c r="R4472" s="16"/>
      <c r="S4472" s="4"/>
      <c r="T4472" s="5"/>
      <c r="U4472" s="11"/>
      <c r="V4472" s="11"/>
      <c r="W4472" s="11"/>
      <c r="X4472" s="32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"/>
      <c r="AI4472" s="1"/>
      <c r="AJ4472" s="1"/>
      <c r="AK4472" s="1"/>
      <c r="AL4472" s="1"/>
      <c r="AM4472" s="32"/>
      <c r="AN4472" s="32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42"/>
      <c r="B4473" s="19"/>
      <c r="C4473" s="8"/>
      <c r="D4473" s="15"/>
      <c r="E4473" s="16"/>
      <c r="F4473" s="16"/>
      <c r="G4473" s="16"/>
      <c r="H4473" s="16"/>
      <c r="I4473" s="15"/>
      <c r="J4473" s="5"/>
      <c r="K4473" s="2"/>
      <c r="L4473" s="21"/>
      <c r="M4473" s="14"/>
      <c r="N4473" s="14"/>
      <c r="O4473" s="21"/>
      <c r="P4473" s="16"/>
      <c r="Q4473" s="24"/>
      <c r="R4473" s="16"/>
      <c r="S4473" s="4"/>
      <c r="T4473" s="5"/>
      <c r="U4473" s="11"/>
      <c r="V4473" s="11"/>
      <c r="W4473" s="11"/>
      <c r="X4473" s="32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"/>
      <c r="AI4473" s="1"/>
      <c r="AJ4473" s="1"/>
      <c r="AK4473" s="1"/>
      <c r="AL4473" s="1"/>
      <c r="AM4473" s="32"/>
      <c r="AN4473" s="32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42"/>
      <c r="B4474" s="19"/>
      <c r="C4474" s="8"/>
      <c r="D4474" s="15"/>
      <c r="E4474" s="16"/>
      <c r="F4474" s="16"/>
      <c r="G4474" s="16"/>
      <c r="H4474" s="16"/>
      <c r="I4474" s="15"/>
      <c r="J4474" s="5"/>
      <c r="K4474" s="2"/>
      <c r="L4474" s="21"/>
      <c r="M4474" s="14"/>
      <c r="N4474" s="14"/>
      <c r="O4474" s="21"/>
      <c r="P4474" s="16"/>
      <c r="Q4474" s="24"/>
      <c r="R4474" s="16"/>
      <c r="S4474" s="4"/>
      <c r="T4474" s="5"/>
      <c r="U4474" s="11"/>
      <c r="V4474" s="11"/>
      <c r="W4474" s="11"/>
      <c r="X4474" s="32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"/>
      <c r="AI4474" s="1"/>
      <c r="AJ4474" s="1"/>
      <c r="AK4474" s="1"/>
      <c r="AL4474" s="1"/>
      <c r="AM4474" s="32"/>
      <c r="AN4474" s="32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42"/>
      <c r="B4475" s="19"/>
      <c r="C4475" s="8"/>
      <c r="D4475" s="15"/>
      <c r="E4475" s="16"/>
      <c r="F4475" s="16"/>
      <c r="G4475" s="16"/>
      <c r="H4475" s="16"/>
      <c r="I4475" s="15"/>
      <c r="J4475" s="5"/>
      <c r="K4475" s="2"/>
      <c r="L4475" s="21"/>
      <c r="M4475" s="14"/>
      <c r="N4475" s="14"/>
      <c r="O4475" s="21"/>
      <c r="P4475" s="16"/>
      <c r="Q4475" s="24"/>
      <c r="R4475" s="16"/>
      <c r="S4475" s="4"/>
      <c r="T4475" s="5"/>
      <c r="U4475" s="11"/>
      <c r="V4475" s="11"/>
      <c r="W4475" s="11"/>
      <c r="X4475" s="32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"/>
      <c r="AI4475" s="1"/>
      <c r="AJ4475" s="1"/>
      <c r="AK4475" s="1"/>
      <c r="AL4475" s="1"/>
      <c r="AM4475" s="32"/>
      <c r="AN4475" s="32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42"/>
      <c r="B4476" s="19"/>
      <c r="C4476" s="8"/>
      <c r="D4476" s="15"/>
      <c r="E4476" s="16"/>
      <c r="F4476" s="16"/>
      <c r="G4476" s="16"/>
      <c r="H4476" s="16"/>
      <c r="I4476" s="15"/>
      <c r="J4476" s="5"/>
      <c r="K4476" s="2"/>
      <c r="L4476" s="21"/>
      <c r="M4476" s="14"/>
      <c r="N4476" s="14"/>
      <c r="O4476" s="21"/>
      <c r="P4476" s="16"/>
      <c r="Q4476" s="24"/>
      <c r="R4476" s="16"/>
      <c r="S4476" s="4"/>
      <c r="T4476" s="5"/>
      <c r="U4476" s="11"/>
      <c r="V4476" s="11"/>
      <c r="W4476" s="11"/>
      <c r="X4476" s="32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"/>
      <c r="AI4476" s="1"/>
      <c r="AJ4476" s="1"/>
      <c r="AK4476" s="1"/>
      <c r="AL4476" s="1"/>
      <c r="AM4476" s="32"/>
      <c r="AN4476" s="32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42"/>
      <c r="B4477" s="19"/>
      <c r="C4477" s="8"/>
      <c r="D4477" s="15"/>
      <c r="E4477" s="16"/>
      <c r="F4477" s="16"/>
      <c r="G4477" s="16"/>
      <c r="H4477" s="16"/>
      <c r="I4477" s="15"/>
      <c r="J4477" s="5"/>
      <c r="K4477" s="2"/>
      <c r="L4477" s="21"/>
      <c r="M4477" s="14"/>
      <c r="N4477" s="14"/>
      <c r="O4477" s="21"/>
      <c r="P4477" s="16"/>
      <c r="Q4477" s="24"/>
      <c r="R4477" s="16"/>
      <c r="S4477" s="4"/>
      <c r="T4477" s="5"/>
      <c r="U4477" s="11"/>
      <c r="V4477" s="11"/>
      <c r="W4477" s="11"/>
      <c r="X4477" s="32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"/>
      <c r="AI4477" s="1"/>
      <c r="AJ4477" s="1"/>
      <c r="AK4477" s="1"/>
      <c r="AL4477" s="1"/>
      <c r="AM4477" s="32"/>
      <c r="AN4477" s="32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42"/>
      <c r="B4478" s="19"/>
      <c r="C4478" s="8"/>
      <c r="D4478" s="15"/>
      <c r="E4478" s="16"/>
      <c r="F4478" s="16"/>
      <c r="G4478" s="16"/>
      <c r="H4478" s="16"/>
      <c r="I4478" s="15"/>
      <c r="J4478" s="5"/>
      <c r="K4478" s="2"/>
      <c r="L4478" s="21"/>
      <c r="M4478" s="14"/>
      <c r="N4478" s="14"/>
      <c r="O4478" s="21"/>
      <c r="P4478" s="16"/>
      <c r="Q4478" s="24"/>
      <c r="R4478" s="16"/>
      <c r="S4478" s="4"/>
      <c r="T4478" s="5"/>
      <c r="U4478" s="11"/>
      <c r="V4478" s="11"/>
      <c r="W4478" s="11"/>
      <c r="X4478" s="32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"/>
      <c r="AI4478" s="1"/>
      <c r="AJ4478" s="1"/>
      <c r="AK4478" s="1"/>
      <c r="AL4478" s="1"/>
      <c r="AM4478" s="32"/>
      <c r="AN4478" s="32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42"/>
      <c r="B4479" s="19"/>
      <c r="C4479" s="8"/>
      <c r="D4479" s="15"/>
      <c r="E4479" s="16"/>
      <c r="F4479" s="16"/>
      <c r="G4479" s="16"/>
      <c r="H4479" s="16"/>
      <c r="I4479" s="15"/>
      <c r="J4479" s="5"/>
      <c r="K4479" s="2"/>
      <c r="L4479" s="21"/>
      <c r="M4479" s="14"/>
      <c r="N4479" s="14"/>
      <c r="O4479" s="21"/>
      <c r="P4479" s="16"/>
      <c r="Q4479" s="24"/>
      <c r="R4479" s="16"/>
      <c r="S4479" s="4"/>
      <c r="T4479" s="5"/>
      <c r="U4479" s="11"/>
      <c r="V4479" s="11"/>
      <c r="W4479" s="11"/>
      <c r="X4479" s="32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"/>
      <c r="AI4479" s="1"/>
      <c r="AJ4479" s="1"/>
      <c r="AK4479" s="1"/>
      <c r="AL4479" s="1"/>
      <c r="AM4479" s="32"/>
      <c r="AN4479" s="32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42"/>
      <c r="B4480" s="19"/>
      <c r="C4480" s="8"/>
      <c r="D4480" s="15"/>
      <c r="E4480" s="16"/>
      <c r="F4480" s="16"/>
      <c r="G4480" s="16"/>
      <c r="H4480" s="16"/>
      <c r="I4480" s="15"/>
      <c r="J4480" s="5"/>
      <c r="K4480" s="2"/>
      <c r="L4480" s="21"/>
      <c r="M4480" s="14"/>
      <c r="N4480" s="14"/>
      <c r="O4480" s="21"/>
      <c r="P4480" s="16"/>
      <c r="Q4480" s="24"/>
      <c r="R4480" s="16"/>
      <c r="S4480" s="4"/>
      <c r="T4480" s="5"/>
      <c r="U4480" s="11"/>
      <c r="V4480" s="11"/>
      <c r="W4480" s="11"/>
      <c r="X4480" s="32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"/>
      <c r="AI4480" s="1"/>
      <c r="AJ4480" s="1"/>
      <c r="AK4480" s="1"/>
      <c r="AL4480" s="1"/>
      <c r="AM4480" s="32"/>
      <c r="AN4480" s="32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42"/>
      <c r="B4481" s="19"/>
      <c r="C4481" s="8"/>
      <c r="D4481" s="15"/>
      <c r="E4481" s="16"/>
      <c r="F4481" s="16"/>
      <c r="G4481" s="16"/>
      <c r="H4481" s="16"/>
      <c r="I4481" s="15"/>
      <c r="J4481" s="5"/>
      <c r="K4481" s="2"/>
      <c r="L4481" s="21"/>
      <c r="M4481" s="14"/>
      <c r="N4481" s="14"/>
      <c r="O4481" s="21"/>
      <c r="P4481" s="16"/>
      <c r="Q4481" s="24"/>
      <c r="R4481" s="16"/>
      <c r="S4481" s="4"/>
      <c r="T4481" s="5"/>
      <c r="U4481" s="11"/>
      <c r="V4481" s="11"/>
      <c r="W4481" s="11"/>
      <c r="X4481" s="32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"/>
      <c r="AI4481" s="1"/>
      <c r="AJ4481" s="1"/>
      <c r="AK4481" s="1"/>
      <c r="AL4481" s="1"/>
      <c r="AM4481" s="32"/>
      <c r="AN4481" s="32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42"/>
      <c r="B4482" s="19"/>
      <c r="C4482" s="8"/>
      <c r="D4482" s="15"/>
      <c r="E4482" s="16"/>
      <c r="F4482" s="16"/>
      <c r="G4482" s="16"/>
      <c r="H4482" s="16"/>
      <c r="I4482" s="15"/>
      <c r="J4482" s="5"/>
      <c r="K4482" s="2"/>
      <c r="L4482" s="21"/>
      <c r="M4482" s="14"/>
      <c r="N4482" s="14"/>
      <c r="O4482" s="21"/>
      <c r="P4482" s="16"/>
      <c r="Q4482" s="24"/>
      <c r="R4482" s="16"/>
      <c r="S4482" s="4"/>
      <c r="T4482" s="5"/>
      <c r="U4482" s="11"/>
      <c r="V4482" s="11"/>
      <c r="W4482" s="11"/>
      <c r="X4482" s="32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"/>
      <c r="AI4482" s="1"/>
      <c r="AJ4482" s="1"/>
      <c r="AK4482" s="1"/>
      <c r="AL4482" s="1"/>
      <c r="AM4482" s="32"/>
      <c r="AN4482" s="32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42"/>
      <c r="B4483" s="19"/>
      <c r="C4483" s="8"/>
      <c r="D4483" s="15"/>
      <c r="E4483" s="16"/>
      <c r="F4483" s="16"/>
      <c r="G4483" s="16"/>
      <c r="H4483" s="16"/>
      <c r="I4483" s="15"/>
      <c r="J4483" s="5"/>
      <c r="K4483" s="2"/>
      <c r="L4483" s="21"/>
      <c r="M4483" s="14"/>
      <c r="N4483" s="14"/>
      <c r="O4483" s="21"/>
      <c r="P4483" s="16"/>
      <c r="Q4483" s="24"/>
      <c r="R4483" s="16"/>
      <c r="S4483" s="4"/>
      <c r="T4483" s="5"/>
      <c r="U4483" s="11"/>
      <c r="V4483" s="11"/>
      <c r="W4483" s="11"/>
      <c r="X4483" s="32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"/>
      <c r="AI4483" s="1"/>
      <c r="AJ4483" s="1"/>
      <c r="AK4483" s="1"/>
      <c r="AL4483" s="1"/>
      <c r="AM4483" s="32"/>
      <c r="AN4483" s="32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42"/>
      <c r="B4484" s="19"/>
      <c r="C4484" s="8"/>
      <c r="D4484" s="15"/>
      <c r="E4484" s="16"/>
      <c r="F4484" s="16"/>
      <c r="G4484" s="16"/>
      <c r="H4484" s="16"/>
      <c r="I4484" s="15"/>
      <c r="J4484" s="5"/>
      <c r="K4484" s="2"/>
      <c r="L4484" s="21"/>
      <c r="M4484" s="14"/>
      <c r="N4484" s="14"/>
      <c r="O4484" s="21"/>
      <c r="P4484" s="16"/>
      <c r="Q4484" s="24"/>
      <c r="R4484" s="16"/>
      <c r="S4484" s="4"/>
      <c r="T4484" s="5"/>
      <c r="U4484" s="11"/>
      <c r="V4484" s="11"/>
      <c r="W4484" s="11"/>
      <c r="X4484" s="32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"/>
      <c r="AI4484" s="1"/>
      <c r="AJ4484" s="1"/>
      <c r="AK4484" s="1"/>
      <c r="AL4484" s="1"/>
      <c r="AM4484" s="32"/>
      <c r="AN4484" s="32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42"/>
      <c r="B4485" s="19"/>
      <c r="C4485" s="8"/>
      <c r="D4485" s="15"/>
      <c r="E4485" s="16"/>
      <c r="F4485" s="16"/>
      <c r="G4485" s="16"/>
      <c r="H4485" s="16"/>
      <c r="I4485" s="15"/>
      <c r="J4485" s="5"/>
      <c r="K4485" s="2"/>
      <c r="L4485" s="21"/>
      <c r="M4485" s="14"/>
      <c r="N4485" s="14"/>
      <c r="O4485" s="21"/>
      <c r="P4485" s="16"/>
      <c r="Q4485" s="24"/>
      <c r="R4485" s="16"/>
      <c r="S4485" s="4"/>
      <c r="T4485" s="5"/>
      <c r="U4485" s="11"/>
      <c r="V4485" s="11"/>
      <c r="W4485" s="11"/>
      <c r="X4485" s="32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"/>
      <c r="AI4485" s="1"/>
      <c r="AJ4485" s="1"/>
      <c r="AK4485" s="1"/>
      <c r="AL4485" s="1"/>
      <c r="AM4485" s="32"/>
      <c r="AN4485" s="32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42"/>
      <c r="B4486" s="19"/>
      <c r="C4486" s="8"/>
      <c r="D4486" s="15"/>
      <c r="E4486" s="16"/>
      <c r="F4486" s="16"/>
      <c r="G4486" s="16"/>
      <c r="H4486" s="16"/>
      <c r="I4486" s="15"/>
      <c r="J4486" s="5"/>
      <c r="K4486" s="2"/>
      <c r="L4486" s="21"/>
      <c r="M4486" s="14"/>
      <c r="N4486" s="14"/>
      <c r="O4486" s="21"/>
      <c r="P4486" s="16"/>
      <c r="Q4486" s="24"/>
      <c r="R4486" s="16"/>
      <c r="S4486" s="4"/>
      <c r="T4486" s="5"/>
      <c r="U4486" s="11"/>
      <c r="V4486" s="11"/>
      <c r="W4486" s="11"/>
      <c r="X4486" s="32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"/>
      <c r="AI4486" s="1"/>
      <c r="AJ4486" s="1"/>
      <c r="AK4486" s="1"/>
      <c r="AL4486" s="1"/>
      <c r="AM4486" s="32"/>
      <c r="AN4486" s="32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42"/>
      <c r="B4487" s="19"/>
      <c r="C4487" s="8"/>
      <c r="D4487" s="15"/>
      <c r="E4487" s="16"/>
      <c r="F4487" s="16"/>
      <c r="G4487" s="16"/>
      <c r="H4487" s="16"/>
      <c r="I4487" s="15"/>
      <c r="J4487" s="5"/>
      <c r="K4487" s="2"/>
      <c r="L4487" s="21"/>
      <c r="M4487" s="14"/>
      <c r="N4487" s="14"/>
      <c r="O4487" s="21"/>
      <c r="P4487" s="16"/>
      <c r="Q4487" s="24"/>
      <c r="R4487" s="16"/>
      <c r="S4487" s="4"/>
      <c r="T4487" s="5"/>
      <c r="U4487" s="11"/>
      <c r="V4487" s="11"/>
      <c r="W4487" s="11"/>
      <c r="X4487" s="32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"/>
      <c r="AI4487" s="1"/>
      <c r="AJ4487" s="1"/>
      <c r="AK4487" s="1"/>
      <c r="AL4487" s="1"/>
      <c r="AM4487" s="32"/>
      <c r="AN4487" s="32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42"/>
      <c r="B4488" s="19"/>
      <c r="C4488" s="8"/>
      <c r="D4488" s="15"/>
      <c r="E4488" s="16"/>
      <c r="F4488" s="16"/>
      <c r="G4488" s="16"/>
      <c r="H4488" s="16"/>
      <c r="I4488" s="15"/>
      <c r="J4488" s="5"/>
      <c r="K4488" s="2"/>
      <c r="L4488" s="21"/>
      <c r="M4488" s="14"/>
      <c r="N4488" s="14"/>
      <c r="O4488" s="21"/>
      <c r="P4488" s="16"/>
      <c r="Q4488" s="24"/>
      <c r="R4488" s="16"/>
      <c r="S4488" s="4"/>
      <c r="T4488" s="5"/>
      <c r="U4488" s="11"/>
      <c r="V4488" s="11"/>
      <c r="W4488" s="11"/>
      <c r="X4488" s="32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"/>
      <c r="AI4488" s="1"/>
      <c r="AJ4488" s="1"/>
      <c r="AK4488" s="1"/>
      <c r="AL4488" s="1"/>
      <c r="AM4488" s="32"/>
      <c r="AN4488" s="32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42"/>
      <c r="B4489" s="19"/>
      <c r="C4489" s="8"/>
      <c r="D4489" s="15"/>
      <c r="E4489" s="16"/>
      <c r="F4489" s="16"/>
      <c r="G4489" s="16"/>
      <c r="H4489" s="16"/>
      <c r="I4489" s="15"/>
      <c r="J4489" s="5"/>
      <c r="K4489" s="2"/>
      <c r="L4489" s="21"/>
      <c r="M4489" s="14"/>
      <c r="N4489" s="14"/>
      <c r="O4489" s="21"/>
      <c r="P4489" s="16"/>
      <c r="Q4489" s="24"/>
      <c r="R4489" s="16"/>
      <c r="S4489" s="4"/>
      <c r="T4489" s="5"/>
      <c r="U4489" s="11"/>
      <c r="V4489" s="11"/>
      <c r="W4489" s="11"/>
      <c r="X4489" s="32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"/>
      <c r="AI4489" s="1"/>
      <c r="AJ4489" s="1"/>
      <c r="AK4489" s="1"/>
      <c r="AL4489" s="1"/>
      <c r="AM4489" s="32"/>
      <c r="AN4489" s="32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42"/>
      <c r="B4490" s="19"/>
      <c r="C4490" s="8"/>
      <c r="D4490" s="15"/>
      <c r="E4490" s="16"/>
      <c r="F4490" s="16"/>
      <c r="G4490" s="16"/>
      <c r="H4490" s="16"/>
      <c r="I4490" s="15"/>
      <c r="J4490" s="5"/>
      <c r="K4490" s="2"/>
      <c r="L4490" s="21"/>
      <c r="M4490" s="14"/>
      <c r="N4490" s="14"/>
      <c r="O4490" s="21"/>
      <c r="P4490" s="16"/>
      <c r="Q4490" s="24"/>
      <c r="R4490" s="16"/>
      <c r="S4490" s="4"/>
      <c r="T4490" s="5"/>
      <c r="U4490" s="11"/>
      <c r="V4490" s="11"/>
      <c r="W4490" s="11"/>
      <c r="X4490" s="32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"/>
      <c r="AI4490" s="1"/>
      <c r="AJ4490" s="1"/>
      <c r="AK4490" s="1"/>
      <c r="AL4490" s="1"/>
      <c r="AM4490" s="32"/>
      <c r="AN4490" s="32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42"/>
      <c r="B4491" s="19"/>
      <c r="C4491" s="8"/>
      <c r="D4491" s="15"/>
      <c r="E4491" s="16"/>
      <c r="F4491" s="16"/>
      <c r="G4491" s="16"/>
      <c r="H4491" s="16"/>
      <c r="I4491" s="15"/>
      <c r="J4491" s="5"/>
      <c r="K4491" s="2"/>
      <c r="L4491" s="21"/>
      <c r="M4491" s="14"/>
      <c r="N4491" s="14"/>
      <c r="O4491" s="21"/>
      <c r="P4491" s="16"/>
      <c r="Q4491" s="24"/>
      <c r="R4491" s="16"/>
      <c r="S4491" s="4"/>
      <c r="T4491" s="5"/>
      <c r="U4491" s="11"/>
      <c r="V4491" s="11"/>
      <c r="W4491" s="11"/>
      <c r="X4491" s="32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"/>
      <c r="AI4491" s="1"/>
      <c r="AJ4491" s="1"/>
      <c r="AK4491" s="1"/>
      <c r="AL4491" s="1"/>
      <c r="AM4491" s="32"/>
      <c r="AN4491" s="32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42"/>
      <c r="B4492" s="19"/>
      <c r="C4492" s="8"/>
      <c r="D4492" s="15"/>
      <c r="E4492" s="16"/>
      <c r="F4492" s="16"/>
      <c r="G4492" s="16"/>
      <c r="H4492" s="16"/>
      <c r="I4492" s="15"/>
      <c r="J4492" s="5"/>
      <c r="K4492" s="2"/>
      <c r="L4492" s="21"/>
      <c r="M4492" s="14"/>
      <c r="N4492" s="14"/>
      <c r="O4492" s="21"/>
      <c r="P4492" s="16"/>
      <c r="Q4492" s="24"/>
      <c r="R4492" s="16"/>
      <c r="S4492" s="4"/>
      <c r="T4492" s="5"/>
      <c r="U4492" s="11"/>
      <c r="V4492" s="11"/>
      <c r="W4492" s="11"/>
      <c r="X4492" s="32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"/>
      <c r="AI4492" s="1"/>
      <c r="AJ4492" s="1"/>
      <c r="AK4492" s="1"/>
      <c r="AL4492" s="1"/>
      <c r="AM4492" s="32"/>
      <c r="AN4492" s="32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42"/>
      <c r="B4493" s="19"/>
      <c r="C4493" s="8"/>
      <c r="D4493" s="15"/>
      <c r="E4493" s="16"/>
      <c r="F4493" s="16"/>
      <c r="G4493" s="16"/>
      <c r="H4493" s="16"/>
      <c r="I4493" s="15"/>
      <c r="J4493" s="5"/>
      <c r="K4493" s="2"/>
      <c r="L4493" s="21"/>
      <c r="M4493" s="14"/>
      <c r="N4493" s="14"/>
      <c r="O4493" s="21"/>
      <c r="P4493" s="16"/>
      <c r="Q4493" s="24"/>
      <c r="R4493" s="16"/>
      <c r="S4493" s="4"/>
      <c r="T4493" s="5"/>
      <c r="U4493" s="11"/>
      <c r="V4493" s="11"/>
      <c r="W4493" s="11"/>
      <c r="X4493" s="32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"/>
      <c r="AI4493" s="1"/>
      <c r="AJ4493" s="1"/>
      <c r="AK4493" s="1"/>
      <c r="AL4493" s="1"/>
      <c r="AM4493" s="32"/>
      <c r="AN4493" s="32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42"/>
      <c r="B4494" s="19"/>
      <c r="C4494" s="8"/>
      <c r="D4494" s="15"/>
      <c r="E4494" s="16"/>
      <c r="F4494" s="16"/>
      <c r="G4494" s="16"/>
      <c r="H4494" s="16"/>
      <c r="I4494" s="15"/>
      <c r="J4494" s="5"/>
      <c r="K4494" s="2"/>
      <c r="L4494" s="21"/>
      <c r="M4494" s="14"/>
      <c r="N4494" s="14"/>
      <c r="O4494" s="21"/>
      <c r="P4494" s="16"/>
      <c r="Q4494" s="24"/>
      <c r="R4494" s="16"/>
      <c r="S4494" s="4"/>
      <c r="T4494" s="5"/>
      <c r="U4494" s="11"/>
      <c r="V4494" s="11"/>
      <c r="W4494" s="11"/>
      <c r="X4494" s="32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"/>
      <c r="AI4494" s="1"/>
      <c r="AJ4494" s="1"/>
      <c r="AK4494" s="1"/>
      <c r="AL4494" s="1"/>
      <c r="AM4494" s="32"/>
      <c r="AN4494" s="32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42"/>
      <c r="B4495" s="19"/>
      <c r="C4495" s="8"/>
      <c r="D4495" s="15"/>
      <c r="E4495" s="16"/>
      <c r="F4495" s="16"/>
      <c r="G4495" s="16"/>
      <c r="H4495" s="16"/>
      <c r="I4495" s="15"/>
      <c r="J4495" s="5"/>
      <c r="K4495" s="2"/>
      <c r="L4495" s="21"/>
      <c r="M4495" s="14"/>
      <c r="N4495" s="14"/>
      <c r="O4495" s="21"/>
      <c r="P4495" s="16"/>
      <c r="Q4495" s="24"/>
      <c r="R4495" s="16"/>
      <c r="S4495" s="4"/>
      <c r="T4495" s="5"/>
      <c r="U4495" s="11"/>
      <c r="V4495" s="11"/>
      <c r="W4495" s="11"/>
      <c r="X4495" s="32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"/>
      <c r="AI4495" s="1"/>
      <c r="AJ4495" s="1"/>
      <c r="AK4495" s="1"/>
      <c r="AL4495" s="1"/>
      <c r="AM4495" s="32"/>
      <c r="AN4495" s="32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42"/>
      <c r="B4496" s="19"/>
      <c r="C4496" s="8"/>
      <c r="D4496" s="15"/>
      <c r="E4496" s="16"/>
      <c r="F4496" s="16"/>
      <c r="G4496" s="16"/>
      <c r="H4496" s="16"/>
      <c r="I4496" s="15"/>
      <c r="J4496" s="5"/>
      <c r="K4496" s="2"/>
      <c r="L4496" s="21"/>
      <c r="M4496" s="14"/>
      <c r="N4496" s="14"/>
      <c r="O4496" s="21"/>
      <c r="P4496" s="16"/>
      <c r="Q4496" s="24"/>
      <c r="R4496" s="16"/>
      <c r="S4496" s="4"/>
      <c r="T4496" s="5"/>
      <c r="U4496" s="11"/>
      <c r="V4496" s="11"/>
      <c r="W4496" s="11"/>
      <c r="X4496" s="32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"/>
      <c r="AI4496" s="1"/>
      <c r="AJ4496" s="1"/>
      <c r="AK4496" s="1"/>
      <c r="AL4496" s="1"/>
      <c r="AM4496" s="32"/>
      <c r="AN4496" s="32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42"/>
      <c r="B4497" s="19"/>
      <c r="C4497" s="8"/>
      <c r="D4497" s="15"/>
      <c r="E4497" s="16"/>
      <c r="F4497" s="16"/>
      <c r="G4497" s="16"/>
      <c r="H4497" s="16"/>
      <c r="I4497" s="15"/>
      <c r="J4497" s="5"/>
      <c r="K4497" s="2"/>
      <c r="L4497" s="21"/>
      <c r="M4497" s="14"/>
      <c r="N4497" s="14"/>
      <c r="O4497" s="21"/>
      <c r="P4497" s="16"/>
      <c r="Q4497" s="24"/>
      <c r="R4497" s="16"/>
      <c r="S4497" s="4"/>
      <c r="T4497" s="5"/>
      <c r="U4497" s="11"/>
      <c r="V4497" s="11"/>
      <c r="W4497" s="11"/>
      <c r="X4497" s="32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"/>
      <c r="AI4497" s="1"/>
      <c r="AJ4497" s="1"/>
      <c r="AK4497" s="1"/>
      <c r="AL4497" s="1"/>
      <c r="AM4497" s="32"/>
      <c r="AN4497" s="32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42"/>
      <c r="B4498" s="19"/>
      <c r="C4498" s="8"/>
      <c r="D4498" s="15"/>
      <c r="E4498" s="16"/>
      <c r="F4498" s="16"/>
      <c r="G4498" s="16"/>
      <c r="H4498" s="16"/>
      <c r="I4498" s="15"/>
      <c r="J4498" s="5"/>
      <c r="K4498" s="2"/>
      <c r="L4498" s="21"/>
      <c r="M4498" s="14"/>
      <c r="N4498" s="14"/>
      <c r="O4498" s="21"/>
      <c r="P4498" s="16"/>
      <c r="Q4498" s="24"/>
      <c r="R4498" s="16"/>
      <c r="S4498" s="4"/>
      <c r="T4498" s="5"/>
      <c r="U4498" s="11"/>
      <c r="V4498" s="11"/>
      <c r="W4498" s="11"/>
      <c r="X4498" s="32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"/>
      <c r="AI4498" s="1"/>
      <c r="AJ4498" s="1"/>
      <c r="AK4498" s="1"/>
      <c r="AL4498" s="1"/>
      <c r="AM4498" s="32"/>
      <c r="AN4498" s="32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42"/>
      <c r="B4499" s="19"/>
      <c r="C4499" s="8"/>
      <c r="D4499" s="15"/>
      <c r="E4499" s="16"/>
      <c r="F4499" s="16"/>
      <c r="G4499" s="16"/>
      <c r="H4499" s="16"/>
      <c r="I4499" s="15"/>
      <c r="J4499" s="5"/>
      <c r="K4499" s="2"/>
      <c r="L4499" s="21"/>
      <c r="M4499" s="14"/>
      <c r="N4499" s="14"/>
      <c r="O4499" s="21"/>
      <c r="P4499" s="16"/>
      <c r="Q4499" s="24"/>
      <c r="R4499" s="16"/>
      <c r="S4499" s="4"/>
      <c r="T4499" s="5"/>
      <c r="U4499" s="11"/>
      <c r="V4499" s="11"/>
      <c r="W4499" s="11"/>
      <c r="X4499" s="32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"/>
      <c r="AI4499" s="1"/>
      <c r="AJ4499" s="1"/>
      <c r="AK4499" s="1"/>
      <c r="AL4499" s="1"/>
      <c r="AM4499" s="32"/>
      <c r="AN4499" s="32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42"/>
      <c r="B4500" s="19"/>
      <c r="C4500" s="8"/>
      <c r="D4500" s="15"/>
      <c r="E4500" s="16"/>
      <c r="F4500" s="16"/>
      <c r="G4500" s="16"/>
      <c r="H4500" s="16"/>
      <c r="I4500" s="15"/>
      <c r="J4500" s="5"/>
      <c r="K4500" s="2"/>
      <c r="L4500" s="21"/>
      <c r="M4500" s="14"/>
      <c r="N4500" s="14"/>
      <c r="O4500" s="21"/>
      <c r="P4500" s="16"/>
      <c r="Q4500" s="24"/>
      <c r="R4500" s="16"/>
      <c r="S4500" s="4"/>
      <c r="T4500" s="5"/>
      <c r="U4500" s="11"/>
      <c r="V4500" s="11"/>
      <c r="W4500" s="11"/>
      <c r="X4500" s="32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"/>
      <c r="AI4500" s="1"/>
      <c r="AJ4500" s="1"/>
      <c r="AK4500" s="1"/>
      <c r="AL4500" s="1"/>
      <c r="AM4500" s="32"/>
      <c r="AN4500" s="32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42"/>
      <c r="B4501" s="19"/>
      <c r="C4501" s="8"/>
      <c r="D4501" s="15"/>
      <c r="E4501" s="16"/>
      <c r="F4501" s="16"/>
      <c r="G4501" s="16"/>
      <c r="H4501" s="16"/>
      <c r="I4501" s="15"/>
      <c r="J4501" s="5"/>
      <c r="K4501" s="2"/>
      <c r="L4501" s="21"/>
      <c r="M4501" s="14"/>
      <c r="N4501" s="14"/>
      <c r="O4501" s="21"/>
      <c r="P4501" s="16"/>
      <c r="Q4501" s="24"/>
      <c r="R4501" s="16"/>
      <c r="S4501" s="4"/>
      <c r="T4501" s="5"/>
      <c r="U4501" s="11"/>
      <c r="V4501" s="11"/>
      <c r="W4501" s="11"/>
      <c r="X4501" s="32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"/>
      <c r="AI4501" s="1"/>
      <c r="AJ4501" s="1"/>
      <c r="AK4501" s="1"/>
      <c r="AL4501" s="1"/>
      <c r="AM4501" s="32"/>
      <c r="AN4501" s="32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42"/>
      <c r="B4502" s="19"/>
      <c r="C4502" s="8"/>
      <c r="D4502" s="15"/>
      <c r="E4502" s="16"/>
      <c r="F4502" s="16"/>
      <c r="G4502" s="16"/>
      <c r="H4502" s="16"/>
      <c r="I4502" s="15"/>
      <c r="J4502" s="5"/>
      <c r="K4502" s="2"/>
      <c r="L4502" s="21"/>
      <c r="M4502" s="14"/>
      <c r="N4502" s="14"/>
      <c r="O4502" s="21"/>
      <c r="P4502" s="16"/>
      <c r="Q4502" s="24"/>
      <c r="R4502" s="16"/>
      <c r="S4502" s="4"/>
      <c r="T4502" s="5"/>
      <c r="U4502" s="11"/>
      <c r="V4502" s="11"/>
      <c r="W4502" s="11"/>
      <c r="X4502" s="32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"/>
      <c r="AI4502" s="1"/>
      <c r="AJ4502" s="1"/>
      <c r="AK4502" s="1"/>
      <c r="AL4502" s="1"/>
      <c r="AM4502" s="32"/>
      <c r="AN4502" s="32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42"/>
      <c r="B4503" s="19"/>
      <c r="C4503" s="8"/>
      <c r="D4503" s="15"/>
      <c r="E4503" s="16"/>
      <c r="F4503" s="16"/>
      <c r="G4503" s="16"/>
      <c r="H4503" s="16"/>
      <c r="I4503" s="15"/>
      <c r="J4503" s="5"/>
      <c r="K4503" s="2"/>
      <c r="L4503" s="21"/>
      <c r="M4503" s="14"/>
      <c r="N4503" s="14"/>
      <c r="O4503" s="21"/>
      <c r="P4503" s="16"/>
      <c r="Q4503" s="24"/>
      <c r="R4503" s="16"/>
      <c r="S4503" s="4"/>
      <c r="T4503" s="5"/>
      <c r="U4503" s="11"/>
      <c r="V4503" s="11"/>
      <c r="W4503" s="11"/>
      <c r="X4503" s="32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"/>
      <c r="AI4503" s="1"/>
      <c r="AJ4503" s="1"/>
      <c r="AK4503" s="1"/>
      <c r="AL4503" s="1"/>
      <c r="AM4503" s="32"/>
      <c r="AN4503" s="32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42"/>
      <c r="B4504" s="19"/>
      <c r="C4504" s="8"/>
      <c r="D4504" s="15"/>
      <c r="E4504" s="16"/>
      <c r="F4504" s="16"/>
      <c r="G4504" s="16"/>
      <c r="H4504" s="16"/>
      <c r="I4504" s="15"/>
      <c r="J4504" s="5"/>
      <c r="K4504" s="2"/>
      <c r="L4504" s="21"/>
      <c r="M4504" s="14"/>
      <c r="N4504" s="14"/>
      <c r="O4504" s="21"/>
      <c r="P4504" s="16"/>
      <c r="Q4504" s="24"/>
      <c r="R4504" s="16"/>
      <c r="S4504" s="4"/>
      <c r="T4504" s="5"/>
      <c r="U4504" s="11"/>
      <c r="V4504" s="11"/>
      <c r="W4504" s="11"/>
      <c r="X4504" s="32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"/>
      <c r="AI4504" s="1"/>
      <c r="AJ4504" s="1"/>
      <c r="AK4504" s="1"/>
      <c r="AL4504" s="1"/>
      <c r="AM4504" s="32"/>
      <c r="AN4504" s="32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42"/>
      <c r="B4505" s="19"/>
      <c r="C4505" s="8"/>
      <c r="D4505" s="15"/>
      <c r="E4505" s="16"/>
      <c r="F4505" s="16"/>
      <c r="G4505" s="16"/>
      <c r="H4505" s="16"/>
      <c r="I4505" s="15"/>
      <c r="J4505" s="5"/>
      <c r="K4505" s="2"/>
      <c r="L4505" s="21"/>
      <c r="M4505" s="14"/>
      <c r="N4505" s="14"/>
      <c r="O4505" s="21"/>
      <c r="P4505" s="16"/>
      <c r="Q4505" s="24"/>
      <c r="R4505" s="16"/>
      <c r="S4505" s="4"/>
      <c r="T4505" s="5"/>
      <c r="U4505" s="11"/>
      <c r="V4505" s="11"/>
      <c r="W4505" s="11"/>
      <c r="X4505" s="32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"/>
      <c r="AI4505" s="1"/>
      <c r="AJ4505" s="1"/>
      <c r="AK4505" s="1"/>
      <c r="AL4505" s="1"/>
      <c r="AM4505" s="32"/>
      <c r="AN4505" s="32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42"/>
      <c r="B4506" s="19"/>
      <c r="C4506" s="8"/>
      <c r="D4506" s="15"/>
      <c r="E4506" s="16"/>
      <c r="F4506" s="16"/>
      <c r="G4506" s="16"/>
      <c r="H4506" s="16"/>
      <c r="I4506" s="15"/>
      <c r="J4506" s="5"/>
      <c r="K4506" s="2"/>
      <c r="L4506" s="21"/>
      <c r="M4506" s="14"/>
      <c r="N4506" s="14"/>
      <c r="O4506" s="21"/>
      <c r="P4506" s="16"/>
      <c r="Q4506" s="24"/>
      <c r="R4506" s="16"/>
      <c r="S4506" s="4"/>
      <c r="T4506" s="5"/>
      <c r="U4506" s="11"/>
      <c r="V4506" s="11"/>
      <c r="W4506" s="11"/>
      <c r="X4506" s="32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"/>
      <c r="AI4506" s="1"/>
      <c r="AJ4506" s="1"/>
      <c r="AK4506" s="1"/>
      <c r="AL4506" s="1"/>
      <c r="AM4506" s="32"/>
      <c r="AN4506" s="32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42"/>
      <c r="B4507" s="19"/>
      <c r="C4507" s="8"/>
      <c r="D4507" s="15"/>
      <c r="E4507" s="16"/>
      <c r="F4507" s="16"/>
      <c r="G4507" s="16"/>
      <c r="H4507" s="16"/>
      <c r="I4507" s="15"/>
      <c r="J4507" s="5"/>
      <c r="K4507" s="2"/>
      <c r="L4507" s="21"/>
      <c r="M4507" s="14"/>
      <c r="N4507" s="14"/>
      <c r="O4507" s="21"/>
      <c r="P4507" s="16"/>
      <c r="Q4507" s="24"/>
      <c r="R4507" s="16"/>
      <c r="S4507" s="4"/>
      <c r="T4507" s="5"/>
      <c r="U4507" s="11"/>
      <c r="V4507" s="11"/>
      <c r="W4507" s="11"/>
      <c r="X4507" s="32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"/>
      <c r="AI4507" s="1"/>
      <c r="AJ4507" s="1"/>
      <c r="AK4507" s="1"/>
      <c r="AL4507" s="1"/>
      <c r="AM4507" s="32"/>
      <c r="AN4507" s="32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42"/>
      <c r="B4508" s="19"/>
      <c r="C4508" s="8"/>
      <c r="D4508" s="15"/>
      <c r="E4508" s="16"/>
      <c r="F4508" s="16"/>
      <c r="G4508" s="16"/>
      <c r="H4508" s="16"/>
      <c r="I4508" s="15"/>
      <c r="J4508" s="5"/>
      <c r="K4508" s="2"/>
      <c r="L4508" s="21"/>
      <c r="M4508" s="14"/>
      <c r="N4508" s="14"/>
      <c r="O4508" s="21"/>
      <c r="P4508" s="16"/>
      <c r="Q4508" s="24"/>
      <c r="R4508" s="16"/>
      <c r="S4508" s="4"/>
      <c r="T4508" s="5"/>
      <c r="U4508" s="11"/>
      <c r="V4508" s="11"/>
      <c r="W4508" s="11"/>
      <c r="X4508" s="32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"/>
      <c r="AI4508" s="1"/>
      <c r="AJ4508" s="1"/>
      <c r="AK4508" s="1"/>
      <c r="AL4508" s="1"/>
      <c r="AM4508" s="32"/>
      <c r="AN4508" s="32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42"/>
      <c r="B4509" s="19"/>
      <c r="C4509" s="8"/>
      <c r="D4509" s="15"/>
      <c r="E4509" s="16"/>
      <c r="F4509" s="16"/>
      <c r="G4509" s="16"/>
      <c r="H4509" s="16"/>
      <c r="I4509" s="15"/>
      <c r="J4509" s="5"/>
      <c r="K4509" s="2"/>
      <c r="L4509" s="21"/>
      <c r="M4509" s="14"/>
      <c r="N4509" s="14"/>
      <c r="O4509" s="21"/>
      <c r="P4509" s="16"/>
      <c r="Q4509" s="24"/>
      <c r="R4509" s="16"/>
      <c r="S4509" s="4"/>
      <c r="T4509" s="5"/>
      <c r="U4509" s="11"/>
      <c r="V4509" s="11"/>
      <c r="W4509" s="11"/>
      <c r="X4509" s="32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"/>
      <c r="AI4509" s="1"/>
      <c r="AJ4509" s="1"/>
      <c r="AK4509" s="1"/>
      <c r="AL4509" s="1"/>
      <c r="AM4509" s="32"/>
      <c r="AN4509" s="32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42"/>
      <c r="B4510" s="19"/>
      <c r="C4510" s="8"/>
      <c r="D4510" s="15"/>
      <c r="E4510" s="16"/>
      <c r="F4510" s="16"/>
      <c r="G4510" s="16"/>
      <c r="H4510" s="16"/>
      <c r="I4510" s="15"/>
      <c r="J4510" s="5"/>
      <c r="K4510" s="2"/>
      <c r="L4510" s="21"/>
      <c r="M4510" s="14"/>
      <c r="N4510" s="14"/>
      <c r="O4510" s="21"/>
      <c r="P4510" s="16"/>
      <c r="Q4510" s="24"/>
      <c r="R4510" s="16"/>
      <c r="S4510" s="4"/>
      <c r="T4510" s="5"/>
      <c r="U4510" s="11"/>
      <c r="V4510" s="11"/>
      <c r="W4510" s="11"/>
      <c r="X4510" s="32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"/>
      <c r="AI4510" s="1"/>
      <c r="AJ4510" s="1"/>
      <c r="AK4510" s="1"/>
      <c r="AL4510" s="1"/>
      <c r="AM4510" s="32"/>
      <c r="AN4510" s="32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42"/>
      <c r="B4511" s="19"/>
      <c r="C4511" s="8"/>
      <c r="D4511" s="15"/>
      <c r="E4511" s="16"/>
      <c r="F4511" s="16"/>
      <c r="G4511" s="16"/>
      <c r="H4511" s="16"/>
      <c r="I4511" s="15"/>
      <c r="J4511" s="5"/>
      <c r="K4511" s="2"/>
      <c r="L4511" s="21"/>
      <c r="M4511" s="14"/>
      <c r="N4511" s="14"/>
      <c r="O4511" s="21"/>
      <c r="P4511" s="16"/>
      <c r="Q4511" s="24"/>
      <c r="R4511" s="16"/>
      <c r="S4511" s="4"/>
      <c r="T4511" s="5"/>
      <c r="U4511" s="11"/>
      <c r="V4511" s="11"/>
      <c r="W4511" s="11"/>
      <c r="X4511" s="32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"/>
      <c r="AI4511" s="1"/>
      <c r="AJ4511" s="1"/>
      <c r="AK4511" s="1"/>
      <c r="AL4511" s="1"/>
      <c r="AM4511" s="32"/>
      <c r="AN4511" s="32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42"/>
      <c r="B4512" s="19"/>
      <c r="C4512" s="8"/>
      <c r="D4512" s="15"/>
      <c r="E4512" s="16"/>
      <c r="F4512" s="16"/>
      <c r="G4512" s="16"/>
      <c r="H4512" s="16"/>
      <c r="I4512" s="15"/>
      <c r="J4512" s="5"/>
      <c r="K4512" s="2"/>
      <c r="L4512" s="21"/>
      <c r="M4512" s="14"/>
      <c r="N4512" s="14"/>
      <c r="O4512" s="21"/>
      <c r="P4512" s="16"/>
      <c r="Q4512" s="24"/>
      <c r="R4512" s="16"/>
      <c r="S4512" s="4"/>
      <c r="T4512" s="5"/>
      <c r="U4512" s="11"/>
      <c r="V4512" s="11"/>
      <c r="W4512" s="11"/>
      <c r="X4512" s="32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"/>
      <c r="AI4512" s="1"/>
      <c r="AJ4512" s="1"/>
      <c r="AK4512" s="1"/>
      <c r="AL4512" s="1"/>
      <c r="AM4512" s="32"/>
      <c r="AN4512" s="32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42"/>
      <c r="B4513" s="19"/>
      <c r="C4513" s="8"/>
      <c r="D4513" s="15"/>
      <c r="E4513" s="16"/>
      <c r="F4513" s="16"/>
      <c r="G4513" s="16"/>
      <c r="H4513" s="16"/>
      <c r="I4513" s="15"/>
      <c r="J4513" s="5"/>
      <c r="K4513" s="2"/>
      <c r="L4513" s="21"/>
      <c r="M4513" s="14"/>
      <c r="N4513" s="14"/>
      <c r="O4513" s="21"/>
      <c r="P4513" s="16"/>
      <c r="Q4513" s="24"/>
      <c r="R4513" s="16"/>
      <c r="S4513" s="4"/>
      <c r="T4513" s="5"/>
      <c r="U4513" s="11"/>
      <c r="V4513" s="11"/>
      <c r="W4513" s="11"/>
      <c r="X4513" s="32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"/>
      <c r="AI4513" s="1"/>
      <c r="AJ4513" s="1"/>
      <c r="AK4513" s="1"/>
      <c r="AL4513" s="1"/>
      <c r="AM4513" s="32"/>
      <c r="AN4513" s="32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42"/>
      <c r="B4514" s="19"/>
      <c r="C4514" s="8"/>
      <c r="D4514" s="15"/>
      <c r="E4514" s="16"/>
      <c r="F4514" s="16"/>
      <c r="G4514" s="16"/>
      <c r="H4514" s="16"/>
      <c r="I4514" s="15"/>
      <c r="J4514" s="5"/>
      <c r="K4514" s="2"/>
      <c r="L4514" s="21"/>
      <c r="M4514" s="14"/>
      <c r="N4514" s="14"/>
      <c r="O4514" s="21"/>
      <c r="P4514" s="16"/>
      <c r="Q4514" s="24"/>
      <c r="R4514" s="16"/>
      <c r="S4514" s="4"/>
      <c r="T4514" s="5"/>
      <c r="U4514" s="11"/>
      <c r="V4514" s="11"/>
      <c r="W4514" s="11"/>
      <c r="X4514" s="32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"/>
      <c r="AI4514" s="1"/>
      <c r="AJ4514" s="1"/>
      <c r="AK4514" s="1"/>
      <c r="AL4514" s="1"/>
      <c r="AM4514" s="32"/>
      <c r="AN4514" s="32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42"/>
      <c r="B4515" s="19"/>
      <c r="C4515" s="8"/>
      <c r="D4515" s="15"/>
      <c r="E4515" s="16"/>
      <c r="F4515" s="16"/>
      <c r="G4515" s="16"/>
      <c r="H4515" s="16"/>
      <c r="I4515" s="15"/>
      <c r="J4515" s="5"/>
      <c r="K4515" s="2"/>
      <c r="L4515" s="21"/>
      <c r="M4515" s="14"/>
      <c r="N4515" s="14"/>
      <c r="O4515" s="21"/>
      <c r="P4515" s="16"/>
      <c r="Q4515" s="24"/>
      <c r="R4515" s="16"/>
      <c r="S4515" s="4"/>
      <c r="T4515" s="5"/>
      <c r="U4515" s="11"/>
      <c r="V4515" s="11"/>
      <c r="W4515" s="11"/>
      <c r="X4515" s="32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"/>
      <c r="AI4515" s="1"/>
      <c r="AJ4515" s="1"/>
      <c r="AK4515" s="1"/>
      <c r="AL4515" s="1"/>
      <c r="AM4515" s="32"/>
      <c r="AN4515" s="32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42"/>
      <c r="B4516" s="19"/>
      <c r="C4516" s="8"/>
      <c r="D4516" s="15"/>
      <c r="E4516" s="16"/>
      <c r="F4516" s="16"/>
      <c r="G4516" s="16"/>
      <c r="H4516" s="16"/>
      <c r="I4516" s="15"/>
      <c r="J4516" s="5"/>
      <c r="K4516" s="2"/>
      <c r="L4516" s="21"/>
      <c r="M4516" s="14"/>
      <c r="N4516" s="14"/>
      <c r="O4516" s="21"/>
      <c r="P4516" s="16"/>
      <c r="Q4516" s="24"/>
      <c r="R4516" s="16"/>
      <c r="S4516" s="4"/>
      <c r="T4516" s="5"/>
      <c r="U4516" s="11"/>
      <c r="V4516" s="11"/>
      <c r="W4516" s="11"/>
      <c r="X4516" s="32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"/>
      <c r="AI4516" s="1"/>
      <c r="AJ4516" s="1"/>
      <c r="AK4516" s="1"/>
      <c r="AL4516" s="1"/>
      <c r="AM4516" s="32"/>
      <c r="AN4516" s="32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42"/>
      <c r="B4517" s="19"/>
      <c r="C4517" s="8"/>
      <c r="D4517" s="15"/>
      <c r="E4517" s="16"/>
      <c r="F4517" s="16"/>
      <c r="G4517" s="16"/>
      <c r="H4517" s="16"/>
      <c r="I4517" s="15"/>
      <c r="J4517" s="5"/>
      <c r="K4517" s="2"/>
      <c r="L4517" s="21"/>
      <c r="M4517" s="14"/>
      <c r="N4517" s="14"/>
      <c r="O4517" s="21"/>
      <c r="P4517" s="16"/>
      <c r="Q4517" s="24"/>
      <c r="R4517" s="16"/>
      <c r="S4517" s="4"/>
      <c r="T4517" s="5"/>
      <c r="U4517" s="11"/>
      <c r="V4517" s="11"/>
      <c r="W4517" s="11"/>
      <c r="X4517" s="32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"/>
      <c r="AI4517" s="1"/>
      <c r="AJ4517" s="1"/>
      <c r="AK4517" s="1"/>
      <c r="AL4517" s="1"/>
      <c r="AM4517" s="32"/>
      <c r="AN4517" s="32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42"/>
      <c r="B4518" s="19"/>
      <c r="C4518" s="8"/>
      <c r="D4518" s="15"/>
      <c r="E4518" s="16"/>
      <c r="F4518" s="16"/>
      <c r="G4518" s="16"/>
      <c r="H4518" s="16"/>
      <c r="I4518" s="15"/>
      <c r="J4518" s="5"/>
      <c r="K4518" s="2"/>
      <c r="L4518" s="21"/>
      <c r="M4518" s="14"/>
      <c r="N4518" s="14"/>
      <c r="O4518" s="21"/>
      <c r="P4518" s="16"/>
      <c r="Q4518" s="24"/>
      <c r="R4518" s="16"/>
      <c r="S4518" s="4"/>
      <c r="T4518" s="5"/>
      <c r="U4518" s="11"/>
      <c r="V4518" s="11"/>
      <c r="W4518" s="11"/>
      <c r="X4518" s="32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"/>
      <c r="AI4518" s="1"/>
      <c r="AJ4518" s="1"/>
      <c r="AK4518" s="1"/>
      <c r="AL4518" s="1"/>
      <c r="AM4518" s="32"/>
      <c r="AN4518" s="32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42"/>
      <c r="B4519" s="19"/>
      <c r="C4519" s="8"/>
      <c r="D4519" s="15"/>
      <c r="E4519" s="16"/>
      <c r="F4519" s="16"/>
      <c r="G4519" s="16"/>
      <c r="H4519" s="16"/>
      <c r="I4519" s="15"/>
      <c r="J4519" s="5"/>
      <c r="K4519" s="2"/>
      <c r="L4519" s="21"/>
      <c r="M4519" s="14"/>
      <c r="N4519" s="14"/>
      <c r="O4519" s="21"/>
      <c r="P4519" s="16"/>
      <c r="Q4519" s="24"/>
      <c r="R4519" s="16"/>
      <c r="S4519" s="4"/>
      <c r="T4519" s="5"/>
      <c r="U4519" s="11"/>
      <c r="V4519" s="11"/>
      <c r="W4519" s="11"/>
      <c r="X4519" s="32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"/>
      <c r="AI4519" s="1"/>
      <c r="AJ4519" s="1"/>
      <c r="AK4519" s="1"/>
      <c r="AL4519" s="1"/>
      <c r="AM4519" s="32"/>
      <c r="AN4519" s="32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42"/>
      <c r="B4520" s="19"/>
      <c r="C4520" s="8"/>
      <c r="D4520" s="15"/>
      <c r="E4520" s="16"/>
      <c r="F4520" s="16"/>
      <c r="G4520" s="16"/>
      <c r="H4520" s="16"/>
      <c r="I4520" s="15"/>
      <c r="J4520" s="5"/>
      <c r="K4520" s="2"/>
      <c r="L4520" s="21"/>
      <c r="M4520" s="14"/>
      <c r="N4520" s="14"/>
      <c r="O4520" s="21"/>
      <c r="P4520" s="16"/>
      <c r="Q4520" s="24"/>
      <c r="R4520" s="16"/>
      <c r="S4520" s="4"/>
      <c r="T4520" s="5"/>
      <c r="U4520" s="11"/>
      <c r="V4520" s="11"/>
      <c r="W4520" s="11"/>
      <c r="X4520" s="32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"/>
      <c r="AI4520" s="1"/>
      <c r="AJ4520" s="1"/>
      <c r="AK4520" s="1"/>
      <c r="AL4520" s="1"/>
      <c r="AM4520" s="32"/>
      <c r="AN4520" s="32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42"/>
      <c r="B4521" s="19"/>
      <c r="C4521" s="8"/>
      <c r="D4521" s="15"/>
      <c r="E4521" s="16"/>
      <c r="F4521" s="16"/>
      <c r="G4521" s="16"/>
      <c r="H4521" s="16"/>
      <c r="I4521" s="15"/>
      <c r="J4521" s="5"/>
      <c r="K4521" s="2"/>
      <c r="L4521" s="21"/>
      <c r="M4521" s="14"/>
      <c r="N4521" s="14"/>
      <c r="O4521" s="21"/>
      <c r="P4521" s="16"/>
      <c r="Q4521" s="24"/>
      <c r="R4521" s="16"/>
      <c r="S4521" s="4"/>
      <c r="T4521" s="5"/>
      <c r="U4521" s="11"/>
      <c r="V4521" s="11"/>
      <c r="W4521" s="11"/>
      <c r="X4521" s="32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"/>
      <c r="AI4521" s="1"/>
      <c r="AJ4521" s="1"/>
      <c r="AK4521" s="1"/>
      <c r="AL4521" s="1"/>
      <c r="AM4521" s="32"/>
      <c r="AN4521" s="32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42"/>
      <c r="B4522" s="19"/>
      <c r="C4522" s="8"/>
      <c r="D4522" s="15"/>
      <c r="E4522" s="16"/>
      <c r="F4522" s="16"/>
      <c r="G4522" s="16"/>
      <c r="H4522" s="16"/>
      <c r="I4522" s="15"/>
      <c r="J4522" s="5"/>
      <c r="K4522" s="2"/>
      <c r="L4522" s="21"/>
      <c r="M4522" s="14"/>
      <c r="N4522" s="14"/>
      <c r="O4522" s="21"/>
      <c r="P4522" s="16"/>
      <c r="Q4522" s="24"/>
      <c r="R4522" s="16"/>
      <c r="S4522" s="4"/>
      <c r="T4522" s="5"/>
      <c r="U4522" s="11"/>
      <c r="V4522" s="11"/>
      <c r="W4522" s="11"/>
      <c r="X4522" s="32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"/>
      <c r="AI4522" s="1"/>
      <c r="AJ4522" s="1"/>
      <c r="AK4522" s="1"/>
      <c r="AL4522" s="1"/>
      <c r="AM4522" s="32"/>
      <c r="AN4522" s="32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42"/>
      <c r="B4523" s="19"/>
      <c r="C4523" s="8"/>
      <c r="D4523" s="15"/>
      <c r="E4523" s="16"/>
      <c r="F4523" s="16"/>
      <c r="G4523" s="16"/>
      <c r="H4523" s="16"/>
      <c r="I4523" s="15"/>
      <c r="J4523" s="5"/>
      <c r="K4523" s="2"/>
      <c r="L4523" s="21"/>
      <c r="M4523" s="14"/>
      <c r="N4523" s="14"/>
      <c r="O4523" s="21"/>
      <c r="P4523" s="16"/>
      <c r="Q4523" s="24"/>
      <c r="R4523" s="16"/>
      <c r="S4523" s="4"/>
      <c r="T4523" s="5"/>
      <c r="U4523" s="11"/>
      <c r="V4523" s="11"/>
      <c r="W4523" s="11"/>
      <c r="X4523" s="32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"/>
      <c r="AI4523" s="1"/>
      <c r="AJ4523" s="1"/>
      <c r="AK4523" s="1"/>
      <c r="AL4523" s="1"/>
      <c r="AM4523" s="32"/>
      <c r="AN4523" s="32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42"/>
      <c r="B4524" s="19"/>
      <c r="C4524" s="8"/>
      <c r="D4524" s="15"/>
      <c r="E4524" s="16"/>
      <c r="F4524" s="16"/>
      <c r="G4524" s="16"/>
      <c r="H4524" s="16"/>
      <c r="I4524" s="15"/>
      <c r="J4524" s="5"/>
      <c r="K4524" s="2"/>
      <c r="L4524" s="21"/>
      <c r="M4524" s="14"/>
      <c r="N4524" s="14"/>
      <c r="O4524" s="21"/>
      <c r="P4524" s="16"/>
      <c r="Q4524" s="24"/>
      <c r="R4524" s="16"/>
      <c r="S4524" s="4"/>
      <c r="T4524" s="5"/>
      <c r="U4524" s="11"/>
      <c r="V4524" s="11"/>
      <c r="W4524" s="11"/>
      <c r="X4524" s="32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"/>
      <c r="AI4524" s="1"/>
      <c r="AJ4524" s="1"/>
      <c r="AK4524" s="1"/>
      <c r="AL4524" s="1"/>
      <c r="AM4524" s="32"/>
      <c r="AN4524" s="32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42"/>
      <c r="B4525" s="19"/>
      <c r="C4525" s="8"/>
      <c r="D4525" s="15"/>
      <c r="E4525" s="16"/>
      <c r="F4525" s="16"/>
      <c r="G4525" s="16"/>
      <c r="H4525" s="16"/>
      <c r="I4525" s="15"/>
      <c r="J4525" s="5"/>
      <c r="K4525" s="2"/>
      <c r="L4525" s="21"/>
      <c r="M4525" s="14"/>
      <c r="N4525" s="14"/>
      <c r="O4525" s="21"/>
      <c r="P4525" s="16"/>
      <c r="Q4525" s="24"/>
      <c r="R4525" s="16"/>
      <c r="S4525" s="4"/>
      <c r="T4525" s="5"/>
      <c r="U4525" s="11"/>
      <c r="V4525" s="11"/>
      <c r="W4525" s="11"/>
      <c r="X4525" s="32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"/>
      <c r="AI4525" s="1"/>
      <c r="AJ4525" s="1"/>
      <c r="AK4525" s="1"/>
      <c r="AL4525" s="1"/>
      <c r="AM4525" s="32"/>
      <c r="AN4525" s="32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42"/>
      <c r="B4526" s="19"/>
      <c r="C4526" s="8"/>
      <c r="D4526" s="15"/>
      <c r="E4526" s="16"/>
      <c r="F4526" s="16"/>
      <c r="G4526" s="16"/>
      <c r="H4526" s="16"/>
      <c r="I4526" s="15"/>
      <c r="J4526" s="5"/>
      <c r="K4526" s="2"/>
      <c r="L4526" s="21"/>
      <c r="M4526" s="14"/>
      <c r="N4526" s="14"/>
      <c r="O4526" s="21"/>
      <c r="P4526" s="16"/>
      <c r="Q4526" s="24"/>
      <c r="R4526" s="16"/>
      <c r="S4526" s="4"/>
      <c r="T4526" s="5"/>
      <c r="U4526" s="11"/>
      <c r="V4526" s="11"/>
      <c r="W4526" s="11"/>
      <c r="X4526" s="32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"/>
      <c r="AI4526" s="1"/>
      <c r="AJ4526" s="1"/>
      <c r="AK4526" s="1"/>
      <c r="AL4526" s="1"/>
      <c r="AM4526" s="32"/>
      <c r="AN4526" s="32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42"/>
      <c r="B4527" s="19"/>
      <c r="C4527" s="8"/>
      <c r="D4527" s="15"/>
      <c r="E4527" s="16"/>
      <c r="F4527" s="16"/>
      <c r="G4527" s="16"/>
      <c r="H4527" s="16"/>
      <c r="I4527" s="15"/>
      <c r="J4527" s="5"/>
      <c r="K4527" s="2"/>
      <c r="L4527" s="21"/>
      <c r="M4527" s="14"/>
      <c r="N4527" s="14"/>
      <c r="O4527" s="21"/>
      <c r="P4527" s="16"/>
      <c r="Q4527" s="24"/>
      <c r="R4527" s="16"/>
      <c r="S4527" s="4"/>
      <c r="T4527" s="5"/>
      <c r="U4527" s="11"/>
      <c r="V4527" s="11"/>
      <c r="W4527" s="11"/>
      <c r="X4527" s="32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"/>
      <c r="AI4527" s="1"/>
      <c r="AJ4527" s="1"/>
      <c r="AK4527" s="1"/>
      <c r="AL4527" s="1"/>
      <c r="AM4527" s="32"/>
      <c r="AN4527" s="32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42"/>
      <c r="B4528" s="19"/>
      <c r="C4528" s="8"/>
      <c r="D4528" s="15"/>
      <c r="E4528" s="16"/>
      <c r="F4528" s="16"/>
      <c r="G4528" s="16"/>
      <c r="H4528" s="16"/>
      <c r="I4528" s="15"/>
      <c r="J4528" s="5"/>
      <c r="K4528" s="2"/>
      <c r="L4528" s="21"/>
      <c r="M4528" s="14"/>
      <c r="N4528" s="14"/>
      <c r="O4528" s="21"/>
      <c r="P4528" s="16"/>
      <c r="Q4528" s="24"/>
      <c r="R4528" s="16"/>
      <c r="S4528" s="4"/>
      <c r="T4528" s="5"/>
      <c r="U4528" s="11"/>
      <c r="V4528" s="11"/>
      <c r="W4528" s="11"/>
      <c r="X4528" s="32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"/>
      <c r="AI4528" s="1"/>
      <c r="AJ4528" s="1"/>
      <c r="AK4528" s="1"/>
      <c r="AL4528" s="1"/>
      <c r="AM4528" s="32"/>
      <c r="AN4528" s="32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42"/>
      <c r="B4529" s="19"/>
      <c r="C4529" s="8"/>
      <c r="D4529" s="15"/>
      <c r="E4529" s="16"/>
      <c r="F4529" s="16"/>
      <c r="G4529" s="16"/>
      <c r="H4529" s="16"/>
      <c r="I4529" s="15"/>
      <c r="J4529" s="5"/>
      <c r="K4529" s="2"/>
      <c r="L4529" s="21"/>
      <c r="M4529" s="14"/>
      <c r="N4529" s="14"/>
      <c r="O4529" s="21"/>
      <c r="P4529" s="16"/>
      <c r="Q4529" s="24"/>
      <c r="R4529" s="16"/>
      <c r="S4529" s="4"/>
      <c r="T4529" s="5"/>
      <c r="U4529" s="11"/>
      <c r="V4529" s="11"/>
      <c r="W4529" s="11"/>
      <c r="X4529" s="32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"/>
      <c r="AI4529" s="1"/>
      <c r="AJ4529" s="1"/>
      <c r="AK4529" s="1"/>
      <c r="AL4529" s="1"/>
      <c r="AM4529" s="32"/>
      <c r="AN4529" s="32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42"/>
      <c r="B4530" s="19"/>
      <c r="C4530" s="8"/>
      <c r="D4530" s="15"/>
      <c r="E4530" s="16"/>
      <c r="F4530" s="16"/>
      <c r="G4530" s="16"/>
      <c r="H4530" s="16"/>
      <c r="I4530" s="15"/>
      <c r="J4530" s="5"/>
      <c r="K4530" s="2"/>
      <c r="L4530" s="21"/>
      <c r="M4530" s="14"/>
      <c r="N4530" s="14"/>
      <c r="O4530" s="21"/>
      <c r="P4530" s="16"/>
      <c r="Q4530" s="24"/>
      <c r="R4530" s="16"/>
      <c r="S4530" s="4"/>
      <c r="T4530" s="5"/>
      <c r="U4530" s="11"/>
      <c r="V4530" s="11"/>
      <c r="W4530" s="11"/>
      <c r="X4530" s="32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"/>
      <c r="AI4530" s="1"/>
      <c r="AJ4530" s="1"/>
      <c r="AK4530" s="1"/>
      <c r="AL4530" s="1"/>
      <c r="AM4530" s="32"/>
      <c r="AN4530" s="32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42"/>
      <c r="B4531" s="19"/>
      <c r="C4531" s="8"/>
      <c r="D4531" s="15"/>
      <c r="E4531" s="16"/>
      <c r="F4531" s="16"/>
      <c r="G4531" s="16"/>
      <c r="H4531" s="16"/>
      <c r="I4531" s="15"/>
      <c r="J4531" s="5"/>
      <c r="K4531" s="2"/>
      <c r="L4531" s="21"/>
      <c r="M4531" s="14"/>
      <c r="N4531" s="14"/>
      <c r="O4531" s="21"/>
      <c r="P4531" s="16"/>
      <c r="Q4531" s="24"/>
      <c r="R4531" s="16"/>
      <c r="S4531" s="4"/>
      <c r="T4531" s="5"/>
      <c r="U4531" s="11"/>
      <c r="V4531" s="11"/>
      <c r="W4531" s="11"/>
      <c r="X4531" s="32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"/>
      <c r="AI4531" s="1"/>
      <c r="AJ4531" s="1"/>
      <c r="AK4531" s="1"/>
      <c r="AL4531" s="1"/>
      <c r="AM4531" s="32"/>
      <c r="AN4531" s="32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42"/>
      <c r="B4532" s="19"/>
      <c r="C4532" s="8"/>
      <c r="D4532" s="15"/>
      <c r="E4532" s="16"/>
      <c r="F4532" s="16"/>
      <c r="G4532" s="16"/>
      <c r="H4532" s="16"/>
      <c r="I4532" s="15"/>
      <c r="J4532" s="5"/>
      <c r="K4532" s="2"/>
      <c r="L4532" s="21"/>
      <c r="M4532" s="14"/>
      <c r="N4532" s="14"/>
      <c r="O4532" s="21"/>
      <c r="P4532" s="16"/>
      <c r="Q4532" s="24"/>
      <c r="R4532" s="16"/>
      <c r="S4532" s="4"/>
      <c r="T4532" s="5"/>
      <c r="U4532" s="11"/>
      <c r="V4532" s="11"/>
      <c r="W4532" s="11"/>
      <c r="X4532" s="32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"/>
      <c r="AI4532" s="1"/>
      <c r="AJ4532" s="1"/>
      <c r="AK4532" s="1"/>
      <c r="AL4532" s="1"/>
      <c r="AM4532" s="32"/>
      <c r="AN4532" s="32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42"/>
      <c r="B4533" s="19"/>
      <c r="C4533" s="8"/>
      <c r="D4533" s="15"/>
      <c r="E4533" s="16"/>
      <c r="F4533" s="16"/>
      <c r="G4533" s="16"/>
      <c r="H4533" s="16"/>
      <c r="I4533" s="15"/>
      <c r="J4533" s="5"/>
      <c r="K4533" s="2"/>
      <c r="L4533" s="21"/>
      <c r="M4533" s="14"/>
      <c r="N4533" s="14"/>
      <c r="O4533" s="21"/>
      <c r="P4533" s="16"/>
      <c r="Q4533" s="24"/>
      <c r="R4533" s="16"/>
      <c r="S4533" s="4"/>
      <c r="T4533" s="5"/>
      <c r="U4533" s="11"/>
      <c r="V4533" s="11"/>
      <c r="W4533" s="11"/>
      <c r="X4533" s="32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"/>
      <c r="AI4533" s="1"/>
      <c r="AJ4533" s="1"/>
      <c r="AK4533" s="1"/>
      <c r="AL4533" s="1"/>
      <c r="AM4533" s="32"/>
      <c r="AN4533" s="32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42"/>
      <c r="B4534" s="19"/>
      <c r="C4534" s="8"/>
      <c r="D4534" s="15"/>
      <c r="E4534" s="16"/>
      <c r="F4534" s="16"/>
      <c r="G4534" s="16"/>
      <c r="H4534" s="16"/>
      <c r="I4534" s="15"/>
      <c r="J4534" s="5"/>
      <c r="K4534" s="2"/>
      <c r="L4534" s="21"/>
      <c r="M4534" s="14"/>
      <c r="N4534" s="14"/>
      <c r="O4534" s="21"/>
      <c r="P4534" s="16"/>
      <c r="Q4534" s="24"/>
      <c r="R4534" s="16"/>
      <c r="S4534" s="4"/>
      <c r="T4534" s="5"/>
      <c r="U4534" s="11"/>
      <c r="V4534" s="11"/>
      <c r="W4534" s="11"/>
      <c r="X4534" s="32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"/>
      <c r="AI4534" s="1"/>
      <c r="AJ4534" s="1"/>
      <c r="AK4534" s="1"/>
      <c r="AL4534" s="1"/>
      <c r="AM4534" s="32"/>
      <c r="AN4534" s="32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42"/>
      <c r="B4535" s="19"/>
      <c r="C4535" s="8"/>
      <c r="D4535" s="15"/>
      <c r="E4535" s="16"/>
      <c r="F4535" s="16"/>
      <c r="G4535" s="16"/>
      <c r="H4535" s="16"/>
      <c r="I4535" s="15"/>
      <c r="J4535" s="5"/>
      <c r="K4535" s="2"/>
      <c r="L4535" s="21"/>
      <c r="M4535" s="14"/>
      <c r="N4535" s="14"/>
      <c r="O4535" s="21"/>
      <c r="P4535" s="16"/>
      <c r="Q4535" s="24"/>
      <c r="R4535" s="16"/>
      <c r="S4535" s="4"/>
      <c r="T4535" s="5"/>
      <c r="U4535" s="11"/>
      <c r="V4535" s="11"/>
      <c r="W4535" s="11"/>
      <c r="X4535" s="32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"/>
      <c r="AI4535" s="1"/>
      <c r="AJ4535" s="1"/>
      <c r="AK4535" s="1"/>
      <c r="AL4535" s="1"/>
      <c r="AM4535" s="32"/>
      <c r="AN4535" s="32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42"/>
      <c r="B4536" s="19"/>
      <c r="C4536" s="8"/>
      <c r="D4536" s="15"/>
      <c r="E4536" s="16"/>
      <c r="F4536" s="16"/>
      <c r="G4536" s="16"/>
      <c r="H4536" s="16"/>
      <c r="I4536" s="15"/>
      <c r="J4536" s="5"/>
      <c r="K4536" s="2"/>
      <c r="L4536" s="21"/>
      <c r="M4536" s="14"/>
      <c r="N4536" s="14"/>
      <c r="O4536" s="21"/>
      <c r="P4536" s="16"/>
      <c r="Q4536" s="24"/>
      <c r="R4536" s="16"/>
      <c r="S4536" s="4"/>
      <c r="T4536" s="5"/>
      <c r="U4536" s="11"/>
      <c r="V4536" s="11"/>
      <c r="W4536" s="11"/>
      <c r="X4536" s="32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"/>
      <c r="AI4536" s="1"/>
      <c r="AJ4536" s="1"/>
      <c r="AK4536" s="1"/>
      <c r="AL4536" s="1"/>
      <c r="AM4536" s="32"/>
      <c r="AN4536" s="32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42"/>
      <c r="B4537" s="19"/>
      <c r="C4537" s="8"/>
      <c r="D4537" s="15"/>
      <c r="E4537" s="16"/>
      <c r="F4537" s="16"/>
      <c r="G4537" s="16"/>
      <c r="H4537" s="16"/>
      <c r="I4537" s="15"/>
      <c r="J4537" s="5"/>
      <c r="K4537" s="2"/>
      <c r="L4537" s="21"/>
      <c r="M4537" s="14"/>
      <c r="N4537" s="14"/>
      <c r="O4537" s="21"/>
      <c r="P4537" s="16"/>
      <c r="Q4537" s="24"/>
      <c r="R4537" s="16"/>
      <c r="S4537" s="4"/>
      <c r="T4537" s="5"/>
      <c r="U4537" s="11"/>
      <c r="V4537" s="11"/>
      <c r="W4537" s="11"/>
      <c r="X4537" s="32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"/>
      <c r="AI4537" s="1"/>
      <c r="AJ4537" s="1"/>
      <c r="AK4537" s="1"/>
      <c r="AL4537" s="1"/>
      <c r="AM4537" s="32"/>
      <c r="AN4537" s="32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42"/>
      <c r="B4538" s="19"/>
      <c r="C4538" s="8"/>
      <c r="D4538" s="15"/>
      <c r="E4538" s="16"/>
      <c r="F4538" s="16"/>
      <c r="G4538" s="16"/>
      <c r="H4538" s="16"/>
      <c r="I4538" s="15"/>
      <c r="J4538" s="5"/>
      <c r="K4538" s="2"/>
      <c r="L4538" s="21"/>
      <c r="M4538" s="14"/>
      <c r="N4538" s="14"/>
      <c r="O4538" s="21"/>
      <c r="P4538" s="16"/>
      <c r="Q4538" s="24"/>
      <c r="R4538" s="16"/>
      <c r="S4538" s="4"/>
      <c r="T4538" s="5"/>
      <c r="U4538" s="11"/>
      <c r="V4538" s="11"/>
      <c r="W4538" s="11"/>
      <c r="X4538" s="32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"/>
      <c r="AI4538" s="1"/>
      <c r="AJ4538" s="1"/>
      <c r="AK4538" s="1"/>
      <c r="AL4538" s="1"/>
      <c r="AM4538" s="32"/>
      <c r="AN4538" s="32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42"/>
      <c r="B4539" s="19"/>
      <c r="C4539" s="8"/>
      <c r="D4539" s="15"/>
      <c r="E4539" s="16"/>
      <c r="F4539" s="16"/>
      <c r="G4539" s="16"/>
      <c r="H4539" s="16"/>
      <c r="I4539" s="15"/>
      <c r="J4539" s="5"/>
      <c r="K4539" s="2"/>
      <c r="L4539" s="21"/>
      <c r="M4539" s="14"/>
      <c r="N4539" s="14"/>
      <c r="O4539" s="21"/>
      <c r="P4539" s="16"/>
      <c r="Q4539" s="24"/>
      <c r="R4539" s="16"/>
      <c r="S4539" s="4"/>
      <c r="T4539" s="5"/>
      <c r="U4539" s="11"/>
      <c r="V4539" s="11"/>
      <c r="W4539" s="11"/>
      <c r="X4539" s="32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"/>
      <c r="AI4539" s="1"/>
      <c r="AJ4539" s="1"/>
      <c r="AK4539" s="1"/>
      <c r="AL4539" s="1"/>
      <c r="AM4539" s="32"/>
      <c r="AN4539" s="32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42"/>
      <c r="B4540" s="19"/>
      <c r="C4540" s="8"/>
      <c r="D4540" s="15"/>
      <c r="E4540" s="16"/>
      <c r="F4540" s="16"/>
      <c r="G4540" s="16"/>
      <c r="H4540" s="16"/>
      <c r="I4540" s="15"/>
      <c r="J4540" s="5"/>
      <c r="K4540" s="2"/>
      <c r="L4540" s="21"/>
      <c r="M4540" s="14"/>
      <c r="N4540" s="14"/>
      <c r="O4540" s="21"/>
      <c r="P4540" s="16"/>
      <c r="Q4540" s="24"/>
      <c r="R4540" s="16"/>
      <c r="S4540" s="4"/>
      <c r="T4540" s="5"/>
      <c r="U4540" s="11"/>
      <c r="V4540" s="11"/>
      <c r="W4540" s="11"/>
      <c r="X4540" s="32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"/>
      <c r="AI4540" s="1"/>
      <c r="AJ4540" s="1"/>
      <c r="AK4540" s="1"/>
      <c r="AL4540" s="1"/>
      <c r="AM4540" s="32"/>
      <c r="AN4540" s="32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42"/>
      <c r="B4541" s="19"/>
      <c r="C4541" s="8"/>
      <c r="D4541" s="15"/>
      <c r="E4541" s="16"/>
      <c r="F4541" s="16"/>
      <c r="G4541" s="16"/>
      <c r="H4541" s="16"/>
      <c r="I4541" s="15"/>
      <c r="J4541" s="5"/>
      <c r="K4541" s="2"/>
      <c r="L4541" s="21"/>
      <c r="M4541" s="14"/>
      <c r="N4541" s="14"/>
      <c r="O4541" s="21"/>
      <c r="P4541" s="16"/>
      <c r="Q4541" s="24"/>
      <c r="R4541" s="16"/>
      <c r="S4541" s="4"/>
      <c r="T4541" s="5"/>
      <c r="U4541" s="11"/>
      <c r="V4541" s="11"/>
      <c r="W4541" s="11"/>
      <c r="X4541" s="32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"/>
      <c r="AI4541" s="1"/>
      <c r="AJ4541" s="1"/>
      <c r="AK4541" s="1"/>
      <c r="AL4541" s="1"/>
      <c r="AM4541" s="32"/>
      <c r="AN4541" s="32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42"/>
      <c r="B4542" s="19"/>
      <c r="C4542" s="8"/>
      <c r="D4542" s="15"/>
      <c r="E4542" s="16"/>
      <c r="F4542" s="16"/>
      <c r="G4542" s="16"/>
      <c r="H4542" s="16"/>
      <c r="I4542" s="15"/>
      <c r="J4542" s="5"/>
      <c r="K4542" s="2"/>
      <c r="L4542" s="21"/>
      <c r="M4542" s="14"/>
      <c r="N4542" s="14"/>
      <c r="O4542" s="21"/>
      <c r="P4542" s="16"/>
      <c r="Q4542" s="24"/>
      <c r="R4542" s="16"/>
      <c r="S4542" s="4"/>
      <c r="T4542" s="5"/>
      <c r="U4542" s="11"/>
      <c r="V4542" s="11"/>
      <c r="W4542" s="11"/>
      <c r="X4542" s="32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"/>
      <c r="AI4542" s="1"/>
      <c r="AJ4542" s="1"/>
      <c r="AK4542" s="1"/>
      <c r="AL4542" s="1"/>
      <c r="AM4542" s="32"/>
      <c r="AN4542" s="32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42"/>
      <c r="B4543" s="19"/>
      <c r="C4543" s="8"/>
      <c r="D4543" s="15"/>
      <c r="E4543" s="16"/>
      <c r="F4543" s="16"/>
      <c r="G4543" s="16"/>
      <c r="H4543" s="16"/>
      <c r="I4543" s="15"/>
      <c r="J4543" s="5"/>
      <c r="K4543" s="2"/>
      <c r="L4543" s="21"/>
      <c r="M4543" s="14"/>
      <c r="N4543" s="14"/>
      <c r="O4543" s="21"/>
      <c r="P4543" s="16"/>
      <c r="Q4543" s="24"/>
      <c r="R4543" s="16"/>
      <c r="S4543" s="4"/>
      <c r="T4543" s="5"/>
      <c r="U4543" s="11"/>
      <c r="V4543" s="11"/>
      <c r="W4543" s="11"/>
      <c r="X4543" s="32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"/>
      <c r="AI4543" s="1"/>
      <c r="AJ4543" s="1"/>
      <c r="AK4543" s="1"/>
      <c r="AL4543" s="1"/>
      <c r="AM4543" s="32"/>
      <c r="AN4543" s="32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42"/>
      <c r="B4544" s="19"/>
      <c r="C4544" s="8"/>
      <c r="D4544" s="15"/>
      <c r="E4544" s="16"/>
      <c r="F4544" s="16"/>
      <c r="G4544" s="16"/>
      <c r="H4544" s="16"/>
      <c r="I4544" s="15"/>
      <c r="J4544" s="5"/>
      <c r="K4544" s="2"/>
      <c r="L4544" s="21"/>
      <c r="M4544" s="14"/>
      <c r="N4544" s="14"/>
      <c r="O4544" s="21"/>
      <c r="P4544" s="16"/>
      <c r="Q4544" s="24"/>
      <c r="R4544" s="16"/>
      <c r="S4544" s="4"/>
      <c r="T4544" s="5"/>
      <c r="U4544" s="11"/>
      <c r="V4544" s="11"/>
      <c r="W4544" s="11"/>
      <c r="X4544" s="32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"/>
      <c r="AI4544" s="1"/>
      <c r="AJ4544" s="1"/>
      <c r="AK4544" s="1"/>
      <c r="AL4544" s="1"/>
      <c r="AM4544" s="32"/>
      <c r="AN4544" s="32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42"/>
      <c r="B4545" s="19"/>
      <c r="C4545" s="8"/>
      <c r="D4545" s="15"/>
      <c r="E4545" s="16"/>
      <c r="F4545" s="16"/>
      <c r="G4545" s="16"/>
      <c r="H4545" s="16"/>
      <c r="I4545" s="15"/>
      <c r="J4545" s="5"/>
      <c r="K4545" s="2"/>
      <c r="L4545" s="21"/>
      <c r="M4545" s="14"/>
      <c r="N4545" s="14"/>
      <c r="O4545" s="21"/>
      <c r="P4545" s="16"/>
      <c r="Q4545" s="24"/>
      <c r="R4545" s="16"/>
      <c r="S4545" s="4"/>
      <c r="T4545" s="5"/>
      <c r="U4545" s="11"/>
      <c r="V4545" s="11"/>
      <c r="W4545" s="11"/>
      <c r="X4545" s="32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"/>
      <c r="AI4545" s="1"/>
      <c r="AJ4545" s="1"/>
      <c r="AK4545" s="1"/>
      <c r="AL4545" s="1"/>
      <c r="AM4545" s="32"/>
      <c r="AN4545" s="32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42"/>
      <c r="B4546" s="19"/>
      <c r="C4546" s="8"/>
      <c r="D4546" s="15"/>
      <c r="E4546" s="16"/>
      <c r="F4546" s="16"/>
      <c r="G4546" s="16"/>
      <c r="H4546" s="16"/>
      <c r="I4546" s="15"/>
      <c r="J4546" s="5"/>
      <c r="K4546" s="2"/>
      <c r="L4546" s="21"/>
      <c r="M4546" s="14"/>
      <c r="N4546" s="14"/>
      <c r="O4546" s="21"/>
      <c r="P4546" s="16"/>
      <c r="Q4546" s="24"/>
      <c r="R4546" s="16"/>
      <c r="S4546" s="4"/>
      <c r="T4546" s="5"/>
      <c r="U4546" s="11"/>
      <c r="V4546" s="11"/>
      <c r="W4546" s="11"/>
      <c r="X4546" s="32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"/>
      <c r="AI4546" s="1"/>
      <c r="AJ4546" s="1"/>
      <c r="AK4546" s="1"/>
      <c r="AL4546" s="1"/>
      <c r="AM4546" s="32"/>
      <c r="AN4546" s="32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42"/>
      <c r="B4547" s="19"/>
      <c r="C4547" s="8"/>
      <c r="D4547" s="15"/>
      <c r="E4547" s="16"/>
      <c r="F4547" s="16"/>
      <c r="G4547" s="16"/>
      <c r="H4547" s="16"/>
      <c r="I4547" s="15"/>
      <c r="J4547" s="5"/>
      <c r="K4547" s="2"/>
      <c r="L4547" s="21"/>
      <c r="M4547" s="14"/>
      <c r="N4547" s="14"/>
      <c r="O4547" s="21"/>
      <c r="P4547" s="16"/>
      <c r="Q4547" s="24"/>
      <c r="R4547" s="16"/>
      <c r="S4547" s="4"/>
      <c r="T4547" s="5"/>
      <c r="U4547" s="11"/>
      <c r="V4547" s="11"/>
      <c r="W4547" s="11"/>
      <c r="X4547" s="32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"/>
      <c r="AI4547" s="1"/>
      <c r="AJ4547" s="1"/>
      <c r="AK4547" s="1"/>
      <c r="AL4547" s="1"/>
      <c r="AM4547" s="32"/>
      <c r="AN4547" s="32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42"/>
      <c r="B4548" s="19"/>
      <c r="C4548" s="8"/>
      <c r="D4548" s="15"/>
      <c r="E4548" s="16"/>
      <c r="F4548" s="16"/>
      <c r="G4548" s="16"/>
      <c r="H4548" s="16"/>
      <c r="I4548" s="15"/>
      <c r="J4548" s="5"/>
      <c r="K4548" s="2"/>
      <c r="L4548" s="21"/>
      <c r="M4548" s="14"/>
      <c r="N4548" s="14"/>
      <c r="O4548" s="21"/>
      <c r="P4548" s="16"/>
      <c r="Q4548" s="24"/>
      <c r="R4548" s="16"/>
      <c r="S4548" s="4"/>
      <c r="T4548" s="5"/>
      <c r="U4548" s="11"/>
      <c r="V4548" s="11"/>
      <c r="W4548" s="11"/>
      <c r="X4548" s="32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"/>
      <c r="AI4548" s="1"/>
      <c r="AJ4548" s="1"/>
      <c r="AK4548" s="1"/>
      <c r="AL4548" s="1"/>
      <c r="AM4548" s="32"/>
      <c r="AN4548" s="32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42"/>
      <c r="B4549" s="19"/>
      <c r="C4549" s="8"/>
      <c r="D4549" s="15"/>
      <c r="E4549" s="16"/>
      <c r="F4549" s="16"/>
      <c r="G4549" s="16"/>
      <c r="H4549" s="16"/>
      <c r="I4549" s="15"/>
      <c r="J4549" s="5"/>
      <c r="K4549" s="2"/>
      <c r="L4549" s="21"/>
      <c r="M4549" s="14"/>
      <c r="N4549" s="14"/>
      <c r="O4549" s="21"/>
      <c r="P4549" s="16"/>
      <c r="Q4549" s="24"/>
      <c r="R4549" s="16"/>
      <c r="S4549" s="4"/>
      <c r="T4549" s="5"/>
      <c r="U4549" s="11"/>
      <c r="V4549" s="11"/>
      <c r="W4549" s="11"/>
      <c r="X4549" s="32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"/>
      <c r="AI4549" s="1"/>
      <c r="AJ4549" s="1"/>
      <c r="AK4549" s="1"/>
      <c r="AL4549" s="1"/>
      <c r="AM4549" s="32"/>
      <c r="AN4549" s="32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42"/>
      <c r="B4550" s="19"/>
      <c r="C4550" s="8"/>
      <c r="D4550" s="15"/>
      <c r="E4550" s="16"/>
      <c r="F4550" s="16"/>
      <c r="G4550" s="16"/>
      <c r="H4550" s="16"/>
      <c r="I4550" s="15"/>
      <c r="J4550" s="5"/>
      <c r="K4550" s="2"/>
      <c r="L4550" s="21"/>
      <c r="M4550" s="14"/>
      <c r="N4550" s="14"/>
      <c r="O4550" s="21"/>
      <c r="P4550" s="16"/>
      <c r="Q4550" s="24"/>
      <c r="R4550" s="16"/>
      <c r="S4550" s="4"/>
      <c r="T4550" s="5"/>
      <c r="U4550" s="11"/>
      <c r="V4550" s="11"/>
      <c r="W4550" s="11"/>
      <c r="X4550" s="32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"/>
      <c r="AI4550" s="1"/>
      <c r="AJ4550" s="1"/>
      <c r="AK4550" s="1"/>
      <c r="AL4550" s="1"/>
      <c r="AM4550" s="32"/>
      <c r="AN4550" s="32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42"/>
      <c r="B4551" s="19"/>
      <c r="C4551" s="8"/>
      <c r="D4551" s="15"/>
      <c r="E4551" s="16"/>
      <c r="F4551" s="16"/>
      <c r="G4551" s="16"/>
      <c r="H4551" s="16"/>
      <c r="I4551" s="15"/>
      <c r="J4551" s="5"/>
      <c r="K4551" s="2"/>
      <c r="L4551" s="21"/>
      <c r="M4551" s="14"/>
      <c r="N4551" s="14"/>
      <c r="O4551" s="21"/>
      <c r="P4551" s="16"/>
      <c r="Q4551" s="24"/>
      <c r="R4551" s="16"/>
      <c r="S4551" s="4"/>
      <c r="T4551" s="5"/>
      <c r="U4551" s="11"/>
      <c r="V4551" s="11"/>
      <c r="W4551" s="11"/>
      <c r="X4551" s="32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"/>
      <c r="AI4551" s="1"/>
      <c r="AJ4551" s="1"/>
      <c r="AK4551" s="1"/>
      <c r="AL4551" s="1"/>
      <c r="AM4551" s="32"/>
      <c r="AN4551" s="32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42"/>
      <c r="B4552" s="19"/>
      <c r="C4552" s="8"/>
      <c r="D4552" s="15"/>
      <c r="E4552" s="16"/>
      <c r="F4552" s="16"/>
      <c r="G4552" s="16"/>
      <c r="H4552" s="16"/>
      <c r="I4552" s="15"/>
      <c r="J4552" s="5"/>
      <c r="K4552" s="2"/>
      <c r="L4552" s="21"/>
      <c r="M4552" s="14"/>
      <c r="N4552" s="14"/>
      <c r="O4552" s="21"/>
      <c r="P4552" s="16"/>
      <c r="Q4552" s="24"/>
      <c r="R4552" s="16"/>
      <c r="S4552" s="4"/>
      <c r="T4552" s="5"/>
      <c r="U4552" s="11"/>
      <c r="V4552" s="11"/>
      <c r="W4552" s="11"/>
      <c r="X4552" s="32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"/>
      <c r="AI4552" s="1"/>
      <c r="AJ4552" s="1"/>
      <c r="AK4552" s="1"/>
      <c r="AL4552" s="1"/>
      <c r="AM4552" s="32"/>
      <c r="AN4552" s="32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42"/>
      <c r="B4553" s="19"/>
      <c r="C4553" s="8"/>
      <c r="D4553" s="15"/>
      <c r="E4553" s="16"/>
      <c r="F4553" s="16"/>
      <c r="G4553" s="16"/>
      <c r="H4553" s="16"/>
      <c r="I4553" s="15"/>
      <c r="J4553" s="5"/>
      <c r="K4553" s="2"/>
      <c r="L4553" s="21"/>
      <c r="M4553" s="14"/>
      <c r="N4553" s="14"/>
      <c r="O4553" s="21"/>
      <c r="P4553" s="16"/>
      <c r="Q4553" s="24"/>
      <c r="R4553" s="16"/>
      <c r="S4553" s="4"/>
      <c r="T4553" s="5"/>
      <c r="U4553" s="11"/>
      <c r="V4553" s="11"/>
      <c r="W4553" s="11"/>
      <c r="X4553" s="32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"/>
      <c r="AI4553" s="1"/>
      <c r="AJ4553" s="1"/>
      <c r="AK4553" s="1"/>
      <c r="AL4553" s="1"/>
      <c r="AM4553" s="32"/>
      <c r="AN4553" s="32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42"/>
      <c r="B4554" s="19"/>
      <c r="C4554" s="8"/>
      <c r="D4554" s="15"/>
      <c r="E4554" s="16"/>
      <c r="F4554" s="16"/>
      <c r="G4554" s="16"/>
      <c r="H4554" s="16"/>
      <c r="I4554" s="15"/>
      <c r="J4554" s="5"/>
      <c r="K4554" s="2"/>
      <c r="L4554" s="21"/>
      <c r="M4554" s="14"/>
      <c r="N4554" s="14"/>
      <c r="O4554" s="21"/>
      <c r="P4554" s="16"/>
      <c r="Q4554" s="24"/>
      <c r="R4554" s="16"/>
      <c r="S4554" s="4"/>
      <c r="T4554" s="5"/>
      <c r="U4554" s="11"/>
      <c r="V4554" s="11"/>
      <c r="W4554" s="11"/>
      <c r="X4554" s="32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"/>
      <c r="AI4554" s="1"/>
      <c r="AJ4554" s="1"/>
      <c r="AK4554" s="1"/>
      <c r="AL4554" s="1"/>
      <c r="AM4554" s="32"/>
      <c r="AN4554" s="32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42"/>
      <c r="B4555" s="19"/>
      <c r="C4555" s="8"/>
      <c r="D4555" s="15"/>
      <c r="E4555" s="16"/>
      <c r="F4555" s="16"/>
      <c r="G4555" s="16"/>
      <c r="H4555" s="16"/>
      <c r="I4555" s="15"/>
      <c r="J4555" s="5"/>
      <c r="K4555" s="2"/>
      <c r="L4555" s="21"/>
      <c r="M4555" s="14"/>
      <c r="N4555" s="14"/>
      <c r="O4555" s="21"/>
      <c r="P4555" s="16"/>
      <c r="Q4555" s="24"/>
      <c r="R4555" s="16"/>
      <c r="S4555" s="4"/>
      <c r="T4555" s="5"/>
      <c r="U4555" s="11"/>
      <c r="V4555" s="11"/>
      <c r="W4555" s="11"/>
      <c r="X4555" s="32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"/>
      <c r="AI4555" s="1"/>
      <c r="AJ4555" s="1"/>
      <c r="AK4555" s="1"/>
      <c r="AL4555" s="1"/>
      <c r="AM4555" s="32"/>
      <c r="AN4555" s="32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42"/>
      <c r="B4556" s="19"/>
      <c r="C4556" s="8"/>
      <c r="D4556" s="15"/>
      <c r="E4556" s="16"/>
      <c r="F4556" s="16"/>
      <c r="G4556" s="16"/>
      <c r="H4556" s="16"/>
      <c r="I4556" s="15"/>
      <c r="J4556" s="5"/>
      <c r="K4556" s="2"/>
      <c r="L4556" s="21"/>
      <c r="M4556" s="14"/>
      <c r="N4556" s="14"/>
      <c r="O4556" s="21"/>
      <c r="P4556" s="16"/>
      <c r="Q4556" s="24"/>
      <c r="R4556" s="16"/>
      <c r="S4556" s="4"/>
      <c r="T4556" s="5"/>
      <c r="U4556" s="11"/>
      <c r="V4556" s="11"/>
      <c r="W4556" s="11"/>
      <c r="X4556" s="32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"/>
      <c r="AI4556" s="1"/>
      <c r="AJ4556" s="1"/>
      <c r="AK4556" s="1"/>
      <c r="AL4556" s="1"/>
      <c r="AM4556" s="32"/>
      <c r="AN4556" s="32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42"/>
      <c r="B4557" s="19"/>
      <c r="C4557" s="8"/>
      <c r="D4557" s="15"/>
      <c r="E4557" s="16"/>
      <c r="F4557" s="16"/>
      <c r="G4557" s="16"/>
      <c r="H4557" s="16"/>
      <c r="I4557" s="15"/>
      <c r="J4557" s="5"/>
      <c r="K4557" s="2"/>
      <c r="L4557" s="21"/>
      <c r="M4557" s="14"/>
      <c r="N4557" s="14"/>
      <c r="O4557" s="21"/>
      <c r="P4557" s="16"/>
      <c r="Q4557" s="24"/>
      <c r="R4557" s="16"/>
      <c r="S4557" s="4"/>
      <c r="T4557" s="5"/>
      <c r="U4557" s="11"/>
      <c r="V4557" s="11"/>
      <c r="W4557" s="11"/>
      <c r="X4557" s="32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"/>
      <c r="AI4557" s="1"/>
      <c r="AJ4557" s="1"/>
      <c r="AK4557" s="1"/>
      <c r="AL4557" s="1"/>
      <c r="AM4557" s="32"/>
      <c r="AN4557" s="32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42"/>
      <c r="B4558" s="19"/>
      <c r="C4558" s="8"/>
      <c r="D4558" s="15"/>
      <c r="E4558" s="16"/>
      <c r="F4558" s="16"/>
      <c r="G4558" s="16"/>
      <c r="H4558" s="16"/>
      <c r="I4558" s="15"/>
      <c r="J4558" s="5"/>
      <c r="K4558" s="2"/>
      <c r="L4558" s="21"/>
      <c r="M4558" s="14"/>
      <c r="N4558" s="14"/>
      <c r="O4558" s="21"/>
      <c r="P4558" s="16"/>
      <c r="Q4558" s="24"/>
      <c r="R4558" s="16"/>
      <c r="S4558" s="4"/>
      <c r="T4558" s="5"/>
      <c r="U4558" s="11"/>
      <c r="V4558" s="11"/>
      <c r="W4558" s="11"/>
      <c r="X4558" s="32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"/>
      <c r="AI4558" s="1"/>
      <c r="AJ4558" s="1"/>
      <c r="AK4558" s="1"/>
      <c r="AL4558" s="1"/>
      <c r="AM4558" s="32"/>
      <c r="AN4558" s="32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42"/>
      <c r="B4559" s="19"/>
      <c r="C4559" s="8"/>
      <c r="D4559" s="15"/>
      <c r="E4559" s="16"/>
      <c r="F4559" s="16"/>
      <c r="G4559" s="16"/>
      <c r="H4559" s="16"/>
      <c r="I4559" s="15"/>
      <c r="J4559" s="5"/>
      <c r="K4559" s="2"/>
      <c r="L4559" s="21"/>
      <c r="M4559" s="14"/>
      <c r="N4559" s="14"/>
      <c r="O4559" s="21"/>
      <c r="P4559" s="16"/>
      <c r="Q4559" s="24"/>
      <c r="R4559" s="16"/>
      <c r="S4559" s="4"/>
      <c r="T4559" s="5"/>
      <c r="U4559" s="11"/>
      <c r="V4559" s="11"/>
      <c r="W4559" s="11"/>
      <c r="X4559" s="32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"/>
      <c r="AI4559" s="1"/>
      <c r="AJ4559" s="1"/>
      <c r="AK4559" s="1"/>
      <c r="AL4559" s="1"/>
      <c r="AM4559" s="32"/>
      <c r="AN4559" s="32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42"/>
      <c r="B4560" s="19"/>
      <c r="C4560" s="8"/>
      <c r="D4560" s="15"/>
      <c r="E4560" s="16"/>
      <c r="F4560" s="16"/>
      <c r="G4560" s="16"/>
      <c r="H4560" s="16"/>
      <c r="I4560" s="15"/>
      <c r="J4560" s="5"/>
      <c r="K4560" s="2"/>
      <c r="L4560" s="21"/>
      <c r="M4560" s="14"/>
      <c r="N4560" s="14"/>
      <c r="O4560" s="21"/>
      <c r="P4560" s="16"/>
      <c r="Q4560" s="24"/>
      <c r="R4560" s="16"/>
      <c r="S4560" s="4"/>
      <c r="T4560" s="5"/>
      <c r="U4560" s="11"/>
      <c r="V4560" s="11"/>
      <c r="W4560" s="11"/>
      <c r="X4560" s="32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"/>
      <c r="AI4560" s="1"/>
      <c r="AJ4560" s="1"/>
      <c r="AK4560" s="1"/>
      <c r="AL4560" s="1"/>
      <c r="AM4560" s="32"/>
      <c r="AN4560" s="32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42"/>
      <c r="B4561" s="19"/>
      <c r="C4561" s="8"/>
      <c r="D4561" s="15"/>
      <c r="E4561" s="16"/>
      <c r="F4561" s="16"/>
      <c r="G4561" s="16"/>
      <c r="H4561" s="16"/>
      <c r="I4561" s="15"/>
      <c r="J4561" s="5"/>
      <c r="K4561" s="2"/>
      <c r="L4561" s="21"/>
      <c r="M4561" s="14"/>
      <c r="N4561" s="14"/>
      <c r="O4561" s="21"/>
      <c r="P4561" s="16"/>
      <c r="Q4561" s="24"/>
      <c r="R4561" s="16"/>
      <c r="S4561" s="4"/>
      <c r="T4561" s="5"/>
      <c r="U4561" s="11"/>
      <c r="V4561" s="11"/>
      <c r="W4561" s="11"/>
      <c r="X4561" s="32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"/>
      <c r="AI4561" s="1"/>
      <c r="AJ4561" s="1"/>
      <c r="AK4561" s="1"/>
      <c r="AL4561" s="1"/>
      <c r="AM4561" s="32"/>
      <c r="AN4561" s="32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42"/>
      <c r="B4562" s="19"/>
      <c r="C4562" s="8"/>
      <c r="D4562" s="15"/>
      <c r="E4562" s="16"/>
      <c r="F4562" s="16"/>
      <c r="G4562" s="16"/>
      <c r="H4562" s="16"/>
      <c r="I4562" s="15"/>
      <c r="J4562" s="5"/>
      <c r="K4562" s="2"/>
      <c r="L4562" s="21"/>
      <c r="M4562" s="14"/>
      <c r="N4562" s="14"/>
      <c r="O4562" s="21"/>
      <c r="P4562" s="16"/>
      <c r="Q4562" s="24"/>
      <c r="R4562" s="16"/>
      <c r="S4562" s="4"/>
      <c r="T4562" s="5"/>
      <c r="U4562" s="11"/>
      <c r="V4562" s="11"/>
      <c r="W4562" s="11"/>
      <c r="X4562" s="32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"/>
      <c r="AI4562" s="1"/>
      <c r="AJ4562" s="1"/>
      <c r="AK4562" s="1"/>
      <c r="AL4562" s="1"/>
      <c r="AM4562" s="32"/>
      <c r="AN4562" s="32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42"/>
      <c r="B4563" s="19"/>
      <c r="C4563" s="8"/>
      <c r="D4563" s="15"/>
      <c r="E4563" s="16"/>
      <c r="F4563" s="16"/>
      <c r="G4563" s="16"/>
      <c r="H4563" s="16"/>
      <c r="I4563" s="15"/>
      <c r="J4563" s="5"/>
      <c r="K4563" s="2"/>
      <c r="L4563" s="21"/>
      <c r="M4563" s="14"/>
      <c r="N4563" s="14"/>
      <c r="O4563" s="21"/>
      <c r="P4563" s="16"/>
      <c r="Q4563" s="24"/>
      <c r="R4563" s="16"/>
      <c r="S4563" s="4"/>
      <c r="T4563" s="5"/>
      <c r="U4563" s="11"/>
      <c r="V4563" s="11"/>
      <c r="W4563" s="11"/>
      <c r="X4563" s="32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"/>
      <c r="AI4563" s="1"/>
      <c r="AJ4563" s="1"/>
      <c r="AK4563" s="1"/>
      <c r="AL4563" s="1"/>
      <c r="AM4563" s="32"/>
      <c r="AN4563" s="32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42"/>
      <c r="B4564" s="19"/>
      <c r="C4564" s="8"/>
      <c r="D4564" s="15"/>
      <c r="E4564" s="16"/>
      <c r="F4564" s="16"/>
      <c r="G4564" s="16"/>
      <c r="H4564" s="16"/>
      <c r="I4564" s="15"/>
      <c r="J4564" s="5"/>
      <c r="K4564" s="2"/>
      <c r="L4564" s="21"/>
      <c r="M4564" s="14"/>
      <c r="N4564" s="14"/>
      <c r="O4564" s="21"/>
      <c r="P4564" s="16"/>
      <c r="Q4564" s="24"/>
      <c r="R4564" s="16"/>
      <c r="S4564" s="4"/>
      <c r="T4564" s="5"/>
      <c r="U4564" s="11"/>
      <c r="V4564" s="11"/>
      <c r="W4564" s="11"/>
      <c r="X4564" s="32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"/>
      <c r="AI4564" s="1"/>
      <c r="AJ4564" s="1"/>
      <c r="AK4564" s="1"/>
      <c r="AL4564" s="1"/>
      <c r="AM4564" s="32"/>
      <c r="AN4564" s="32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42"/>
      <c r="B4565" s="19"/>
      <c r="C4565" s="8"/>
      <c r="D4565" s="15"/>
      <c r="E4565" s="16"/>
      <c r="F4565" s="16"/>
      <c r="G4565" s="16"/>
      <c r="H4565" s="16"/>
      <c r="I4565" s="15"/>
      <c r="J4565" s="5"/>
      <c r="K4565" s="2"/>
      <c r="L4565" s="21"/>
      <c r="M4565" s="14"/>
      <c r="N4565" s="14"/>
      <c r="O4565" s="21"/>
      <c r="P4565" s="16"/>
      <c r="Q4565" s="24"/>
      <c r="R4565" s="16"/>
      <c r="S4565" s="4"/>
      <c r="T4565" s="5"/>
      <c r="U4565" s="11"/>
      <c r="V4565" s="11"/>
      <c r="W4565" s="11"/>
      <c r="X4565" s="32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"/>
      <c r="AI4565" s="1"/>
      <c r="AJ4565" s="1"/>
      <c r="AK4565" s="1"/>
      <c r="AL4565" s="1"/>
      <c r="AM4565" s="32"/>
      <c r="AN4565" s="32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42"/>
      <c r="B4566" s="19"/>
      <c r="C4566" s="8"/>
      <c r="D4566" s="15"/>
      <c r="E4566" s="16"/>
      <c r="F4566" s="16"/>
      <c r="G4566" s="16"/>
      <c r="H4566" s="16"/>
      <c r="I4566" s="15"/>
      <c r="J4566" s="5"/>
      <c r="K4566" s="2"/>
      <c r="L4566" s="21"/>
      <c r="M4566" s="14"/>
      <c r="N4566" s="14"/>
      <c r="O4566" s="21"/>
      <c r="P4566" s="16"/>
      <c r="Q4566" s="24"/>
      <c r="R4566" s="16"/>
      <c r="S4566" s="4"/>
      <c r="T4566" s="5"/>
      <c r="U4566" s="11"/>
      <c r="V4566" s="11"/>
      <c r="W4566" s="11"/>
      <c r="X4566" s="32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"/>
      <c r="AI4566" s="1"/>
      <c r="AJ4566" s="1"/>
      <c r="AK4566" s="1"/>
      <c r="AL4566" s="1"/>
      <c r="AM4566" s="32"/>
      <c r="AN4566" s="32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42"/>
      <c r="B4567" s="19"/>
      <c r="C4567" s="8"/>
      <c r="D4567" s="15"/>
      <c r="E4567" s="16"/>
      <c r="F4567" s="16"/>
      <c r="G4567" s="16"/>
      <c r="H4567" s="16"/>
      <c r="I4567" s="15"/>
      <c r="J4567" s="5"/>
      <c r="K4567" s="2"/>
      <c r="L4567" s="21"/>
      <c r="M4567" s="14"/>
      <c r="N4567" s="14"/>
      <c r="O4567" s="21"/>
      <c r="P4567" s="16"/>
      <c r="Q4567" s="24"/>
      <c r="R4567" s="16"/>
      <c r="S4567" s="4"/>
      <c r="T4567" s="5"/>
      <c r="U4567" s="11"/>
      <c r="V4567" s="11"/>
      <c r="W4567" s="11"/>
      <c r="X4567" s="32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"/>
      <c r="AI4567" s="1"/>
      <c r="AJ4567" s="1"/>
      <c r="AK4567" s="1"/>
      <c r="AL4567" s="1"/>
      <c r="AM4567" s="32"/>
      <c r="AN4567" s="32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42"/>
      <c r="B4568" s="19"/>
      <c r="C4568" s="8"/>
      <c r="D4568" s="15"/>
      <c r="E4568" s="16"/>
      <c r="F4568" s="16"/>
      <c r="G4568" s="16"/>
      <c r="H4568" s="16"/>
      <c r="I4568" s="15"/>
      <c r="J4568" s="5"/>
      <c r="K4568" s="2"/>
      <c r="L4568" s="21"/>
      <c r="M4568" s="14"/>
      <c r="N4568" s="14"/>
      <c r="O4568" s="21"/>
      <c r="P4568" s="16"/>
      <c r="Q4568" s="24"/>
      <c r="R4568" s="16"/>
      <c r="S4568" s="4"/>
      <c r="T4568" s="5"/>
      <c r="U4568" s="11"/>
      <c r="V4568" s="11"/>
      <c r="W4568" s="11"/>
      <c r="X4568" s="32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"/>
      <c r="AI4568" s="1"/>
      <c r="AJ4568" s="1"/>
      <c r="AK4568" s="1"/>
      <c r="AL4568" s="1"/>
      <c r="AM4568" s="32"/>
      <c r="AN4568" s="32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42"/>
      <c r="B4569" s="19"/>
      <c r="C4569" s="8"/>
      <c r="D4569" s="15"/>
      <c r="E4569" s="16"/>
      <c r="F4569" s="16"/>
      <c r="G4569" s="16"/>
      <c r="H4569" s="16"/>
      <c r="I4569" s="15"/>
      <c r="J4569" s="5"/>
      <c r="K4569" s="2"/>
      <c r="L4569" s="21"/>
      <c r="M4569" s="14"/>
      <c r="N4569" s="14"/>
      <c r="O4569" s="21"/>
      <c r="P4569" s="16"/>
      <c r="Q4569" s="24"/>
      <c r="R4569" s="16"/>
      <c r="S4569" s="4"/>
      <c r="T4569" s="5"/>
      <c r="U4569" s="11"/>
      <c r="V4569" s="11"/>
      <c r="W4569" s="11"/>
      <c r="X4569" s="32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"/>
      <c r="AI4569" s="1"/>
      <c r="AJ4569" s="1"/>
      <c r="AK4569" s="1"/>
      <c r="AL4569" s="1"/>
      <c r="AM4569" s="32"/>
      <c r="AN4569" s="32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42"/>
      <c r="B4570" s="19"/>
      <c r="C4570" s="8"/>
      <c r="D4570" s="15"/>
      <c r="E4570" s="16"/>
      <c r="F4570" s="16"/>
      <c r="G4570" s="16"/>
      <c r="H4570" s="16"/>
      <c r="I4570" s="15"/>
      <c r="J4570" s="5"/>
      <c r="K4570" s="2"/>
      <c r="L4570" s="21"/>
      <c r="M4570" s="14"/>
      <c r="N4570" s="14"/>
      <c r="O4570" s="21"/>
      <c r="P4570" s="16"/>
      <c r="Q4570" s="24"/>
      <c r="R4570" s="16"/>
      <c r="S4570" s="4"/>
      <c r="T4570" s="5"/>
      <c r="U4570" s="11"/>
      <c r="V4570" s="11"/>
      <c r="W4570" s="11"/>
      <c r="X4570" s="32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"/>
      <c r="AI4570" s="1"/>
      <c r="AJ4570" s="1"/>
      <c r="AK4570" s="1"/>
      <c r="AL4570" s="1"/>
      <c r="AM4570" s="32"/>
      <c r="AN4570" s="32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42"/>
      <c r="B4571" s="19"/>
      <c r="C4571" s="8"/>
      <c r="D4571" s="15"/>
      <c r="E4571" s="16"/>
      <c r="F4571" s="16"/>
      <c r="G4571" s="16"/>
      <c r="H4571" s="16"/>
      <c r="I4571" s="15"/>
      <c r="J4571" s="5"/>
      <c r="K4571" s="2"/>
      <c r="L4571" s="21"/>
      <c r="M4571" s="14"/>
      <c r="N4571" s="14"/>
      <c r="O4571" s="21"/>
      <c r="P4571" s="16"/>
      <c r="Q4571" s="24"/>
      <c r="R4571" s="16"/>
      <c r="S4571" s="4"/>
      <c r="T4571" s="5"/>
      <c r="U4571" s="11"/>
      <c r="V4571" s="11"/>
      <c r="W4571" s="11"/>
      <c r="X4571" s="32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"/>
      <c r="AI4571" s="1"/>
      <c r="AJ4571" s="1"/>
      <c r="AK4571" s="1"/>
      <c r="AL4571" s="1"/>
      <c r="AM4571" s="32"/>
      <c r="AN4571" s="32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42"/>
      <c r="B4572" s="19"/>
      <c r="C4572" s="8"/>
      <c r="D4572" s="15"/>
      <c r="E4572" s="16"/>
      <c r="F4572" s="16"/>
      <c r="G4572" s="16"/>
      <c r="H4572" s="16"/>
      <c r="I4572" s="15"/>
      <c r="J4572" s="5"/>
      <c r="K4572" s="2"/>
      <c r="L4572" s="21"/>
      <c r="M4572" s="14"/>
      <c r="N4572" s="14"/>
      <c r="O4572" s="21"/>
      <c r="P4572" s="16"/>
      <c r="Q4572" s="24"/>
      <c r="R4572" s="16"/>
      <c r="S4572" s="4"/>
      <c r="T4572" s="5"/>
      <c r="U4572" s="11"/>
      <c r="V4572" s="11"/>
      <c r="W4572" s="11"/>
      <c r="X4572" s="32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"/>
      <c r="AI4572" s="1"/>
      <c r="AJ4572" s="1"/>
      <c r="AK4572" s="1"/>
      <c r="AL4572" s="1"/>
      <c r="AM4572" s="32"/>
      <c r="AN4572" s="32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42"/>
      <c r="B4573" s="19"/>
      <c r="C4573" s="8"/>
      <c r="D4573" s="15"/>
      <c r="E4573" s="16"/>
      <c r="F4573" s="16"/>
      <c r="G4573" s="16"/>
      <c r="H4573" s="16"/>
      <c r="I4573" s="15"/>
      <c r="J4573" s="5"/>
      <c r="K4573" s="2"/>
      <c r="L4573" s="21"/>
      <c r="M4573" s="14"/>
      <c r="N4573" s="14"/>
      <c r="O4573" s="21"/>
      <c r="P4573" s="16"/>
      <c r="Q4573" s="24"/>
      <c r="R4573" s="16"/>
      <c r="S4573" s="4"/>
      <c r="T4573" s="5"/>
      <c r="U4573" s="11"/>
      <c r="V4573" s="11"/>
      <c r="W4573" s="11"/>
      <c r="X4573" s="32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"/>
      <c r="AI4573" s="1"/>
      <c r="AJ4573" s="1"/>
      <c r="AK4573" s="1"/>
      <c r="AL4573" s="1"/>
      <c r="AM4573" s="32"/>
      <c r="AN4573" s="32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42"/>
      <c r="B4574" s="19"/>
      <c r="C4574" s="8"/>
      <c r="D4574" s="15"/>
      <c r="E4574" s="16"/>
      <c r="F4574" s="16"/>
      <c r="G4574" s="16"/>
      <c r="H4574" s="16"/>
      <c r="I4574" s="15"/>
      <c r="J4574" s="5"/>
      <c r="K4574" s="2"/>
      <c r="L4574" s="21"/>
      <c r="M4574" s="14"/>
      <c r="N4574" s="14"/>
      <c r="O4574" s="21"/>
      <c r="P4574" s="16"/>
      <c r="Q4574" s="24"/>
      <c r="R4574" s="16"/>
      <c r="S4574" s="4"/>
      <c r="T4574" s="5"/>
      <c r="U4574" s="11"/>
      <c r="V4574" s="11"/>
      <c r="W4574" s="11"/>
      <c r="X4574" s="32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"/>
      <c r="AI4574" s="1"/>
      <c r="AJ4574" s="1"/>
      <c r="AK4574" s="1"/>
      <c r="AL4574" s="1"/>
      <c r="AM4574" s="32"/>
      <c r="AN4574" s="32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42"/>
      <c r="B4575" s="19"/>
      <c r="C4575" s="8"/>
      <c r="D4575" s="15"/>
      <c r="E4575" s="16"/>
      <c r="F4575" s="16"/>
      <c r="G4575" s="16"/>
      <c r="H4575" s="16"/>
      <c r="I4575" s="15"/>
      <c r="J4575" s="5"/>
      <c r="K4575" s="2"/>
      <c r="L4575" s="21"/>
      <c r="M4575" s="14"/>
      <c r="N4575" s="14"/>
      <c r="O4575" s="21"/>
      <c r="P4575" s="16"/>
      <c r="Q4575" s="24"/>
      <c r="R4575" s="16"/>
      <c r="S4575" s="4"/>
      <c r="T4575" s="5"/>
      <c r="U4575" s="11"/>
      <c r="V4575" s="11"/>
      <c r="W4575" s="11"/>
      <c r="X4575" s="32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"/>
      <c r="AI4575" s="1"/>
      <c r="AJ4575" s="1"/>
      <c r="AK4575" s="1"/>
      <c r="AL4575" s="1"/>
      <c r="AM4575" s="32"/>
      <c r="AN4575" s="32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42"/>
      <c r="B4576" s="19"/>
      <c r="C4576" s="8"/>
      <c r="D4576" s="15"/>
      <c r="E4576" s="16"/>
      <c r="F4576" s="16"/>
      <c r="G4576" s="16"/>
      <c r="H4576" s="16"/>
      <c r="I4576" s="15"/>
      <c r="J4576" s="5"/>
      <c r="K4576" s="2"/>
      <c r="L4576" s="21"/>
      <c r="M4576" s="14"/>
      <c r="N4576" s="14"/>
      <c r="O4576" s="21"/>
      <c r="P4576" s="16"/>
      <c r="Q4576" s="24"/>
      <c r="R4576" s="16"/>
      <c r="S4576" s="4"/>
      <c r="T4576" s="5"/>
      <c r="U4576" s="11"/>
      <c r="V4576" s="11"/>
      <c r="W4576" s="11"/>
      <c r="X4576" s="32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"/>
      <c r="AI4576" s="1"/>
      <c r="AJ4576" s="1"/>
      <c r="AK4576" s="1"/>
      <c r="AL4576" s="1"/>
      <c r="AM4576" s="32"/>
      <c r="AN4576" s="32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42"/>
      <c r="B4577" s="19"/>
      <c r="C4577" s="8"/>
      <c r="D4577" s="15"/>
      <c r="E4577" s="16"/>
      <c r="F4577" s="16"/>
      <c r="G4577" s="16"/>
      <c r="H4577" s="16"/>
      <c r="I4577" s="15"/>
      <c r="J4577" s="5"/>
      <c r="K4577" s="2"/>
      <c r="L4577" s="21"/>
      <c r="M4577" s="14"/>
      <c r="N4577" s="14"/>
      <c r="O4577" s="21"/>
      <c r="P4577" s="16"/>
      <c r="Q4577" s="24"/>
      <c r="R4577" s="16"/>
      <c r="S4577" s="4"/>
      <c r="T4577" s="5"/>
      <c r="U4577" s="11"/>
      <c r="V4577" s="11"/>
      <c r="W4577" s="11"/>
      <c r="X4577" s="32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"/>
      <c r="AI4577" s="1"/>
      <c r="AJ4577" s="1"/>
      <c r="AK4577" s="1"/>
      <c r="AL4577" s="1"/>
      <c r="AM4577" s="32"/>
      <c r="AN4577" s="32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42"/>
      <c r="B4578" s="19"/>
      <c r="C4578" s="8"/>
      <c r="D4578" s="15"/>
      <c r="E4578" s="16"/>
      <c r="F4578" s="16"/>
      <c r="G4578" s="16"/>
      <c r="H4578" s="16"/>
      <c r="I4578" s="15"/>
      <c r="J4578" s="5"/>
      <c r="K4578" s="2"/>
      <c r="L4578" s="21"/>
      <c r="M4578" s="14"/>
      <c r="N4578" s="14"/>
      <c r="O4578" s="21"/>
      <c r="P4578" s="16"/>
      <c r="Q4578" s="24"/>
      <c r="R4578" s="16"/>
      <c r="S4578" s="4"/>
      <c r="T4578" s="5"/>
      <c r="U4578" s="11"/>
      <c r="V4578" s="11"/>
      <c r="W4578" s="11"/>
      <c r="X4578" s="32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"/>
      <c r="AI4578" s="1"/>
      <c r="AJ4578" s="1"/>
      <c r="AK4578" s="1"/>
      <c r="AL4578" s="1"/>
      <c r="AM4578" s="32"/>
      <c r="AN4578" s="32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42"/>
      <c r="B4579" s="19"/>
      <c r="C4579" s="8"/>
      <c r="D4579" s="15"/>
      <c r="E4579" s="16"/>
      <c r="F4579" s="16"/>
      <c r="G4579" s="16"/>
      <c r="H4579" s="16"/>
      <c r="I4579" s="15"/>
      <c r="J4579" s="5"/>
      <c r="K4579" s="2"/>
      <c r="L4579" s="21"/>
      <c r="M4579" s="14"/>
      <c r="N4579" s="14"/>
      <c r="O4579" s="21"/>
      <c r="P4579" s="16"/>
      <c r="Q4579" s="24"/>
      <c r="R4579" s="16"/>
      <c r="S4579" s="4"/>
      <c r="T4579" s="5"/>
      <c r="U4579" s="11"/>
      <c r="V4579" s="11"/>
      <c r="W4579" s="11"/>
      <c r="X4579" s="32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"/>
      <c r="AI4579" s="1"/>
      <c r="AJ4579" s="1"/>
      <c r="AK4579" s="1"/>
      <c r="AL4579" s="1"/>
      <c r="AM4579" s="32"/>
      <c r="AN4579" s="32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42"/>
      <c r="B4580" s="19"/>
      <c r="C4580" s="8"/>
      <c r="D4580" s="15"/>
      <c r="E4580" s="16"/>
      <c r="F4580" s="16"/>
      <c r="G4580" s="16"/>
      <c r="H4580" s="16"/>
      <c r="I4580" s="15"/>
      <c r="J4580" s="5"/>
      <c r="K4580" s="2"/>
      <c r="L4580" s="21"/>
      <c r="M4580" s="14"/>
      <c r="N4580" s="14"/>
      <c r="O4580" s="21"/>
      <c r="P4580" s="16"/>
      <c r="Q4580" s="24"/>
      <c r="R4580" s="16"/>
      <c r="S4580" s="4"/>
      <c r="T4580" s="5"/>
      <c r="U4580" s="11"/>
      <c r="V4580" s="11"/>
      <c r="W4580" s="11"/>
      <c r="X4580" s="32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"/>
      <c r="AI4580" s="1"/>
      <c r="AJ4580" s="1"/>
      <c r="AK4580" s="1"/>
      <c r="AL4580" s="1"/>
      <c r="AM4580" s="32"/>
      <c r="AN4580" s="32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42"/>
      <c r="B4581" s="19"/>
      <c r="C4581" s="8"/>
      <c r="D4581" s="15"/>
      <c r="E4581" s="16"/>
      <c r="F4581" s="16"/>
      <c r="G4581" s="16"/>
      <c r="H4581" s="16"/>
      <c r="I4581" s="15"/>
      <c r="J4581" s="5"/>
      <c r="K4581" s="2"/>
      <c r="L4581" s="21"/>
      <c r="M4581" s="14"/>
      <c r="N4581" s="14"/>
      <c r="O4581" s="21"/>
      <c r="P4581" s="16"/>
      <c r="Q4581" s="24"/>
      <c r="R4581" s="16"/>
      <c r="S4581" s="4"/>
      <c r="T4581" s="5"/>
      <c r="U4581" s="30"/>
      <c r="V4581" s="30"/>
      <c r="W4581" s="30"/>
      <c r="X4581" s="36"/>
      <c r="Y4581" s="25"/>
      <c r="Z4581" s="28"/>
      <c r="AA4581" s="30"/>
      <c r="AB4581" s="25"/>
      <c r="AC4581" s="25"/>
      <c r="AD4581" s="25"/>
      <c r="AE4581" s="30"/>
      <c r="AF4581" s="26"/>
      <c r="AG4581" s="30"/>
      <c r="AH4581" s="28"/>
      <c r="AI4581" s="28"/>
      <c r="AJ4581" s="28"/>
      <c r="AK4581" s="28"/>
      <c r="AL4581" s="28"/>
      <c r="AM4581" s="36"/>
      <c r="AN4581" s="36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  <c r="EK4581" s="28"/>
      <c r="EL4581" s="28"/>
      <c r="EM4581" s="28"/>
      <c r="EN4581" s="28"/>
      <c r="EO4581" s="28"/>
    </row>
    <row r="4582" spans="1:145" x14ac:dyDescent="0.15">
      <c r="A4582" s="42"/>
      <c r="B4582" s="19"/>
      <c r="C4582" s="8"/>
      <c r="D4582" s="15"/>
      <c r="E4582" s="16"/>
      <c r="F4582" s="16"/>
      <c r="G4582" s="16"/>
      <c r="H4582" s="16"/>
      <c r="I4582" s="15"/>
      <c r="J4582" s="5"/>
      <c r="K4582" s="2"/>
      <c r="L4582" s="21"/>
      <c r="M4582" s="14"/>
      <c r="N4582" s="14"/>
      <c r="O4582" s="21"/>
      <c r="P4582" s="16"/>
      <c r="Q4582" s="24"/>
      <c r="R4582" s="16"/>
      <c r="S4582" s="4"/>
      <c r="T4582" s="5"/>
      <c r="U4582" s="11"/>
      <c r="V4582" s="11"/>
      <c r="W4582" s="11"/>
      <c r="X4582" s="32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"/>
      <c r="AI4582" s="1"/>
      <c r="AJ4582" s="1"/>
      <c r="AK4582" s="1"/>
      <c r="AL4582" s="1"/>
      <c r="AM4582" s="32"/>
      <c r="AN4582" s="32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42"/>
      <c r="B4583" s="19"/>
      <c r="C4583" s="8"/>
      <c r="D4583" s="15"/>
      <c r="E4583" s="16"/>
      <c r="F4583" s="16"/>
      <c r="G4583" s="16"/>
      <c r="H4583" s="16"/>
      <c r="I4583" s="15"/>
      <c r="J4583" s="5"/>
      <c r="K4583" s="2"/>
      <c r="L4583" s="21"/>
      <c r="M4583" s="14"/>
      <c r="N4583" s="14"/>
      <c r="O4583" s="21"/>
      <c r="P4583" s="16"/>
      <c r="Q4583" s="24"/>
      <c r="R4583" s="16"/>
      <c r="S4583" s="4"/>
      <c r="T4583" s="5"/>
      <c r="U4583" s="11"/>
      <c r="V4583" s="11"/>
      <c r="W4583" s="11"/>
      <c r="X4583" s="32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"/>
      <c r="AI4583" s="1"/>
      <c r="AJ4583" s="1"/>
      <c r="AK4583" s="1"/>
      <c r="AL4583" s="1"/>
      <c r="AM4583" s="32"/>
      <c r="AN4583" s="32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42"/>
      <c r="B4584" s="19"/>
      <c r="C4584" s="8"/>
      <c r="D4584" s="15"/>
      <c r="E4584" s="16"/>
      <c r="F4584" s="16"/>
      <c r="G4584" s="16"/>
      <c r="H4584" s="16"/>
      <c r="I4584" s="15"/>
      <c r="J4584" s="5"/>
      <c r="K4584" s="2"/>
      <c r="L4584" s="21"/>
      <c r="M4584" s="14"/>
      <c r="N4584" s="14"/>
      <c r="O4584" s="21"/>
      <c r="P4584" s="16"/>
      <c r="Q4584" s="24"/>
      <c r="R4584" s="16"/>
      <c r="S4584" s="4"/>
      <c r="T4584" s="5"/>
      <c r="U4584" s="11"/>
      <c r="V4584" s="11"/>
      <c r="W4584" s="11"/>
      <c r="X4584" s="32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"/>
      <c r="AI4584" s="1"/>
      <c r="AJ4584" s="1"/>
      <c r="AK4584" s="1"/>
      <c r="AL4584" s="1"/>
      <c r="AM4584" s="32"/>
      <c r="AN4584" s="32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42"/>
      <c r="B4585" s="19"/>
      <c r="C4585" s="8"/>
      <c r="D4585" s="15"/>
      <c r="E4585" s="16"/>
      <c r="F4585" s="16"/>
      <c r="G4585" s="16"/>
      <c r="H4585" s="16"/>
      <c r="I4585" s="15"/>
      <c r="J4585" s="5"/>
      <c r="K4585" s="2"/>
      <c r="L4585" s="21"/>
      <c r="M4585" s="14"/>
      <c r="N4585" s="14"/>
      <c r="O4585" s="21"/>
      <c r="P4585" s="16"/>
      <c r="Q4585" s="24"/>
      <c r="R4585" s="16"/>
      <c r="S4585" s="4"/>
      <c r="T4585" s="5"/>
      <c r="U4585" s="11"/>
      <c r="V4585" s="11"/>
      <c r="W4585" s="11"/>
      <c r="X4585" s="32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"/>
      <c r="AI4585" s="1"/>
      <c r="AJ4585" s="1"/>
      <c r="AK4585" s="1"/>
      <c r="AL4585" s="1"/>
      <c r="AM4585" s="32"/>
      <c r="AN4585" s="32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42"/>
      <c r="B4586" s="19"/>
      <c r="C4586" s="8"/>
      <c r="D4586" s="15"/>
      <c r="E4586" s="16"/>
      <c r="F4586" s="16"/>
      <c r="G4586" s="16"/>
      <c r="H4586" s="16"/>
      <c r="I4586" s="15"/>
      <c r="J4586" s="5"/>
      <c r="K4586" s="2"/>
      <c r="L4586" s="21"/>
      <c r="M4586" s="14"/>
      <c r="N4586" s="14"/>
      <c r="O4586" s="21"/>
      <c r="P4586" s="16"/>
      <c r="Q4586" s="24"/>
      <c r="R4586" s="16"/>
      <c r="S4586" s="4"/>
      <c r="T4586" s="5"/>
      <c r="U4586" s="11"/>
      <c r="V4586" s="11"/>
      <c r="W4586" s="11"/>
      <c r="X4586" s="32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"/>
      <c r="AI4586" s="1"/>
      <c r="AJ4586" s="1"/>
      <c r="AK4586" s="1"/>
      <c r="AL4586" s="1"/>
      <c r="AM4586" s="32"/>
      <c r="AN4586" s="32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42"/>
      <c r="B4587" s="19"/>
      <c r="C4587" s="8"/>
      <c r="D4587" s="15"/>
      <c r="E4587" s="16"/>
      <c r="F4587" s="16"/>
      <c r="G4587" s="16"/>
      <c r="H4587" s="16"/>
      <c r="I4587" s="15"/>
      <c r="J4587" s="5"/>
      <c r="K4587" s="2"/>
      <c r="L4587" s="21"/>
      <c r="M4587" s="14"/>
      <c r="N4587" s="14"/>
      <c r="O4587" s="21"/>
      <c r="P4587" s="16"/>
      <c r="Q4587" s="24"/>
      <c r="R4587" s="16"/>
      <c r="S4587" s="4"/>
      <c r="T4587" s="5"/>
      <c r="U4587" s="11"/>
      <c r="V4587" s="11"/>
      <c r="W4587" s="11"/>
      <c r="X4587" s="32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"/>
      <c r="AI4587" s="1"/>
      <c r="AJ4587" s="1"/>
      <c r="AK4587" s="1"/>
      <c r="AL4587" s="1"/>
      <c r="AM4587" s="32"/>
      <c r="AN4587" s="32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42"/>
      <c r="B4588" s="19"/>
      <c r="C4588" s="8"/>
      <c r="D4588" s="15"/>
      <c r="E4588" s="16"/>
      <c r="F4588" s="16"/>
      <c r="G4588" s="16"/>
      <c r="H4588" s="16"/>
      <c r="I4588" s="15"/>
      <c r="J4588" s="5"/>
      <c r="K4588" s="2"/>
      <c r="L4588" s="21"/>
      <c r="M4588" s="14"/>
      <c r="N4588" s="14"/>
      <c r="O4588" s="21"/>
      <c r="P4588" s="16"/>
      <c r="Q4588" s="24"/>
      <c r="R4588" s="16"/>
      <c r="S4588" s="4"/>
      <c r="T4588" s="5"/>
      <c r="U4588" s="11"/>
      <c r="V4588" s="11"/>
      <c r="W4588" s="11"/>
      <c r="X4588" s="32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"/>
      <c r="AI4588" s="1"/>
      <c r="AJ4588" s="1"/>
      <c r="AK4588" s="1"/>
      <c r="AL4588" s="1"/>
      <c r="AM4588" s="32"/>
      <c r="AN4588" s="32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42"/>
      <c r="B4589" s="19"/>
      <c r="C4589" s="8"/>
      <c r="D4589" s="15"/>
      <c r="E4589" s="16"/>
      <c r="F4589" s="16"/>
      <c r="G4589" s="16"/>
      <c r="H4589" s="16"/>
      <c r="I4589" s="15"/>
      <c r="J4589" s="5"/>
      <c r="K4589" s="2"/>
      <c r="L4589" s="21"/>
      <c r="M4589" s="14"/>
      <c r="N4589" s="14"/>
      <c r="O4589" s="21"/>
      <c r="P4589" s="16"/>
      <c r="Q4589" s="24"/>
      <c r="R4589" s="16"/>
      <c r="S4589" s="4"/>
      <c r="T4589" s="5"/>
      <c r="U4589" s="11"/>
      <c r="V4589" s="11"/>
      <c r="W4589" s="11"/>
      <c r="X4589" s="32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"/>
      <c r="AI4589" s="1"/>
      <c r="AJ4589" s="1"/>
      <c r="AK4589" s="1"/>
      <c r="AL4589" s="1"/>
      <c r="AM4589" s="32"/>
      <c r="AN4589" s="32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42"/>
      <c r="B4590" s="19"/>
      <c r="C4590" s="8"/>
      <c r="D4590" s="15"/>
      <c r="E4590" s="16"/>
      <c r="F4590" s="16"/>
      <c r="G4590" s="16"/>
      <c r="H4590" s="16"/>
      <c r="I4590" s="15"/>
      <c r="J4590" s="5"/>
      <c r="K4590" s="2"/>
      <c r="L4590" s="21"/>
      <c r="M4590" s="14"/>
      <c r="N4590" s="14"/>
      <c r="O4590" s="21"/>
      <c r="P4590" s="16"/>
      <c r="Q4590" s="24"/>
      <c r="R4590" s="16"/>
      <c r="S4590" s="4"/>
      <c r="T4590" s="5"/>
      <c r="U4590" s="11"/>
      <c r="V4590" s="11"/>
      <c r="W4590" s="11"/>
      <c r="X4590" s="32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"/>
      <c r="AI4590" s="1"/>
      <c r="AJ4590" s="1"/>
      <c r="AK4590" s="1"/>
      <c r="AL4590" s="1"/>
      <c r="AM4590" s="32"/>
      <c r="AN4590" s="32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42"/>
      <c r="B4591" s="19"/>
      <c r="C4591" s="8"/>
      <c r="D4591" s="15"/>
      <c r="E4591" s="16"/>
      <c r="F4591" s="16"/>
      <c r="G4591" s="16"/>
      <c r="H4591" s="16"/>
      <c r="I4591" s="15"/>
      <c r="J4591" s="5"/>
      <c r="K4591" s="2"/>
      <c r="L4591" s="21"/>
      <c r="M4591" s="14"/>
      <c r="N4591" s="14"/>
      <c r="O4591" s="21"/>
      <c r="P4591" s="16"/>
      <c r="Q4591" s="24"/>
      <c r="R4591" s="16"/>
      <c r="S4591" s="4"/>
      <c r="T4591" s="5"/>
      <c r="U4591" s="11"/>
      <c r="V4591" s="11"/>
      <c r="W4591" s="11"/>
      <c r="X4591" s="32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"/>
      <c r="AI4591" s="1"/>
      <c r="AJ4591" s="1"/>
      <c r="AK4591" s="1"/>
      <c r="AL4591" s="1"/>
      <c r="AM4591" s="32"/>
      <c r="AN4591" s="32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42"/>
      <c r="B4592" s="19"/>
      <c r="C4592" s="8"/>
      <c r="D4592" s="15"/>
      <c r="E4592" s="16"/>
      <c r="F4592" s="16"/>
      <c r="G4592" s="16"/>
      <c r="H4592" s="16"/>
      <c r="I4592" s="15"/>
      <c r="J4592" s="5"/>
      <c r="K4592" s="2"/>
      <c r="L4592" s="21"/>
      <c r="M4592" s="14"/>
      <c r="N4592" s="14"/>
      <c r="O4592" s="21"/>
      <c r="P4592" s="16"/>
      <c r="Q4592" s="24"/>
      <c r="R4592" s="16"/>
      <c r="S4592" s="4"/>
      <c r="T4592" s="5"/>
      <c r="U4592" s="11"/>
      <c r="V4592" s="11"/>
      <c r="W4592" s="11"/>
      <c r="X4592" s="32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"/>
      <c r="AI4592" s="1"/>
      <c r="AJ4592" s="1"/>
      <c r="AK4592" s="1"/>
      <c r="AL4592" s="1"/>
      <c r="AM4592" s="32"/>
      <c r="AN4592" s="32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42"/>
      <c r="B4593" s="19"/>
      <c r="C4593" s="8"/>
      <c r="D4593" s="15"/>
      <c r="E4593" s="16"/>
      <c r="F4593" s="16"/>
      <c r="G4593" s="16"/>
      <c r="H4593" s="16"/>
      <c r="I4593" s="15"/>
      <c r="J4593" s="5"/>
      <c r="K4593" s="2"/>
      <c r="L4593" s="21"/>
      <c r="M4593" s="14"/>
      <c r="N4593" s="14"/>
      <c r="O4593" s="21"/>
      <c r="P4593" s="16"/>
      <c r="Q4593" s="24"/>
      <c r="R4593" s="16"/>
      <c r="S4593" s="4"/>
      <c r="T4593" s="5"/>
      <c r="U4593" s="11"/>
      <c r="V4593" s="11"/>
      <c r="W4593" s="11"/>
      <c r="X4593" s="32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"/>
      <c r="AI4593" s="1"/>
      <c r="AJ4593" s="1"/>
      <c r="AK4593" s="1"/>
      <c r="AL4593" s="1"/>
      <c r="AM4593" s="32"/>
      <c r="AN4593" s="32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42"/>
      <c r="B4594" s="19"/>
      <c r="C4594" s="8"/>
      <c r="D4594" s="15"/>
      <c r="E4594" s="16"/>
      <c r="F4594" s="16"/>
      <c r="G4594" s="16"/>
      <c r="H4594" s="16"/>
      <c r="I4594" s="15"/>
      <c r="J4594" s="5"/>
      <c r="K4594" s="2"/>
      <c r="L4594" s="21"/>
      <c r="M4594" s="14"/>
      <c r="N4594" s="14"/>
      <c r="O4594" s="21"/>
      <c r="P4594" s="16"/>
      <c r="Q4594" s="24"/>
      <c r="R4594" s="16"/>
      <c r="S4594" s="4"/>
      <c r="T4594" s="5"/>
      <c r="U4594" s="11"/>
      <c r="V4594" s="11"/>
      <c r="W4594" s="11"/>
      <c r="X4594" s="32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"/>
      <c r="AI4594" s="1"/>
      <c r="AJ4594" s="1"/>
      <c r="AK4594" s="1"/>
      <c r="AL4594" s="1"/>
      <c r="AM4594" s="32"/>
      <c r="AN4594" s="32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42"/>
      <c r="B4595" s="19"/>
      <c r="C4595" s="8"/>
      <c r="D4595" s="15"/>
      <c r="E4595" s="16"/>
      <c r="F4595" s="16"/>
      <c r="G4595" s="16"/>
      <c r="H4595" s="16"/>
      <c r="I4595" s="15"/>
      <c r="J4595" s="5"/>
      <c r="K4595" s="2"/>
      <c r="L4595" s="21"/>
      <c r="M4595" s="14"/>
      <c r="N4595" s="14"/>
      <c r="O4595" s="21"/>
      <c r="P4595" s="16"/>
      <c r="Q4595" s="24"/>
      <c r="R4595" s="16"/>
      <c r="S4595" s="4"/>
      <c r="T4595" s="5"/>
      <c r="U4595" s="11"/>
      <c r="V4595" s="11"/>
      <c r="W4595" s="11"/>
      <c r="X4595" s="32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"/>
      <c r="AI4595" s="1"/>
      <c r="AJ4595" s="1"/>
      <c r="AK4595" s="1"/>
      <c r="AL4595" s="1"/>
      <c r="AM4595" s="32"/>
      <c r="AN4595" s="32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42"/>
      <c r="B4596" s="19"/>
      <c r="C4596" s="8"/>
      <c r="D4596" s="15"/>
      <c r="E4596" s="16"/>
      <c r="F4596" s="16"/>
      <c r="G4596" s="16"/>
      <c r="H4596" s="16"/>
      <c r="I4596" s="15"/>
      <c r="J4596" s="5"/>
      <c r="K4596" s="2"/>
      <c r="L4596" s="21"/>
      <c r="M4596" s="14"/>
      <c r="N4596" s="14"/>
      <c r="O4596" s="21"/>
      <c r="P4596" s="16"/>
      <c r="Q4596" s="24"/>
      <c r="R4596" s="16"/>
      <c r="S4596" s="4"/>
      <c r="T4596" s="5"/>
      <c r="U4596" s="11"/>
      <c r="V4596" s="11"/>
      <c r="W4596" s="11"/>
      <c r="X4596" s="32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"/>
      <c r="AI4596" s="1"/>
      <c r="AJ4596" s="1"/>
      <c r="AK4596" s="1"/>
      <c r="AL4596" s="1"/>
      <c r="AM4596" s="32"/>
      <c r="AN4596" s="32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42"/>
      <c r="B4597" s="19"/>
      <c r="C4597" s="8"/>
      <c r="D4597" s="15"/>
      <c r="E4597" s="16"/>
      <c r="F4597" s="16"/>
      <c r="G4597" s="16"/>
      <c r="H4597" s="16"/>
      <c r="I4597" s="15"/>
      <c r="J4597" s="5"/>
      <c r="K4597" s="2"/>
      <c r="L4597" s="21"/>
      <c r="M4597" s="14"/>
      <c r="N4597" s="14"/>
      <c r="O4597" s="21"/>
      <c r="P4597" s="16"/>
      <c r="Q4597" s="24"/>
      <c r="R4597" s="16"/>
      <c r="S4597" s="4"/>
      <c r="T4597" s="5"/>
      <c r="U4597" s="11"/>
      <c r="V4597" s="11"/>
      <c r="W4597" s="11"/>
      <c r="X4597" s="32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"/>
      <c r="AI4597" s="1"/>
      <c r="AJ4597" s="1"/>
      <c r="AK4597" s="1"/>
      <c r="AL4597" s="1"/>
      <c r="AM4597" s="32"/>
      <c r="AN4597" s="32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42"/>
      <c r="B4598" s="19"/>
      <c r="C4598" s="8"/>
      <c r="D4598" s="15"/>
      <c r="E4598" s="16"/>
      <c r="F4598" s="16"/>
      <c r="G4598" s="16"/>
      <c r="H4598" s="16"/>
      <c r="I4598" s="15"/>
      <c r="J4598" s="5"/>
      <c r="K4598" s="2"/>
      <c r="L4598" s="21"/>
      <c r="M4598" s="14"/>
      <c r="N4598" s="14"/>
      <c r="O4598" s="21"/>
      <c r="P4598" s="16"/>
      <c r="Q4598" s="24"/>
      <c r="R4598" s="16"/>
      <c r="S4598" s="4"/>
      <c r="T4598" s="5"/>
      <c r="U4598" s="11"/>
      <c r="V4598" s="11"/>
      <c r="W4598" s="11"/>
      <c r="X4598" s="32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"/>
      <c r="AI4598" s="1"/>
      <c r="AJ4598" s="1"/>
      <c r="AK4598" s="1"/>
      <c r="AL4598" s="1"/>
      <c r="AM4598" s="32"/>
      <c r="AN4598" s="32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42"/>
      <c r="B4599" s="19"/>
      <c r="C4599" s="8"/>
      <c r="D4599" s="15"/>
      <c r="E4599" s="16"/>
      <c r="F4599" s="16"/>
      <c r="G4599" s="16"/>
      <c r="H4599" s="16"/>
      <c r="I4599" s="15"/>
      <c r="J4599" s="5"/>
      <c r="K4599" s="2"/>
      <c r="L4599" s="21"/>
      <c r="M4599" s="14"/>
      <c r="N4599" s="14"/>
      <c r="O4599" s="21"/>
      <c r="P4599" s="16"/>
      <c r="Q4599" s="24"/>
      <c r="R4599" s="16"/>
      <c r="S4599" s="4"/>
      <c r="T4599" s="5"/>
      <c r="U4599" s="11"/>
      <c r="V4599" s="11"/>
      <c r="W4599" s="11"/>
      <c r="X4599" s="32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"/>
      <c r="AI4599" s="1"/>
      <c r="AJ4599" s="1"/>
      <c r="AK4599" s="1"/>
      <c r="AL4599" s="1"/>
      <c r="AM4599" s="32"/>
      <c r="AN4599" s="32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42"/>
      <c r="B4600" s="19"/>
      <c r="C4600" s="8"/>
      <c r="D4600" s="15"/>
      <c r="E4600" s="16"/>
      <c r="F4600" s="16"/>
      <c r="G4600" s="16"/>
      <c r="H4600" s="16"/>
      <c r="I4600" s="15"/>
      <c r="J4600" s="5"/>
      <c r="K4600" s="2"/>
      <c r="L4600" s="21"/>
      <c r="M4600" s="14"/>
      <c r="N4600" s="14"/>
      <c r="O4600" s="21"/>
      <c r="P4600" s="16"/>
      <c r="Q4600" s="24"/>
      <c r="R4600" s="16"/>
      <c r="S4600" s="4"/>
      <c r="T4600" s="5"/>
      <c r="U4600" s="11"/>
      <c r="V4600" s="11"/>
      <c r="W4600" s="11"/>
      <c r="X4600" s="32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"/>
      <c r="AI4600" s="1"/>
      <c r="AJ4600" s="1"/>
      <c r="AK4600" s="1"/>
      <c r="AL4600" s="1"/>
      <c r="AM4600" s="32"/>
      <c r="AN4600" s="32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42"/>
      <c r="B4601" s="19"/>
      <c r="C4601" s="8"/>
      <c r="D4601" s="15"/>
      <c r="E4601" s="16"/>
      <c r="F4601" s="16"/>
      <c r="G4601" s="16"/>
      <c r="H4601" s="16"/>
      <c r="I4601" s="15"/>
      <c r="J4601" s="5"/>
      <c r="K4601" s="2"/>
      <c r="L4601" s="21"/>
      <c r="M4601" s="14"/>
      <c r="N4601" s="14"/>
      <c r="O4601" s="21"/>
      <c r="P4601" s="16"/>
      <c r="Q4601" s="24"/>
      <c r="R4601" s="16"/>
      <c r="S4601" s="4"/>
      <c r="T4601" s="5"/>
      <c r="U4601" s="11"/>
      <c r="V4601" s="11"/>
      <c r="W4601" s="11"/>
      <c r="X4601" s="32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"/>
      <c r="AI4601" s="1"/>
      <c r="AJ4601" s="1"/>
      <c r="AK4601" s="1"/>
      <c r="AL4601" s="1"/>
      <c r="AM4601" s="32"/>
      <c r="AN4601" s="32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42"/>
      <c r="B4602" s="19"/>
      <c r="C4602" s="8"/>
      <c r="D4602" s="15"/>
      <c r="E4602" s="16"/>
      <c r="F4602" s="16"/>
      <c r="G4602" s="16"/>
      <c r="H4602" s="16"/>
      <c r="I4602" s="15"/>
      <c r="J4602" s="5"/>
      <c r="K4602" s="2"/>
      <c r="L4602" s="21"/>
      <c r="M4602" s="14"/>
      <c r="N4602" s="14"/>
      <c r="O4602" s="21"/>
      <c r="P4602" s="16"/>
      <c r="Q4602" s="24"/>
      <c r="R4602" s="16"/>
      <c r="S4602" s="4"/>
      <c r="T4602" s="5"/>
      <c r="U4602" s="11"/>
      <c r="V4602" s="11"/>
      <c r="W4602" s="11"/>
      <c r="X4602" s="32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"/>
      <c r="AI4602" s="1"/>
      <c r="AJ4602" s="1"/>
      <c r="AK4602" s="1"/>
      <c r="AL4602" s="1"/>
      <c r="AM4602" s="32"/>
      <c r="AN4602" s="32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42"/>
      <c r="B4603" s="19"/>
      <c r="C4603" s="8"/>
      <c r="D4603" s="15"/>
      <c r="E4603" s="16"/>
      <c r="F4603" s="16"/>
      <c r="G4603" s="16"/>
      <c r="H4603" s="16"/>
      <c r="I4603" s="15"/>
      <c r="J4603" s="5"/>
      <c r="K4603" s="2"/>
      <c r="L4603" s="21"/>
      <c r="M4603" s="14"/>
      <c r="N4603" s="14"/>
      <c r="O4603" s="21"/>
      <c r="P4603" s="16"/>
      <c r="Q4603" s="24"/>
      <c r="R4603" s="16"/>
      <c r="S4603" s="4"/>
      <c r="T4603" s="5"/>
      <c r="U4603" s="11"/>
      <c r="V4603" s="11"/>
      <c r="W4603" s="11"/>
      <c r="X4603" s="32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"/>
      <c r="AI4603" s="1"/>
      <c r="AJ4603" s="1"/>
      <c r="AK4603" s="1"/>
      <c r="AL4603" s="1"/>
      <c r="AM4603" s="32"/>
      <c r="AN4603" s="32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42"/>
      <c r="B4604" s="19"/>
      <c r="C4604" s="8"/>
      <c r="D4604" s="15"/>
      <c r="E4604" s="16"/>
      <c r="F4604" s="16"/>
      <c r="G4604" s="16"/>
      <c r="H4604" s="16"/>
      <c r="I4604" s="15"/>
      <c r="J4604" s="5"/>
      <c r="K4604" s="2"/>
      <c r="L4604" s="21"/>
      <c r="M4604" s="14"/>
      <c r="N4604" s="14"/>
      <c r="O4604" s="21"/>
      <c r="P4604" s="16"/>
      <c r="Q4604" s="24"/>
      <c r="R4604" s="16"/>
      <c r="S4604" s="4"/>
      <c r="T4604" s="5"/>
      <c r="U4604" s="11"/>
      <c r="V4604" s="11"/>
      <c r="W4604" s="11"/>
      <c r="X4604" s="32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"/>
      <c r="AI4604" s="1"/>
      <c r="AJ4604" s="1"/>
      <c r="AK4604" s="1"/>
      <c r="AL4604" s="1"/>
      <c r="AM4604" s="32"/>
      <c r="AN4604" s="32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42"/>
      <c r="B4605" s="19"/>
      <c r="C4605" s="8"/>
      <c r="D4605" s="15"/>
      <c r="E4605" s="16"/>
      <c r="F4605" s="16"/>
      <c r="G4605" s="16"/>
      <c r="H4605" s="16"/>
      <c r="I4605" s="15"/>
      <c r="J4605" s="5"/>
      <c r="K4605" s="2"/>
      <c r="L4605" s="21"/>
      <c r="M4605" s="14"/>
      <c r="N4605" s="14"/>
      <c r="O4605" s="21"/>
      <c r="P4605" s="16"/>
      <c r="Q4605" s="24"/>
      <c r="R4605" s="16"/>
      <c r="S4605" s="4"/>
      <c r="T4605" s="5"/>
      <c r="U4605" s="11"/>
      <c r="V4605" s="11"/>
      <c r="W4605" s="11"/>
      <c r="X4605" s="32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"/>
      <c r="AI4605" s="1"/>
      <c r="AJ4605" s="1"/>
      <c r="AK4605" s="1"/>
      <c r="AL4605" s="1"/>
      <c r="AM4605" s="32"/>
      <c r="AN4605" s="32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42"/>
      <c r="B4606" s="19"/>
      <c r="C4606" s="8"/>
      <c r="D4606" s="15"/>
      <c r="E4606" s="16"/>
      <c r="F4606" s="16"/>
      <c r="G4606" s="16"/>
      <c r="H4606" s="16"/>
      <c r="I4606" s="15"/>
      <c r="J4606" s="5"/>
      <c r="K4606" s="2"/>
      <c r="L4606" s="21"/>
      <c r="M4606" s="14"/>
      <c r="N4606" s="14"/>
      <c r="O4606" s="21"/>
      <c r="P4606" s="16"/>
      <c r="Q4606" s="24"/>
      <c r="R4606" s="16"/>
      <c r="S4606" s="4"/>
      <c r="T4606" s="5"/>
      <c r="U4606" s="11"/>
      <c r="V4606" s="11"/>
      <c r="W4606" s="11"/>
      <c r="X4606" s="32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"/>
      <c r="AI4606" s="1"/>
      <c r="AJ4606" s="1"/>
      <c r="AK4606" s="1"/>
      <c r="AL4606" s="1"/>
      <c r="AM4606" s="32"/>
      <c r="AN4606" s="32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42"/>
      <c r="B4607" s="19"/>
      <c r="C4607" s="8"/>
      <c r="D4607" s="15"/>
      <c r="E4607" s="16"/>
      <c r="F4607" s="16"/>
      <c r="G4607" s="16"/>
      <c r="H4607" s="16"/>
      <c r="I4607" s="15"/>
      <c r="J4607" s="5"/>
      <c r="K4607" s="2"/>
      <c r="L4607" s="21"/>
      <c r="M4607" s="14"/>
      <c r="N4607" s="14"/>
      <c r="O4607" s="21"/>
      <c r="P4607" s="16"/>
      <c r="Q4607" s="24"/>
      <c r="R4607" s="16"/>
      <c r="S4607" s="4"/>
      <c r="T4607" s="5"/>
      <c r="U4607" s="11"/>
      <c r="V4607" s="11"/>
      <c r="W4607" s="11"/>
      <c r="X4607" s="32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"/>
      <c r="AI4607" s="1"/>
      <c r="AJ4607" s="1"/>
      <c r="AK4607" s="1"/>
      <c r="AL4607" s="1"/>
      <c r="AM4607" s="32"/>
      <c r="AN4607" s="32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42"/>
      <c r="B4608" s="19"/>
      <c r="C4608" s="8"/>
      <c r="D4608" s="15"/>
      <c r="E4608" s="16"/>
      <c r="F4608" s="16"/>
      <c r="G4608" s="16"/>
      <c r="H4608" s="16"/>
      <c r="I4608" s="15"/>
      <c r="J4608" s="5"/>
      <c r="K4608" s="2"/>
      <c r="L4608" s="21"/>
      <c r="M4608" s="14"/>
      <c r="N4608" s="14"/>
      <c r="O4608" s="21"/>
      <c r="P4608" s="16"/>
      <c r="Q4608" s="24"/>
      <c r="R4608" s="16"/>
      <c r="S4608" s="4"/>
      <c r="T4608" s="5"/>
      <c r="U4608" s="11"/>
      <c r="V4608" s="11"/>
      <c r="W4608" s="11"/>
      <c r="X4608" s="32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"/>
      <c r="AI4608" s="1"/>
      <c r="AJ4608" s="1"/>
      <c r="AK4608" s="1"/>
      <c r="AL4608" s="1"/>
      <c r="AM4608" s="32"/>
      <c r="AN4608" s="32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42"/>
      <c r="B4609" s="19"/>
      <c r="C4609" s="8"/>
      <c r="D4609" s="15"/>
      <c r="E4609" s="16"/>
      <c r="F4609" s="16"/>
      <c r="G4609" s="16"/>
      <c r="H4609" s="16"/>
      <c r="I4609" s="15"/>
      <c r="J4609" s="5"/>
      <c r="K4609" s="2"/>
      <c r="L4609" s="21"/>
      <c r="M4609" s="14"/>
      <c r="N4609" s="14"/>
      <c r="O4609" s="21"/>
      <c r="P4609" s="16"/>
      <c r="Q4609" s="24"/>
      <c r="R4609" s="16"/>
      <c r="S4609" s="4"/>
      <c r="T4609" s="5"/>
      <c r="U4609" s="11"/>
      <c r="V4609" s="11"/>
      <c r="W4609" s="11"/>
      <c r="X4609" s="32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"/>
      <c r="AI4609" s="1"/>
      <c r="AJ4609" s="1"/>
      <c r="AK4609" s="1"/>
      <c r="AL4609" s="1"/>
      <c r="AM4609" s="32"/>
      <c r="AN4609" s="32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42"/>
      <c r="B4610" s="19"/>
      <c r="C4610" s="8"/>
      <c r="D4610" s="15"/>
      <c r="E4610" s="16"/>
      <c r="F4610" s="16"/>
      <c r="G4610" s="16"/>
      <c r="H4610" s="16"/>
      <c r="I4610" s="15"/>
      <c r="J4610" s="5"/>
      <c r="K4610" s="2"/>
      <c r="L4610" s="21"/>
      <c r="M4610" s="14"/>
      <c r="N4610" s="14"/>
      <c r="O4610" s="21"/>
      <c r="P4610" s="16"/>
      <c r="Q4610" s="24"/>
      <c r="R4610" s="16"/>
      <c r="S4610" s="4"/>
      <c r="T4610" s="5"/>
      <c r="U4610" s="11"/>
      <c r="V4610" s="11"/>
      <c r="W4610" s="11"/>
      <c r="X4610" s="32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"/>
      <c r="AI4610" s="1"/>
      <c r="AJ4610" s="1"/>
      <c r="AK4610" s="1"/>
      <c r="AL4610" s="1"/>
      <c r="AM4610" s="32"/>
      <c r="AN4610" s="32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42"/>
      <c r="B4611" s="19"/>
      <c r="C4611" s="8"/>
      <c r="D4611" s="15"/>
      <c r="E4611" s="16"/>
      <c r="F4611" s="16"/>
      <c r="G4611" s="16"/>
      <c r="H4611" s="16"/>
      <c r="I4611" s="15"/>
      <c r="J4611" s="5"/>
      <c r="K4611" s="2"/>
      <c r="L4611" s="21"/>
      <c r="M4611" s="14"/>
      <c r="N4611" s="14"/>
      <c r="O4611" s="21"/>
      <c r="P4611" s="16"/>
      <c r="Q4611" s="24"/>
      <c r="R4611" s="16"/>
      <c r="S4611" s="4"/>
      <c r="T4611" s="5"/>
      <c r="U4611" s="11"/>
      <c r="V4611" s="11"/>
      <c r="W4611" s="11"/>
      <c r="X4611" s="32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"/>
      <c r="AI4611" s="1"/>
      <c r="AJ4611" s="1"/>
      <c r="AK4611" s="1"/>
      <c r="AL4611" s="1"/>
      <c r="AM4611" s="32"/>
      <c r="AN4611" s="32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42"/>
      <c r="B4612" s="19"/>
      <c r="C4612" s="8"/>
      <c r="D4612" s="15"/>
      <c r="E4612" s="16"/>
      <c r="F4612" s="16"/>
      <c r="G4612" s="16"/>
      <c r="H4612" s="16"/>
      <c r="I4612" s="15"/>
      <c r="J4612" s="5"/>
      <c r="K4612" s="2"/>
      <c r="L4612" s="21"/>
      <c r="M4612" s="14"/>
      <c r="N4612" s="14"/>
      <c r="O4612" s="21"/>
      <c r="P4612" s="16"/>
      <c r="Q4612" s="24"/>
      <c r="R4612" s="16"/>
      <c r="S4612" s="4"/>
      <c r="T4612" s="5"/>
      <c r="U4612" s="11"/>
      <c r="V4612" s="11"/>
      <c r="W4612" s="11"/>
      <c r="X4612" s="32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"/>
      <c r="AI4612" s="1"/>
      <c r="AJ4612" s="1"/>
      <c r="AK4612" s="1"/>
      <c r="AL4612" s="1"/>
      <c r="AM4612" s="32"/>
      <c r="AN4612" s="32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42"/>
      <c r="B4613" s="19"/>
      <c r="C4613" s="8"/>
      <c r="D4613" s="15"/>
      <c r="E4613" s="16"/>
      <c r="F4613" s="16"/>
      <c r="G4613" s="16"/>
      <c r="H4613" s="16"/>
      <c r="I4613" s="15"/>
      <c r="J4613" s="5"/>
      <c r="K4613" s="2"/>
      <c r="L4613" s="21"/>
      <c r="M4613" s="14"/>
      <c r="N4613" s="14"/>
      <c r="O4613" s="21"/>
      <c r="P4613" s="16"/>
      <c r="Q4613" s="24"/>
      <c r="R4613" s="16"/>
      <c r="S4613" s="4"/>
      <c r="T4613" s="5"/>
      <c r="U4613" s="11"/>
      <c r="V4613" s="11"/>
      <c r="W4613" s="11"/>
      <c r="X4613" s="32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"/>
      <c r="AI4613" s="1"/>
      <c r="AJ4613" s="1"/>
      <c r="AK4613" s="1"/>
      <c r="AL4613" s="1"/>
      <c r="AM4613" s="32"/>
      <c r="AN4613" s="32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42"/>
      <c r="B4614" s="19"/>
      <c r="C4614" s="8"/>
      <c r="D4614" s="15"/>
      <c r="E4614" s="16"/>
      <c r="F4614" s="16"/>
      <c r="G4614" s="16"/>
      <c r="H4614" s="16"/>
      <c r="I4614" s="15"/>
      <c r="J4614" s="5"/>
      <c r="K4614" s="2"/>
      <c r="L4614" s="21"/>
      <c r="M4614" s="14"/>
      <c r="N4614" s="14"/>
      <c r="O4614" s="21"/>
      <c r="P4614" s="16"/>
      <c r="Q4614" s="24"/>
      <c r="R4614" s="16"/>
      <c r="S4614" s="4"/>
      <c r="T4614" s="5"/>
      <c r="U4614" s="11"/>
      <c r="V4614" s="11"/>
      <c r="W4614" s="11"/>
      <c r="X4614" s="32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"/>
      <c r="AI4614" s="1"/>
      <c r="AJ4614" s="1"/>
      <c r="AK4614" s="1"/>
      <c r="AL4614" s="1"/>
      <c r="AM4614" s="32"/>
      <c r="AN4614" s="32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42"/>
      <c r="B4615" s="19"/>
      <c r="C4615" s="8"/>
      <c r="D4615" s="15"/>
      <c r="E4615" s="16"/>
      <c r="F4615" s="16"/>
      <c r="G4615" s="16"/>
      <c r="H4615" s="16"/>
      <c r="I4615" s="15"/>
      <c r="J4615" s="5"/>
      <c r="K4615" s="2"/>
      <c r="L4615" s="21"/>
      <c r="M4615" s="14"/>
      <c r="N4615" s="14"/>
      <c r="O4615" s="21"/>
      <c r="P4615" s="16"/>
      <c r="Q4615" s="24"/>
      <c r="R4615" s="16"/>
      <c r="S4615" s="4"/>
      <c r="T4615" s="5"/>
      <c r="U4615" s="11"/>
      <c r="V4615" s="11"/>
      <c r="W4615" s="11"/>
      <c r="X4615" s="32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"/>
      <c r="AI4615" s="1"/>
      <c r="AJ4615" s="1"/>
      <c r="AK4615" s="1"/>
      <c r="AL4615" s="1"/>
      <c r="AM4615" s="32"/>
      <c r="AN4615" s="32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42"/>
      <c r="B4616" s="19"/>
      <c r="C4616" s="8"/>
      <c r="D4616" s="15"/>
      <c r="E4616" s="16"/>
      <c r="F4616" s="16"/>
      <c r="G4616" s="16"/>
      <c r="H4616" s="16"/>
      <c r="I4616" s="15"/>
      <c r="J4616" s="5"/>
      <c r="K4616" s="2"/>
      <c r="L4616" s="21"/>
      <c r="M4616" s="14"/>
      <c r="N4616" s="14"/>
      <c r="O4616" s="21"/>
      <c r="P4616" s="16"/>
      <c r="Q4616" s="24"/>
      <c r="R4616" s="16"/>
      <c r="S4616" s="4"/>
      <c r="T4616" s="5"/>
      <c r="U4616" s="11"/>
      <c r="V4616" s="11"/>
      <c r="W4616" s="11"/>
      <c r="X4616" s="32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"/>
      <c r="AI4616" s="1"/>
      <c r="AJ4616" s="1"/>
      <c r="AK4616" s="1"/>
      <c r="AL4616" s="1"/>
      <c r="AM4616" s="32"/>
      <c r="AN4616" s="32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42"/>
      <c r="B4617" s="19"/>
      <c r="C4617" s="8"/>
      <c r="D4617" s="15"/>
      <c r="E4617" s="16"/>
      <c r="F4617" s="16"/>
      <c r="G4617" s="16"/>
      <c r="H4617" s="16"/>
      <c r="I4617" s="15"/>
      <c r="J4617" s="5"/>
      <c r="K4617" s="2"/>
      <c r="L4617" s="21"/>
      <c r="M4617" s="14"/>
      <c r="N4617" s="14"/>
      <c r="O4617" s="21"/>
      <c r="P4617" s="16"/>
      <c r="Q4617" s="24"/>
      <c r="R4617" s="16"/>
      <c r="S4617" s="4"/>
      <c r="T4617" s="5"/>
      <c r="U4617" s="11"/>
      <c r="V4617" s="11"/>
      <c r="W4617" s="11"/>
      <c r="X4617" s="32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"/>
      <c r="AI4617" s="1"/>
      <c r="AJ4617" s="1"/>
      <c r="AK4617" s="1"/>
      <c r="AL4617" s="1"/>
      <c r="AM4617" s="32"/>
      <c r="AN4617" s="32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42"/>
      <c r="B4618" s="19"/>
      <c r="C4618" s="8"/>
      <c r="D4618" s="15"/>
      <c r="E4618" s="16"/>
      <c r="F4618" s="16"/>
      <c r="G4618" s="16"/>
      <c r="H4618" s="16"/>
      <c r="I4618" s="15"/>
      <c r="J4618" s="5"/>
      <c r="K4618" s="2"/>
      <c r="L4618" s="21"/>
      <c r="M4618" s="14"/>
      <c r="N4618" s="14"/>
      <c r="O4618" s="21"/>
      <c r="P4618" s="16"/>
      <c r="Q4618" s="24"/>
      <c r="R4618" s="16"/>
      <c r="S4618" s="4"/>
      <c r="T4618" s="5"/>
      <c r="U4618" s="11"/>
      <c r="V4618" s="11"/>
      <c r="W4618" s="11"/>
      <c r="X4618" s="32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"/>
      <c r="AI4618" s="1"/>
      <c r="AJ4618" s="1"/>
      <c r="AK4618" s="1"/>
      <c r="AL4618" s="1"/>
      <c r="AM4618" s="32"/>
      <c r="AN4618" s="32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42"/>
      <c r="B4619" s="19"/>
      <c r="C4619" s="8"/>
      <c r="D4619" s="15"/>
      <c r="E4619" s="16"/>
      <c r="F4619" s="16"/>
      <c r="G4619" s="16"/>
      <c r="H4619" s="16"/>
      <c r="I4619" s="15"/>
      <c r="J4619" s="5"/>
      <c r="K4619" s="2"/>
      <c r="L4619" s="21"/>
      <c r="M4619" s="14"/>
      <c r="N4619" s="14"/>
      <c r="O4619" s="21"/>
      <c r="P4619" s="16"/>
      <c r="Q4619" s="24"/>
      <c r="R4619" s="16"/>
      <c r="S4619" s="4"/>
      <c r="T4619" s="5"/>
      <c r="U4619" s="11"/>
      <c r="V4619" s="11"/>
      <c r="W4619" s="11"/>
      <c r="X4619" s="32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"/>
      <c r="AI4619" s="1"/>
      <c r="AJ4619" s="1"/>
      <c r="AK4619" s="1"/>
      <c r="AL4619" s="1"/>
      <c r="AM4619" s="32"/>
      <c r="AN4619" s="32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42"/>
      <c r="B4620" s="19"/>
      <c r="C4620" s="8"/>
      <c r="D4620" s="15"/>
      <c r="E4620" s="16"/>
      <c r="F4620" s="16"/>
      <c r="G4620" s="16"/>
      <c r="H4620" s="16"/>
      <c r="I4620" s="15"/>
      <c r="J4620" s="5"/>
      <c r="K4620" s="2"/>
      <c r="L4620" s="21"/>
      <c r="M4620" s="14"/>
      <c r="N4620" s="14"/>
      <c r="O4620" s="21"/>
      <c r="P4620" s="16"/>
      <c r="Q4620" s="24"/>
      <c r="R4620" s="16"/>
      <c r="S4620" s="4"/>
      <c r="T4620" s="5"/>
      <c r="U4620" s="11"/>
      <c r="V4620" s="11"/>
      <c r="W4620" s="11"/>
      <c r="X4620" s="32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"/>
      <c r="AI4620" s="1"/>
      <c r="AJ4620" s="1"/>
      <c r="AK4620" s="1"/>
      <c r="AL4620" s="1"/>
      <c r="AM4620" s="32"/>
      <c r="AN4620" s="32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42"/>
      <c r="B4621" s="19"/>
      <c r="C4621" s="8"/>
      <c r="D4621" s="15"/>
      <c r="E4621" s="16"/>
      <c r="F4621" s="16"/>
      <c r="G4621" s="16"/>
      <c r="H4621" s="16"/>
      <c r="I4621" s="15"/>
      <c r="J4621" s="5"/>
      <c r="K4621" s="2"/>
      <c r="L4621" s="21"/>
      <c r="M4621" s="14"/>
      <c r="N4621" s="14"/>
      <c r="O4621" s="21"/>
      <c r="P4621" s="16"/>
      <c r="Q4621" s="24"/>
      <c r="R4621" s="16"/>
      <c r="S4621" s="4"/>
      <c r="T4621" s="5"/>
      <c r="U4621" s="11"/>
      <c r="V4621" s="11"/>
      <c r="W4621" s="11"/>
      <c r="X4621" s="32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"/>
      <c r="AI4621" s="1"/>
      <c r="AJ4621" s="1"/>
      <c r="AK4621" s="1"/>
      <c r="AL4621" s="1"/>
      <c r="AM4621" s="32"/>
      <c r="AN4621" s="32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42"/>
      <c r="B4622" s="19"/>
      <c r="C4622" s="8"/>
      <c r="D4622" s="15"/>
      <c r="E4622" s="16"/>
      <c r="F4622" s="16"/>
      <c r="G4622" s="16"/>
      <c r="H4622" s="16"/>
      <c r="I4622" s="15"/>
      <c r="J4622" s="5"/>
      <c r="K4622" s="2"/>
      <c r="L4622" s="21"/>
      <c r="M4622" s="14"/>
      <c r="N4622" s="14"/>
      <c r="O4622" s="21"/>
      <c r="P4622" s="16"/>
      <c r="Q4622" s="24"/>
      <c r="R4622" s="16"/>
      <c r="S4622" s="4"/>
      <c r="T4622" s="5"/>
      <c r="U4622" s="11"/>
      <c r="V4622" s="11"/>
      <c r="W4622" s="11"/>
      <c r="X4622" s="32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"/>
      <c r="AI4622" s="1"/>
      <c r="AJ4622" s="1"/>
      <c r="AK4622" s="1"/>
      <c r="AL4622" s="1"/>
      <c r="AM4622" s="32"/>
      <c r="AN4622" s="32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42"/>
      <c r="B4623" s="19"/>
      <c r="C4623" s="8"/>
      <c r="D4623" s="15"/>
      <c r="E4623" s="16"/>
      <c r="F4623" s="16"/>
      <c r="G4623" s="16"/>
      <c r="H4623" s="16"/>
      <c r="I4623" s="15"/>
      <c r="J4623" s="5"/>
      <c r="K4623" s="2"/>
      <c r="L4623" s="21"/>
      <c r="M4623" s="14"/>
      <c r="N4623" s="14"/>
      <c r="O4623" s="21"/>
      <c r="P4623" s="16"/>
      <c r="Q4623" s="24"/>
      <c r="R4623" s="16"/>
      <c r="S4623" s="4"/>
      <c r="T4623" s="5"/>
      <c r="U4623" s="11"/>
      <c r="V4623" s="11"/>
      <c r="W4623" s="11"/>
      <c r="X4623" s="32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"/>
      <c r="AI4623" s="1"/>
      <c r="AJ4623" s="1"/>
      <c r="AK4623" s="1"/>
      <c r="AL4623" s="1"/>
      <c r="AM4623" s="32"/>
      <c r="AN4623" s="32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42"/>
      <c r="B4624" s="19"/>
      <c r="C4624" s="8"/>
      <c r="D4624" s="15"/>
      <c r="E4624" s="16"/>
      <c r="F4624" s="16"/>
      <c r="G4624" s="16"/>
      <c r="H4624" s="16"/>
      <c r="I4624" s="15"/>
      <c r="J4624" s="5"/>
      <c r="K4624" s="2"/>
      <c r="L4624" s="21"/>
      <c r="M4624" s="14"/>
      <c r="N4624" s="14"/>
      <c r="O4624" s="21"/>
      <c r="P4624" s="16"/>
      <c r="Q4624" s="24"/>
      <c r="R4624" s="16"/>
      <c r="S4624" s="4"/>
      <c r="T4624" s="5"/>
      <c r="U4624" s="11"/>
      <c r="V4624" s="11"/>
      <c r="W4624" s="11"/>
      <c r="X4624" s="32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"/>
      <c r="AI4624" s="1"/>
      <c r="AJ4624" s="1"/>
      <c r="AK4624" s="1"/>
      <c r="AL4624" s="1"/>
      <c r="AM4624" s="32"/>
      <c r="AN4624" s="32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42"/>
      <c r="B4625" s="19"/>
      <c r="C4625" s="8"/>
      <c r="D4625" s="15"/>
      <c r="E4625" s="16"/>
      <c r="F4625" s="16"/>
      <c r="G4625" s="16"/>
      <c r="H4625" s="16"/>
      <c r="I4625" s="15"/>
      <c r="J4625" s="5"/>
      <c r="K4625" s="2"/>
      <c r="L4625" s="21"/>
      <c r="M4625" s="14"/>
      <c r="N4625" s="14"/>
      <c r="O4625" s="21"/>
      <c r="P4625" s="16"/>
      <c r="Q4625" s="24"/>
      <c r="R4625" s="16"/>
      <c r="S4625" s="4"/>
      <c r="T4625" s="5"/>
      <c r="U4625" s="11"/>
      <c r="V4625" s="11"/>
      <c r="W4625" s="11"/>
      <c r="X4625" s="32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"/>
      <c r="AI4625" s="1"/>
      <c r="AJ4625" s="1"/>
      <c r="AK4625" s="1"/>
      <c r="AL4625" s="1"/>
      <c r="AM4625" s="32"/>
      <c r="AN4625" s="32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42"/>
      <c r="B4626" s="19"/>
      <c r="C4626" s="8"/>
      <c r="D4626" s="15"/>
      <c r="E4626" s="16"/>
      <c r="F4626" s="16"/>
      <c r="G4626" s="16"/>
      <c r="H4626" s="16"/>
      <c r="I4626" s="15"/>
      <c r="J4626" s="5"/>
      <c r="K4626" s="2"/>
      <c r="L4626" s="21"/>
      <c r="M4626" s="14"/>
      <c r="N4626" s="14"/>
      <c r="O4626" s="21"/>
      <c r="P4626" s="16"/>
      <c r="Q4626" s="24"/>
      <c r="R4626" s="16"/>
      <c r="S4626" s="4"/>
      <c r="T4626" s="5"/>
      <c r="U4626" s="11"/>
      <c r="V4626" s="11"/>
      <c r="W4626" s="11"/>
      <c r="X4626" s="32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"/>
      <c r="AI4626" s="1"/>
      <c r="AJ4626" s="1"/>
      <c r="AK4626" s="1"/>
      <c r="AL4626" s="1"/>
      <c r="AM4626" s="32"/>
      <c r="AN4626" s="32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42"/>
      <c r="B4627" s="19"/>
      <c r="C4627" s="8"/>
      <c r="D4627" s="15"/>
      <c r="E4627" s="16"/>
      <c r="F4627" s="16"/>
      <c r="G4627" s="16"/>
      <c r="H4627" s="16"/>
      <c r="I4627" s="15"/>
      <c r="J4627" s="5"/>
      <c r="K4627" s="2"/>
      <c r="L4627" s="21"/>
      <c r="M4627" s="14"/>
      <c r="N4627" s="14"/>
      <c r="O4627" s="21"/>
      <c r="P4627" s="16"/>
      <c r="Q4627" s="24"/>
      <c r="R4627" s="16"/>
      <c r="S4627" s="4"/>
      <c r="T4627" s="5"/>
      <c r="U4627" s="11"/>
      <c r="V4627" s="11"/>
      <c r="W4627" s="11"/>
      <c r="X4627" s="32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"/>
      <c r="AI4627" s="1"/>
      <c r="AJ4627" s="1"/>
      <c r="AK4627" s="1"/>
      <c r="AL4627" s="1"/>
      <c r="AM4627" s="32"/>
      <c r="AN4627" s="32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42"/>
      <c r="B4628" s="19"/>
      <c r="C4628" s="8"/>
      <c r="D4628" s="15"/>
      <c r="E4628" s="16"/>
      <c r="F4628" s="16"/>
      <c r="G4628" s="16"/>
      <c r="H4628" s="16"/>
      <c r="I4628" s="15"/>
      <c r="J4628" s="5"/>
      <c r="K4628" s="2"/>
      <c r="L4628" s="21"/>
      <c r="M4628" s="14"/>
      <c r="N4628" s="14"/>
      <c r="O4628" s="21"/>
      <c r="P4628" s="16"/>
      <c r="Q4628" s="24"/>
      <c r="R4628" s="16"/>
      <c r="S4628" s="4"/>
      <c r="T4628" s="5"/>
      <c r="U4628" s="11"/>
      <c r="V4628" s="11"/>
      <c r="W4628" s="11"/>
      <c r="X4628" s="32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"/>
      <c r="AI4628" s="1"/>
      <c r="AJ4628" s="1"/>
      <c r="AK4628" s="1"/>
      <c r="AL4628" s="1"/>
      <c r="AM4628" s="32"/>
      <c r="AN4628" s="32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42"/>
      <c r="B4629" s="19"/>
      <c r="C4629" s="8"/>
      <c r="D4629" s="15"/>
      <c r="E4629" s="16"/>
      <c r="F4629" s="16"/>
      <c r="G4629" s="16"/>
      <c r="H4629" s="16"/>
      <c r="I4629" s="15"/>
      <c r="J4629" s="5"/>
      <c r="K4629" s="2"/>
      <c r="L4629" s="21"/>
      <c r="M4629" s="14"/>
      <c r="N4629" s="14"/>
      <c r="O4629" s="21"/>
      <c r="P4629" s="16"/>
      <c r="Q4629" s="24"/>
      <c r="R4629" s="16"/>
      <c r="S4629" s="4"/>
      <c r="T4629" s="5"/>
      <c r="U4629" s="11"/>
      <c r="V4629" s="11"/>
      <c r="W4629" s="11"/>
      <c r="X4629" s="32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"/>
      <c r="AI4629" s="1"/>
      <c r="AJ4629" s="1"/>
      <c r="AK4629" s="1"/>
      <c r="AL4629" s="1"/>
      <c r="AM4629" s="32"/>
      <c r="AN4629" s="32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42"/>
      <c r="B4630" s="19"/>
      <c r="C4630" s="8"/>
      <c r="D4630" s="15"/>
      <c r="E4630" s="16"/>
      <c r="F4630" s="16"/>
      <c r="G4630" s="16"/>
      <c r="H4630" s="16"/>
      <c r="I4630" s="15"/>
      <c r="J4630" s="5"/>
      <c r="K4630" s="2"/>
      <c r="L4630" s="21"/>
      <c r="M4630" s="14"/>
      <c r="N4630" s="14"/>
      <c r="O4630" s="21"/>
      <c r="P4630" s="16"/>
      <c r="Q4630" s="24"/>
      <c r="R4630" s="16"/>
      <c r="S4630" s="4"/>
      <c r="T4630" s="5"/>
      <c r="U4630" s="11"/>
      <c r="V4630" s="11"/>
      <c r="W4630" s="11"/>
      <c r="X4630" s="32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"/>
      <c r="AI4630" s="1"/>
      <c r="AJ4630" s="1"/>
      <c r="AK4630" s="1"/>
      <c r="AL4630" s="1"/>
      <c r="AM4630" s="32"/>
      <c r="AN4630" s="32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42"/>
      <c r="B4631" s="19"/>
      <c r="C4631" s="8"/>
      <c r="D4631" s="15"/>
      <c r="E4631" s="16"/>
      <c r="F4631" s="16"/>
      <c r="G4631" s="16"/>
      <c r="H4631" s="16"/>
      <c r="I4631" s="15"/>
      <c r="J4631" s="5"/>
      <c r="K4631" s="2"/>
      <c r="L4631" s="21"/>
      <c r="M4631" s="14"/>
      <c r="N4631" s="14"/>
      <c r="O4631" s="21"/>
      <c r="P4631" s="16"/>
      <c r="Q4631" s="24"/>
      <c r="R4631" s="16"/>
      <c r="S4631" s="4"/>
      <c r="T4631" s="5"/>
      <c r="U4631" s="11"/>
      <c r="V4631" s="11"/>
      <c r="W4631" s="11"/>
      <c r="X4631" s="32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"/>
      <c r="AI4631" s="1"/>
      <c r="AJ4631" s="1"/>
      <c r="AK4631" s="1"/>
      <c r="AL4631" s="1"/>
      <c r="AM4631" s="32"/>
      <c r="AN4631" s="32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42"/>
      <c r="B4632" s="19"/>
      <c r="C4632" s="8"/>
      <c r="D4632" s="15"/>
      <c r="E4632" s="16"/>
      <c r="F4632" s="16"/>
      <c r="G4632" s="16"/>
      <c r="H4632" s="16"/>
      <c r="I4632" s="15"/>
      <c r="J4632" s="5"/>
      <c r="K4632" s="2"/>
      <c r="L4632" s="21"/>
      <c r="M4632" s="14"/>
      <c r="N4632" s="14"/>
      <c r="O4632" s="21"/>
      <c r="P4632" s="16"/>
      <c r="Q4632" s="24"/>
      <c r="R4632" s="16"/>
      <c r="S4632" s="4"/>
      <c r="T4632" s="5"/>
      <c r="U4632" s="11"/>
      <c r="V4632" s="11"/>
      <c r="W4632" s="11"/>
      <c r="X4632" s="32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"/>
      <c r="AI4632" s="1"/>
      <c r="AJ4632" s="1"/>
      <c r="AK4632" s="1"/>
      <c r="AL4632" s="1"/>
      <c r="AM4632" s="32"/>
      <c r="AN4632" s="32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42"/>
      <c r="B4633" s="19"/>
      <c r="C4633" s="8"/>
      <c r="D4633" s="15"/>
      <c r="E4633" s="16"/>
      <c r="F4633" s="16"/>
      <c r="G4633" s="16"/>
      <c r="H4633" s="16"/>
      <c r="I4633" s="15"/>
      <c r="J4633" s="5"/>
      <c r="K4633" s="2"/>
      <c r="L4633" s="21"/>
      <c r="M4633" s="14"/>
      <c r="N4633" s="14"/>
      <c r="O4633" s="21"/>
      <c r="P4633" s="16"/>
      <c r="Q4633" s="24"/>
      <c r="R4633" s="16"/>
      <c r="S4633" s="4"/>
      <c r="T4633" s="5"/>
      <c r="U4633" s="11"/>
      <c r="V4633" s="11"/>
      <c r="W4633" s="11"/>
      <c r="X4633" s="32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"/>
      <c r="AI4633" s="1"/>
      <c r="AJ4633" s="1"/>
      <c r="AK4633" s="1"/>
      <c r="AL4633" s="1"/>
      <c r="AM4633" s="32"/>
      <c r="AN4633" s="32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42"/>
      <c r="B4634" s="19"/>
      <c r="C4634" s="8"/>
      <c r="D4634" s="15"/>
      <c r="E4634" s="16"/>
      <c r="F4634" s="16"/>
      <c r="G4634" s="16"/>
      <c r="H4634" s="16"/>
      <c r="I4634" s="15"/>
      <c r="J4634" s="5"/>
      <c r="K4634" s="2"/>
      <c r="L4634" s="21"/>
      <c r="M4634" s="14"/>
      <c r="N4634" s="14"/>
      <c r="O4634" s="21"/>
      <c r="P4634" s="16"/>
      <c r="Q4634" s="24"/>
      <c r="R4634" s="16"/>
      <c r="S4634" s="4"/>
      <c r="T4634" s="5"/>
      <c r="U4634" s="11"/>
      <c r="V4634" s="11"/>
      <c r="W4634" s="11"/>
      <c r="X4634" s="32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"/>
      <c r="AI4634" s="1"/>
      <c r="AJ4634" s="1"/>
      <c r="AK4634" s="1"/>
      <c r="AL4634" s="1"/>
      <c r="AM4634" s="32"/>
      <c r="AN4634" s="32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42"/>
      <c r="B4635" s="19"/>
      <c r="C4635" s="8"/>
      <c r="D4635" s="15"/>
      <c r="E4635" s="16"/>
      <c r="F4635" s="16"/>
      <c r="G4635" s="16"/>
      <c r="H4635" s="16"/>
      <c r="I4635" s="15"/>
      <c r="J4635" s="5"/>
      <c r="K4635" s="2"/>
      <c r="L4635" s="21"/>
      <c r="M4635" s="14"/>
      <c r="N4635" s="14"/>
      <c r="O4635" s="21"/>
      <c r="P4635" s="16"/>
      <c r="Q4635" s="24"/>
      <c r="R4635" s="16"/>
      <c r="S4635" s="4"/>
      <c r="T4635" s="5"/>
      <c r="U4635" s="11"/>
      <c r="V4635" s="11"/>
      <c r="W4635" s="11"/>
      <c r="X4635" s="32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"/>
      <c r="AI4635" s="1"/>
      <c r="AJ4635" s="1"/>
      <c r="AK4635" s="1"/>
      <c r="AL4635" s="1"/>
      <c r="AM4635" s="32"/>
      <c r="AN4635" s="32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42"/>
      <c r="B4636" s="19"/>
      <c r="C4636" s="8"/>
      <c r="D4636" s="15"/>
      <c r="E4636" s="16"/>
      <c r="F4636" s="16"/>
      <c r="G4636" s="16"/>
      <c r="H4636" s="16"/>
      <c r="I4636" s="15"/>
      <c r="J4636" s="5"/>
      <c r="K4636" s="2"/>
      <c r="L4636" s="21"/>
      <c r="M4636" s="14"/>
      <c r="N4636" s="14"/>
      <c r="O4636" s="21"/>
      <c r="P4636" s="16"/>
      <c r="Q4636" s="24"/>
      <c r="R4636" s="16"/>
      <c r="S4636" s="4"/>
      <c r="T4636" s="5"/>
      <c r="U4636" s="11"/>
      <c r="V4636" s="11"/>
      <c r="W4636" s="11"/>
      <c r="X4636" s="32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"/>
      <c r="AI4636" s="1"/>
      <c r="AJ4636" s="1"/>
      <c r="AK4636" s="1"/>
      <c r="AL4636" s="1"/>
      <c r="AM4636" s="32"/>
      <c r="AN4636" s="32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42"/>
      <c r="B4637" s="19"/>
      <c r="C4637" s="8"/>
      <c r="D4637" s="15"/>
      <c r="E4637" s="16"/>
      <c r="F4637" s="16"/>
      <c r="G4637" s="16"/>
      <c r="H4637" s="16"/>
      <c r="I4637" s="15"/>
      <c r="J4637" s="5"/>
      <c r="K4637" s="2"/>
      <c r="L4637" s="21"/>
      <c r="M4637" s="14"/>
      <c r="N4637" s="14"/>
      <c r="O4637" s="21"/>
      <c r="P4637" s="16"/>
      <c r="Q4637" s="24"/>
      <c r="R4637" s="16"/>
      <c r="S4637" s="4"/>
      <c r="T4637" s="5"/>
      <c r="U4637" s="11"/>
      <c r="V4637" s="11"/>
      <c r="W4637" s="11"/>
      <c r="X4637" s="32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"/>
      <c r="AI4637" s="1"/>
      <c r="AJ4637" s="1"/>
      <c r="AK4637" s="1"/>
      <c r="AL4637" s="1"/>
      <c r="AM4637" s="32"/>
      <c r="AN4637" s="32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42"/>
      <c r="B4638" s="19"/>
      <c r="C4638" s="8"/>
      <c r="D4638" s="15"/>
      <c r="E4638" s="16"/>
      <c r="F4638" s="16"/>
      <c r="G4638" s="16"/>
      <c r="H4638" s="16"/>
      <c r="I4638" s="15"/>
      <c r="J4638" s="5"/>
      <c r="K4638" s="2"/>
      <c r="L4638" s="21"/>
      <c r="M4638" s="14"/>
      <c r="N4638" s="14"/>
      <c r="O4638" s="21"/>
      <c r="P4638" s="16"/>
      <c r="Q4638" s="24"/>
      <c r="R4638" s="16"/>
      <c r="S4638" s="4"/>
      <c r="T4638" s="5"/>
      <c r="U4638" s="11"/>
      <c r="V4638" s="11"/>
      <c r="W4638" s="11"/>
      <c r="X4638" s="32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"/>
      <c r="AI4638" s="1"/>
      <c r="AJ4638" s="1"/>
      <c r="AK4638" s="1"/>
      <c r="AL4638" s="1"/>
      <c r="AM4638" s="32"/>
      <c r="AN4638" s="32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42"/>
      <c r="B4639" s="19"/>
      <c r="C4639" s="8"/>
      <c r="D4639" s="15"/>
      <c r="E4639" s="16"/>
      <c r="F4639" s="16"/>
      <c r="G4639" s="16"/>
      <c r="H4639" s="16"/>
      <c r="I4639" s="15"/>
      <c r="J4639" s="5"/>
      <c r="K4639" s="2"/>
      <c r="L4639" s="21"/>
      <c r="M4639" s="14"/>
      <c r="N4639" s="14"/>
      <c r="O4639" s="21"/>
      <c r="P4639" s="16"/>
      <c r="Q4639" s="24"/>
      <c r="R4639" s="16"/>
      <c r="S4639" s="4"/>
      <c r="T4639" s="5"/>
      <c r="U4639" s="11"/>
      <c r="V4639" s="11"/>
      <c r="W4639" s="11"/>
      <c r="X4639" s="32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"/>
      <c r="AI4639" s="1"/>
      <c r="AJ4639" s="1"/>
      <c r="AK4639" s="1"/>
      <c r="AL4639" s="1"/>
      <c r="AM4639" s="32"/>
      <c r="AN4639" s="32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42"/>
      <c r="B4640" s="19"/>
      <c r="C4640" s="8"/>
      <c r="D4640" s="15"/>
      <c r="E4640" s="16"/>
      <c r="F4640" s="16"/>
      <c r="G4640" s="16"/>
      <c r="H4640" s="16"/>
      <c r="I4640" s="15"/>
      <c r="J4640" s="5"/>
      <c r="K4640" s="2"/>
      <c r="L4640" s="21"/>
      <c r="M4640" s="14"/>
      <c r="N4640" s="14"/>
      <c r="O4640" s="21"/>
      <c r="P4640" s="16"/>
      <c r="Q4640" s="24"/>
      <c r="R4640" s="16"/>
      <c r="S4640" s="4"/>
      <c r="T4640" s="5"/>
      <c r="U4640" s="11"/>
      <c r="V4640" s="11"/>
      <c r="W4640" s="11"/>
      <c r="X4640" s="32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"/>
      <c r="AI4640" s="1"/>
      <c r="AJ4640" s="1"/>
      <c r="AK4640" s="1"/>
      <c r="AL4640" s="1"/>
      <c r="AM4640" s="32"/>
      <c r="AN4640" s="32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42"/>
      <c r="B4641" s="19"/>
      <c r="C4641" s="8"/>
      <c r="D4641" s="15"/>
      <c r="E4641" s="16"/>
      <c r="F4641" s="16"/>
      <c r="G4641" s="16"/>
      <c r="H4641" s="16"/>
      <c r="I4641" s="15"/>
      <c r="J4641" s="5"/>
      <c r="K4641" s="2"/>
      <c r="L4641" s="21"/>
      <c r="M4641" s="14"/>
      <c r="N4641" s="14"/>
      <c r="O4641" s="21"/>
      <c r="P4641" s="16"/>
      <c r="Q4641" s="24"/>
      <c r="R4641" s="16"/>
      <c r="S4641" s="4"/>
      <c r="T4641" s="5"/>
      <c r="U4641" s="11"/>
      <c r="V4641" s="11"/>
      <c r="W4641" s="11"/>
      <c r="X4641" s="32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"/>
      <c r="AI4641" s="1"/>
      <c r="AJ4641" s="1"/>
      <c r="AK4641" s="1"/>
      <c r="AL4641" s="1"/>
      <c r="AM4641" s="32"/>
      <c r="AN4641" s="32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42"/>
      <c r="B4642" s="19"/>
      <c r="C4642" s="8"/>
      <c r="D4642" s="15"/>
      <c r="E4642" s="16"/>
      <c r="F4642" s="16"/>
      <c r="G4642" s="16"/>
      <c r="H4642" s="16"/>
      <c r="I4642" s="15"/>
      <c r="J4642" s="5"/>
      <c r="K4642" s="2"/>
      <c r="L4642" s="21"/>
      <c r="M4642" s="14"/>
      <c r="N4642" s="14"/>
      <c r="O4642" s="21"/>
      <c r="P4642" s="16"/>
      <c r="Q4642" s="24"/>
      <c r="R4642" s="16"/>
      <c r="S4642" s="4"/>
      <c r="T4642" s="5"/>
      <c r="U4642" s="11"/>
      <c r="V4642" s="11"/>
      <c r="W4642" s="11"/>
      <c r="X4642" s="32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"/>
      <c r="AI4642" s="1"/>
      <c r="AJ4642" s="1"/>
      <c r="AK4642" s="1"/>
      <c r="AL4642" s="1"/>
      <c r="AM4642" s="32"/>
      <c r="AN4642" s="32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42"/>
      <c r="B4643" s="19"/>
      <c r="C4643" s="8"/>
      <c r="D4643" s="15"/>
      <c r="E4643" s="16"/>
      <c r="F4643" s="16"/>
      <c r="G4643" s="16"/>
      <c r="H4643" s="16"/>
      <c r="I4643" s="15"/>
      <c r="J4643" s="5"/>
      <c r="K4643" s="2"/>
      <c r="L4643" s="21"/>
      <c r="M4643" s="14"/>
      <c r="N4643" s="14"/>
      <c r="O4643" s="21"/>
      <c r="P4643" s="16"/>
      <c r="Q4643" s="24"/>
      <c r="R4643" s="16"/>
      <c r="S4643" s="4"/>
      <c r="T4643" s="5"/>
      <c r="U4643" s="11"/>
      <c r="V4643" s="11"/>
      <c r="W4643" s="11"/>
      <c r="X4643" s="32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"/>
      <c r="AI4643" s="1"/>
      <c r="AJ4643" s="1"/>
      <c r="AK4643" s="1"/>
      <c r="AL4643" s="1"/>
      <c r="AM4643" s="32"/>
      <c r="AN4643" s="32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42"/>
      <c r="B4644" s="19"/>
      <c r="C4644" s="8"/>
      <c r="D4644" s="15"/>
      <c r="E4644" s="16"/>
      <c r="F4644" s="16"/>
      <c r="G4644" s="16"/>
      <c r="H4644" s="16"/>
      <c r="I4644" s="15"/>
      <c r="J4644" s="5"/>
      <c r="K4644" s="2"/>
      <c r="L4644" s="21"/>
      <c r="M4644" s="14"/>
      <c r="N4644" s="14"/>
      <c r="O4644" s="21"/>
      <c r="P4644" s="16"/>
      <c r="Q4644" s="24"/>
      <c r="R4644" s="16"/>
      <c r="S4644" s="4"/>
      <c r="T4644" s="5"/>
      <c r="U4644" s="11"/>
      <c r="V4644" s="11"/>
      <c r="W4644" s="11"/>
      <c r="X4644" s="32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"/>
      <c r="AI4644" s="1"/>
      <c r="AJ4644" s="1"/>
      <c r="AK4644" s="1"/>
      <c r="AL4644" s="1"/>
      <c r="AM4644" s="32"/>
      <c r="AN4644" s="32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42"/>
      <c r="B4645" s="19"/>
      <c r="C4645" s="8"/>
      <c r="D4645" s="15"/>
      <c r="E4645" s="16"/>
      <c r="F4645" s="16"/>
      <c r="G4645" s="16"/>
      <c r="H4645" s="16"/>
      <c r="I4645" s="15"/>
      <c r="J4645" s="5"/>
      <c r="K4645" s="2"/>
      <c r="L4645" s="21"/>
      <c r="M4645" s="14"/>
      <c r="N4645" s="14"/>
      <c r="O4645" s="21"/>
      <c r="P4645" s="16"/>
      <c r="Q4645" s="24"/>
      <c r="R4645" s="16"/>
      <c r="S4645" s="4"/>
      <c r="T4645" s="5"/>
      <c r="U4645" s="11"/>
      <c r="V4645" s="11"/>
      <c r="W4645" s="11"/>
      <c r="X4645" s="32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"/>
      <c r="AI4645" s="1"/>
      <c r="AJ4645" s="1"/>
      <c r="AK4645" s="1"/>
      <c r="AL4645" s="1"/>
      <c r="AM4645" s="32"/>
      <c r="AN4645" s="32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42"/>
      <c r="B4646" s="19"/>
      <c r="C4646" s="8"/>
      <c r="D4646" s="15"/>
      <c r="E4646" s="16"/>
      <c r="F4646" s="16"/>
      <c r="G4646" s="16"/>
      <c r="H4646" s="16"/>
      <c r="I4646" s="15"/>
      <c r="J4646" s="5"/>
      <c r="K4646" s="2"/>
      <c r="L4646" s="21"/>
      <c r="M4646" s="14"/>
      <c r="N4646" s="14"/>
      <c r="O4646" s="21"/>
      <c r="P4646" s="16"/>
      <c r="Q4646" s="24"/>
      <c r="R4646" s="16"/>
      <c r="S4646" s="4"/>
      <c r="T4646" s="5"/>
      <c r="U4646" s="11"/>
      <c r="V4646" s="11"/>
      <c r="W4646" s="11"/>
      <c r="X4646" s="32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"/>
      <c r="AI4646" s="1"/>
      <c r="AJ4646" s="1"/>
      <c r="AK4646" s="1"/>
      <c r="AL4646" s="1"/>
      <c r="AM4646" s="32"/>
      <c r="AN4646" s="32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42"/>
      <c r="B4647" s="19"/>
      <c r="C4647" s="8"/>
      <c r="D4647" s="15"/>
      <c r="E4647" s="16"/>
      <c r="F4647" s="16"/>
      <c r="G4647" s="16"/>
      <c r="H4647" s="16"/>
      <c r="I4647" s="15"/>
      <c r="J4647" s="5"/>
      <c r="K4647" s="2"/>
      <c r="L4647" s="21"/>
      <c r="M4647" s="14"/>
      <c r="N4647" s="14"/>
      <c r="O4647" s="21"/>
      <c r="P4647" s="16"/>
      <c r="Q4647" s="24"/>
      <c r="R4647" s="16"/>
      <c r="S4647" s="4"/>
      <c r="T4647" s="5"/>
      <c r="U4647" s="11"/>
      <c r="V4647" s="11"/>
      <c r="W4647" s="11"/>
      <c r="X4647" s="32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"/>
      <c r="AI4647" s="1"/>
      <c r="AJ4647" s="1"/>
      <c r="AK4647" s="1"/>
      <c r="AL4647" s="1"/>
      <c r="AM4647" s="32"/>
      <c r="AN4647" s="32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42"/>
      <c r="B4648" s="19"/>
      <c r="C4648" s="8"/>
      <c r="D4648" s="15"/>
      <c r="E4648" s="16"/>
      <c r="F4648" s="16"/>
      <c r="G4648" s="16"/>
      <c r="H4648" s="16"/>
      <c r="I4648" s="15"/>
      <c r="J4648" s="5"/>
      <c r="K4648" s="2"/>
      <c r="L4648" s="21"/>
      <c r="M4648" s="14"/>
      <c r="N4648" s="14"/>
      <c r="O4648" s="21"/>
      <c r="P4648" s="16"/>
      <c r="Q4648" s="24"/>
      <c r="R4648" s="16"/>
      <c r="S4648" s="4"/>
      <c r="T4648" s="5"/>
      <c r="U4648" s="11"/>
      <c r="V4648" s="11"/>
      <c r="W4648" s="11"/>
      <c r="X4648" s="32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"/>
      <c r="AI4648" s="1"/>
      <c r="AJ4648" s="1"/>
      <c r="AK4648" s="1"/>
      <c r="AL4648" s="1"/>
      <c r="AM4648" s="32"/>
      <c r="AN4648" s="32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42"/>
      <c r="B4649" s="19"/>
      <c r="C4649" s="8"/>
      <c r="D4649" s="15"/>
      <c r="E4649" s="16"/>
      <c r="F4649" s="16"/>
      <c r="G4649" s="16"/>
      <c r="H4649" s="16"/>
      <c r="I4649" s="15"/>
      <c r="J4649" s="5"/>
      <c r="K4649" s="2"/>
      <c r="L4649" s="21"/>
      <c r="M4649" s="14"/>
      <c r="N4649" s="14"/>
      <c r="O4649" s="21"/>
      <c r="P4649" s="16"/>
      <c r="Q4649" s="24"/>
      <c r="R4649" s="16"/>
      <c r="S4649" s="4"/>
      <c r="T4649" s="5"/>
      <c r="U4649" s="11"/>
      <c r="V4649" s="11"/>
      <c r="W4649" s="11"/>
      <c r="X4649" s="32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"/>
      <c r="AI4649" s="1"/>
      <c r="AJ4649" s="1"/>
      <c r="AK4649" s="1"/>
      <c r="AL4649" s="1"/>
      <c r="AM4649" s="32"/>
      <c r="AN4649" s="32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42"/>
      <c r="B4650" s="19"/>
      <c r="C4650" s="8"/>
      <c r="D4650" s="15"/>
      <c r="E4650" s="16"/>
      <c r="F4650" s="16"/>
      <c r="G4650" s="16"/>
      <c r="H4650" s="16"/>
      <c r="I4650" s="15"/>
      <c r="J4650" s="5"/>
      <c r="K4650" s="2"/>
      <c r="L4650" s="21"/>
      <c r="M4650" s="14"/>
      <c r="N4650" s="14"/>
      <c r="O4650" s="21"/>
      <c r="P4650" s="16"/>
      <c r="Q4650" s="24"/>
      <c r="R4650" s="16"/>
      <c r="S4650" s="4"/>
      <c r="T4650" s="5"/>
      <c r="U4650" s="11"/>
      <c r="V4650" s="11"/>
      <c r="W4650" s="11"/>
      <c r="X4650" s="32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"/>
      <c r="AI4650" s="1"/>
      <c r="AJ4650" s="1"/>
      <c r="AK4650" s="1"/>
      <c r="AL4650" s="1"/>
      <c r="AM4650" s="32"/>
      <c r="AN4650" s="32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42"/>
      <c r="B4651" s="19"/>
      <c r="C4651" s="8"/>
      <c r="D4651" s="15"/>
      <c r="E4651" s="16"/>
      <c r="F4651" s="16"/>
      <c r="G4651" s="16"/>
      <c r="H4651" s="16"/>
      <c r="I4651" s="15"/>
      <c r="J4651" s="5"/>
      <c r="K4651" s="2"/>
      <c r="L4651" s="21"/>
      <c r="M4651" s="14"/>
      <c r="N4651" s="14"/>
      <c r="O4651" s="21"/>
      <c r="P4651" s="16"/>
      <c r="Q4651" s="24"/>
      <c r="R4651" s="16"/>
      <c r="S4651" s="4"/>
      <c r="T4651" s="5"/>
      <c r="U4651" s="11"/>
      <c r="V4651" s="11"/>
      <c r="W4651" s="11"/>
      <c r="X4651" s="32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"/>
      <c r="AI4651" s="1"/>
      <c r="AJ4651" s="1"/>
      <c r="AK4651" s="1"/>
      <c r="AL4651" s="1"/>
      <c r="AM4651" s="32"/>
      <c r="AN4651" s="32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42"/>
      <c r="B4652" s="19"/>
      <c r="C4652" s="8"/>
      <c r="D4652" s="15"/>
      <c r="E4652" s="16"/>
      <c r="F4652" s="16"/>
      <c r="G4652" s="16"/>
      <c r="H4652" s="16"/>
      <c r="I4652" s="15"/>
      <c r="J4652" s="5"/>
      <c r="K4652" s="2"/>
      <c r="L4652" s="21"/>
      <c r="M4652" s="14"/>
      <c r="N4652" s="14"/>
      <c r="O4652" s="21"/>
      <c r="P4652" s="16"/>
      <c r="Q4652" s="24"/>
      <c r="R4652" s="16"/>
      <c r="S4652" s="4"/>
      <c r="T4652" s="5"/>
      <c r="U4652" s="11"/>
      <c r="V4652" s="11"/>
      <c r="W4652" s="11"/>
      <c r="X4652" s="32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"/>
      <c r="AI4652" s="1"/>
      <c r="AJ4652" s="1"/>
      <c r="AK4652" s="1"/>
      <c r="AL4652" s="1"/>
      <c r="AM4652" s="32"/>
      <c r="AN4652" s="32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42"/>
      <c r="B4653" s="19"/>
      <c r="C4653" s="8"/>
      <c r="D4653" s="15"/>
      <c r="E4653" s="16"/>
      <c r="F4653" s="16"/>
      <c r="G4653" s="16"/>
      <c r="H4653" s="16"/>
      <c r="I4653" s="15"/>
      <c r="J4653" s="5"/>
      <c r="K4653" s="2"/>
      <c r="L4653" s="21"/>
      <c r="M4653" s="14"/>
      <c r="N4653" s="14"/>
      <c r="O4653" s="21"/>
      <c r="P4653" s="16"/>
      <c r="Q4653" s="24"/>
      <c r="R4653" s="16"/>
      <c r="S4653" s="4"/>
      <c r="T4653" s="5"/>
      <c r="U4653" s="11"/>
      <c r="V4653" s="11"/>
      <c r="W4653" s="11"/>
      <c r="X4653" s="32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"/>
      <c r="AI4653" s="1"/>
      <c r="AJ4653" s="1"/>
      <c r="AK4653" s="1"/>
      <c r="AL4653" s="1"/>
      <c r="AM4653" s="32"/>
      <c r="AN4653" s="32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42"/>
      <c r="B4654" s="19"/>
      <c r="C4654" s="8"/>
      <c r="D4654" s="15"/>
      <c r="E4654" s="16"/>
      <c r="F4654" s="16"/>
      <c r="G4654" s="16"/>
      <c r="H4654" s="16"/>
      <c r="I4654" s="15"/>
      <c r="J4654" s="5"/>
      <c r="K4654" s="2"/>
      <c r="L4654" s="21"/>
      <c r="M4654" s="14"/>
      <c r="N4654" s="14"/>
      <c r="O4654" s="21"/>
      <c r="P4654" s="16"/>
      <c r="Q4654" s="24"/>
      <c r="R4654" s="16"/>
      <c r="S4654" s="4"/>
      <c r="T4654" s="5"/>
      <c r="U4654" s="11"/>
      <c r="V4654" s="11"/>
      <c r="W4654" s="11"/>
      <c r="X4654" s="32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"/>
      <c r="AI4654" s="1"/>
      <c r="AJ4654" s="1"/>
      <c r="AK4654" s="1"/>
      <c r="AL4654" s="1"/>
      <c r="AM4654" s="32"/>
      <c r="AN4654" s="32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42"/>
      <c r="B4655" s="19"/>
      <c r="C4655" s="8"/>
      <c r="D4655" s="15"/>
      <c r="E4655" s="16"/>
      <c r="F4655" s="16"/>
      <c r="G4655" s="16"/>
      <c r="H4655" s="16"/>
      <c r="I4655" s="15"/>
      <c r="J4655" s="5"/>
      <c r="K4655" s="2"/>
      <c r="L4655" s="21"/>
      <c r="M4655" s="14"/>
      <c r="N4655" s="14"/>
      <c r="O4655" s="21"/>
      <c r="P4655" s="16"/>
      <c r="Q4655" s="24"/>
      <c r="R4655" s="16"/>
      <c r="S4655" s="4"/>
      <c r="T4655" s="5"/>
      <c r="U4655" s="11"/>
      <c r="V4655" s="11"/>
      <c r="W4655" s="11"/>
      <c r="X4655" s="32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"/>
      <c r="AI4655" s="1"/>
      <c r="AJ4655" s="1"/>
      <c r="AK4655" s="1"/>
      <c r="AL4655" s="1"/>
      <c r="AM4655" s="32"/>
      <c r="AN4655" s="32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42"/>
      <c r="B4656" s="19"/>
      <c r="C4656" s="8"/>
      <c r="D4656" s="15"/>
      <c r="E4656" s="16"/>
      <c r="F4656" s="16"/>
      <c r="G4656" s="16"/>
      <c r="H4656" s="16"/>
      <c r="I4656" s="15"/>
      <c r="J4656" s="5"/>
      <c r="K4656" s="2"/>
      <c r="L4656" s="21"/>
      <c r="M4656" s="14"/>
      <c r="N4656" s="14"/>
      <c r="O4656" s="21"/>
      <c r="P4656" s="16"/>
      <c r="Q4656" s="24"/>
      <c r="R4656" s="16"/>
      <c r="S4656" s="4"/>
      <c r="T4656" s="5"/>
      <c r="U4656" s="11"/>
      <c r="V4656" s="11"/>
      <c r="W4656" s="11"/>
      <c r="X4656" s="32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"/>
      <c r="AI4656" s="1"/>
      <c r="AJ4656" s="1"/>
      <c r="AK4656" s="1"/>
      <c r="AL4656" s="1"/>
      <c r="AM4656" s="32"/>
      <c r="AN4656" s="32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42"/>
      <c r="B4657" s="19"/>
      <c r="C4657" s="8"/>
      <c r="D4657" s="15"/>
      <c r="E4657" s="16"/>
      <c r="F4657" s="16"/>
      <c r="G4657" s="16"/>
      <c r="H4657" s="16"/>
      <c r="I4657" s="15"/>
      <c r="J4657" s="5"/>
      <c r="K4657" s="2"/>
      <c r="L4657" s="21"/>
      <c r="M4657" s="14"/>
      <c r="N4657" s="14"/>
      <c r="O4657" s="21"/>
      <c r="P4657" s="16"/>
      <c r="Q4657" s="24"/>
      <c r="R4657" s="16"/>
      <c r="S4657" s="4"/>
      <c r="T4657" s="5"/>
      <c r="U4657" s="11"/>
      <c r="V4657" s="11"/>
      <c r="W4657" s="11"/>
      <c r="X4657" s="32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"/>
      <c r="AI4657" s="1"/>
      <c r="AJ4657" s="1"/>
      <c r="AK4657" s="1"/>
      <c r="AL4657" s="1"/>
      <c r="AM4657" s="32"/>
      <c r="AN4657" s="32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42"/>
      <c r="B4658" s="19"/>
      <c r="C4658" s="8"/>
      <c r="D4658" s="15"/>
      <c r="E4658" s="16"/>
      <c r="F4658" s="16"/>
      <c r="G4658" s="16"/>
      <c r="H4658" s="16"/>
      <c r="I4658" s="15"/>
      <c r="J4658" s="5"/>
      <c r="K4658" s="2"/>
      <c r="L4658" s="21"/>
      <c r="M4658" s="14"/>
      <c r="N4658" s="14"/>
      <c r="O4658" s="21"/>
      <c r="P4658" s="16"/>
      <c r="Q4658" s="24"/>
      <c r="R4658" s="16"/>
      <c r="S4658" s="4"/>
      <c r="T4658" s="5"/>
      <c r="U4658" s="11"/>
      <c r="V4658" s="11"/>
      <c r="W4658" s="11"/>
      <c r="X4658" s="32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"/>
      <c r="AI4658" s="1"/>
      <c r="AJ4658" s="1"/>
      <c r="AK4658" s="1"/>
      <c r="AL4658" s="1"/>
      <c r="AM4658" s="32"/>
      <c r="AN4658" s="32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42"/>
      <c r="B4659" s="19"/>
      <c r="C4659" s="8"/>
      <c r="D4659" s="15"/>
      <c r="E4659" s="16"/>
      <c r="F4659" s="16"/>
      <c r="G4659" s="16"/>
      <c r="H4659" s="16"/>
      <c r="I4659" s="15"/>
      <c r="J4659" s="5"/>
      <c r="K4659" s="2"/>
      <c r="L4659" s="21"/>
      <c r="M4659" s="14"/>
      <c r="N4659" s="14"/>
      <c r="O4659" s="21"/>
      <c r="P4659" s="16"/>
      <c r="Q4659" s="24"/>
      <c r="R4659" s="16"/>
      <c r="S4659" s="4"/>
      <c r="T4659" s="5"/>
      <c r="U4659" s="11"/>
      <c r="V4659" s="11"/>
      <c r="W4659" s="11"/>
      <c r="X4659" s="32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"/>
      <c r="AI4659" s="1"/>
      <c r="AJ4659" s="1"/>
      <c r="AK4659" s="1"/>
      <c r="AL4659" s="1"/>
      <c r="AM4659" s="32"/>
      <c r="AN4659" s="32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42"/>
      <c r="B4660" s="19"/>
      <c r="C4660" s="8"/>
      <c r="D4660" s="15"/>
      <c r="E4660" s="16"/>
      <c r="F4660" s="16"/>
      <c r="G4660" s="16"/>
      <c r="H4660" s="16"/>
      <c r="I4660" s="15"/>
      <c r="J4660" s="5"/>
      <c r="K4660" s="2"/>
      <c r="L4660" s="21"/>
      <c r="M4660" s="14"/>
      <c r="N4660" s="14"/>
      <c r="O4660" s="21"/>
      <c r="P4660" s="16"/>
      <c r="Q4660" s="24"/>
      <c r="R4660" s="16"/>
      <c r="S4660" s="4"/>
      <c r="T4660" s="5"/>
      <c r="U4660" s="11"/>
      <c r="V4660" s="11"/>
      <c r="W4660" s="11"/>
      <c r="X4660" s="32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"/>
      <c r="AI4660" s="1"/>
      <c r="AJ4660" s="1"/>
      <c r="AK4660" s="1"/>
      <c r="AL4660" s="1"/>
      <c r="AM4660" s="32"/>
      <c r="AN4660" s="32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42"/>
      <c r="B4661" s="19"/>
      <c r="C4661" s="8"/>
      <c r="D4661" s="15"/>
      <c r="E4661" s="16"/>
      <c r="F4661" s="16"/>
      <c r="G4661" s="16"/>
      <c r="H4661" s="16"/>
      <c r="I4661" s="15"/>
      <c r="J4661" s="5"/>
      <c r="K4661" s="2"/>
      <c r="L4661" s="21"/>
      <c r="M4661" s="14"/>
      <c r="N4661" s="14"/>
      <c r="O4661" s="21"/>
      <c r="P4661" s="16"/>
      <c r="Q4661" s="24"/>
      <c r="R4661" s="16"/>
      <c r="S4661" s="4"/>
      <c r="T4661" s="5"/>
      <c r="U4661" s="11"/>
      <c r="V4661" s="11"/>
      <c r="W4661" s="11"/>
      <c r="X4661" s="32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"/>
      <c r="AI4661" s="1"/>
      <c r="AJ4661" s="1"/>
      <c r="AK4661" s="1"/>
      <c r="AL4661" s="1"/>
      <c r="AM4661" s="32"/>
      <c r="AN4661" s="32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42"/>
      <c r="B4662" s="19"/>
      <c r="C4662" s="8"/>
      <c r="D4662" s="15"/>
      <c r="E4662" s="16"/>
      <c r="F4662" s="16"/>
      <c r="G4662" s="16"/>
      <c r="H4662" s="16"/>
      <c r="I4662" s="15"/>
      <c r="J4662" s="5"/>
      <c r="K4662" s="2"/>
      <c r="L4662" s="21"/>
      <c r="M4662" s="14"/>
      <c r="N4662" s="14"/>
      <c r="O4662" s="21"/>
      <c r="P4662" s="16"/>
      <c r="Q4662" s="24"/>
      <c r="R4662" s="16"/>
      <c r="S4662" s="4"/>
      <c r="T4662" s="5"/>
      <c r="U4662" s="11"/>
      <c r="V4662" s="11"/>
      <c r="W4662" s="11"/>
      <c r="X4662" s="32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"/>
      <c r="AI4662" s="1"/>
      <c r="AJ4662" s="1"/>
      <c r="AK4662" s="1"/>
      <c r="AL4662" s="1"/>
      <c r="AM4662" s="32"/>
      <c r="AN4662" s="32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42"/>
      <c r="B4663" s="19"/>
      <c r="C4663" s="8"/>
      <c r="D4663" s="15"/>
      <c r="E4663" s="16"/>
      <c r="F4663" s="16"/>
      <c r="G4663" s="16"/>
      <c r="H4663" s="16"/>
      <c r="I4663" s="15"/>
      <c r="J4663" s="5"/>
      <c r="K4663" s="2"/>
      <c r="L4663" s="21"/>
      <c r="M4663" s="14"/>
      <c r="N4663" s="14"/>
      <c r="O4663" s="21"/>
      <c r="P4663" s="16"/>
      <c r="Q4663" s="24"/>
      <c r="R4663" s="16"/>
      <c r="S4663" s="4"/>
      <c r="T4663" s="5"/>
      <c r="U4663" s="11"/>
      <c r="V4663" s="11"/>
      <c r="W4663" s="11"/>
      <c r="X4663" s="32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"/>
      <c r="AI4663" s="1"/>
      <c r="AJ4663" s="1"/>
      <c r="AK4663" s="1"/>
      <c r="AL4663" s="1"/>
      <c r="AM4663" s="32"/>
      <c r="AN4663" s="32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42"/>
      <c r="B4664" s="19"/>
      <c r="C4664" s="8"/>
      <c r="D4664" s="15"/>
      <c r="E4664" s="16"/>
      <c r="F4664" s="16"/>
      <c r="G4664" s="16"/>
      <c r="H4664" s="16"/>
      <c r="I4664" s="15"/>
      <c r="J4664" s="5"/>
      <c r="K4664" s="2"/>
      <c r="L4664" s="21"/>
      <c r="M4664" s="14"/>
      <c r="N4664" s="14"/>
      <c r="O4664" s="21"/>
      <c r="P4664" s="16"/>
      <c r="Q4664" s="24"/>
      <c r="R4664" s="16"/>
      <c r="S4664" s="4"/>
      <c r="T4664" s="5"/>
      <c r="U4664" s="11"/>
      <c r="V4664" s="11"/>
      <c r="W4664" s="11"/>
      <c r="X4664" s="32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"/>
      <c r="AI4664" s="1"/>
      <c r="AJ4664" s="1"/>
      <c r="AK4664" s="1"/>
      <c r="AL4664" s="1"/>
      <c r="AM4664" s="32"/>
      <c r="AN4664" s="32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42"/>
      <c r="B4665" s="19"/>
      <c r="C4665" s="8"/>
      <c r="D4665" s="15"/>
      <c r="E4665" s="16"/>
      <c r="F4665" s="16"/>
      <c r="G4665" s="16"/>
      <c r="H4665" s="16"/>
      <c r="I4665" s="15"/>
      <c r="J4665" s="5"/>
      <c r="K4665" s="2"/>
      <c r="L4665" s="21"/>
      <c r="M4665" s="14"/>
      <c r="N4665" s="14"/>
      <c r="O4665" s="21"/>
      <c r="P4665" s="16"/>
      <c r="Q4665" s="24"/>
      <c r="R4665" s="16"/>
      <c r="S4665" s="4"/>
      <c r="T4665" s="5"/>
      <c r="U4665" s="11"/>
      <c r="V4665" s="11"/>
      <c r="W4665" s="11"/>
      <c r="X4665" s="32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"/>
      <c r="AI4665" s="1"/>
      <c r="AJ4665" s="1"/>
      <c r="AK4665" s="1"/>
      <c r="AL4665" s="1"/>
      <c r="AM4665" s="32"/>
      <c r="AN4665" s="32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42"/>
      <c r="B4666" s="19"/>
      <c r="C4666" s="8"/>
      <c r="D4666" s="15"/>
      <c r="E4666" s="16"/>
      <c r="F4666" s="16"/>
      <c r="G4666" s="16"/>
      <c r="H4666" s="16"/>
      <c r="I4666" s="15"/>
      <c r="J4666" s="5"/>
      <c r="K4666" s="2"/>
      <c r="L4666" s="21"/>
      <c r="M4666" s="14"/>
      <c r="N4666" s="14"/>
      <c r="O4666" s="21"/>
      <c r="P4666" s="16"/>
      <c r="Q4666" s="24"/>
      <c r="R4666" s="16"/>
      <c r="S4666" s="4"/>
      <c r="T4666" s="5"/>
      <c r="U4666" s="11"/>
      <c r="V4666" s="11"/>
      <c r="W4666" s="11"/>
      <c r="X4666" s="32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"/>
      <c r="AI4666" s="1"/>
      <c r="AJ4666" s="1"/>
      <c r="AK4666" s="1"/>
      <c r="AL4666" s="1"/>
      <c r="AM4666" s="32"/>
      <c r="AN4666" s="32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42"/>
      <c r="B4667" s="19"/>
      <c r="C4667" s="8"/>
      <c r="D4667" s="15"/>
      <c r="E4667" s="16"/>
      <c r="F4667" s="16"/>
      <c r="G4667" s="16"/>
      <c r="H4667" s="16"/>
      <c r="I4667" s="15"/>
      <c r="J4667" s="5"/>
      <c r="K4667" s="2"/>
      <c r="L4667" s="21"/>
      <c r="M4667" s="14"/>
      <c r="N4667" s="14"/>
      <c r="O4667" s="21"/>
      <c r="P4667" s="16"/>
      <c r="Q4667" s="24"/>
      <c r="R4667" s="16"/>
      <c r="S4667" s="4"/>
      <c r="T4667" s="5"/>
      <c r="U4667" s="11"/>
      <c r="V4667" s="11"/>
      <c r="W4667" s="11"/>
      <c r="X4667" s="32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"/>
      <c r="AI4667" s="1"/>
      <c r="AJ4667" s="1"/>
      <c r="AK4667" s="1"/>
      <c r="AL4667" s="1"/>
      <c r="AM4667" s="32"/>
      <c r="AN4667" s="32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42"/>
      <c r="B4668" s="19"/>
      <c r="C4668" s="8"/>
      <c r="D4668" s="15"/>
      <c r="E4668" s="16"/>
      <c r="F4668" s="16"/>
      <c r="G4668" s="16"/>
      <c r="H4668" s="16"/>
      <c r="I4668" s="15"/>
      <c r="J4668" s="5"/>
      <c r="K4668" s="2"/>
      <c r="L4668" s="21"/>
      <c r="M4668" s="14"/>
      <c r="N4668" s="14"/>
      <c r="O4668" s="21"/>
      <c r="P4668" s="16"/>
      <c r="Q4668" s="24"/>
      <c r="R4668" s="16"/>
      <c r="S4668" s="4"/>
      <c r="T4668" s="5"/>
      <c r="U4668" s="11"/>
      <c r="V4668" s="11"/>
      <c r="W4668" s="11"/>
      <c r="X4668" s="32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"/>
      <c r="AI4668" s="1"/>
      <c r="AJ4668" s="1"/>
      <c r="AK4668" s="1"/>
      <c r="AL4668" s="1"/>
      <c r="AM4668" s="32"/>
      <c r="AN4668" s="32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42"/>
      <c r="B4669" s="19"/>
      <c r="C4669" s="8"/>
      <c r="D4669" s="15"/>
      <c r="E4669" s="16"/>
      <c r="F4669" s="16"/>
      <c r="G4669" s="16"/>
      <c r="H4669" s="16"/>
      <c r="I4669" s="15"/>
      <c r="J4669" s="5"/>
      <c r="K4669" s="2"/>
      <c r="L4669" s="21"/>
      <c r="M4669" s="14"/>
      <c r="N4669" s="14"/>
      <c r="O4669" s="21"/>
      <c r="P4669" s="16"/>
      <c r="Q4669" s="24"/>
      <c r="R4669" s="16"/>
      <c r="S4669" s="4"/>
      <c r="T4669" s="5"/>
      <c r="U4669" s="11"/>
      <c r="V4669" s="11"/>
      <c r="W4669" s="11"/>
      <c r="X4669" s="32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"/>
      <c r="AI4669" s="1"/>
      <c r="AJ4669" s="1"/>
      <c r="AK4669" s="1"/>
      <c r="AL4669" s="1"/>
      <c r="AM4669" s="32"/>
      <c r="AN4669" s="32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42"/>
      <c r="B4670" s="19"/>
      <c r="C4670" s="8"/>
      <c r="D4670" s="15"/>
      <c r="E4670" s="16"/>
      <c r="F4670" s="16"/>
      <c r="G4670" s="16"/>
      <c r="H4670" s="16"/>
      <c r="I4670" s="15"/>
      <c r="J4670" s="5"/>
      <c r="K4670" s="2"/>
      <c r="L4670" s="21"/>
      <c r="M4670" s="14"/>
      <c r="N4670" s="14"/>
      <c r="O4670" s="21"/>
      <c r="P4670" s="16"/>
      <c r="Q4670" s="24"/>
      <c r="R4670" s="16"/>
      <c r="S4670" s="4"/>
      <c r="T4670" s="5"/>
      <c r="U4670" s="11"/>
      <c r="V4670" s="11"/>
      <c r="W4670" s="11"/>
      <c r="X4670" s="32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"/>
      <c r="AI4670" s="1"/>
      <c r="AJ4670" s="1"/>
      <c r="AK4670" s="1"/>
      <c r="AL4670" s="1"/>
      <c r="AM4670" s="32"/>
      <c r="AN4670" s="32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42"/>
      <c r="B4671" s="19"/>
      <c r="C4671" s="8"/>
      <c r="D4671" s="15"/>
      <c r="E4671" s="16"/>
      <c r="F4671" s="16"/>
      <c r="G4671" s="16"/>
      <c r="H4671" s="16"/>
      <c r="I4671" s="15"/>
      <c r="J4671" s="5"/>
      <c r="K4671" s="2"/>
      <c r="L4671" s="21"/>
      <c r="M4671" s="14"/>
      <c r="N4671" s="14"/>
      <c r="O4671" s="21"/>
      <c r="P4671" s="16"/>
      <c r="Q4671" s="24"/>
      <c r="R4671" s="16"/>
      <c r="S4671" s="4"/>
      <c r="T4671" s="5"/>
      <c r="U4671" s="11"/>
      <c r="V4671" s="11"/>
      <c r="W4671" s="11"/>
      <c r="X4671" s="32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"/>
      <c r="AI4671" s="1"/>
      <c r="AJ4671" s="1"/>
      <c r="AK4671" s="1"/>
      <c r="AL4671" s="1"/>
      <c r="AM4671" s="32"/>
      <c r="AN4671" s="32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42"/>
      <c r="B4672" s="19"/>
      <c r="C4672" s="8"/>
      <c r="D4672" s="15"/>
      <c r="E4672" s="16"/>
      <c r="F4672" s="16"/>
      <c r="G4672" s="16"/>
      <c r="H4672" s="16"/>
      <c r="I4672" s="15"/>
      <c r="J4672" s="5"/>
      <c r="K4672" s="2"/>
      <c r="L4672" s="21"/>
      <c r="M4672" s="14"/>
      <c r="N4672" s="14"/>
      <c r="O4672" s="21"/>
      <c r="P4672" s="16"/>
      <c r="Q4672" s="24"/>
      <c r="R4672" s="16"/>
      <c r="S4672" s="4"/>
      <c r="T4672" s="5"/>
      <c r="U4672" s="11"/>
      <c r="V4672" s="11"/>
      <c r="W4672" s="11"/>
      <c r="X4672" s="32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"/>
      <c r="AI4672" s="1"/>
      <c r="AJ4672" s="1"/>
      <c r="AK4672" s="1"/>
      <c r="AL4672" s="1"/>
      <c r="AM4672" s="32"/>
      <c r="AN4672" s="32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42"/>
      <c r="B4673" s="19"/>
      <c r="C4673" s="8"/>
      <c r="D4673" s="15"/>
      <c r="E4673" s="16"/>
      <c r="F4673" s="16"/>
      <c r="G4673" s="16"/>
      <c r="H4673" s="16"/>
      <c r="I4673" s="15"/>
      <c r="J4673" s="5"/>
      <c r="K4673" s="2"/>
      <c r="L4673" s="21"/>
      <c r="M4673" s="14"/>
      <c r="N4673" s="14"/>
      <c r="O4673" s="21"/>
      <c r="P4673" s="16"/>
      <c r="Q4673" s="24"/>
      <c r="R4673" s="16"/>
      <c r="S4673" s="4"/>
      <c r="T4673" s="5"/>
      <c r="U4673" s="11"/>
      <c r="V4673" s="11"/>
      <c r="W4673" s="11"/>
      <c r="X4673" s="32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"/>
      <c r="AI4673" s="1"/>
      <c r="AJ4673" s="1"/>
      <c r="AK4673" s="1"/>
      <c r="AL4673" s="1"/>
      <c r="AM4673" s="32"/>
      <c r="AN4673" s="32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42"/>
      <c r="B4674" s="19"/>
      <c r="C4674" s="8"/>
      <c r="D4674" s="15"/>
      <c r="E4674" s="16"/>
      <c r="F4674" s="16"/>
      <c r="G4674" s="16"/>
      <c r="H4674" s="16"/>
      <c r="I4674" s="15"/>
      <c r="J4674" s="5"/>
      <c r="K4674" s="2"/>
      <c r="L4674" s="21"/>
      <c r="M4674" s="14"/>
      <c r="N4674" s="14"/>
      <c r="O4674" s="21"/>
      <c r="P4674" s="16"/>
      <c r="Q4674" s="24"/>
      <c r="R4674" s="16"/>
      <c r="S4674" s="4"/>
      <c r="T4674" s="5"/>
      <c r="U4674" s="11"/>
      <c r="V4674" s="11"/>
      <c r="W4674" s="11"/>
      <c r="X4674" s="32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"/>
      <c r="AI4674" s="1"/>
      <c r="AJ4674" s="1"/>
      <c r="AK4674" s="1"/>
      <c r="AL4674" s="1"/>
      <c r="AM4674" s="32"/>
      <c r="AN4674" s="32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42"/>
      <c r="B4675" s="19"/>
      <c r="C4675" s="8"/>
      <c r="D4675" s="15"/>
      <c r="E4675" s="16"/>
      <c r="F4675" s="16"/>
      <c r="G4675" s="16"/>
      <c r="H4675" s="16"/>
      <c r="I4675" s="15"/>
      <c r="J4675" s="5"/>
      <c r="K4675" s="2"/>
      <c r="L4675" s="21"/>
      <c r="M4675" s="14"/>
      <c r="N4675" s="14"/>
      <c r="O4675" s="21"/>
      <c r="P4675" s="16"/>
      <c r="Q4675" s="24"/>
      <c r="R4675" s="16"/>
      <c r="S4675" s="4"/>
      <c r="T4675" s="5"/>
      <c r="U4675" s="11"/>
      <c r="V4675" s="11"/>
      <c r="W4675" s="11"/>
      <c r="X4675" s="32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"/>
      <c r="AI4675" s="1"/>
      <c r="AJ4675" s="1"/>
      <c r="AK4675" s="1"/>
      <c r="AL4675" s="1"/>
      <c r="AM4675" s="32"/>
      <c r="AN4675" s="32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42"/>
      <c r="B4676" s="19"/>
      <c r="C4676" s="8"/>
      <c r="D4676" s="15"/>
      <c r="E4676" s="16"/>
      <c r="F4676" s="16"/>
      <c r="G4676" s="16"/>
      <c r="H4676" s="16"/>
      <c r="I4676" s="15"/>
      <c r="J4676" s="5"/>
      <c r="K4676" s="2"/>
      <c r="L4676" s="21"/>
      <c r="M4676" s="14"/>
      <c r="N4676" s="14"/>
      <c r="O4676" s="21"/>
      <c r="P4676" s="16"/>
      <c r="Q4676" s="24"/>
      <c r="R4676" s="16"/>
      <c r="S4676" s="4"/>
      <c r="T4676" s="5"/>
      <c r="U4676" s="11"/>
      <c r="V4676" s="11"/>
      <c r="W4676" s="11"/>
      <c r="X4676" s="32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"/>
      <c r="AI4676" s="1"/>
      <c r="AJ4676" s="1"/>
      <c r="AK4676" s="1"/>
      <c r="AL4676" s="1"/>
      <c r="AM4676" s="32"/>
      <c r="AN4676" s="32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42"/>
      <c r="B4677" s="19"/>
      <c r="C4677" s="8"/>
      <c r="D4677" s="15"/>
      <c r="E4677" s="16"/>
      <c r="F4677" s="16"/>
      <c r="G4677" s="16"/>
      <c r="H4677" s="16"/>
      <c r="I4677" s="15"/>
      <c r="J4677" s="5"/>
      <c r="K4677" s="2"/>
      <c r="L4677" s="21"/>
      <c r="M4677" s="14"/>
      <c r="N4677" s="14"/>
      <c r="O4677" s="21"/>
      <c r="P4677" s="16"/>
      <c r="Q4677" s="24"/>
      <c r="R4677" s="16"/>
      <c r="S4677" s="4"/>
      <c r="T4677" s="5"/>
      <c r="U4677" s="11"/>
      <c r="V4677" s="11"/>
      <c r="W4677" s="11"/>
      <c r="X4677" s="32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"/>
      <c r="AI4677" s="1"/>
      <c r="AJ4677" s="1"/>
      <c r="AK4677" s="1"/>
      <c r="AL4677" s="1"/>
      <c r="AM4677" s="32"/>
      <c r="AN4677" s="32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42"/>
      <c r="B4678" s="19"/>
      <c r="C4678" s="8"/>
      <c r="D4678" s="15"/>
      <c r="E4678" s="16"/>
      <c r="F4678" s="16"/>
      <c r="G4678" s="16"/>
      <c r="H4678" s="16"/>
      <c r="I4678" s="15"/>
      <c r="J4678" s="5"/>
      <c r="K4678" s="2"/>
      <c r="L4678" s="21"/>
      <c r="M4678" s="14"/>
      <c r="N4678" s="14"/>
      <c r="O4678" s="21"/>
      <c r="P4678" s="16"/>
      <c r="Q4678" s="24"/>
      <c r="R4678" s="16"/>
      <c r="S4678" s="4"/>
      <c r="T4678" s="5"/>
      <c r="U4678" s="11"/>
      <c r="V4678" s="11"/>
      <c r="W4678" s="11"/>
      <c r="X4678" s="32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"/>
      <c r="AI4678" s="1"/>
      <c r="AJ4678" s="1"/>
      <c r="AK4678" s="1"/>
      <c r="AL4678" s="1"/>
      <c r="AM4678" s="32"/>
      <c r="AN4678" s="32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42"/>
      <c r="B4679" s="19"/>
      <c r="C4679" s="8"/>
      <c r="D4679" s="15"/>
      <c r="E4679" s="16"/>
      <c r="F4679" s="16"/>
      <c r="G4679" s="16"/>
      <c r="H4679" s="16"/>
      <c r="I4679" s="15"/>
      <c r="J4679" s="5"/>
      <c r="K4679" s="2"/>
      <c r="L4679" s="21"/>
      <c r="M4679" s="14"/>
      <c r="N4679" s="14"/>
      <c r="O4679" s="21"/>
      <c r="P4679" s="16"/>
      <c r="Q4679" s="24"/>
      <c r="R4679" s="16"/>
      <c r="S4679" s="4"/>
      <c r="T4679" s="5"/>
      <c r="U4679" s="11"/>
      <c r="V4679" s="11"/>
      <c r="W4679" s="11"/>
      <c r="X4679" s="32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"/>
      <c r="AI4679" s="1"/>
      <c r="AJ4679" s="1"/>
      <c r="AK4679" s="1"/>
      <c r="AL4679" s="1"/>
      <c r="AM4679" s="32"/>
      <c r="AN4679" s="32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42"/>
      <c r="B4680" s="19"/>
      <c r="C4680" s="8"/>
      <c r="D4680" s="15"/>
      <c r="E4680" s="16"/>
      <c r="F4680" s="16"/>
      <c r="G4680" s="16"/>
      <c r="H4680" s="16"/>
      <c r="I4680" s="15"/>
      <c r="J4680" s="5"/>
      <c r="K4680" s="2"/>
      <c r="L4680" s="21"/>
      <c r="M4680" s="14"/>
      <c r="N4680" s="14"/>
      <c r="O4680" s="21"/>
      <c r="P4680" s="16"/>
      <c r="Q4680" s="24"/>
      <c r="R4680" s="16"/>
      <c r="S4680" s="4"/>
      <c r="T4680" s="5"/>
      <c r="U4680" s="11"/>
      <c r="V4680" s="11"/>
      <c r="W4680" s="11"/>
      <c r="X4680" s="32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"/>
      <c r="AI4680" s="1"/>
      <c r="AJ4680" s="1"/>
      <c r="AK4680" s="1"/>
      <c r="AL4680" s="1"/>
      <c r="AM4680" s="32"/>
      <c r="AN4680" s="32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42"/>
      <c r="B4681" s="19"/>
      <c r="C4681" s="8"/>
      <c r="D4681" s="15"/>
      <c r="E4681" s="16"/>
      <c r="F4681" s="16"/>
      <c r="G4681" s="16"/>
      <c r="H4681" s="16"/>
      <c r="I4681" s="15"/>
      <c r="J4681" s="5"/>
      <c r="K4681" s="2"/>
      <c r="L4681" s="21"/>
      <c r="M4681" s="14"/>
      <c r="N4681" s="14"/>
      <c r="O4681" s="21"/>
      <c r="P4681" s="16"/>
      <c r="Q4681" s="24"/>
      <c r="R4681" s="16"/>
      <c r="S4681" s="4"/>
      <c r="T4681" s="5"/>
      <c r="U4681" s="11"/>
      <c r="V4681" s="11"/>
      <c r="W4681" s="11"/>
      <c r="X4681" s="32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"/>
      <c r="AI4681" s="1"/>
      <c r="AJ4681" s="1"/>
      <c r="AK4681" s="1"/>
      <c r="AL4681" s="1"/>
      <c r="AM4681" s="32"/>
      <c r="AN4681" s="32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42"/>
      <c r="B4682" s="19"/>
      <c r="C4682" s="8"/>
      <c r="D4682" s="15"/>
      <c r="E4682" s="16"/>
      <c r="F4682" s="16"/>
      <c r="G4682" s="16"/>
      <c r="H4682" s="16"/>
      <c r="I4682" s="15"/>
      <c r="J4682" s="5"/>
      <c r="K4682" s="2"/>
      <c r="L4682" s="21"/>
      <c r="M4682" s="14"/>
      <c r="N4682" s="14"/>
      <c r="O4682" s="21"/>
      <c r="P4682" s="16"/>
      <c r="Q4682" s="24"/>
      <c r="R4682" s="16"/>
      <c r="S4682" s="4"/>
      <c r="T4682" s="5"/>
      <c r="U4682" s="11"/>
      <c r="V4682" s="11"/>
      <c r="W4682" s="11"/>
      <c r="X4682" s="32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"/>
      <c r="AI4682" s="1"/>
      <c r="AJ4682" s="1"/>
      <c r="AK4682" s="1"/>
      <c r="AL4682" s="1"/>
      <c r="AM4682" s="32"/>
      <c r="AN4682" s="32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42"/>
      <c r="B4683" s="19"/>
      <c r="C4683" s="8"/>
      <c r="D4683" s="15"/>
      <c r="E4683" s="16"/>
      <c r="F4683" s="16"/>
      <c r="G4683" s="16"/>
      <c r="H4683" s="16"/>
      <c r="I4683" s="15"/>
      <c r="J4683" s="5"/>
      <c r="K4683" s="2"/>
      <c r="L4683" s="21"/>
      <c r="M4683" s="14"/>
      <c r="N4683" s="14"/>
      <c r="O4683" s="21"/>
      <c r="P4683" s="16"/>
      <c r="Q4683" s="24"/>
      <c r="R4683" s="16"/>
      <c r="S4683" s="4"/>
      <c r="T4683" s="5"/>
      <c r="U4683" s="11"/>
      <c r="V4683" s="11"/>
      <c r="W4683" s="11"/>
      <c r="X4683" s="32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"/>
      <c r="AI4683" s="1"/>
      <c r="AJ4683" s="1"/>
      <c r="AK4683" s="1"/>
      <c r="AL4683" s="1"/>
      <c r="AM4683" s="32"/>
      <c r="AN4683" s="32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42"/>
      <c r="B4684" s="19"/>
      <c r="C4684" s="8"/>
      <c r="D4684" s="15"/>
      <c r="E4684" s="16"/>
      <c r="F4684" s="16"/>
      <c r="G4684" s="16"/>
      <c r="H4684" s="16"/>
      <c r="I4684" s="15"/>
      <c r="J4684" s="5"/>
      <c r="K4684" s="2"/>
      <c r="L4684" s="21"/>
      <c r="M4684" s="14"/>
      <c r="N4684" s="14"/>
      <c r="O4684" s="21"/>
      <c r="P4684" s="16"/>
      <c r="Q4684" s="24"/>
      <c r="R4684" s="16"/>
      <c r="S4684" s="4"/>
      <c r="T4684" s="5"/>
      <c r="U4684" s="11"/>
      <c r="V4684" s="11"/>
      <c r="W4684" s="11"/>
      <c r="X4684" s="32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"/>
      <c r="AI4684" s="1"/>
      <c r="AJ4684" s="1"/>
      <c r="AK4684" s="1"/>
      <c r="AL4684" s="1"/>
      <c r="AM4684" s="32"/>
      <c r="AN4684" s="32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42"/>
      <c r="B4685" s="19"/>
      <c r="C4685" s="8"/>
      <c r="D4685" s="15"/>
      <c r="E4685" s="16"/>
      <c r="F4685" s="16"/>
      <c r="G4685" s="16"/>
      <c r="H4685" s="16"/>
      <c r="I4685" s="15"/>
      <c r="J4685" s="5"/>
      <c r="K4685" s="2"/>
      <c r="L4685" s="21"/>
      <c r="M4685" s="14"/>
      <c r="N4685" s="14"/>
      <c r="O4685" s="21"/>
      <c r="P4685" s="16"/>
      <c r="Q4685" s="24"/>
      <c r="R4685" s="16"/>
      <c r="S4685" s="4"/>
      <c r="T4685" s="5"/>
      <c r="U4685" s="11"/>
      <c r="V4685" s="11"/>
      <c r="W4685" s="11"/>
      <c r="X4685" s="32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"/>
      <c r="AI4685" s="1"/>
      <c r="AJ4685" s="1"/>
      <c r="AK4685" s="1"/>
      <c r="AL4685" s="1"/>
      <c r="AM4685" s="32"/>
      <c r="AN4685" s="32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42"/>
      <c r="B4686" s="19"/>
      <c r="C4686" s="8"/>
      <c r="D4686" s="15"/>
      <c r="E4686" s="16"/>
      <c r="F4686" s="16"/>
      <c r="G4686" s="16"/>
      <c r="H4686" s="16"/>
      <c r="I4686" s="15"/>
      <c r="J4686" s="5"/>
      <c r="K4686" s="2"/>
      <c r="L4686" s="21"/>
      <c r="M4686" s="14"/>
      <c r="N4686" s="14"/>
      <c r="O4686" s="21"/>
      <c r="P4686" s="16"/>
      <c r="Q4686" s="24"/>
      <c r="R4686" s="16"/>
      <c r="S4686" s="4"/>
      <c r="T4686" s="5"/>
      <c r="U4686" s="11"/>
      <c r="V4686" s="11"/>
      <c r="W4686" s="11"/>
      <c r="X4686" s="32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"/>
      <c r="AI4686" s="1"/>
      <c r="AJ4686" s="1"/>
      <c r="AK4686" s="1"/>
      <c r="AL4686" s="1"/>
      <c r="AM4686" s="32"/>
      <c r="AN4686" s="32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42"/>
      <c r="B4687" s="19"/>
      <c r="C4687" s="8"/>
      <c r="D4687" s="15"/>
      <c r="E4687" s="16"/>
      <c r="F4687" s="16"/>
      <c r="G4687" s="16"/>
      <c r="H4687" s="16"/>
      <c r="I4687" s="15"/>
      <c r="J4687" s="5"/>
      <c r="K4687" s="2"/>
      <c r="L4687" s="21"/>
      <c r="M4687" s="14"/>
      <c r="N4687" s="14"/>
      <c r="O4687" s="21"/>
      <c r="P4687" s="16"/>
      <c r="Q4687" s="24"/>
      <c r="R4687" s="16"/>
      <c r="S4687" s="4"/>
      <c r="T4687" s="5"/>
      <c r="U4687" s="11"/>
      <c r="V4687" s="11"/>
      <c r="W4687" s="11"/>
      <c r="X4687" s="32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"/>
      <c r="AI4687" s="1"/>
      <c r="AJ4687" s="1"/>
      <c r="AK4687" s="1"/>
      <c r="AL4687" s="1"/>
      <c r="AM4687" s="32"/>
      <c r="AN4687" s="32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42"/>
      <c r="B4688" s="19"/>
      <c r="C4688" s="8"/>
      <c r="D4688" s="15"/>
      <c r="E4688" s="16"/>
      <c r="F4688" s="16"/>
      <c r="G4688" s="16"/>
      <c r="H4688" s="16"/>
      <c r="I4688" s="15"/>
      <c r="J4688" s="5"/>
      <c r="K4688" s="2"/>
      <c r="L4688" s="21"/>
      <c r="M4688" s="14"/>
      <c r="N4688" s="14"/>
      <c r="O4688" s="21"/>
      <c r="P4688" s="16"/>
      <c r="Q4688" s="24"/>
      <c r="R4688" s="16"/>
      <c r="S4688" s="4"/>
      <c r="T4688" s="5"/>
      <c r="U4688" s="11"/>
      <c r="V4688" s="11"/>
      <c r="W4688" s="11"/>
      <c r="X4688" s="32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"/>
      <c r="AI4688" s="1"/>
      <c r="AJ4688" s="1"/>
      <c r="AK4688" s="1"/>
      <c r="AL4688" s="1"/>
      <c r="AM4688" s="32"/>
      <c r="AN4688" s="32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42"/>
      <c r="B4689" s="19"/>
      <c r="C4689" s="8"/>
      <c r="D4689" s="15"/>
      <c r="E4689" s="16"/>
      <c r="F4689" s="16"/>
      <c r="G4689" s="16"/>
      <c r="H4689" s="16"/>
      <c r="I4689" s="15"/>
      <c r="J4689" s="5"/>
      <c r="K4689" s="2"/>
      <c r="L4689" s="21"/>
      <c r="M4689" s="14"/>
      <c r="N4689" s="14"/>
      <c r="O4689" s="21"/>
      <c r="P4689" s="16"/>
      <c r="Q4689" s="24"/>
      <c r="R4689" s="16"/>
      <c r="S4689" s="4"/>
      <c r="T4689" s="5"/>
      <c r="U4689" s="11"/>
      <c r="V4689" s="11"/>
      <c r="W4689" s="11"/>
      <c r="X4689" s="32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"/>
      <c r="AI4689" s="1"/>
      <c r="AJ4689" s="1"/>
      <c r="AK4689" s="1"/>
      <c r="AL4689" s="1"/>
      <c r="AM4689" s="32"/>
      <c r="AN4689" s="32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42"/>
      <c r="B4690" s="19"/>
      <c r="C4690" s="8"/>
      <c r="D4690" s="15"/>
      <c r="E4690" s="16"/>
      <c r="F4690" s="16"/>
      <c r="G4690" s="16"/>
      <c r="H4690" s="16"/>
      <c r="I4690" s="15"/>
      <c r="J4690" s="5"/>
      <c r="K4690" s="2"/>
      <c r="L4690" s="21"/>
      <c r="M4690" s="14"/>
      <c r="N4690" s="14"/>
      <c r="O4690" s="21"/>
      <c r="P4690" s="16"/>
      <c r="Q4690" s="24"/>
      <c r="R4690" s="16"/>
      <c r="S4690" s="4"/>
      <c r="T4690" s="5"/>
      <c r="U4690" s="11"/>
      <c r="V4690" s="11"/>
      <c r="W4690" s="11"/>
      <c r="X4690" s="32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"/>
      <c r="AI4690" s="1"/>
      <c r="AJ4690" s="1"/>
      <c r="AK4690" s="1"/>
      <c r="AL4690" s="1"/>
      <c r="AM4690" s="32"/>
      <c r="AN4690" s="32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42"/>
      <c r="B4691" s="19"/>
      <c r="C4691" s="8"/>
      <c r="D4691" s="15"/>
      <c r="E4691" s="16"/>
      <c r="F4691" s="16"/>
      <c r="G4691" s="16"/>
      <c r="H4691" s="16"/>
      <c r="I4691" s="15"/>
      <c r="J4691" s="5"/>
      <c r="K4691" s="2"/>
      <c r="L4691" s="21"/>
      <c r="M4691" s="14"/>
      <c r="N4691" s="14"/>
      <c r="O4691" s="21"/>
      <c r="P4691" s="16"/>
      <c r="Q4691" s="24"/>
      <c r="R4691" s="16"/>
      <c r="S4691" s="4"/>
      <c r="T4691" s="5"/>
      <c r="U4691" s="11"/>
      <c r="V4691" s="11"/>
      <c r="W4691" s="11"/>
      <c r="X4691" s="32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"/>
      <c r="AI4691" s="1"/>
      <c r="AJ4691" s="1"/>
      <c r="AK4691" s="1"/>
      <c r="AL4691" s="1"/>
      <c r="AM4691" s="32"/>
      <c r="AN4691" s="32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42"/>
      <c r="B4692" s="19"/>
      <c r="C4692" s="8"/>
      <c r="D4692" s="15"/>
      <c r="E4692" s="16"/>
      <c r="F4692" s="16"/>
      <c r="G4692" s="16"/>
      <c r="H4692" s="16"/>
      <c r="I4692" s="15"/>
      <c r="J4692" s="5"/>
      <c r="K4692" s="2"/>
      <c r="L4692" s="21"/>
      <c r="M4692" s="14"/>
      <c r="N4692" s="14"/>
      <c r="O4692" s="21"/>
      <c r="P4692" s="16"/>
      <c r="Q4692" s="24"/>
      <c r="R4692" s="16"/>
      <c r="S4692" s="4"/>
      <c r="T4692" s="5"/>
      <c r="U4692" s="11"/>
      <c r="V4692" s="11"/>
      <c r="W4692" s="11"/>
      <c r="X4692" s="32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"/>
      <c r="AI4692" s="1"/>
      <c r="AJ4692" s="1"/>
      <c r="AK4692" s="1"/>
      <c r="AL4692" s="1"/>
      <c r="AM4692" s="32"/>
      <c r="AN4692" s="32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42"/>
      <c r="B4693" s="19"/>
      <c r="C4693" s="8"/>
      <c r="D4693" s="15"/>
      <c r="E4693" s="16"/>
      <c r="F4693" s="16"/>
      <c r="G4693" s="16"/>
      <c r="H4693" s="16"/>
      <c r="I4693" s="15"/>
      <c r="J4693" s="5"/>
      <c r="K4693" s="2"/>
      <c r="L4693" s="21"/>
      <c r="M4693" s="14"/>
      <c r="N4693" s="14"/>
      <c r="O4693" s="21"/>
      <c r="P4693" s="8"/>
      <c r="Q4693" s="31"/>
      <c r="R4693" s="20"/>
      <c r="S4693" s="4"/>
      <c r="T4693" s="5"/>
      <c r="U4693" s="11"/>
      <c r="V4693" s="11"/>
      <c r="W4693" s="11"/>
      <c r="X4693" s="32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"/>
      <c r="AI4693" s="1"/>
      <c r="AJ4693" s="1"/>
      <c r="AK4693" s="1"/>
      <c r="AL4693" s="1"/>
      <c r="AM4693" s="32"/>
      <c r="AN4693" s="32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42"/>
      <c r="B4694" s="19"/>
      <c r="C4694" s="8"/>
      <c r="D4694" s="15"/>
      <c r="E4694" s="16"/>
      <c r="F4694" s="16"/>
      <c r="G4694" s="16"/>
      <c r="H4694" s="16"/>
      <c r="I4694" s="15"/>
      <c r="J4694" s="5"/>
      <c r="K4694" s="2"/>
      <c r="L4694" s="21"/>
      <c r="M4694" s="14"/>
      <c r="N4694" s="14"/>
      <c r="O4694" s="21"/>
      <c r="P4694" s="8"/>
      <c r="Q4694" s="31"/>
      <c r="R4694" s="20"/>
      <c r="S4694" s="4"/>
      <c r="T4694" s="5"/>
      <c r="U4694" s="11"/>
      <c r="V4694" s="11"/>
      <c r="W4694" s="11"/>
      <c r="X4694" s="32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"/>
      <c r="AI4694" s="1"/>
      <c r="AJ4694" s="1"/>
      <c r="AK4694" s="1"/>
      <c r="AL4694" s="1"/>
      <c r="AM4694" s="32"/>
      <c r="AN4694" s="32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42"/>
      <c r="B4695" s="19"/>
      <c r="C4695" s="8"/>
      <c r="D4695" s="15"/>
      <c r="E4695" s="16"/>
      <c r="F4695" s="16"/>
      <c r="G4695" s="16"/>
      <c r="H4695" s="16"/>
      <c r="I4695" s="15"/>
      <c r="J4695" s="5"/>
      <c r="K4695" s="2"/>
      <c r="L4695" s="21"/>
      <c r="M4695" s="14"/>
      <c r="N4695" s="14"/>
      <c r="O4695" s="21"/>
      <c r="P4695" s="8"/>
      <c r="Q4695" s="31"/>
      <c r="R4695" s="20"/>
      <c r="S4695" s="4"/>
      <c r="T4695" s="5"/>
      <c r="U4695" s="11"/>
      <c r="V4695" s="11"/>
      <c r="W4695" s="11"/>
      <c r="X4695" s="32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"/>
      <c r="AI4695" s="1"/>
      <c r="AJ4695" s="1"/>
      <c r="AK4695" s="1"/>
      <c r="AL4695" s="1"/>
      <c r="AM4695" s="32"/>
      <c r="AN4695" s="32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42"/>
      <c r="B4696" s="19"/>
      <c r="C4696" s="8"/>
      <c r="D4696" s="15"/>
      <c r="E4696" s="16"/>
      <c r="F4696" s="16"/>
      <c r="G4696" s="16"/>
      <c r="H4696" s="16"/>
      <c r="I4696" s="15"/>
      <c r="J4696" s="5"/>
      <c r="K4696" s="2"/>
      <c r="L4696" s="21"/>
      <c r="M4696" s="14"/>
      <c r="N4696" s="14"/>
      <c r="O4696" s="21"/>
      <c r="P4696" s="8"/>
      <c r="Q4696" s="31"/>
      <c r="R4696" s="20"/>
      <c r="S4696" s="4"/>
      <c r="T4696" s="5"/>
      <c r="U4696" s="11"/>
      <c r="V4696" s="11"/>
      <c r="W4696" s="11"/>
      <c r="X4696" s="32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"/>
      <c r="AI4696" s="1"/>
      <c r="AJ4696" s="1"/>
      <c r="AK4696" s="1"/>
      <c r="AL4696" s="1"/>
      <c r="AM4696" s="32"/>
      <c r="AN4696" s="32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42"/>
      <c r="B4697" s="19"/>
      <c r="C4697" s="8"/>
      <c r="D4697" s="15"/>
      <c r="E4697" s="16"/>
      <c r="F4697" s="16"/>
      <c r="G4697" s="16"/>
      <c r="H4697" s="16"/>
      <c r="I4697" s="15"/>
      <c r="J4697" s="5"/>
      <c r="K4697" s="2"/>
      <c r="L4697" s="21"/>
      <c r="M4697" s="14"/>
      <c r="N4697" s="14"/>
      <c r="O4697" s="21"/>
      <c r="P4697" s="8"/>
      <c r="Q4697" s="31"/>
      <c r="R4697" s="20"/>
      <c r="S4697" s="4"/>
      <c r="T4697" s="5"/>
      <c r="U4697" s="11"/>
      <c r="V4697" s="11"/>
      <c r="W4697" s="11"/>
      <c r="X4697" s="32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"/>
      <c r="AI4697" s="1"/>
      <c r="AJ4697" s="1"/>
      <c r="AK4697" s="1"/>
      <c r="AL4697" s="1"/>
      <c r="AM4697" s="32"/>
      <c r="AN4697" s="32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42"/>
      <c r="B4698" s="19"/>
      <c r="C4698" s="8"/>
      <c r="D4698" s="15"/>
      <c r="E4698" s="16"/>
      <c r="F4698" s="16"/>
      <c r="G4698" s="16"/>
      <c r="H4698" s="16"/>
      <c r="I4698" s="15"/>
      <c r="J4698" s="5"/>
      <c r="K4698" s="2"/>
      <c r="L4698" s="21"/>
      <c r="M4698" s="14"/>
      <c r="N4698" s="14"/>
      <c r="O4698" s="21"/>
      <c r="P4698" s="8"/>
      <c r="Q4698" s="31"/>
      <c r="R4698" s="20"/>
      <c r="S4698" s="4"/>
      <c r="T4698" s="5"/>
      <c r="U4698" s="11"/>
      <c r="V4698" s="11"/>
      <c r="W4698" s="11"/>
      <c r="X4698" s="32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"/>
      <c r="AI4698" s="1"/>
      <c r="AJ4698" s="1"/>
      <c r="AK4698" s="1"/>
      <c r="AL4698" s="1"/>
      <c r="AM4698" s="32"/>
      <c r="AN4698" s="32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42"/>
      <c r="B4699" s="19"/>
      <c r="C4699" s="8"/>
      <c r="D4699" s="15"/>
      <c r="E4699" s="16"/>
      <c r="F4699" s="16"/>
      <c r="G4699" s="16"/>
      <c r="H4699" s="16"/>
      <c r="I4699" s="15"/>
      <c r="J4699" s="5"/>
      <c r="K4699" s="2"/>
      <c r="L4699" s="21"/>
      <c r="M4699" s="14"/>
      <c r="N4699" s="14"/>
      <c r="O4699" s="21"/>
      <c r="P4699" s="8"/>
      <c r="Q4699" s="31"/>
      <c r="R4699" s="20"/>
      <c r="S4699" s="4"/>
      <c r="T4699" s="5"/>
      <c r="U4699" s="11"/>
      <c r="V4699" s="11"/>
      <c r="W4699" s="11"/>
      <c r="X4699" s="32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"/>
      <c r="AI4699" s="1"/>
      <c r="AJ4699" s="1"/>
      <c r="AK4699" s="1"/>
      <c r="AL4699" s="1"/>
      <c r="AM4699" s="32"/>
      <c r="AN4699" s="32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42"/>
      <c r="B4700" s="19"/>
      <c r="C4700" s="8"/>
      <c r="D4700" s="15"/>
      <c r="E4700" s="16"/>
      <c r="F4700" s="16"/>
      <c r="G4700" s="16"/>
      <c r="H4700" s="16"/>
      <c r="I4700" s="15"/>
      <c r="J4700" s="5"/>
      <c r="K4700" s="2"/>
      <c r="L4700" s="21"/>
      <c r="M4700" s="14"/>
      <c r="N4700" s="14"/>
      <c r="O4700" s="21"/>
      <c r="P4700" s="8"/>
      <c r="Q4700" s="31"/>
      <c r="R4700" s="20"/>
      <c r="S4700" s="4"/>
      <c r="T4700" s="5"/>
      <c r="U4700" s="11"/>
      <c r="V4700" s="11"/>
      <c r="W4700" s="11"/>
      <c r="X4700" s="32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"/>
      <c r="AI4700" s="1"/>
      <c r="AJ4700" s="1"/>
      <c r="AK4700" s="1"/>
      <c r="AL4700" s="1"/>
      <c r="AM4700" s="32"/>
      <c r="AN4700" s="32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42"/>
      <c r="B4701" s="19"/>
      <c r="C4701" s="8"/>
      <c r="D4701" s="15"/>
      <c r="E4701" s="16"/>
      <c r="F4701" s="16"/>
      <c r="G4701" s="16"/>
      <c r="H4701" s="16"/>
      <c r="I4701" s="15"/>
      <c r="J4701" s="5"/>
      <c r="K4701" s="2"/>
      <c r="L4701" s="21"/>
      <c r="M4701" s="14"/>
      <c r="N4701" s="14"/>
      <c r="O4701" s="21"/>
      <c r="P4701" s="8"/>
      <c r="Q4701" s="31"/>
      <c r="R4701" s="20"/>
      <c r="S4701" s="4"/>
      <c r="T4701" s="5"/>
      <c r="U4701" s="11"/>
      <c r="V4701" s="11"/>
      <c r="W4701" s="11"/>
      <c r="X4701" s="32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"/>
      <c r="AI4701" s="1"/>
      <c r="AJ4701" s="1"/>
      <c r="AK4701" s="1"/>
      <c r="AL4701" s="1"/>
      <c r="AM4701" s="32"/>
      <c r="AN4701" s="32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42"/>
      <c r="B4702" s="19"/>
      <c r="C4702" s="8"/>
      <c r="D4702" s="15"/>
      <c r="E4702" s="16"/>
      <c r="F4702" s="16"/>
      <c r="G4702" s="16"/>
      <c r="H4702" s="16"/>
      <c r="I4702" s="15"/>
      <c r="J4702" s="5"/>
      <c r="K4702" s="2"/>
      <c r="L4702" s="21"/>
      <c r="M4702" s="14"/>
      <c r="N4702" s="14"/>
      <c r="O4702" s="21"/>
      <c r="P4702" s="8"/>
      <c r="Q4702" s="31"/>
      <c r="R4702" s="20"/>
      <c r="S4702" s="4"/>
      <c r="T4702" s="5"/>
      <c r="U4702" s="11"/>
      <c r="V4702" s="11"/>
      <c r="W4702" s="11"/>
      <c r="X4702" s="32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"/>
      <c r="AI4702" s="1"/>
      <c r="AJ4702" s="1"/>
      <c r="AK4702" s="1"/>
      <c r="AL4702" s="1"/>
      <c r="AM4702" s="32"/>
      <c r="AN4702" s="32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42"/>
      <c r="B4703" s="19"/>
      <c r="C4703" s="8"/>
      <c r="D4703" s="15"/>
      <c r="E4703" s="16"/>
      <c r="F4703" s="16"/>
      <c r="G4703" s="16"/>
      <c r="H4703" s="16"/>
      <c r="I4703" s="15"/>
      <c r="J4703" s="5"/>
      <c r="K4703" s="2"/>
      <c r="L4703" s="21"/>
      <c r="M4703" s="14"/>
      <c r="N4703" s="14"/>
      <c r="O4703" s="21"/>
      <c r="P4703" s="8"/>
      <c r="Q4703" s="31"/>
      <c r="R4703" s="20"/>
      <c r="S4703" s="4"/>
      <c r="T4703" s="5"/>
      <c r="U4703" s="11"/>
      <c r="V4703" s="11"/>
      <c r="W4703" s="11"/>
      <c r="X4703" s="32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"/>
      <c r="AI4703" s="1"/>
      <c r="AJ4703" s="1"/>
      <c r="AK4703" s="1"/>
      <c r="AL4703" s="1"/>
      <c r="AM4703" s="32"/>
      <c r="AN4703" s="32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42"/>
      <c r="B4704" s="19"/>
      <c r="C4704" s="8"/>
      <c r="D4704" s="15"/>
      <c r="E4704" s="16"/>
      <c r="F4704" s="16"/>
      <c r="G4704" s="16"/>
      <c r="H4704" s="16"/>
      <c r="I4704" s="15"/>
      <c r="J4704" s="5"/>
      <c r="K4704" s="2"/>
      <c r="L4704" s="21"/>
      <c r="M4704" s="14"/>
      <c r="N4704" s="14"/>
      <c r="O4704" s="21"/>
      <c r="P4704" s="8"/>
      <c r="Q4704" s="31"/>
      <c r="R4704" s="20"/>
      <c r="S4704" s="4"/>
      <c r="T4704" s="5"/>
      <c r="U4704" s="11"/>
      <c r="V4704" s="11"/>
      <c r="W4704" s="11"/>
      <c r="X4704" s="32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"/>
      <c r="AI4704" s="1"/>
      <c r="AJ4704" s="1"/>
      <c r="AK4704" s="1"/>
      <c r="AL4704" s="1"/>
      <c r="AM4704" s="32"/>
      <c r="AN4704" s="32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42"/>
      <c r="B4705" s="19"/>
      <c r="C4705" s="8"/>
      <c r="D4705" s="15"/>
      <c r="E4705" s="16"/>
      <c r="F4705" s="16"/>
      <c r="G4705" s="16"/>
      <c r="H4705" s="16"/>
      <c r="I4705" s="15"/>
      <c r="J4705" s="5"/>
      <c r="K4705" s="2"/>
      <c r="L4705" s="21"/>
      <c r="M4705" s="14"/>
      <c r="N4705" s="14"/>
      <c r="O4705" s="21"/>
      <c r="P4705" s="8"/>
      <c r="Q4705" s="31"/>
      <c r="R4705" s="20"/>
      <c r="S4705" s="4"/>
      <c r="T4705" s="5"/>
      <c r="U4705" s="11"/>
      <c r="V4705" s="11"/>
      <c r="W4705" s="11"/>
      <c r="X4705" s="32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"/>
      <c r="AI4705" s="1"/>
      <c r="AJ4705" s="1"/>
      <c r="AK4705" s="1"/>
      <c r="AL4705" s="1"/>
      <c r="AM4705" s="32"/>
      <c r="AN4705" s="32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42"/>
      <c r="B4706" s="19"/>
      <c r="C4706" s="8"/>
      <c r="D4706" s="15"/>
      <c r="E4706" s="16"/>
      <c r="F4706" s="16"/>
      <c r="G4706" s="16"/>
      <c r="H4706" s="16"/>
      <c r="I4706" s="15"/>
      <c r="J4706" s="5"/>
      <c r="K4706" s="2"/>
      <c r="L4706" s="21"/>
      <c r="M4706" s="14"/>
      <c r="N4706" s="14"/>
      <c r="O4706" s="21"/>
      <c r="P4706" s="8"/>
      <c r="Q4706" s="31"/>
      <c r="R4706" s="20"/>
      <c r="S4706" s="4"/>
      <c r="T4706" s="5"/>
      <c r="U4706" s="11"/>
      <c r="V4706" s="11"/>
      <c r="W4706" s="11"/>
      <c r="X4706" s="32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"/>
      <c r="AI4706" s="1"/>
      <c r="AJ4706" s="1"/>
      <c r="AK4706" s="1"/>
      <c r="AL4706" s="1"/>
      <c r="AM4706" s="32"/>
      <c r="AN4706" s="32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42"/>
      <c r="B4707" s="19"/>
      <c r="C4707" s="8"/>
      <c r="D4707" s="15"/>
      <c r="E4707" s="16"/>
      <c r="F4707" s="16"/>
      <c r="G4707" s="16"/>
      <c r="H4707" s="16"/>
      <c r="I4707" s="15"/>
      <c r="J4707" s="5"/>
      <c r="K4707" s="2"/>
      <c r="L4707" s="21"/>
      <c r="M4707" s="14"/>
      <c r="N4707" s="14"/>
      <c r="O4707" s="21"/>
      <c r="P4707" s="8"/>
      <c r="Q4707" s="31"/>
      <c r="R4707" s="20"/>
      <c r="S4707" s="4"/>
      <c r="T4707" s="5"/>
      <c r="U4707" s="11"/>
      <c r="V4707" s="11"/>
      <c r="W4707" s="11"/>
      <c r="X4707" s="32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"/>
      <c r="AI4707" s="1"/>
      <c r="AJ4707" s="1"/>
      <c r="AK4707" s="1"/>
      <c r="AL4707" s="1"/>
      <c r="AM4707" s="32"/>
      <c r="AN4707" s="32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42"/>
      <c r="B4708" s="19"/>
      <c r="C4708" s="8"/>
      <c r="D4708" s="15"/>
      <c r="E4708" s="16"/>
      <c r="F4708" s="16"/>
      <c r="G4708" s="16"/>
      <c r="H4708" s="16"/>
      <c r="I4708" s="15"/>
      <c r="J4708" s="5"/>
      <c r="K4708" s="2"/>
      <c r="L4708" s="21"/>
      <c r="M4708" s="14"/>
      <c r="N4708" s="14"/>
      <c r="O4708" s="21"/>
      <c r="P4708" s="8"/>
      <c r="Q4708" s="31"/>
      <c r="R4708" s="20"/>
      <c r="S4708" s="4"/>
      <c r="T4708" s="5"/>
      <c r="U4708" s="11"/>
      <c r="V4708" s="11"/>
      <c r="W4708" s="11"/>
      <c r="X4708" s="32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"/>
      <c r="AI4708" s="1"/>
      <c r="AJ4708" s="1"/>
      <c r="AK4708" s="1"/>
      <c r="AL4708" s="1"/>
      <c r="AM4708" s="32"/>
      <c r="AN4708" s="32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42"/>
      <c r="B4709" s="19"/>
      <c r="C4709" s="8"/>
      <c r="D4709" s="15"/>
      <c r="E4709" s="16"/>
      <c r="F4709" s="16"/>
      <c r="G4709" s="16"/>
      <c r="H4709" s="16"/>
      <c r="I4709" s="15"/>
      <c r="J4709" s="5"/>
      <c r="K4709" s="2"/>
      <c r="L4709" s="21"/>
      <c r="M4709" s="14"/>
      <c r="N4709" s="14"/>
      <c r="O4709" s="21"/>
      <c r="P4709" s="8"/>
      <c r="Q4709" s="31"/>
      <c r="R4709" s="20"/>
      <c r="S4709" s="4"/>
      <c r="T4709" s="5"/>
      <c r="U4709" s="11"/>
      <c r="V4709" s="11"/>
      <c r="W4709" s="11"/>
      <c r="X4709" s="32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"/>
      <c r="AI4709" s="1"/>
      <c r="AJ4709" s="1"/>
      <c r="AK4709" s="1"/>
      <c r="AL4709" s="1"/>
      <c r="AM4709" s="32"/>
      <c r="AN4709" s="32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42"/>
      <c r="B4710" s="19"/>
      <c r="C4710" s="8"/>
      <c r="D4710" s="15"/>
      <c r="E4710" s="16"/>
      <c r="F4710" s="16"/>
      <c r="G4710" s="16"/>
      <c r="H4710" s="16"/>
      <c r="I4710" s="15"/>
      <c r="J4710" s="5"/>
      <c r="K4710" s="2"/>
      <c r="L4710" s="21"/>
      <c r="M4710" s="14"/>
      <c r="N4710" s="14"/>
      <c r="O4710" s="21"/>
      <c r="P4710" s="8"/>
      <c r="Q4710" s="31"/>
      <c r="R4710" s="20"/>
      <c r="S4710" s="4"/>
      <c r="T4710" s="5"/>
      <c r="U4710" s="11"/>
      <c r="V4710" s="11"/>
      <c r="W4710" s="11"/>
      <c r="X4710" s="32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"/>
      <c r="AI4710" s="1"/>
      <c r="AJ4710" s="1"/>
      <c r="AK4710" s="1"/>
      <c r="AL4710" s="1"/>
      <c r="AM4710" s="32"/>
      <c r="AN4710" s="32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42"/>
      <c r="B4711" s="19"/>
      <c r="C4711" s="8"/>
      <c r="D4711" s="15"/>
      <c r="E4711" s="16"/>
      <c r="F4711" s="16"/>
      <c r="G4711" s="16"/>
      <c r="H4711" s="16"/>
      <c r="I4711" s="15"/>
      <c r="J4711" s="5"/>
      <c r="K4711" s="2"/>
      <c r="L4711" s="21"/>
      <c r="M4711" s="14"/>
      <c r="N4711" s="14"/>
      <c r="O4711" s="21"/>
      <c r="P4711" s="8"/>
      <c r="Q4711" s="31"/>
      <c r="R4711" s="20"/>
      <c r="S4711" s="4"/>
      <c r="T4711" s="5"/>
      <c r="U4711" s="11"/>
      <c r="V4711" s="11"/>
      <c r="W4711" s="11"/>
      <c r="X4711" s="32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"/>
      <c r="AI4711" s="1"/>
      <c r="AJ4711" s="1"/>
      <c r="AK4711" s="1"/>
      <c r="AL4711" s="1"/>
      <c r="AM4711" s="32"/>
      <c r="AN4711" s="32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42"/>
      <c r="B4712" s="19"/>
      <c r="C4712" s="8"/>
      <c r="D4712" s="15"/>
      <c r="E4712" s="16"/>
      <c r="F4712" s="16"/>
      <c r="G4712" s="16"/>
      <c r="H4712" s="16"/>
      <c r="I4712" s="15"/>
      <c r="J4712" s="5"/>
      <c r="K4712" s="2"/>
      <c r="L4712" s="21"/>
      <c r="M4712" s="14"/>
      <c r="N4712" s="14"/>
      <c r="O4712" s="21"/>
      <c r="P4712" s="8"/>
      <c r="Q4712" s="31"/>
      <c r="R4712" s="20"/>
      <c r="S4712" s="4"/>
      <c r="T4712" s="5"/>
      <c r="U4712" s="11"/>
      <c r="V4712" s="11"/>
      <c r="W4712" s="11"/>
      <c r="X4712" s="32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"/>
      <c r="AI4712" s="1"/>
      <c r="AJ4712" s="1"/>
      <c r="AK4712" s="1"/>
      <c r="AL4712" s="1"/>
      <c r="AM4712" s="32"/>
      <c r="AN4712" s="32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42"/>
      <c r="B4713" s="19"/>
      <c r="C4713" s="8"/>
      <c r="D4713" s="15"/>
      <c r="E4713" s="16"/>
      <c r="F4713" s="16"/>
      <c r="G4713" s="16"/>
      <c r="H4713" s="16"/>
      <c r="I4713" s="15"/>
      <c r="J4713" s="5"/>
      <c r="K4713" s="2"/>
      <c r="L4713" s="21"/>
      <c r="M4713" s="14"/>
      <c r="N4713" s="14"/>
      <c r="O4713" s="21"/>
      <c r="P4713" s="8"/>
      <c r="Q4713" s="31"/>
      <c r="R4713" s="20"/>
      <c r="S4713" s="4"/>
      <c r="T4713" s="5"/>
      <c r="U4713" s="11"/>
      <c r="V4713" s="11"/>
      <c r="W4713" s="11"/>
      <c r="X4713" s="32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"/>
      <c r="AI4713" s="1"/>
      <c r="AJ4713" s="1"/>
      <c r="AK4713" s="1"/>
      <c r="AL4713" s="1"/>
      <c r="AM4713" s="32"/>
      <c r="AN4713" s="32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42"/>
      <c r="B4714" s="19"/>
      <c r="C4714" s="8"/>
      <c r="D4714" s="15"/>
      <c r="E4714" s="16"/>
      <c r="F4714" s="16"/>
      <c r="G4714" s="16"/>
      <c r="H4714" s="16"/>
      <c r="I4714" s="15"/>
      <c r="J4714" s="5"/>
      <c r="K4714" s="2"/>
      <c r="L4714" s="21"/>
      <c r="M4714" s="14"/>
      <c r="N4714" s="14"/>
      <c r="O4714" s="21"/>
      <c r="P4714" s="8"/>
      <c r="Q4714" s="31"/>
      <c r="R4714" s="20"/>
      <c r="S4714" s="4"/>
      <c r="T4714" s="5"/>
      <c r="U4714" s="11"/>
      <c r="V4714" s="11"/>
      <c r="W4714" s="11"/>
      <c r="X4714" s="32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"/>
      <c r="AI4714" s="1"/>
      <c r="AJ4714" s="1"/>
      <c r="AK4714" s="1"/>
      <c r="AL4714" s="1"/>
      <c r="AM4714" s="32"/>
      <c r="AN4714" s="32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42"/>
      <c r="B4715" s="19"/>
      <c r="C4715" s="8"/>
      <c r="D4715" s="15"/>
      <c r="E4715" s="16"/>
      <c r="F4715" s="16"/>
      <c r="G4715" s="16"/>
      <c r="H4715" s="16"/>
      <c r="I4715" s="15"/>
      <c r="J4715" s="5"/>
      <c r="K4715" s="2"/>
      <c r="L4715" s="21"/>
      <c r="M4715" s="14"/>
      <c r="N4715" s="14"/>
      <c r="O4715" s="21"/>
      <c r="P4715" s="8"/>
      <c r="Q4715" s="31"/>
      <c r="R4715" s="20"/>
      <c r="S4715" s="4"/>
      <c r="T4715" s="5"/>
      <c r="U4715" s="11"/>
      <c r="V4715" s="11"/>
      <c r="W4715" s="11"/>
      <c r="X4715" s="32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"/>
      <c r="AI4715" s="1"/>
      <c r="AJ4715" s="1"/>
      <c r="AK4715" s="1"/>
      <c r="AL4715" s="1"/>
      <c r="AM4715" s="32"/>
      <c r="AN4715" s="32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42"/>
      <c r="B4716" s="19"/>
      <c r="C4716" s="8"/>
      <c r="D4716" s="15"/>
      <c r="E4716" s="16"/>
      <c r="F4716" s="16"/>
      <c r="G4716" s="16"/>
      <c r="H4716" s="16"/>
      <c r="I4716" s="15"/>
      <c r="J4716" s="5"/>
      <c r="K4716" s="2"/>
      <c r="L4716" s="21"/>
      <c r="M4716" s="14"/>
      <c r="N4716" s="14"/>
      <c r="O4716" s="21"/>
      <c r="P4716" s="8"/>
      <c r="Q4716" s="31"/>
      <c r="R4716" s="20"/>
      <c r="S4716" s="4"/>
      <c r="T4716" s="5"/>
      <c r="U4716" s="11"/>
      <c r="V4716" s="11"/>
      <c r="W4716" s="11"/>
      <c r="X4716" s="32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"/>
      <c r="AI4716" s="1"/>
      <c r="AJ4716" s="1"/>
      <c r="AK4716" s="1"/>
      <c r="AL4716" s="1"/>
      <c r="AM4716" s="32"/>
      <c r="AN4716" s="32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42"/>
      <c r="B4717" s="19"/>
      <c r="C4717" s="8"/>
      <c r="D4717" s="15"/>
      <c r="E4717" s="16"/>
      <c r="F4717" s="16"/>
      <c r="G4717" s="16"/>
      <c r="H4717" s="16"/>
      <c r="I4717" s="15"/>
      <c r="J4717" s="5"/>
      <c r="K4717" s="2"/>
      <c r="L4717" s="21"/>
      <c r="M4717" s="14"/>
      <c r="N4717" s="14"/>
      <c r="O4717" s="21"/>
      <c r="P4717" s="8"/>
      <c r="Q4717" s="31"/>
      <c r="R4717" s="20"/>
      <c r="S4717" s="4"/>
      <c r="T4717" s="5"/>
      <c r="U4717" s="11"/>
      <c r="V4717" s="11"/>
      <c r="W4717" s="11"/>
      <c r="X4717" s="32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"/>
      <c r="AI4717" s="1"/>
      <c r="AJ4717" s="1"/>
      <c r="AK4717" s="1"/>
      <c r="AL4717" s="1"/>
      <c r="AM4717" s="32"/>
      <c r="AN4717" s="32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42"/>
      <c r="B4718" s="19"/>
      <c r="C4718" s="8"/>
      <c r="D4718" s="15"/>
      <c r="E4718" s="16"/>
      <c r="F4718" s="16"/>
      <c r="G4718" s="16"/>
      <c r="H4718" s="16"/>
      <c r="I4718" s="15"/>
      <c r="J4718" s="5"/>
      <c r="K4718" s="2"/>
      <c r="L4718" s="21"/>
      <c r="M4718" s="14"/>
      <c r="N4718" s="14"/>
      <c r="O4718" s="21"/>
      <c r="P4718" s="8"/>
      <c r="Q4718" s="31"/>
      <c r="R4718" s="20"/>
      <c r="S4718" s="4"/>
      <c r="T4718" s="5"/>
      <c r="U4718" s="11"/>
      <c r="V4718" s="11"/>
      <c r="W4718" s="11"/>
      <c r="X4718" s="32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"/>
      <c r="AI4718" s="1"/>
      <c r="AJ4718" s="1"/>
      <c r="AK4718" s="1"/>
      <c r="AL4718" s="1"/>
      <c r="AM4718" s="32"/>
      <c r="AN4718" s="32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42"/>
      <c r="B4719" s="19"/>
      <c r="C4719" s="8"/>
      <c r="D4719" s="15"/>
      <c r="E4719" s="16"/>
      <c r="F4719" s="16"/>
      <c r="G4719" s="16"/>
      <c r="H4719" s="16"/>
      <c r="I4719" s="15"/>
      <c r="J4719" s="5"/>
      <c r="K4719" s="2"/>
      <c r="L4719" s="21"/>
      <c r="M4719" s="14"/>
      <c r="N4719" s="14"/>
      <c r="O4719" s="21"/>
      <c r="P4719" s="8"/>
      <c r="Q4719" s="31"/>
      <c r="R4719" s="20"/>
      <c r="S4719" s="4"/>
      <c r="T4719" s="5"/>
      <c r="U4719" s="11"/>
      <c r="V4719" s="11"/>
      <c r="W4719" s="11"/>
      <c r="X4719" s="32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"/>
      <c r="AI4719" s="1"/>
      <c r="AJ4719" s="1"/>
      <c r="AK4719" s="1"/>
      <c r="AL4719" s="1"/>
      <c r="AM4719" s="32"/>
      <c r="AN4719" s="32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42"/>
      <c r="B4720" s="19"/>
      <c r="C4720" s="8"/>
      <c r="D4720" s="15"/>
      <c r="E4720" s="16"/>
      <c r="F4720" s="16"/>
      <c r="G4720" s="16"/>
      <c r="H4720" s="16"/>
      <c r="I4720" s="15"/>
      <c r="J4720" s="5"/>
      <c r="K4720" s="2"/>
      <c r="L4720" s="21"/>
      <c r="M4720" s="14"/>
      <c r="N4720" s="14"/>
      <c r="O4720" s="21"/>
      <c r="P4720" s="8"/>
      <c r="Q4720" s="31"/>
      <c r="R4720" s="20"/>
      <c r="S4720" s="4"/>
      <c r="T4720" s="5"/>
      <c r="U4720" s="11"/>
      <c r="V4720" s="11"/>
      <c r="W4720" s="11"/>
      <c r="X4720" s="32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"/>
      <c r="AI4720" s="1"/>
      <c r="AJ4720" s="1"/>
      <c r="AK4720" s="1"/>
      <c r="AL4720" s="1"/>
      <c r="AM4720" s="32"/>
      <c r="AN4720" s="32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42"/>
      <c r="B4721" s="19"/>
      <c r="C4721" s="8"/>
      <c r="D4721" s="15"/>
      <c r="E4721" s="16"/>
      <c r="F4721" s="16"/>
      <c r="G4721" s="16"/>
      <c r="H4721" s="16"/>
      <c r="I4721" s="15"/>
      <c r="J4721" s="5"/>
      <c r="K4721" s="2"/>
      <c r="L4721" s="21"/>
      <c r="M4721" s="14"/>
      <c r="N4721" s="14"/>
      <c r="O4721" s="21"/>
      <c r="P4721" s="8"/>
      <c r="Q4721" s="31"/>
      <c r="R4721" s="20"/>
      <c r="S4721" s="4"/>
      <c r="T4721" s="5"/>
      <c r="U4721" s="11"/>
      <c r="V4721" s="11"/>
      <c r="W4721" s="11"/>
      <c r="X4721" s="32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"/>
      <c r="AI4721" s="1"/>
      <c r="AJ4721" s="1"/>
      <c r="AK4721" s="1"/>
      <c r="AL4721" s="1"/>
      <c r="AM4721" s="32"/>
      <c r="AN4721" s="32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42"/>
      <c r="B4722" s="19"/>
      <c r="C4722" s="8"/>
      <c r="D4722" s="15"/>
      <c r="E4722" s="16"/>
      <c r="F4722" s="16"/>
      <c r="G4722" s="16"/>
      <c r="H4722" s="16"/>
      <c r="I4722" s="15"/>
      <c r="J4722" s="5"/>
      <c r="K4722" s="2"/>
      <c r="L4722" s="21"/>
      <c r="M4722" s="14"/>
      <c r="N4722" s="14"/>
      <c r="O4722" s="21"/>
      <c r="P4722" s="8"/>
      <c r="Q4722" s="31"/>
      <c r="R4722" s="20"/>
      <c r="S4722" s="4"/>
      <c r="T4722" s="5"/>
      <c r="U4722" s="11"/>
      <c r="V4722" s="11"/>
      <c r="W4722" s="11"/>
      <c r="X4722" s="32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"/>
      <c r="AI4722" s="1"/>
      <c r="AJ4722" s="1"/>
      <c r="AK4722" s="1"/>
      <c r="AL4722" s="1"/>
      <c r="AM4722" s="32"/>
      <c r="AN4722" s="32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42"/>
      <c r="B4723" s="19"/>
      <c r="C4723" s="8"/>
      <c r="D4723" s="15"/>
      <c r="E4723" s="16"/>
      <c r="F4723" s="16"/>
      <c r="G4723" s="16"/>
      <c r="H4723" s="16"/>
      <c r="I4723" s="15"/>
      <c r="J4723" s="5"/>
      <c r="K4723" s="2"/>
      <c r="L4723" s="21"/>
      <c r="M4723" s="14"/>
      <c r="N4723" s="14"/>
      <c r="O4723" s="21"/>
      <c r="P4723" s="8"/>
      <c r="Q4723" s="31"/>
      <c r="R4723" s="20"/>
      <c r="S4723" s="4"/>
      <c r="T4723" s="5"/>
      <c r="U4723" s="11"/>
      <c r="V4723" s="11"/>
      <c r="W4723" s="11"/>
      <c r="X4723" s="32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"/>
      <c r="AI4723" s="1"/>
      <c r="AJ4723" s="1"/>
      <c r="AK4723" s="1"/>
      <c r="AL4723" s="1"/>
      <c r="AM4723" s="32"/>
      <c r="AN4723" s="32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42"/>
      <c r="B4724" s="19"/>
      <c r="C4724" s="8"/>
      <c r="D4724" s="15"/>
      <c r="E4724" s="16"/>
      <c r="F4724" s="16"/>
      <c r="G4724" s="16"/>
      <c r="H4724" s="16"/>
      <c r="I4724" s="15"/>
      <c r="J4724" s="5"/>
      <c r="K4724" s="2"/>
      <c r="L4724" s="21"/>
      <c r="M4724" s="14"/>
      <c r="N4724" s="14"/>
      <c r="O4724" s="21"/>
      <c r="P4724" s="8"/>
      <c r="Q4724" s="31"/>
      <c r="R4724" s="20"/>
      <c r="S4724" s="4"/>
      <c r="T4724" s="5"/>
      <c r="U4724" s="11"/>
      <c r="V4724" s="11"/>
      <c r="W4724" s="11"/>
      <c r="X4724" s="32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"/>
      <c r="AI4724" s="1"/>
      <c r="AJ4724" s="1"/>
      <c r="AK4724" s="1"/>
      <c r="AL4724" s="1"/>
      <c r="AM4724" s="32"/>
      <c r="AN4724" s="32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42"/>
      <c r="B4725" s="19"/>
      <c r="C4725" s="8"/>
      <c r="D4725" s="15"/>
      <c r="E4725" s="16"/>
      <c r="F4725" s="16"/>
      <c r="G4725" s="16"/>
      <c r="H4725" s="16"/>
      <c r="I4725" s="15"/>
      <c r="J4725" s="5"/>
      <c r="K4725" s="2"/>
      <c r="L4725" s="21"/>
      <c r="M4725" s="14"/>
      <c r="N4725" s="14"/>
      <c r="O4725" s="21"/>
      <c r="P4725" s="8"/>
      <c r="Q4725" s="31"/>
      <c r="R4725" s="20"/>
      <c r="S4725" s="4"/>
      <c r="T4725" s="5"/>
      <c r="U4725" s="11"/>
      <c r="V4725" s="11"/>
      <c r="W4725" s="11"/>
      <c r="X4725" s="32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"/>
      <c r="AI4725" s="1"/>
      <c r="AJ4725" s="1"/>
      <c r="AK4725" s="1"/>
      <c r="AL4725" s="1"/>
      <c r="AM4725" s="32"/>
      <c r="AN4725" s="32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42"/>
      <c r="B4726" s="19"/>
      <c r="C4726" s="8"/>
      <c r="D4726" s="15"/>
      <c r="E4726" s="16"/>
      <c r="F4726" s="16"/>
      <c r="G4726" s="16"/>
      <c r="H4726" s="16"/>
      <c r="I4726" s="15"/>
      <c r="J4726" s="5"/>
      <c r="K4726" s="2"/>
      <c r="L4726" s="21"/>
      <c r="M4726" s="14"/>
      <c r="N4726" s="14"/>
      <c r="O4726" s="21"/>
      <c r="P4726" s="8"/>
      <c r="Q4726" s="31"/>
      <c r="R4726" s="20"/>
      <c r="S4726" s="4"/>
      <c r="T4726" s="5"/>
      <c r="U4726" s="11"/>
      <c r="V4726" s="11"/>
      <c r="W4726" s="11"/>
      <c r="X4726" s="32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"/>
      <c r="AI4726" s="1"/>
      <c r="AJ4726" s="1"/>
      <c r="AK4726" s="1"/>
      <c r="AL4726" s="1"/>
      <c r="AM4726" s="32"/>
      <c r="AN4726" s="32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42"/>
      <c r="B4727" s="19"/>
      <c r="C4727" s="8"/>
      <c r="D4727" s="15"/>
      <c r="E4727" s="16"/>
      <c r="F4727" s="16"/>
      <c r="G4727" s="16"/>
      <c r="H4727" s="16"/>
      <c r="I4727" s="15"/>
      <c r="J4727" s="5"/>
      <c r="K4727" s="2"/>
      <c r="L4727" s="21"/>
      <c r="M4727" s="14"/>
      <c r="N4727" s="14"/>
      <c r="O4727" s="21"/>
      <c r="P4727" s="8"/>
      <c r="Q4727" s="31"/>
      <c r="R4727" s="20"/>
      <c r="S4727" s="4"/>
      <c r="T4727" s="5"/>
      <c r="U4727" s="11"/>
      <c r="V4727" s="11"/>
      <c r="W4727" s="11"/>
      <c r="X4727" s="32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"/>
      <c r="AI4727" s="1"/>
      <c r="AJ4727" s="1"/>
      <c r="AK4727" s="1"/>
      <c r="AL4727" s="1"/>
      <c r="AM4727" s="32"/>
      <c r="AN4727" s="32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42"/>
      <c r="B4728" s="19"/>
      <c r="C4728" s="8"/>
      <c r="D4728" s="15"/>
      <c r="E4728" s="16"/>
      <c r="F4728" s="16"/>
      <c r="G4728" s="16"/>
      <c r="H4728" s="16"/>
      <c r="I4728" s="15"/>
      <c r="J4728" s="5"/>
      <c r="K4728" s="2"/>
      <c r="L4728" s="21"/>
      <c r="M4728" s="14"/>
      <c r="N4728" s="14"/>
      <c r="O4728" s="21"/>
      <c r="P4728" s="8"/>
      <c r="Q4728" s="31"/>
      <c r="R4728" s="20"/>
      <c r="S4728" s="4"/>
      <c r="T4728" s="5"/>
      <c r="U4728" s="11"/>
      <c r="V4728" s="11"/>
      <c r="W4728" s="11"/>
      <c r="X4728" s="32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"/>
      <c r="AI4728" s="1"/>
      <c r="AJ4728" s="1"/>
      <c r="AK4728" s="1"/>
      <c r="AL4728" s="1"/>
      <c r="AM4728" s="32"/>
      <c r="AN4728" s="32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42"/>
      <c r="B4729" s="19"/>
      <c r="C4729" s="8"/>
      <c r="D4729" s="15"/>
      <c r="E4729" s="16"/>
      <c r="F4729" s="16"/>
      <c r="G4729" s="16"/>
      <c r="H4729" s="16"/>
      <c r="I4729" s="15"/>
      <c r="J4729" s="5"/>
      <c r="K4729" s="2"/>
      <c r="L4729" s="21"/>
      <c r="M4729" s="14"/>
      <c r="N4729" s="14"/>
      <c r="O4729" s="21"/>
      <c r="P4729" s="8"/>
      <c r="Q4729" s="31"/>
      <c r="R4729" s="20"/>
      <c r="S4729" s="4"/>
      <c r="T4729" s="5"/>
      <c r="U4729" s="11"/>
      <c r="V4729" s="11"/>
      <c r="W4729" s="11"/>
      <c r="X4729" s="32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"/>
      <c r="AI4729" s="1"/>
      <c r="AJ4729" s="1"/>
      <c r="AK4729" s="1"/>
      <c r="AL4729" s="1"/>
      <c r="AM4729" s="32"/>
      <c r="AN4729" s="32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42"/>
      <c r="B4730" s="19"/>
      <c r="C4730" s="8"/>
      <c r="D4730" s="15"/>
      <c r="E4730" s="16"/>
      <c r="F4730" s="16"/>
      <c r="G4730" s="16"/>
      <c r="H4730" s="16"/>
      <c r="I4730" s="15"/>
      <c r="J4730" s="5"/>
      <c r="K4730" s="2"/>
      <c r="L4730" s="21"/>
      <c r="M4730" s="14"/>
      <c r="N4730" s="14"/>
      <c r="O4730" s="21"/>
      <c r="P4730" s="8"/>
      <c r="Q4730" s="31"/>
      <c r="R4730" s="20"/>
      <c r="S4730" s="4"/>
      <c r="T4730" s="5"/>
      <c r="U4730" s="11"/>
      <c r="V4730" s="11"/>
      <c r="W4730" s="11"/>
      <c r="X4730" s="32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"/>
      <c r="AI4730" s="1"/>
      <c r="AJ4730" s="1"/>
      <c r="AK4730" s="1"/>
      <c r="AL4730" s="1"/>
      <c r="AM4730" s="32"/>
      <c r="AN4730" s="32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42"/>
      <c r="B4731" s="19"/>
      <c r="C4731" s="8"/>
      <c r="D4731" s="15"/>
      <c r="E4731" s="16"/>
      <c r="F4731" s="16"/>
      <c r="G4731" s="16"/>
      <c r="H4731" s="16"/>
      <c r="I4731" s="15"/>
      <c r="J4731" s="5"/>
      <c r="K4731" s="2"/>
      <c r="L4731" s="21"/>
      <c r="M4731" s="14"/>
      <c r="N4731" s="14"/>
      <c r="O4731" s="21"/>
      <c r="P4731" s="8"/>
      <c r="Q4731" s="31"/>
      <c r="R4731" s="20"/>
      <c r="S4731" s="4"/>
      <c r="T4731" s="5"/>
      <c r="U4731" s="11"/>
      <c r="V4731" s="11"/>
      <c r="W4731" s="11"/>
      <c r="X4731" s="32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"/>
      <c r="AI4731" s="1"/>
      <c r="AJ4731" s="1"/>
      <c r="AK4731" s="1"/>
      <c r="AL4731" s="1"/>
      <c r="AM4731" s="32"/>
      <c r="AN4731" s="32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42"/>
      <c r="B4732" s="19"/>
      <c r="C4732" s="8"/>
      <c r="D4732" s="15"/>
      <c r="E4732" s="16"/>
      <c r="F4732" s="16"/>
      <c r="G4732" s="16"/>
      <c r="H4732" s="16"/>
      <c r="I4732" s="15"/>
      <c r="J4732" s="5"/>
      <c r="K4732" s="2"/>
      <c r="L4732" s="21"/>
      <c r="M4732" s="14"/>
      <c r="N4732" s="14"/>
      <c r="O4732" s="21"/>
      <c r="P4732" s="8"/>
      <c r="Q4732" s="31"/>
      <c r="R4732" s="20"/>
      <c r="S4732" s="4"/>
      <c r="T4732" s="5"/>
      <c r="U4732" s="11"/>
      <c r="V4732" s="11"/>
      <c r="W4732" s="11"/>
      <c r="X4732" s="32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"/>
      <c r="AI4732" s="1"/>
      <c r="AJ4732" s="1"/>
      <c r="AK4732" s="1"/>
      <c r="AL4732" s="1"/>
      <c r="AM4732" s="32"/>
      <c r="AN4732" s="32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42"/>
      <c r="B4733" s="19"/>
      <c r="C4733" s="8"/>
      <c r="D4733" s="15"/>
      <c r="E4733" s="16"/>
      <c r="F4733" s="16"/>
      <c r="G4733" s="16"/>
      <c r="H4733" s="16"/>
      <c r="I4733" s="15"/>
      <c r="J4733" s="5"/>
      <c r="K4733" s="2"/>
      <c r="L4733" s="21"/>
      <c r="M4733" s="14"/>
      <c r="N4733" s="14"/>
      <c r="O4733" s="21"/>
      <c r="P4733" s="8"/>
      <c r="Q4733" s="31"/>
      <c r="R4733" s="20"/>
      <c r="S4733" s="4"/>
      <c r="T4733" s="5"/>
      <c r="U4733" s="11"/>
      <c r="V4733" s="11"/>
      <c r="W4733" s="11"/>
      <c r="X4733" s="32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"/>
      <c r="AI4733" s="1"/>
      <c r="AJ4733" s="1"/>
      <c r="AK4733" s="1"/>
      <c r="AL4733" s="1"/>
      <c r="AM4733" s="32"/>
      <c r="AN4733" s="32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42"/>
      <c r="B4734" s="19"/>
      <c r="C4734" s="8"/>
      <c r="D4734" s="15"/>
      <c r="E4734" s="16"/>
      <c r="F4734" s="16"/>
      <c r="G4734" s="16"/>
      <c r="H4734" s="16"/>
      <c r="I4734" s="15"/>
      <c r="J4734" s="5"/>
      <c r="K4734" s="2"/>
      <c r="L4734" s="21"/>
      <c r="M4734" s="14"/>
      <c r="N4734" s="14"/>
      <c r="O4734" s="21"/>
      <c r="P4734" s="8"/>
      <c r="Q4734" s="31"/>
      <c r="R4734" s="20"/>
      <c r="S4734" s="4"/>
      <c r="T4734" s="5"/>
      <c r="U4734" s="11"/>
      <c r="V4734" s="11"/>
      <c r="W4734" s="11"/>
      <c r="X4734" s="32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"/>
      <c r="AI4734" s="1"/>
      <c r="AJ4734" s="1"/>
      <c r="AK4734" s="1"/>
      <c r="AL4734" s="1"/>
      <c r="AM4734" s="32"/>
      <c r="AN4734" s="32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42"/>
      <c r="B4735" s="19"/>
      <c r="C4735" s="8"/>
      <c r="D4735" s="15"/>
      <c r="E4735" s="16"/>
      <c r="F4735" s="16"/>
      <c r="G4735" s="16"/>
      <c r="H4735" s="16"/>
      <c r="I4735" s="15"/>
      <c r="J4735" s="5"/>
      <c r="K4735" s="2"/>
      <c r="L4735" s="21"/>
      <c r="M4735" s="14"/>
      <c r="N4735" s="14"/>
      <c r="O4735" s="21"/>
      <c r="P4735" s="8"/>
      <c r="Q4735" s="31"/>
      <c r="R4735" s="20"/>
      <c r="S4735" s="4"/>
      <c r="T4735" s="5"/>
      <c r="U4735" s="11"/>
      <c r="V4735" s="11"/>
      <c r="W4735" s="11"/>
      <c r="X4735" s="32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"/>
      <c r="AI4735" s="1"/>
      <c r="AJ4735" s="1"/>
      <c r="AK4735" s="1"/>
      <c r="AL4735" s="1"/>
      <c r="AM4735" s="32"/>
      <c r="AN4735" s="32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42"/>
      <c r="B4736" s="19"/>
      <c r="C4736" s="8"/>
      <c r="D4736" s="15"/>
      <c r="E4736" s="16"/>
      <c r="F4736" s="16"/>
      <c r="G4736" s="16"/>
      <c r="H4736" s="16"/>
      <c r="I4736" s="15"/>
      <c r="J4736" s="5"/>
      <c r="K4736" s="2"/>
      <c r="L4736" s="21"/>
      <c r="M4736" s="14"/>
      <c r="N4736" s="14"/>
      <c r="O4736" s="21"/>
      <c r="P4736" s="8"/>
      <c r="Q4736" s="31"/>
      <c r="R4736" s="20"/>
      <c r="S4736" s="4"/>
      <c r="T4736" s="5"/>
      <c r="U4736" s="11"/>
      <c r="V4736" s="11"/>
      <c r="W4736" s="11"/>
      <c r="X4736" s="32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"/>
      <c r="AI4736" s="1"/>
      <c r="AJ4736" s="1"/>
      <c r="AK4736" s="1"/>
      <c r="AL4736" s="1"/>
      <c r="AM4736" s="32"/>
      <c r="AN4736" s="32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42"/>
      <c r="B4737" s="19"/>
      <c r="C4737" s="8"/>
      <c r="D4737" s="15"/>
      <c r="E4737" s="16"/>
      <c r="F4737" s="16"/>
      <c r="G4737" s="16"/>
      <c r="H4737" s="16"/>
      <c r="I4737" s="15"/>
      <c r="J4737" s="5"/>
      <c r="K4737" s="2"/>
      <c r="L4737" s="21"/>
      <c r="M4737" s="14"/>
      <c r="N4737" s="14"/>
      <c r="O4737" s="21"/>
      <c r="P4737" s="8"/>
      <c r="Q4737" s="31"/>
      <c r="R4737" s="20"/>
      <c r="S4737" s="4"/>
      <c r="T4737" s="5"/>
      <c r="U4737" s="11"/>
      <c r="V4737" s="11"/>
      <c r="W4737" s="11"/>
      <c r="X4737" s="32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"/>
      <c r="AI4737" s="1"/>
      <c r="AJ4737" s="1"/>
      <c r="AK4737" s="1"/>
      <c r="AL4737" s="1"/>
      <c r="AM4737" s="32"/>
      <c r="AN4737" s="32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42"/>
      <c r="B4738" s="19"/>
      <c r="C4738" s="8"/>
      <c r="D4738" s="15"/>
      <c r="E4738" s="16"/>
      <c r="F4738" s="16"/>
      <c r="G4738" s="16"/>
      <c r="H4738" s="16"/>
      <c r="I4738" s="15"/>
      <c r="J4738" s="5"/>
      <c r="K4738" s="2"/>
      <c r="L4738" s="21"/>
      <c r="M4738" s="14"/>
      <c r="N4738" s="14"/>
      <c r="O4738" s="21"/>
      <c r="P4738" s="8"/>
      <c r="Q4738" s="31"/>
      <c r="R4738" s="20"/>
      <c r="S4738" s="4"/>
      <c r="T4738" s="5"/>
      <c r="U4738" s="11"/>
      <c r="V4738" s="11"/>
      <c r="W4738" s="11"/>
      <c r="X4738" s="32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"/>
      <c r="AI4738" s="1"/>
      <c r="AJ4738" s="1"/>
      <c r="AK4738" s="1"/>
      <c r="AL4738" s="1"/>
      <c r="AM4738" s="32"/>
      <c r="AN4738" s="32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42"/>
      <c r="B4739" s="19"/>
      <c r="C4739" s="8"/>
      <c r="D4739" s="15"/>
      <c r="E4739" s="16"/>
      <c r="F4739" s="16"/>
      <c r="G4739" s="16"/>
      <c r="H4739" s="16"/>
      <c r="I4739" s="15"/>
      <c r="J4739" s="5"/>
      <c r="K4739" s="2"/>
      <c r="L4739" s="21"/>
      <c r="M4739" s="14"/>
      <c r="N4739" s="14"/>
      <c r="O4739" s="21"/>
      <c r="P4739" s="8"/>
      <c r="Q4739" s="31"/>
      <c r="R4739" s="20"/>
      <c r="S4739" s="4"/>
      <c r="T4739" s="5"/>
      <c r="U4739" s="11"/>
      <c r="V4739" s="11"/>
      <c r="W4739" s="11"/>
      <c r="X4739" s="32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"/>
      <c r="AI4739" s="1"/>
      <c r="AJ4739" s="1"/>
      <c r="AK4739" s="1"/>
      <c r="AL4739" s="1"/>
      <c r="AM4739" s="32"/>
      <c r="AN4739" s="32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42"/>
      <c r="B4740" s="19"/>
      <c r="C4740" s="8"/>
      <c r="D4740" s="15"/>
      <c r="E4740" s="16"/>
      <c r="F4740" s="16"/>
      <c r="G4740" s="16"/>
      <c r="H4740" s="16"/>
      <c r="I4740" s="15"/>
      <c r="J4740" s="5"/>
      <c r="K4740" s="2"/>
      <c r="L4740" s="21"/>
      <c r="M4740" s="14"/>
      <c r="N4740" s="14"/>
      <c r="O4740" s="21"/>
      <c r="P4740" s="8"/>
      <c r="Q4740" s="31"/>
      <c r="R4740" s="20"/>
      <c r="S4740" s="4"/>
      <c r="T4740" s="5"/>
      <c r="U4740" s="11"/>
      <c r="V4740" s="11"/>
      <c r="W4740" s="11"/>
      <c r="X4740" s="32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"/>
      <c r="AI4740" s="1"/>
      <c r="AJ4740" s="1"/>
      <c r="AK4740" s="1"/>
      <c r="AL4740" s="1"/>
      <c r="AM4740" s="32"/>
      <c r="AN4740" s="32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42"/>
      <c r="B4741" s="19"/>
      <c r="C4741" s="8"/>
      <c r="D4741" s="15"/>
      <c r="E4741" s="16"/>
      <c r="F4741" s="16"/>
      <c r="G4741" s="16"/>
      <c r="H4741" s="16"/>
      <c r="I4741" s="15"/>
      <c r="J4741" s="5"/>
      <c r="K4741" s="2"/>
      <c r="L4741" s="21"/>
      <c r="M4741" s="14"/>
      <c r="N4741" s="14"/>
      <c r="O4741" s="21"/>
      <c r="P4741" s="8"/>
      <c r="Q4741" s="31"/>
      <c r="R4741" s="20"/>
      <c r="S4741" s="4"/>
      <c r="T4741" s="5"/>
      <c r="U4741" s="11"/>
      <c r="V4741" s="11"/>
      <c r="W4741" s="11"/>
      <c r="X4741" s="32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"/>
      <c r="AI4741" s="1"/>
      <c r="AJ4741" s="1"/>
      <c r="AK4741" s="1"/>
      <c r="AL4741" s="1"/>
      <c r="AM4741" s="32"/>
      <c r="AN4741" s="32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42"/>
      <c r="B4742" s="19"/>
      <c r="C4742" s="8"/>
      <c r="D4742" s="15"/>
      <c r="E4742" s="16"/>
      <c r="F4742" s="16"/>
      <c r="G4742" s="16"/>
      <c r="H4742" s="16"/>
      <c r="I4742" s="15"/>
      <c r="J4742" s="5"/>
      <c r="K4742" s="2"/>
      <c r="L4742" s="21"/>
      <c r="M4742" s="14"/>
      <c r="N4742" s="14"/>
      <c r="O4742" s="21"/>
      <c r="P4742" s="8"/>
      <c r="Q4742" s="31"/>
      <c r="R4742" s="20"/>
      <c r="S4742" s="4"/>
      <c r="T4742" s="5"/>
      <c r="U4742" s="11"/>
      <c r="V4742" s="11"/>
      <c r="W4742" s="11"/>
      <c r="X4742" s="32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"/>
      <c r="AI4742" s="1"/>
      <c r="AJ4742" s="1"/>
      <c r="AK4742" s="1"/>
      <c r="AL4742" s="1"/>
      <c r="AM4742" s="32"/>
      <c r="AN4742" s="32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</sheetData>
  <mergeCells count="1">
    <mergeCell ref="AL11:AR11"/>
  </mergeCells>
  <conditionalFormatting sqref="A12:T2588">
    <cfRule type="expression" dxfId="2" priority="3">
      <formula>$O12&gt;0</formula>
    </cfRule>
  </conditionalFormatting>
  <conditionalFormatting sqref="C2589">
    <cfRule type="expression" dxfId="1" priority="2">
      <formula>$O2589&gt;0</formula>
    </cfRule>
  </conditionalFormatting>
  <conditionalFormatting sqref="A2589">
    <cfRule type="expression" dxfId="0" priority="1">
      <formula>$O2589&gt;0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2025-04-28T15:58:25Z</dcterms:modified>
</cp:coreProperties>
</file>